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omments2.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comments3.xml" ContentType="application/vnd.openxmlformats-officedocument.spreadsheetml.comments+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xl/drawings/drawing5.xml" ContentType="application/vnd.openxmlformats-officedocument.drawing+xml"/>
  <Override PartName="/xl/tables/table6.xml" ContentType="application/vnd.openxmlformats-officedocument.spreadsheetml.table+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tables/table7.xml" ContentType="application/vnd.openxmlformats-officedocument.spreadsheetml.table+xml"/>
  <Override PartName="/xl/comments6.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Hp\Desktop\PROYECTO ANÁLISIS DE SUSCRIPCION BANANAS COMPANY\"/>
    </mc:Choice>
  </mc:AlternateContent>
  <xr:revisionPtr revIDLastSave="0" documentId="13_ncr:1_{11E38705-BFAD-43AE-B935-508D297B3817}" xr6:coauthVersionLast="40" xr6:coauthVersionMax="47" xr10:uidLastSave="{00000000-0000-0000-0000-000000000000}"/>
  <bookViews>
    <workbookView xWindow="0" yWindow="0" windowWidth="18000" windowHeight="6840" activeTab="2" xr2:uid="{38735238-0B5C-964C-A829-70AFED0819BF}"/>
  </bookViews>
  <sheets>
    <sheet name="Account Sales History" sheetId="11" r:id="rId1"/>
    <sheet name="PivotTables" sheetId="12" r:id="rId2"/>
    <sheet name="Sales Trends" sheetId="13" r:id="rId3"/>
    <sheet name="Resumen del escenario" sheetId="18" r:id="rId4"/>
    <sheet name="Scenario Analysis" sheetId="14" r:id="rId5"/>
    <sheet name="Forescasting" sheetId="19" r:id="rId6"/>
    <sheet name="Forescast Sheet" sheetId="21" r:id="rId7"/>
  </sheets>
  <definedNames>
    <definedName name="_xlnm._FilterDatabase" localSheetId="0" hidden="1">'Account Sales History'!$A$1:$M$1</definedName>
    <definedName name="NativeTimeline_Sales_Month">#N/A</definedName>
    <definedName name="SegmentaciónDeDatos_Subscription_Typ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5" i="21" l="1"/>
  <c r="G25" i="21"/>
  <c r="F32" i="21"/>
  <c r="F33" i="21"/>
  <c r="F35" i="21"/>
  <c r="F34" i="21"/>
  <c r="F36" i="21"/>
  <c r="F37" i="21"/>
  <c r="C32" i="21"/>
  <c r="C33" i="21"/>
  <c r="C34" i="21"/>
  <c r="C35" i="21"/>
  <c r="C36" i="21"/>
  <c r="C37" i="21"/>
  <c r="F26" i="21"/>
  <c r="H26" i="21"/>
  <c r="G26" i="21"/>
  <c r="F27" i="21"/>
  <c r="F28" i="21"/>
  <c r="F29" i="21"/>
  <c r="F31" i="21"/>
  <c r="H31" i="21" s="1"/>
  <c r="F30" i="21"/>
  <c r="G31" i="21"/>
  <c r="G32" i="21"/>
  <c r="H32" i="21"/>
  <c r="G33" i="21"/>
  <c r="H33" i="21"/>
  <c r="G35" i="21"/>
  <c r="H35" i="21"/>
  <c r="G34" i="21"/>
  <c r="H34" i="21"/>
  <c r="G36" i="21"/>
  <c r="H36" i="21"/>
  <c r="G37" i="21"/>
  <c r="H37" i="21"/>
  <c r="G27" i="21"/>
  <c r="H27" i="21"/>
  <c r="G28" i="21"/>
  <c r="H28" i="21"/>
  <c r="G29" i="21"/>
  <c r="H29" i="21"/>
  <c r="G30" i="21"/>
  <c r="H30" i="21"/>
  <c r="F25" i="21" l="1"/>
  <c r="E37" i="21"/>
  <c r="D35" i="21"/>
  <c r="D32" i="21"/>
  <c r="E35" i="21"/>
  <c r="E32" i="21"/>
  <c r="D36" i="21"/>
  <c r="D34" i="21"/>
  <c r="D33" i="21"/>
  <c r="E36" i="21"/>
  <c r="E34" i="21"/>
  <c r="E33" i="21"/>
  <c r="D37" i="21"/>
  <c r="B26" i="19" l="1"/>
  <c r="B2" i="19"/>
  <c r="B3" i="19"/>
  <c r="B4" i="19"/>
  <c r="B5" i="19"/>
  <c r="B6" i="19"/>
  <c r="B7" i="19"/>
  <c r="B8" i="19"/>
  <c r="B9" i="19"/>
  <c r="B10" i="19"/>
  <c r="B11" i="19"/>
  <c r="B12" i="19"/>
  <c r="B13" i="19"/>
  <c r="B14" i="19"/>
  <c r="B15" i="19"/>
  <c r="B16" i="19"/>
  <c r="B17" i="19"/>
  <c r="B18" i="19"/>
  <c r="B19" i="19"/>
  <c r="B20" i="19"/>
  <c r="B21" i="19"/>
  <c r="B22" i="19"/>
  <c r="B23" i="19"/>
  <c r="B24" i="19"/>
  <c r="B25" i="19"/>
  <c r="D21" i="14"/>
  <c r="E21" i="14" s="1"/>
  <c r="F21" i="14" s="1"/>
  <c r="G21" i="14" s="1"/>
  <c r="H21" i="14" s="1"/>
  <c r="C21" i="14"/>
  <c r="C26" i="21"/>
  <c r="C27" i="21"/>
  <c r="C30" i="21"/>
  <c r="C31" i="21"/>
  <c r="C28" i="21"/>
  <c r="C29" i="21"/>
  <c r="D12" i="19" l="1"/>
  <c r="D26" i="19"/>
  <c r="D8" i="19"/>
  <c r="D20" i="19"/>
  <c r="D10" i="19"/>
  <c r="D19" i="19"/>
  <c r="D21" i="19"/>
  <c r="D15" i="19"/>
  <c r="D25" i="19"/>
  <c r="D7" i="19"/>
  <c r="D17" i="19"/>
  <c r="D13" i="19"/>
  <c r="D23" i="19"/>
  <c r="D22" i="19"/>
  <c r="D9" i="19"/>
  <c r="D6" i="19"/>
  <c r="D16" i="19"/>
  <c r="D11" i="19"/>
  <c r="D14" i="19"/>
  <c r="D24" i="19"/>
  <c r="D18" i="19"/>
  <c r="D5" i="19"/>
  <c r="C20" i="19"/>
  <c r="C14" i="19"/>
  <c r="C8" i="19"/>
  <c r="C25" i="19"/>
  <c r="C19" i="19"/>
  <c r="C13" i="19"/>
  <c r="C7" i="19"/>
  <c r="C24" i="19"/>
  <c r="C18" i="19"/>
  <c r="C12" i="19"/>
  <c r="C6" i="19"/>
  <c r="C26" i="19"/>
  <c r="C21" i="19"/>
  <c r="C15" i="19"/>
  <c r="C9" i="19"/>
  <c r="C22" i="19"/>
  <c r="C16" i="19"/>
  <c r="C10" i="19"/>
  <c r="C23" i="19"/>
  <c r="C17" i="19"/>
  <c r="C11" i="19"/>
  <c r="C5" i="19"/>
  <c r="H13" i="18"/>
  <c r="D29" i="21"/>
  <c r="D30" i="21"/>
  <c r="E29" i="21"/>
  <c r="E30" i="21"/>
  <c r="D27" i="21"/>
  <c r="D28" i="21"/>
  <c r="E28" i="21"/>
  <c r="E27" i="21"/>
  <c r="D31" i="21"/>
  <c r="D26" i="21"/>
  <c r="E31" i="21"/>
  <c r="E26" i="21"/>
  <c r="C15" i="14" l="1"/>
  <c r="E15" i="14" s="1"/>
  <c r="C14" i="14"/>
  <c r="E14" i="14" s="1"/>
  <c r="A21" i="14" s="1"/>
  <c r="C16" i="14"/>
  <c r="E16" i="14" s="1"/>
  <c r="A10" i="14"/>
  <c r="C10" i="14" s="1"/>
  <c r="J2" i="13"/>
  <c r="K2" i="13" s="1"/>
  <c r="J3" i="13"/>
  <c r="K3" i="13" s="1"/>
  <c r="J4" i="13"/>
  <c r="K4" i="13" s="1"/>
  <c r="J5" i="13"/>
  <c r="K5" i="13" s="1"/>
  <c r="J6" i="13"/>
  <c r="K6" i="13" s="1"/>
  <c r="J7" i="13"/>
  <c r="K7" i="13" s="1"/>
  <c r="J8" i="13"/>
  <c r="K8" i="13" s="1"/>
  <c r="J9" i="13"/>
  <c r="K9" i="13" s="1"/>
  <c r="J10" i="13"/>
  <c r="K10" i="13" s="1"/>
  <c r="J11" i="13"/>
  <c r="K11" i="13" s="1"/>
  <c r="J12" i="13"/>
  <c r="K12" i="13" s="1"/>
  <c r="J13" i="13"/>
  <c r="K13" i="13" s="1"/>
  <c r="I2" i="13"/>
  <c r="I3" i="13"/>
  <c r="I4" i="13"/>
  <c r="I5" i="13"/>
  <c r="I6" i="13"/>
  <c r="I7" i="13"/>
  <c r="I8" i="13"/>
  <c r="I9" i="13"/>
  <c r="I10" i="13"/>
  <c r="I11" i="13"/>
  <c r="I12" i="13"/>
  <c r="I13" i="13"/>
  <c r="H2" i="13"/>
  <c r="H3" i="13"/>
  <c r="H4" i="13"/>
  <c r="H5" i="13"/>
  <c r="H6" i="13"/>
  <c r="H7" i="13"/>
  <c r="H8" i="13"/>
  <c r="H9" i="13"/>
  <c r="H10" i="13"/>
  <c r="H11" i="13"/>
  <c r="H12" i="13"/>
  <c r="H13" i="13"/>
  <c r="F2" i="13"/>
  <c r="F3" i="13"/>
  <c r="F4" i="13"/>
  <c r="F5" i="13"/>
  <c r="F6" i="13"/>
  <c r="F7" i="13"/>
  <c r="F8" i="13"/>
  <c r="F9" i="13"/>
  <c r="F10" i="13"/>
  <c r="F11" i="13"/>
  <c r="F12" i="13"/>
  <c r="F13" i="13"/>
  <c r="E2" i="13"/>
  <c r="G2" i="13" s="1"/>
  <c r="E3" i="13"/>
  <c r="G3" i="13" s="1"/>
  <c r="E4" i="13"/>
  <c r="G4" i="13" s="1"/>
  <c r="E5" i="13"/>
  <c r="G5" i="13" s="1"/>
  <c r="E6" i="13"/>
  <c r="G6" i="13" s="1"/>
  <c r="E7" i="13"/>
  <c r="G7" i="13" s="1"/>
  <c r="E8" i="13"/>
  <c r="G8" i="13" s="1"/>
  <c r="E9" i="13"/>
  <c r="G9" i="13" s="1"/>
  <c r="E10" i="13"/>
  <c r="G10" i="13" s="1"/>
  <c r="E11" i="13"/>
  <c r="G11" i="13" s="1"/>
  <c r="E12" i="13"/>
  <c r="G12" i="13" s="1"/>
  <c r="E13" i="13"/>
  <c r="G13" i="13" s="1"/>
  <c r="C2" i="13"/>
  <c r="C3" i="13"/>
  <c r="C4" i="13"/>
  <c r="C5" i="13"/>
  <c r="C6" i="13"/>
  <c r="C7" i="13"/>
  <c r="C8" i="13"/>
  <c r="C9" i="13"/>
  <c r="C10" i="13"/>
  <c r="C11" i="13"/>
  <c r="C12" i="13"/>
  <c r="C13" i="13"/>
  <c r="B2" i="13"/>
  <c r="B3" i="13"/>
  <c r="B4" i="13"/>
  <c r="B5" i="13"/>
  <c r="B6" i="13"/>
  <c r="B7" i="13"/>
  <c r="B8" i="13"/>
  <c r="B9" i="13"/>
  <c r="B10" i="13"/>
  <c r="B11" i="13"/>
  <c r="B12" i="13"/>
  <c r="B13" i="13"/>
  <c r="P2220" i="11"/>
  <c r="P2218" i="11"/>
  <c r="P2215" i="11"/>
  <c r="P2212" i="11"/>
  <c r="P2208" i="11"/>
  <c r="P2202" i="11"/>
  <c r="P2194" i="11"/>
  <c r="P2184" i="11"/>
  <c r="P2168" i="11"/>
  <c r="P2221" i="11"/>
  <c r="P2219" i="11"/>
  <c r="P2216" i="11"/>
  <c r="P2213" i="11"/>
  <c r="P2209" i="11"/>
  <c r="P2203" i="11"/>
  <c r="P2195" i="11"/>
  <c r="P2185" i="11"/>
  <c r="P2169" i="11"/>
  <c r="P2144" i="11"/>
  <c r="P2110" i="11"/>
  <c r="P2056" i="11"/>
  <c r="P1980" i="11"/>
  <c r="P1876" i="11"/>
  <c r="P1739" i="11"/>
  <c r="P1592" i="11"/>
  <c r="P1446" i="11"/>
  <c r="P1293" i="11"/>
  <c r="P1135" i="11"/>
  <c r="P960" i="11"/>
  <c r="P766" i="11"/>
  <c r="P558" i="11"/>
  <c r="P2217" i="11"/>
  <c r="P2214" i="11"/>
  <c r="P2210" i="11"/>
  <c r="P2204" i="11"/>
  <c r="P2196" i="11"/>
  <c r="P2186" i="11"/>
  <c r="P2170" i="11"/>
  <c r="P2145" i="11"/>
  <c r="P2211" i="11"/>
  <c r="P2205" i="11"/>
  <c r="P2197" i="11"/>
  <c r="P2187" i="11"/>
  <c r="P2171" i="11"/>
  <c r="P2146" i="11"/>
  <c r="P2111" i="11"/>
  <c r="P2057" i="11"/>
  <c r="P1981" i="11"/>
  <c r="P1877" i="11"/>
  <c r="P1740" i="11"/>
  <c r="P2198" i="11"/>
  <c r="P309" i="11"/>
  <c r="P2188" i="11"/>
  <c r="P2147" i="11"/>
  <c r="P2112" i="11"/>
  <c r="P310" i="11"/>
  <c r="P1982" i="11"/>
  <c r="P1878" i="11"/>
  <c r="P1741" i="11"/>
  <c r="P1593" i="11"/>
  <c r="P1447" i="11"/>
  <c r="P1294" i="11"/>
  <c r="P1136" i="11"/>
  <c r="P961" i="11"/>
  <c r="P767" i="11"/>
  <c r="P559" i="11"/>
  <c r="P560" i="11"/>
  <c r="P2206" i="11"/>
  <c r="P2199" i="11"/>
  <c r="P2189" i="11"/>
  <c r="P2172" i="11"/>
  <c r="P2148" i="11"/>
  <c r="P2113" i="11"/>
  <c r="P2058" i="11"/>
  <c r="P1983" i="11"/>
  <c r="P1879" i="11"/>
  <c r="P1742" i="11"/>
  <c r="P1594" i="11"/>
  <c r="P1448" i="11"/>
  <c r="P1295" i="11"/>
  <c r="P1137" i="11"/>
  <c r="P962" i="11"/>
  <c r="P768" i="11"/>
  <c r="P561" i="11"/>
  <c r="P2114" i="11"/>
  <c r="P1138" i="11"/>
  <c r="P1743" i="11"/>
  <c r="P769" i="11"/>
  <c r="P2059" i="11"/>
  <c r="P1595" i="11"/>
  <c r="P1984" i="11"/>
  <c r="P770" i="11"/>
  <c r="P2173" i="11"/>
  <c r="P1880" i="11"/>
  <c r="P1985" i="11"/>
  <c r="P1596" i="11"/>
  <c r="P1881" i="11"/>
  <c r="P963" i="11"/>
  <c r="P1882" i="11"/>
  <c r="P1597" i="11"/>
  <c r="P562" i="11"/>
  <c r="P1296" i="11"/>
  <c r="P2200" i="11"/>
  <c r="P2190" i="11"/>
  <c r="P2174" i="11"/>
  <c r="P2149" i="11"/>
  <c r="P2115" i="11"/>
  <c r="P2060" i="11"/>
  <c r="P1986" i="11"/>
  <c r="P1883" i="11"/>
  <c r="P1744" i="11"/>
  <c r="P1598" i="11"/>
  <c r="P1449" i="11"/>
  <c r="P1297" i="11"/>
  <c r="P1139" i="11"/>
  <c r="P964" i="11"/>
  <c r="P771" i="11"/>
  <c r="P563" i="11"/>
  <c r="P311" i="11"/>
  <c r="P1599" i="11"/>
  <c r="P1600" i="11"/>
  <c r="P2175" i="11"/>
  <c r="P2116" i="11"/>
  <c r="P2150" i="11"/>
  <c r="P1987" i="11"/>
  <c r="P1884" i="11"/>
  <c r="P1745" i="11"/>
  <c r="P1601" i="11"/>
  <c r="P1450" i="11"/>
  <c r="P1298" i="11"/>
  <c r="P1140" i="11"/>
  <c r="P965" i="11"/>
  <c r="P772" i="11"/>
  <c r="P564" i="11"/>
  <c r="P312" i="11"/>
  <c r="P2191" i="11"/>
  <c r="P2176" i="11"/>
  <c r="P2151" i="11"/>
  <c r="P2117" i="11"/>
  <c r="P2061" i="11"/>
  <c r="P1988" i="11"/>
  <c r="P1885" i="11"/>
  <c r="P1746" i="11"/>
  <c r="P1451" i="11"/>
  <c r="P2118" i="11"/>
  <c r="P773" i="11"/>
  <c r="P2062" i="11"/>
  <c r="P1989" i="11"/>
  <c r="P1886" i="11"/>
  <c r="P1747" i="11"/>
  <c r="P1602" i="11"/>
  <c r="P1452" i="11"/>
  <c r="P1299" i="11"/>
  <c r="P1141" i="11"/>
  <c r="P966" i="11"/>
  <c r="P774" i="11"/>
  <c r="P565" i="11"/>
  <c r="P313" i="11"/>
  <c r="P2063" i="11"/>
  <c r="P2152" i="11"/>
  <c r="P2119" i="11"/>
  <c r="P2064" i="11"/>
  <c r="P1990" i="11"/>
  <c r="P1887" i="11"/>
  <c r="P1748" i="11"/>
  <c r="P1603" i="11"/>
  <c r="P1453" i="11"/>
  <c r="P1300" i="11"/>
  <c r="P1142" i="11"/>
  <c r="P967" i="11"/>
  <c r="P775" i="11"/>
  <c r="P566" i="11"/>
  <c r="P314" i="11"/>
  <c r="P2177" i="11"/>
  <c r="P2153" i="11"/>
  <c r="P2120" i="11"/>
  <c r="P2065" i="11"/>
  <c r="P1991" i="11"/>
  <c r="P1888" i="11"/>
  <c r="P1749" i="11"/>
  <c r="P1604" i="11"/>
  <c r="P1454" i="11"/>
  <c r="P1301" i="11"/>
  <c r="P1143" i="11"/>
  <c r="P968" i="11"/>
  <c r="P776" i="11"/>
  <c r="P2178" i="11"/>
  <c r="P2154" i="11"/>
  <c r="P2121" i="11"/>
  <c r="P2066" i="11"/>
  <c r="P1992" i="11"/>
  <c r="P1889" i="11"/>
  <c r="P1750" i="11"/>
  <c r="P1605" i="11"/>
  <c r="P1455" i="11"/>
  <c r="P1302" i="11"/>
  <c r="P2179" i="11"/>
  <c r="P2155" i="11"/>
  <c r="P2122" i="11"/>
  <c r="P2067" i="11"/>
  <c r="P1993" i="11"/>
  <c r="P1890" i="11"/>
  <c r="P1751" i="11"/>
  <c r="P2180" i="11"/>
  <c r="P2156" i="11"/>
  <c r="P2123" i="11"/>
  <c r="P2068" i="11"/>
  <c r="P1994" i="11"/>
  <c r="P1891" i="11"/>
  <c r="P1752" i="11"/>
  <c r="P1606" i="11"/>
  <c r="P1456" i="11"/>
  <c r="P1303" i="11"/>
  <c r="P1144" i="11"/>
  <c r="P969" i="11"/>
  <c r="P777" i="11"/>
  <c r="P567" i="11"/>
  <c r="P315" i="11"/>
  <c r="P2157" i="11"/>
  <c r="P2069" i="11"/>
  <c r="P1995" i="11"/>
  <c r="P1892" i="11"/>
  <c r="P1753" i="11"/>
  <c r="P970" i="11"/>
  <c r="P1304" i="11"/>
  <c r="P1145" i="11"/>
  <c r="P971" i="11"/>
  <c r="P1754" i="11"/>
  <c r="P568" i="11"/>
  <c r="P316" i="11"/>
  <c r="P1607" i="11"/>
  <c r="P569" i="11"/>
  <c r="P1457" i="11"/>
  <c r="P778" i="11"/>
  <c r="P1996" i="11"/>
  <c r="P1893" i="11"/>
  <c r="P1755" i="11"/>
  <c r="P1608" i="11"/>
  <c r="P2070" i="11"/>
  <c r="P2192" i="11"/>
  <c r="P1756" i="11"/>
  <c r="P1757" i="11"/>
  <c r="P972" i="11"/>
  <c r="P973" i="11"/>
  <c r="P570" i="11"/>
  <c r="P2158" i="11"/>
  <c r="P2124" i="11"/>
  <c r="P2071" i="11"/>
  <c r="P1997" i="11"/>
  <c r="P1894" i="11"/>
  <c r="P1758" i="11"/>
  <c r="P1609" i="11"/>
  <c r="P1458" i="11"/>
  <c r="P1305" i="11"/>
  <c r="P1146" i="11"/>
  <c r="P974" i="11"/>
  <c r="P779" i="11"/>
  <c r="P571" i="11"/>
  <c r="P317" i="11"/>
  <c r="P2159" i="11"/>
  <c r="P2125" i="11"/>
  <c r="P2072" i="11"/>
  <c r="P1998" i="11"/>
  <c r="P1895" i="11"/>
  <c r="P1759" i="11"/>
  <c r="P1610" i="11"/>
  <c r="P1459" i="11"/>
  <c r="P1306" i="11"/>
  <c r="P1147" i="11"/>
  <c r="P975" i="11"/>
  <c r="P780" i="11"/>
  <c r="P572" i="11"/>
  <c r="P318" i="11"/>
  <c r="P2160" i="11"/>
  <c r="P2126" i="11"/>
  <c r="P2073" i="11"/>
  <c r="P1999" i="11"/>
  <c r="P1896" i="11"/>
  <c r="P1760" i="11"/>
  <c r="P1611" i="11"/>
  <c r="P1460" i="11"/>
  <c r="P2161" i="11"/>
  <c r="P2127" i="11"/>
  <c r="P2074" i="11"/>
  <c r="P2000" i="11"/>
  <c r="P1897" i="11"/>
  <c r="P1761" i="11"/>
  <c r="P2162" i="11"/>
  <c r="P2128" i="11"/>
  <c r="P2075" i="11"/>
  <c r="P2001" i="11"/>
  <c r="P1898" i="11"/>
  <c r="P1762" i="11"/>
  <c r="P1612" i="11"/>
  <c r="P1461" i="11"/>
  <c r="P1307" i="11"/>
  <c r="P2163" i="11"/>
  <c r="P2129" i="11"/>
  <c r="P2076" i="11"/>
  <c r="P2164" i="11"/>
  <c r="P2130" i="11"/>
  <c r="P2077" i="11"/>
  <c r="P2002" i="11"/>
  <c r="P1899" i="11"/>
  <c r="P1763" i="11"/>
  <c r="P1613" i="11"/>
  <c r="P1462" i="11"/>
  <c r="P1308" i="11"/>
  <c r="P1148" i="11"/>
  <c r="P976" i="11"/>
  <c r="P781" i="11"/>
  <c r="P573" i="11"/>
  <c r="P319" i="11"/>
  <c r="P2131" i="11"/>
  <c r="P2078" i="11"/>
  <c r="P2003" i="11"/>
  <c r="P1900" i="11"/>
  <c r="P1764" i="11"/>
  <c r="P1614" i="11"/>
  <c r="P1463" i="11"/>
  <c r="P1309" i="11"/>
  <c r="P1149" i="11"/>
  <c r="P977" i="11"/>
  <c r="P782" i="11"/>
  <c r="P574" i="11"/>
  <c r="P320" i="11"/>
  <c r="P2132" i="11"/>
  <c r="P2004" i="11"/>
  <c r="P1901" i="11"/>
  <c r="P1765" i="11"/>
  <c r="P1615" i="11"/>
  <c r="P1464" i="11"/>
  <c r="P1310" i="11"/>
  <c r="P1150" i="11"/>
  <c r="P978" i="11"/>
  <c r="P783" i="11"/>
  <c r="P575" i="11"/>
  <c r="P321" i="11"/>
  <c r="P2133" i="11"/>
  <c r="P2079" i="11"/>
  <c r="P2005" i="11"/>
  <c r="P1902" i="11"/>
  <c r="P1766" i="11"/>
  <c r="P1616" i="11"/>
  <c r="P1465" i="11"/>
  <c r="P1311" i="11"/>
  <c r="P1151" i="11"/>
  <c r="P979" i="11"/>
  <c r="P784" i="11"/>
  <c r="P576" i="11"/>
  <c r="P322" i="11"/>
  <c r="P2134" i="11"/>
  <c r="P2080" i="11"/>
  <c r="P2135" i="11"/>
  <c r="P2081" i="11"/>
  <c r="P2006" i="11"/>
  <c r="P1903" i="11"/>
  <c r="P1767" i="11"/>
  <c r="P1617" i="11"/>
  <c r="P1466" i="11"/>
  <c r="P1312" i="11"/>
  <c r="P1152" i="11"/>
  <c r="P980" i="11"/>
  <c r="P785" i="11"/>
  <c r="P577" i="11"/>
  <c r="P323" i="11"/>
  <c r="P2136" i="11"/>
  <c r="P2082" i="11"/>
  <c r="P2007" i="11"/>
  <c r="P1904" i="11"/>
  <c r="P1768" i="11"/>
  <c r="P1618" i="11"/>
  <c r="P1467" i="11"/>
  <c r="P1313" i="11"/>
  <c r="P1153" i="11"/>
  <c r="P981" i="11"/>
  <c r="P786" i="11"/>
  <c r="P578" i="11"/>
  <c r="P324" i="11"/>
  <c r="P2137" i="11"/>
  <c r="P2083" i="11"/>
  <c r="P2008" i="11"/>
  <c r="P1905" i="11"/>
  <c r="P1769" i="11"/>
  <c r="P1619" i="11"/>
  <c r="P1468" i="11"/>
  <c r="P1314" i="11"/>
  <c r="P1154" i="11"/>
  <c r="P982" i="11"/>
  <c r="P787" i="11"/>
  <c r="P2138" i="11"/>
  <c r="P2084" i="11"/>
  <c r="P2009" i="11"/>
  <c r="P1906" i="11"/>
  <c r="P1770" i="11"/>
  <c r="P1620" i="11"/>
  <c r="P1469" i="11"/>
  <c r="P1315" i="11"/>
  <c r="P1155" i="11"/>
  <c r="P983" i="11"/>
  <c r="P2139" i="11"/>
  <c r="P2085" i="11"/>
  <c r="P2010" i="11"/>
  <c r="P1907" i="11"/>
  <c r="P1771" i="11"/>
  <c r="P1621" i="11"/>
  <c r="P1470" i="11"/>
  <c r="P1316" i="11"/>
  <c r="P1156" i="11"/>
  <c r="P984" i="11"/>
  <c r="P788" i="11"/>
  <c r="P579" i="11"/>
  <c r="P325" i="11"/>
  <c r="P2140" i="11"/>
  <c r="P2086" i="11"/>
  <c r="P2011" i="11"/>
  <c r="P1908" i="11"/>
  <c r="P1772" i="11"/>
  <c r="P1622" i="11"/>
  <c r="P1471" i="11"/>
  <c r="P1317" i="11"/>
  <c r="P1157" i="11"/>
  <c r="P985" i="11"/>
  <c r="P2141" i="11"/>
  <c r="P2087" i="11"/>
  <c r="P2012" i="11"/>
  <c r="P1909" i="11"/>
  <c r="P1773" i="11"/>
  <c r="P1623" i="11"/>
  <c r="P1472" i="11"/>
  <c r="P1318" i="11"/>
  <c r="P1158" i="11"/>
  <c r="P986" i="11"/>
  <c r="P789" i="11"/>
  <c r="P580" i="11"/>
  <c r="P326" i="11"/>
  <c r="P1473" i="11"/>
  <c r="P1910" i="11"/>
  <c r="P1774" i="11"/>
  <c r="P1624" i="11"/>
  <c r="P1474" i="11"/>
  <c r="P1319" i="11"/>
  <c r="P1159" i="11"/>
  <c r="P987" i="11"/>
  <c r="P790" i="11"/>
  <c r="P581" i="11"/>
  <c r="P327" i="11"/>
  <c r="P2013" i="11"/>
  <c r="P328" i="11"/>
  <c r="P1625" i="11"/>
  <c r="P1626" i="11"/>
  <c r="P1475" i="11"/>
  <c r="P1160" i="11"/>
  <c r="P988" i="11"/>
  <c r="P791" i="11"/>
  <c r="P1911" i="11"/>
  <c r="P329" i="11"/>
  <c r="P330" i="11"/>
  <c r="P2014" i="11"/>
  <c r="P1912" i="11"/>
  <c r="P1775" i="11"/>
  <c r="P1627" i="11"/>
  <c r="P1476" i="11"/>
  <c r="P1320" i="11"/>
  <c r="P1161" i="11"/>
  <c r="P989" i="11"/>
  <c r="P792" i="11"/>
  <c r="P582" i="11"/>
  <c r="P331" i="11"/>
  <c r="P1628" i="11"/>
  <c r="P2015" i="11"/>
  <c r="P1913" i="11"/>
  <c r="P1776" i="11"/>
  <c r="P1629" i="11"/>
  <c r="P1477" i="11"/>
  <c r="P1321" i="11"/>
  <c r="P1162" i="11"/>
  <c r="P990" i="11"/>
  <c r="P793" i="11"/>
  <c r="P583" i="11"/>
  <c r="P332" i="11"/>
  <c r="P2088" i="11"/>
  <c r="P1914" i="11"/>
  <c r="P1777" i="11"/>
  <c r="P1630" i="11"/>
  <c r="P1478" i="11"/>
  <c r="P1322" i="11"/>
  <c r="P1163" i="11"/>
  <c r="P991" i="11"/>
  <c r="P794" i="11"/>
  <c r="P584" i="11"/>
  <c r="P333" i="11"/>
  <c r="P2089" i="11"/>
  <c r="P1164" i="11"/>
  <c r="P1915" i="11"/>
  <c r="P1778" i="11"/>
  <c r="P1631" i="11"/>
  <c r="P1479" i="11"/>
  <c r="P1323" i="11"/>
  <c r="P1165" i="11"/>
  <c r="P992" i="11"/>
  <c r="P795" i="11"/>
  <c r="P585" i="11"/>
  <c r="P334" i="11"/>
  <c r="P2090" i="11"/>
  <c r="P2016" i="11"/>
  <c r="P1916" i="11"/>
  <c r="P1779" i="11"/>
  <c r="P1632" i="11"/>
  <c r="P1480" i="11"/>
  <c r="P1324" i="11"/>
  <c r="P1166" i="11"/>
  <c r="P993" i="11"/>
  <c r="P796" i="11"/>
  <c r="P586" i="11"/>
  <c r="P335" i="11"/>
  <c r="P2091" i="11"/>
  <c r="P2017" i="11"/>
  <c r="P1917" i="11"/>
  <c r="P1780" i="11"/>
  <c r="P1633" i="11"/>
  <c r="P1481" i="11"/>
  <c r="P1325" i="11"/>
  <c r="P1167" i="11"/>
  <c r="P994" i="11"/>
  <c r="P797" i="11"/>
  <c r="P587" i="11"/>
  <c r="P336" i="11"/>
  <c r="P2092" i="11"/>
  <c r="P2018" i="11"/>
  <c r="P1918" i="11"/>
  <c r="P1781" i="11"/>
  <c r="P1634" i="11"/>
  <c r="P1482" i="11"/>
  <c r="P1326" i="11"/>
  <c r="P1168" i="11"/>
  <c r="P995" i="11"/>
  <c r="P798" i="11"/>
  <c r="P588" i="11"/>
  <c r="P337" i="11"/>
  <c r="P2093" i="11"/>
  <c r="P2019" i="11"/>
  <c r="P1919" i="11"/>
  <c r="P2094" i="11"/>
  <c r="P2020" i="11"/>
  <c r="P1920" i="11"/>
  <c r="P1782" i="11"/>
  <c r="P1635" i="11"/>
  <c r="P1483" i="11"/>
  <c r="P1327" i="11"/>
  <c r="P1169" i="11"/>
  <c r="P2095" i="11"/>
  <c r="P2021" i="11"/>
  <c r="P1921" i="11"/>
  <c r="P1783" i="11"/>
  <c r="P1636" i="11"/>
  <c r="P1484" i="11"/>
  <c r="P1328" i="11"/>
  <c r="P1170" i="11"/>
  <c r="P996" i="11"/>
  <c r="P799" i="11"/>
  <c r="P589" i="11"/>
  <c r="P338" i="11"/>
  <c r="P2096" i="11"/>
  <c r="P2022" i="11"/>
  <c r="P1922" i="11"/>
  <c r="P1784" i="11"/>
  <c r="P1637" i="11"/>
  <c r="P1485" i="11"/>
  <c r="P1329" i="11"/>
  <c r="P1171" i="11"/>
  <c r="P997" i="11"/>
  <c r="P800" i="11"/>
  <c r="P590" i="11"/>
  <c r="P339" i="11"/>
  <c r="P2097" i="11"/>
  <c r="P2023" i="11"/>
  <c r="P1923" i="11"/>
  <c r="P1785" i="11"/>
  <c r="P1638" i="11"/>
  <c r="P1486" i="11"/>
  <c r="P1330" i="11"/>
  <c r="P1172" i="11"/>
  <c r="P998" i="11"/>
  <c r="P801" i="11"/>
  <c r="P591" i="11"/>
  <c r="P340" i="11"/>
  <c r="P2098" i="11"/>
  <c r="P2024" i="11"/>
  <c r="P1924" i="11"/>
  <c r="P1786" i="11"/>
  <c r="P1639" i="11"/>
  <c r="P2099" i="11"/>
  <c r="P2025" i="11"/>
  <c r="P1925" i="11"/>
  <c r="P2100" i="11"/>
  <c r="P2026" i="11"/>
  <c r="P2101" i="11"/>
  <c r="P2027" i="11"/>
  <c r="P1926" i="11"/>
  <c r="P1787" i="11"/>
  <c r="P1640" i="11"/>
  <c r="P1487" i="11"/>
  <c r="P1331" i="11"/>
  <c r="P1173" i="11"/>
  <c r="P999" i="11"/>
  <c r="P802" i="11"/>
  <c r="P592" i="11"/>
  <c r="P341" i="11"/>
  <c r="P2102" i="11"/>
  <c r="P2028" i="11"/>
  <c r="P1927" i="11"/>
  <c r="P1788" i="11"/>
  <c r="P1641" i="11"/>
  <c r="P1488" i="11"/>
  <c r="P1332" i="11"/>
  <c r="P1174" i="11"/>
  <c r="P1000" i="11"/>
  <c r="P2103" i="11"/>
  <c r="P2029" i="11"/>
  <c r="P1928" i="11"/>
  <c r="P1789" i="11"/>
  <c r="P1642" i="11"/>
  <c r="P1489" i="11"/>
  <c r="P1333" i="11"/>
  <c r="P1175" i="11"/>
  <c r="P1001" i="11"/>
  <c r="P803" i="11"/>
  <c r="P593" i="11"/>
  <c r="P342" i="11"/>
  <c r="P2104" i="11"/>
  <c r="P2030" i="11"/>
  <c r="P1790" i="11"/>
  <c r="P1643" i="11"/>
  <c r="P1490" i="11"/>
  <c r="P1334" i="11"/>
  <c r="P1176" i="11"/>
  <c r="P1002" i="11"/>
  <c r="P804" i="11"/>
  <c r="P594" i="11"/>
  <c r="P343" i="11"/>
  <c r="P2031" i="11"/>
  <c r="P344" i="11"/>
  <c r="P2142" i="11"/>
  <c r="P1644" i="11"/>
  <c r="P1491" i="11"/>
  <c r="P2165" i="11"/>
  <c r="P1177" i="11"/>
  <c r="P1003" i="11"/>
  <c r="P805" i="11"/>
  <c r="P595" i="11"/>
  <c r="P345" i="11"/>
  <c r="P1004" i="11"/>
  <c r="P1929" i="11"/>
  <c r="P1791" i="11"/>
  <c r="P1645" i="11"/>
  <c r="P1492" i="11"/>
  <c r="P1335" i="11"/>
  <c r="P1178" i="11"/>
  <c r="P1005" i="11"/>
  <c r="P806" i="11"/>
  <c r="P596" i="11"/>
  <c r="P346" i="11"/>
  <c r="P2032" i="11"/>
  <c r="P1792" i="11"/>
  <c r="P1793" i="11"/>
  <c r="P1646" i="11"/>
  <c r="P1493" i="11"/>
  <c r="P1336" i="11"/>
  <c r="P1179" i="11"/>
  <c r="P1006" i="11"/>
  <c r="P807" i="11"/>
  <c r="P597" i="11"/>
  <c r="P347" i="11"/>
  <c r="P2143" i="11"/>
  <c r="P2033" i="11"/>
  <c r="P1930" i="11"/>
  <c r="P1794" i="11"/>
  <c r="P1647" i="11"/>
  <c r="P1494" i="11"/>
  <c r="P1337" i="11"/>
  <c r="P1180" i="11"/>
  <c r="P1007" i="11"/>
  <c r="P808" i="11"/>
  <c r="P598" i="11"/>
  <c r="P348" i="11"/>
  <c r="P2034" i="11"/>
  <c r="P1931" i="11"/>
  <c r="P1795" i="11"/>
  <c r="P1648" i="11"/>
  <c r="P1495" i="11"/>
  <c r="P1338" i="11"/>
  <c r="P1181" i="11"/>
  <c r="P1008" i="11"/>
  <c r="P809" i="11"/>
  <c r="P599" i="11"/>
  <c r="P349" i="11"/>
  <c r="P2035" i="11"/>
  <c r="P1932" i="11"/>
  <c r="P2036" i="11"/>
  <c r="P1933" i="11"/>
  <c r="P1796" i="11"/>
  <c r="P1649" i="11"/>
  <c r="P1496" i="11"/>
  <c r="P1339" i="11"/>
  <c r="P1182" i="11"/>
  <c r="P1009" i="11"/>
  <c r="P810" i="11"/>
  <c r="P2037" i="11"/>
  <c r="P1934" i="11"/>
  <c r="P1797" i="11"/>
  <c r="P1650" i="11"/>
  <c r="P1497" i="11"/>
  <c r="P1340" i="11"/>
  <c r="P1183" i="11"/>
  <c r="P2038" i="11"/>
  <c r="P1935" i="11"/>
  <c r="P1798" i="11"/>
  <c r="P1651" i="11"/>
  <c r="P1498" i="11"/>
  <c r="P1341" i="11"/>
  <c r="P1184" i="11"/>
  <c r="P2039" i="11"/>
  <c r="P1936" i="11"/>
  <c r="P1799" i="11"/>
  <c r="P2040" i="11"/>
  <c r="P1937" i="11"/>
  <c r="P1800" i="11"/>
  <c r="P1652" i="11"/>
  <c r="P1499" i="11"/>
  <c r="P1342" i="11"/>
  <c r="P1185" i="11"/>
  <c r="P1010" i="11"/>
  <c r="P811" i="11"/>
  <c r="P600" i="11"/>
  <c r="P2041" i="11"/>
  <c r="P1938" i="11"/>
  <c r="P1801" i="11"/>
  <c r="P1653" i="11"/>
  <c r="P1500" i="11"/>
  <c r="P1343" i="11"/>
  <c r="P1186" i="11"/>
  <c r="P1011" i="11"/>
  <c r="P812" i="11"/>
  <c r="P601" i="11"/>
  <c r="P350" i="11"/>
  <c r="P2042" i="11"/>
  <c r="P1939" i="11"/>
  <c r="P1802" i="11"/>
  <c r="P1654" i="11"/>
  <c r="P1501" i="11"/>
  <c r="P1344" i="11"/>
  <c r="P1187" i="11"/>
  <c r="P1012" i="11"/>
  <c r="P813" i="11"/>
  <c r="P602" i="11"/>
  <c r="P351" i="11"/>
  <c r="P2043" i="11"/>
  <c r="P1940" i="11"/>
  <c r="P1803" i="11"/>
  <c r="P1655" i="11"/>
  <c r="P1502" i="11"/>
  <c r="P1345" i="11"/>
  <c r="P1188" i="11"/>
  <c r="P1013" i="11"/>
  <c r="P814" i="11"/>
  <c r="P603" i="11"/>
  <c r="P352" i="11"/>
  <c r="P2044" i="11"/>
  <c r="P1941" i="11"/>
  <c r="P1804" i="11"/>
  <c r="P1656" i="11"/>
  <c r="P1503" i="11"/>
  <c r="P1346" i="11"/>
  <c r="P1189" i="11"/>
  <c r="P1014" i="11"/>
  <c r="P815" i="11"/>
  <c r="P2045" i="11"/>
  <c r="P1942" i="11"/>
  <c r="P1805" i="11"/>
  <c r="P1657" i="11"/>
  <c r="P1504" i="11"/>
  <c r="P1347" i="11"/>
  <c r="P1190" i="11"/>
  <c r="P1015" i="11"/>
  <c r="P816" i="11"/>
  <c r="P604" i="11"/>
  <c r="P353" i="11"/>
  <c r="P2046" i="11"/>
  <c r="P1943" i="11"/>
  <c r="P1806" i="11"/>
  <c r="P1658" i="11"/>
  <c r="P1505" i="11"/>
  <c r="P1348" i="11"/>
  <c r="P1191" i="11"/>
  <c r="P1016" i="11"/>
  <c r="P817" i="11"/>
  <c r="P605" i="11"/>
  <c r="P354" i="11"/>
  <c r="P2047" i="11"/>
  <c r="P1944" i="11"/>
  <c r="P1807" i="11"/>
  <c r="P1659" i="11"/>
  <c r="P2048" i="11"/>
  <c r="P1945" i="11"/>
  <c r="P1808" i="11"/>
  <c r="P1660" i="11"/>
  <c r="P1506" i="11"/>
  <c r="P1349" i="11"/>
  <c r="P1192" i="11"/>
  <c r="P1017" i="11"/>
  <c r="P818" i="11"/>
  <c r="P606" i="11"/>
  <c r="P355" i="11"/>
  <c r="P2049" i="11"/>
  <c r="P1946" i="11"/>
  <c r="P1809" i="11"/>
  <c r="P1661" i="11"/>
  <c r="P1507" i="11"/>
  <c r="P1350" i="11"/>
  <c r="P1193" i="11"/>
  <c r="P1018" i="11"/>
  <c r="P819" i="11"/>
  <c r="P607" i="11"/>
  <c r="P356" i="11"/>
  <c r="P2050" i="11"/>
  <c r="P1947" i="11"/>
  <c r="P1810" i="11"/>
  <c r="P2051" i="11"/>
  <c r="P1948" i="11"/>
  <c r="P1811" i="11"/>
  <c r="P1662" i="11"/>
  <c r="P1508" i="11"/>
  <c r="P1351" i="11"/>
  <c r="P1194" i="11"/>
  <c r="P1019" i="11"/>
  <c r="P820" i="11"/>
  <c r="P608" i="11"/>
  <c r="P357" i="11"/>
  <c r="P2052" i="11"/>
  <c r="P1949" i="11"/>
  <c r="P1812" i="11"/>
  <c r="P1663" i="11"/>
  <c r="P1509" i="11"/>
  <c r="P1352" i="11"/>
  <c r="P1195" i="11"/>
  <c r="P1020" i="11"/>
  <c r="P821" i="11"/>
  <c r="P609" i="11"/>
  <c r="P358" i="11"/>
  <c r="P1950" i="11"/>
  <c r="P1813" i="11"/>
  <c r="P1664" i="11"/>
  <c r="P1510" i="11"/>
  <c r="P1353" i="11"/>
  <c r="P1196" i="11"/>
  <c r="P1021" i="11"/>
  <c r="P822" i="11"/>
  <c r="P610" i="11"/>
  <c r="P359" i="11"/>
  <c r="P1814" i="11"/>
  <c r="P1665" i="11"/>
  <c r="P1511" i="11"/>
  <c r="P1354" i="11"/>
  <c r="P1197" i="11"/>
  <c r="P1022" i="11"/>
  <c r="P823" i="11"/>
  <c r="P611" i="11"/>
  <c r="P360" i="11"/>
  <c r="P1951" i="11"/>
  <c r="P1815" i="11"/>
  <c r="P1666" i="11"/>
  <c r="P1512" i="11"/>
  <c r="P1355" i="11"/>
  <c r="P1198" i="11"/>
  <c r="P1023" i="11"/>
  <c r="P824" i="11"/>
  <c r="P612" i="11"/>
  <c r="P361" i="11"/>
  <c r="P1952" i="11"/>
  <c r="P1816" i="11"/>
  <c r="P1667" i="11"/>
  <c r="P1513" i="11"/>
  <c r="P1356" i="11"/>
  <c r="P1199" i="11"/>
  <c r="P1024" i="11"/>
  <c r="P825" i="11"/>
  <c r="P613" i="11"/>
  <c r="P362" i="11"/>
  <c r="P1953" i="11"/>
  <c r="P1817" i="11"/>
  <c r="P1668" i="11"/>
  <c r="P1514" i="11"/>
  <c r="P1357" i="11"/>
  <c r="P1200" i="11"/>
  <c r="P1025" i="11"/>
  <c r="P826" i="11"/>
  <c r="P614" i="11"/>
  <c r="P363" i="11"/>
  <c r="P1954" i="11"/>
  <c r="P827" i="11"/>
  <c r="P1669" i="11"/>
  <c r="P1515" i="11"/>
  <c r="P1358" i="11"/>
  <c r="P1201" i="11"/>
  <c r="P1026" i="11"/>
  <c r="P828" i="11"/>
  <c r="P615" i="11"/>
  <c r="P364" i="11"/>
  <c r="P1955" i="11"/>
  <c r="P1818" i="11"/>
  <c r="P1670" i="11"/>
  <c r="P1516" i="11"/>
  <c r="P1359" i="11"/>
  <c r="P1202" i="11"/>
  <c r="P1027" i="11"/>
  <c r="P829" i="11"/>
  <c r="P616" i="11"/>
  <c r="P365" i="11"/>
  <c r="P1956" i="11"/>
  <c r="P1819" i="11"/>
  <c r="P1671" i="11"/>
  <c r="P1517" i="11"/>
  <c r="P1360" i="11"/>
  <c r="P1203" i="11"/>
  <c r="P1028" i="11"/>
  <c r="P830" i="11"/>
  <c r="P617" i="11"/>
  <c r="P366" i="11"/>
  <c r="P1957" i="11"/>
  <c r="P1820" i="11"/>
  <c r="P1672" i="11"/>
  <c r="P1518" i="11"/>
  <c r="P1361" i="11"/>
  <c r="P1204" i="11"/>
  <c r="P1029" i="11"/>
  <c r="P831" i="11"/>
  <c r="P618" i="11"/>
  <c r="P367" i="11"/>
  <c r="P1958" i="11"/>
  <c r="P1821" i="11"/>
  <c r="P1959" i="11"/>
  <c r="P1822" i="11"/>
  <c r="P1673" i="11"/>
  <c r="P1519" i="11"/>
  <c r="P1362" i="11"/>
  <c r="P1205" i="11"/>
  <c r="P1030" i="11"/>
  <c r="P832" i="11"/>
  <c r="P619" i="11"/>
  <c r="P368" i="11"/>
  <c r="P1960" i="11"/>
  <c r="P1823" i="11"/>
  <c r="P1674" i="11"/>
  <c r="P1520" i="11"/>
  <c r="P1363" i="11"/>
  <c r="P1206" i="11"/>
  <c r="P1031" i="11"/>
  <c r="P833" i="11"/>
  <c r="P620" i="11"/>
  <c r="P369" i="11"/>
  <c r="P1961" i="11"/>
  <c r="P1824" i="11"/>
  <c r="P1675" i="11"/>
  <c r="P1521" i="11"/>
  <c r="P1364" i="11"/>
  <c r="P1207" i="11"/>
  <c r="P1962" i="11"/>
  <c r="P1825" i="11"/>
  <c r="P1676" i="11"/>
  <c r="P1522" i="11"/>
  <c r="P1365" i="11"/>
  <c r="P1208" i="11"/>
  <c r="P1032" i="11"/>
  <c r="P834" i="11"/>
  <c r="P621" i="11"/>
  <c r="P1963" i="11"/>
  <c r="P1826" i="11"/>
  <c r="P1677" i="11"/>
  <c r="P1523" i="11"/>
  <c r="P1366" i="11"/>
  <c r="P1209" i="11"/>
  <c r="P1964" i="11"/>
  <c r="P1827" i="11"/>
  <c r="P1678" i="11"/>
  <c r="P1524" i="11"/>
  <c r="P1367" i="11"/>
  <c r="P1210" i="11"/>
  <c r="P1033" i="11"/>
  <c r="P835" i="11"/>
  <c r="P622" i="11"/>
  <c r="P370" i="11"/>
  <c r="P1965" i="11"/>
  <c r="P1828" i="11"/>
  <c r="P1679" i="11"/>
  <c r="P1525" i="11"/>
  <c r="P1966" i="11"/>
  <c r="P1829" i="11"/>
  <c r="P1680" i="11"/>
  <c r="P1526" i="11"/>
  <c r="P1368" i="11"/>
  <c r="P1211" i="11"/>
  <c r="P1967" i="11"/>
  <c r="P1830" i="11"/>
  <c r="P1681" i="11"/>
  <c r="P1968" i="11"/>
  <c r="P1831" i="11"/>
  <c r="P1682" i="11"/>
  <c r="P1527" i="11"/>
  <c r="P1369" i="11"/>
  <c r="P1212" i="11"/>
  <c r="P1034" i="11"/>
  <c r="P836" i="11"/>
  <c r="P1969" i="11"/>
  <c r="P1832" i="11"/>
  <c r="P1683" i="11"/>
  <c r="P1970" i="11"/>
  <c r="P1833" i="11"/>
  <c r="P1684" i="11"/>
  <c r="P1971" i="11"/>
  <c r="P1834" i="11"/>
  <c r="P1685" i="11"/>
  <c r="P1528" i="11"/>
  <c r="P1370" i="11"/>
  <c r="P1213" i="11"/>
  <c r="P1035" i="11"/>
  <c r="P837" i="11"/>
  <c r="P1972" i="11"/>
  <c r="P1835" i="11"/>
  <c r="P1973" i="11"/>
  <c r="P1836" i="11"/>
  <c r="P1686" i="11"/>
  <c r="P1529" i="11"/>
  <c r="P1371" i="11"/>
  <c r="P1974" i="11"/>
  <c r="P1837" i="11"/>
  <c r="P1687" i="11"/>
  <c r="P1530" i="11"/>
  <c r="P1372" i="11"/>
  <c r="P1214" i="11"/>
  <c r="P1036" i="11"/>
  <c r="P1975" i="11"/>
  <c r="P1838" i="11"/>
  <c r="P1688" i="11"/>
  <c r="P1976" i="11"/>
  <c r="P1839" i="11"/>
  <c r="P1689" i="11"/>
  <c r="P1531" i="11"/>
  <c r="P1373" i="11"/>
  <c r="P1215" i="11"/>
  <c r="P1037" i="11"/>
  <c r="P838" i="11"/>
  <c r="P623" i="11"/>
  <c r="P371" i="11"/>
  <c r="P1977" i="11"/>
  <c r="P1840" i="11"/>
  <c r="P1690" i="11"/>
  <c r="P1532" i="11"/>
  <c r="P1374" i="11"/>
  <c r="P1216" i="11"/>
  <c r="P1038" i="11"/>
  <c r="P839" i="11"/>
  <c r="P624" i="11"/>
  <c r="P372" i="11"/>
  <c r="P1691" i="11"/>
  <c r="P1533" i="11"/>
  <c r="P1375" i="11"/>
  <c r="P1217" i="11"/>
  <c r="P1039" i="11"/>
  <c r="P840" i="11"/>
  <c r="P625" i="11"/>
  <c r="P373" i="11"/>
  <c r="P2193" i="11"/>
  <c r="P1841" i="11"/>
  <c r="P841" i="11"/>
  <c r="P1376" i="11"/>
  <c r="P1218" i="11"/>
  <c r="P1534" i="11"/>
  <c r="P842" i="11"/>
  <c r="P626" i="11"/>
  <c r="P374" i="11"/>
  <c r="P843" i="11"/>
  <c r="P375" i="11"/>
  <c r="P1535" i="11"/>
  <c r="P1377" i="11"/>
  <c r="P1219" i="11"/>
  <c r="P1040" i="11"/>
  <c r="P844" i="11"/>
  <c r="P627" i="11"/>
  <c r="P376" i="11"/>
  <c r="P377" i="11"/>
  <c r="P378" i="11"/>
  <c r="P379" i="11"/>
  <c r="P1378" i="11"/>
  <c r="P1220" i="11"/>
  <c r="P1041" i="11"/>
  <c r="P2105" i="11"/>
  <c r="P628" i="11"/>
  <c r="P380" i="11"/>
  <c r="P629" i="11"/>
  <c r="P1842" i="11"/>
  <c r="P381" i="11"/>
  <c r="P1379" i="11"/>
  <c r="P1042" i="11"/>
  <c r="P845" i="11"/>
  <c r="P630" i="11"/>
  <c r="P382" i="11"/>
  <c r="P2106" i="11"/>
  <c r="P1692" i="11"/>
  <c r="P1536" i="11"/>
  <c r="P1380" i="11"/>
  <c r="P1221" i="11"/>
  <c r="P1043" i="11"/>
  <c r="P846" i="11"/>
  <c r="P631" i="11"/>
  <c r="P383" i="11"/>
  <c r="P1044" i="11"/>
  <c r="P1693" i="11"/>
  <c r="P1537" i="11"/>
  <c r="P1381" i="11"/>
  <c r="P1222" i="11"/>
  <c r="P1045" i="11"/>
  <c r="P847" i="11"/>
  <c r="P632" i="11"/>
  <c r="P384" i="11"/>
  <c r="P1382" i="11"/>
  <c r="P633" i="11"/>
  <c r="P2107" i="11"/>
  <c r="P1383" i="11"/>
  <c r="P1223" i="11"/>
  <c r="P1046" i="11"/>
  <c r="P848" i="11"/>
  <c r="P634" i="11"/>
  <c r="P385" i="11"/>
  <c r="P1538" i="11"/>
  <c r="P1694" i="11"/>
  <c r="P1539" i="11"/>
  <c r="P1384" i="11"/>
  <c r="P1224" i="11"/>
  <c r="P1047" i="11"/>
  <c r="P849" i="11"/>
  <c r="P635" i="11"/>
  <c r="P386" i="11"/>
  <c r="P1843" i="11"/>
  <c r="P1695" i="11"/>
  <c r="P1540" i="11"/>
  <c r="P1385" i="11"/>
  <c r="P1225" i="11"/>
  <c r="P1048" i="11"/>
  <c r="P850" i="11"/>
  <c r="P636" i="11"/>
  <c r="P387" i="11"/>
  <c r="P1844" i="11"/>
  <c r="P1696" i="11"/>
  <c r="P1541" i="11"/>
  <c r="P1386" i="11"/>
  <c r="P1226" i="11"/>
  <c r="P1049" i="11"/>
  <c r="P851" i="11"/>
  <c r="P637" i="11"/>
  <c r="P388" i="11"/>
  <c r="P1845" i="11"/>
  <c r="P1697" i="11"/>
  <c r="P1542" i="11"/>
  <c r="P1387" i="11"/>
  <c r="P1227" i="11"/>
  <c r="P1050" i="11"/>
  <c r="P852" i="11"/>
  <c r="P638" i="11"/>
  <c r="P389" i="11"/>
  <c r="P1846" i="11"/>
  <c r="P1698" i="11"/>
  <c r="P1543" i="11"/>
  <c r="P1388" i="11"/>
  <c r="P1228" i="11"/>
  <c r="P1051" i="11"/>
  <c r="P853" i="11"/>
  <c r="P639" i="11"/>
  <c r="P390" i="11"/>
  <c r="P1847" i="11"/>
  <c r="P1699" i="11"/>
  <c r="P1544" i="11"/>
  <c r="P1848" i="11"/>
  <c r="P1700" i="11"/>
  <c r="P1545" i="11"/>
  <c r="P1389" i="11"/>
  <c r="P1229" i="11"/>
  <c r="P1052" i="11"/>
  <c r="P854" i="11"/>
  <c r="P640" i="11"/>
  <c r="P391" i="11"/>
  <c r="P1849" i="11"/>
  <c r="P1701" i="11"/>
  <c r="P1546" i="11"/>
  <c r="P1390" i="11"/>
  <c r="P1230" i="11"/>
  <c r="P1053" i="11"/>
  <c r="P855" i="11"/>
  <c r="P641" i="11"/>
  <c r="P392" i="11"/>
  <c r="P1850" i="11"/>
  <c r="P1702" i="11"/>
  <c r="P1547" i="11"/>
  <c r="P1391" i="11"/>
  <c r="P1231" i="11"/>
  <c r="P1054" i="11"/>
  <c r="P856" i="11"/>
  <c r="P642" i="11"/>
  <c r="P393" i="11"/>
  <c r="P1851" i="11"/>
  <c r="P1703" i="11"/>
  <c r="P1548" i="11"/>
  <c r="P1392" i="11"/>
  <c r="P1232" i="11"/>
  <c r="P1055" i="11"/>
  <c r="P857" i="11"/>
  <c r="P643" i="11"/>
  <c r="P394" i="11"/>
  <c r="P1852" i="11"/>
  <c r="P1704" i="11"/>
  <c r="P1853" i="11"/>
  <c r="P1705" i="11"/>
  <c r="P1549" i="11"/>
  <c r="P1393" i="11"/>
  <c r="P1233" i="11"/>
  <c r="P1854" i="11"/>
  <c r="P1706" i="11"/>
  <c r="P1550" i="11"/>
  <c r="P1394" i="11"/>
  <c r="P1234" i="11"/>
  <c r="P1056" i="11"/>
  <c r="P858" i="11"/>
  <c r="P644" i="11"/>
  <c r="P395" i="11"/>
  <c r="P1855" i="11"/>
  <c r="P1707" i="11"/>
  <c r="P1856" i="11"/>
  <c r="P1708" i="11"/>
  <c r="P1551" i="11"/>
  <c r="P1395" i="11"/>
  <c r="P1235" i="11"/>
  <c r="P1057" i="11"/>
  <c r="P859" i="11"/>
  <c r="P1857" i="11"/>
  <c r="P1709" i="11"/>
  <c r="P1552" i="11"/>
  <c r="P1396" i="11"/>
  <c r="P1236" i="11"/>
  <c r="P1058" i="11"/>
  <c r="P860" i="11"/>
  <c r="P645" i="11"/>
  <c r="P396" i="11"/>
  <c r="P1858" i="11"/>
  <c r="P1710" i="11"/>
  <c r="P1553" i="11"/>
  <c r="P1397" i="11"/>
  <c r="P1237" i="11"/>
  <c r="P1059" i="11"/>
  <c r="P861" i="11"/>
  <c r="P646" i="11"/>
  <c r="P397" i="11"/>
  <c r="P1859" i="11"/>
  <c r="P1711" i="11"/>
  <c r="P1554" i="11"/>
  <c r="P1398" i="11"/>
  <c r="P1238" i="11"/>
  <c r="P1060" i="11"/>
  <c r="P862" i="11"/>
  <c r="P647" i="11"/>
  <c r="P398" i="11"/>
  <c r="P1860" i="11"/>
  <c r="P1712" i="11"/>
  <c r="P1555" i="11"/>
  <c r="P1399" i="11"/>
  <c r="P1239" i="11"/>
  <c r="P1861" i="11"/>
  <c r="P1713" i="11"/>
  <c r="P1556" i="11"/>
  <c r="P1400" i="11"/>
  <c r="P1240" i="11"/>
  <c r="P1061" i="11"/>
  <c r="P863" i="11"/>
  <c r="P648" i="11"/>
  <c r="P1862" i="11"/>
  <c r="P1714" i="11"/>
  <c r="P1557" i="11"/>
  <c r="P1401" i="11"/>
  <c r="P1241" i="11"/>
  <c r="P1062" i="11"/>
  <c r="P864" i="11"/>
  <c r="P649" i="11"/>
  <c r="P399" i="11"/>
  <c r="P1863" i="11"/>
  <c r="P1715" i="11"/>
  <c r="P1558" i="11"/>
  <c r="P1402" i="11"/>
  <c r="P1242" i="11"/>
  <c r="P1864" i="11"/>
  <c r="P1716" i="11"/>
  <c r="P1559" i="11"/>
  <c r="P1865" i="11"/>
  <c r="P1717" i="11"/>
  <c r="P1560" i="11"/>
  <c r="P1403" i="11"/>
  <c r="P1243" i="11"/>
  <c r="P1063" i="11"/>
  <c r="P865" i="11"/>
  <c r="P650" i="11"/>
  <c r="P400" i="11"/>
  <c r="P1866" i="11"/>
  <c r="P1718" i="11"/>
  <c r="P1561" i="11"/>
  <c r="P1404" i="11"/>
  <c r="P1244" i="11"/>
  <c r="P1064" i="11"/>
  <c r="P866" i="11"/>
  <c r="P651" i="11"/>
  <c r="P401" i="11"/>
  <c r="P1867" i="11"/>
  <c r="P1719" i="11"/>
  <c r="P1562" i="11"/>
  <c r="P1405" i="11"/>
  <c r="P1245" i="11"/>
  <c r="P1065" i="11"/>
  <c r="P867" i="11"/>
  <c r="P652" i="11"/>
  <c r="P402" i="11"/>
  <c r="P1868" i="11"/>
  <c r="P1720" i="11"/>
  <c r="P1563" i="11"/>
  <c r="P1406" i="11"/>
  <c r="P1246" i="11"/>
  <c r="P1066" i="11"/>
  <c r="P868" i="11"/>
  <c r="P653" i="11"/>
  <c r="P403" i="11"/>
  <c r="P1869" i="11"/>
  <c r="P1721" i="11"/>
  <c r="P1564" i="11"/>
  <c r="P1407" i="11"/>
  <c r="P1247" i="11"/>
  <c r="P1067" i="11"/>
  <c r="P869" i="11"/>
  <c r="P654" i="11"/>
  <c r="P404" i="11"/>
  <c r="P1722" i="11"/>
  <c r="P1565" i="11"/>
  <c r="P1408" i="11"/>
  <c r="P1248" i="11"/>
  <c r="P1068" i="11"/>
  <c r="P870" i="11"/>
  <c r="P655" i="11"/>
  <c r="P405" i="11"/>
  <c r="P1069" i="11"/>
  <c r="P1566" i="11"/>
  <c r="P1409" i="11"/>
  <c r="P1249" i="11"/>
  <c r="P1070" i="11"/>
  <c r="P871" i="11"/>
  <c r="P656" i="11"/>
  <c r="P406" i="11"/>
  <c r="P1410" i="11"/>
  <c r="P1071" i="11"/>
  <c r="P1411" i="11"/>
  <c r="P1250" i="11"/>
  <c r="P1072" i="11"/>
  <c r="P872" i="11"/>
  <c r="P657" i="11"/>
  <c r="P407" i="11"/>
  <c r="P873" i="11"/>
  <c r="P1567" i="11"/>
  <c r="P1412" i="11"/>
  <c r="P1251" i="11"/>
  <c r="P1073" i="11"/>
  <c r="P874" i="11"/>
  <c r="P658" i="11"/>
  <c r="P408" i="11"/>
  <c r="P1723" i="11"/>
  <c r="P1568" i="11"/>
  <c r="P1413" i="11"/>
  <c r="P1252" i="11"/>
  <c r="P1074" i="11"/>
  <c r="P875" i="11"/>
  <c r="P659" i="11"/>
  <c r="P409" i="11"/>
  <c r="P1724" i="11"/>
  <c r="P1569" i="11"/>
  <c r="P1414" i="11"/>
  <c r="P1253" i="11"/>
  <c r="P1075" i="11"/>
  <c r="P876" i="11"/>
  <c r="P660" i="11"/>
  <c r="P410" i="11"/>
  <c r="P1725" i="11"/>
  <c r="P1570" i="11"/>
  <c r="P1415" i="11"/>
  <c r="P1254" i="11"/>
  <c r="P1076" i="11"/>
  <c r="P877" i="11"/>
  <c r="P661" i="11"/>
  <c r="P411" i="11"/>
  <c r="P1726" i="11"/>
  <c r="P1571" i="11"/>
  <c r="P1416" i="11"/>
  <c r="P1255" i="11"/>
  <c r="P1727" i="11"/>
  <c r="P1572" i="11"/>
  <c r="P1417" i="11"/>
  <c r="P1256" i="11"/>
  <c r="P1077" i="11"/>
  <c r="P878" i="11"/>
  <c r="P662" i="11"/>
  <c r="P412" i="11"/>
  <c r="P1728" i="11"/>
  <c r="P1573" i="11"/>
  <c r="P1418" i="11"/>
  <c r="P1257" i="11"/>
  <c r="P1078" i="11"/>
  <c r="P879" i="11"/>
  <c r="P663" i="11"/>
  <c r="P413" i="11"/>
  <c r="P1729" i="11"/>
  <c r="P1574" i="11"/>
  <c r="P1419" i="11"/>
  <c r="P1258" i="11"/>
  <c r="P1079" i="11"/>
  <c r="P880" i="11"/>
  <c r="P664" i="11"/>
  <c r="P414" i="11"/>
  <c r="P1730" i="11"/>
  <c r="P1575" i="11"/>
  <c r="P1420" i="11"/>
  <c r="P1259" i="11"/>
  <c r="P1080" i="11"/>
  <c r="P881" i="11"/>
  <c r="P665" i="11"/>
  <c r="P415" i="11"/>
  <c r="P1731" i="11"/>
  <c r="P1576" i="11"/>
  <c r="P1421" i="11"/>
  <c r="P1260" i="11"/>
  <c r="P1081" i="11"/>
  <c r="P882" i="11"/>
  <c r="P666" i="11"/>
  <c r="P416" i="11"/>
  <c r="P1732" i="11"/>
  <c r="P1577" i="11"/>
  <c r="P1422" i="11"/>
  <c r="P1261" i="11"/>
  <c r="P1082" i="11"/>
  <c r="P883" i="11"/>
  <c r="P667" i="11"/>
  <c r="P417" i="11"/>
  <c r="P1733" i="11"/>
  <c r="P1578" i="11"/>
  <c r="P1423" i="11"/>
  <c r="P1262" i="11"/>
  <c r="P1083" i="11"/>
  <c r="P884" i="11"/>
  <c r="P668" i="11"/>
  <c r="P418" i="11"/>
  <c r="P1734" i="11"/>
  <c r="P1579" i="11"/>
  <c r="P1424" i="11"/>
  <c r="P1263" i="11"/>
  <c r="P1084" i="11"/>
  <c r="P885" i="11"/>
  <c r="P669" i="11"/>
  <c r="P419" i="11"/>
  <c r="P1735" i="11"/>
  <c r="P1580" i="11"/>
  <c r="P1425" i="11"/>
  <c r="P1264" i="11"/>
  <c r="P1085" i="11"/>
  <c r="P886" i="11"/>
  <c r="P670" i="11"/>
  <c r="P420" i="11"/>
  <c r="P1736" i="11"/>
  <c r="P1581" i="11"/>
  <c r="P1582" i="11"/>
  <c r="P1426" i="11"/>
  <c r="P1265" i="11"/>
  <c r="P1086" i="11"/>
  <c r="P887" i="11"/>
  <c r="P671" i="11"/>
  <c r="P421" i="11"/>
  <c r="P1427" i="11"/>
  <c r="P1266" i="11"/>
  <c r="P1087" i="11"/>
  <c r="P888" i="11"/>
  <c r="P672" i="11"/>
  <c r="P422" i="11"/>
  <c r="P1583" i="11"/>
  <c r="P1428" i="11"/>
  <c r="P1267" i="11"/>
  <c r="P1088" i="11"/>
  <c r="P889" i="11"/>
  <c r="P673" i="11"/>
  <c r="P423" i="11"/>
  <c r="P890" i="11"/>
  <c r="P1429" i="11"/>
  <c r="P1870" i="11"/>
  <c r="P1871" i="11"/>
  <c r="P891" i="11"/>
  <c r="P674" i="11"/>
  <c r="P424" i="11"/>
  <c r="P1584" i="11"/>
  <c r="P1430" i="11"/>
  <c r="P1585" i="11"/>
  <c r="P1431" i="11"/>
  <c r="P1268" i="11"/>
  <c r="P1089" i="11"/>
  <c r="P892" i="11"/>
  <c r="P675" i="11"/>
  <c r="P425" i="11"/>
  <c r="P1586" i="11"/>
  <c r="P1432" i="11"/>
  <c r="P1269" i="11"/>
  <c r="P1090" i="11"/>
  <c r="P893" i="11"/>
  <c r="P676" i="11"/>
  <c r="P426" i="11"/>
  <c r="P894" i="11"/>
  <c r="P895" i="11"/>
  <c r="P1091" i="11"/>
  <c r="P896" i="11"/>
  <c r="P677" i="11"/>
  <c r="P427" i="11"/>
  <c r="P1433" i="11"/>
  <c r="P1270" i="11"/>
  <c r="P1092" i="11"/>
  <c r="P897" i="11"/>
  <c r="P678" i="11"/>
  <c r="P428" i="11"/>
  <c r="P1434" i="11"/>
  <c r="P1271" i="11"/>
  <c r="P1093" i="11"/>
  <c r="P1435" i="11"/>
  <c r="P1272" i="11"/>
  <c r="P1094" i="11"/>
  <c r="P898" i="11"/>
  <c r="P679" i="11"/>
  <c r="P1436" i="11"/>
  <c r="P1273" i="11"/>
  <c r="P1095" i="11"/>
  <c r="P899" i="11"/>
  <c r="P680" i="11"/>
  <c r="P429" i="11"/>
  <c r="P1437" i="11"/>
  <c r="P1274" i="11"/>
  <c r="P1096" i="11"/>
  <c r="P900" i="11"/>
  <c r="P681" i="11"/>
  <c r="P430" i="11"/>
  <c r="P1438" i="11"/>
  <c r="P1275" i="11"/>
  <c r="P1097" i="11"/>
  <c r="P1439" i="11"/>
  <c r="P1276" i="11"/>
  <c r="P1098" i="11"/>
  <c r="P901" i="11"/>
  <c r="P682" i="11"/>
  <c r="P431" i="11"/>
  <c r="P1440" i="11"/>
  <c r="P1277" i="11"/>
  <c r="P1099" i="11"/>
  <c r="P902" i="11"/>
  <c r="P683" i="11"/>
  <c r="P1441" i="11"/>
  <c r="P1278" i="11"/>
  <c r="P1100" i="11"/>
  <c r="P1442" i="11"/>
  <c r="P1279" i="11"/>
  <c r="P1101" i="11"/>
  <c r="P903" i="11"/>
  <c r="P684" i="11"/>
  <c r="P432" i="11"/>
  <c r="P1443" i="11"/>
  <c r="P1280" i="11"/>
  <c r="P1102" i="11"/>
  <c r="P904" i="11"/>
  <c r="P1281" i="11"/>
  <c r="P1103" i="11"/>
  <c r="P905" i="11"/>
  <c r="P685" i="11"/>
  <c r="P433" i="11"/>
  <c r="P1282" i="11"/>
  <c r="P1104" i="11"/>
  <c r="P906" i="11"/>
  <c r="P686" i="11"/>
  <c r="P434" i="11"/>
  <c r="P1283" i="11"/>
  <c r="P1105" i="11"/>
  <c r="P907" i="11"/>
  <c r="P687" i="11"/>
  <c r="P435" i="11"/>
  <c r="P1284" i="11"/>
  <c r="P1106" i="11"/>
  <c r="P908" i="11"/>
  <c r="P688" i="11"/>
  <c r="P436" i="11"/>
  <c r="P1285" i="11"/>
  <c r="P1107" i="11"/>
  <c r="P909" i="11"/>
  <c r="P689" i="11"/>
  <c r="P437" i="11"/>
  <c r="P1286" i="11"/>
  <c r="P1108" i="11"/>
  <c r="P910" i="11"/>
  <c r="P690" i="11"/>
  <c r="P438" i="11"/>
  <c r="P1287" i="11"/>
  <c r="P1109" i="11"/>
  <c r="P911" i="11"/>
  <c r="P691" i="11"/>
  <c r="P439" i="11"/>
  <c r="P1288" i="11"/>
  <c r="P1110" i="11"/>
  <c r="P912" i="11"/>
  <c r="P692" i="11"/>
  <c r="P440" i="11"/>
  <c r="P1289" i="11"/>
  <c r="P1111" i="11"/>
  <c r="P913" i="11"/>
  <c r="P693" i="11"/>
  <c r="P441" i="11"/>
  <c r="P442" i="11"/>
  <c r="P694" i="11"/>
  <c r="P443" i="11"/>
  <c r="P695" i="11"/>
  <c r="P444" i="11"/>
  <c r="P1978" i="11"/>
  <c r="P1112" i="11"/>
  <c r="P696" i="11"/>
  <c r="P445" i="11"/>
  <c r="P2108" i="11"/>
  <c r="P2166" i="11"/>
  <c r="P697" i="11"/>
  <c r="P446" i="11"/>
  <c r="P1113" i="11"/>
  <c r="P698" i="11"/>
  <c r="P447" i="11"/>
  <c r="P2207" i="11"/>
  <c r="P914" i="11"/>
  <c r="P699" i="11"/>
  <c r="P448" i="11"/>
  <c r="P449" i="11"/>
  <c r="P915" i="11"/>
  <c r="P700" i="11"/>
  <c r="P450" i="11"/>
  <c r="P1290" i="11"/>
  <c r="P916" i="11"/>
  <c r="P701" i="11"/>
  <c r="P451" i="11"/>
  <c r="P1114" i="11"/>
  <c r="P917" i="11"/>
  <c r="P702" i="11"/>
  <c r="P452" i="11"/>
  <c r="P1115" i="11"/>
  <c r="P918" i="11"/>
  <c r="P703" i="11"/>
  <c r="P453" i="11"/>
  <c r="P1116" i="11"/>
  <c r="P454" i="11"/>
  <c r="P704" i="11"/>
  <c r="P455" i="11"/>
  <c r="P1117" i="11"/>
  <c r="P919" i="11"/>
  <c r="P705" i="11"/>
  <c r="P456" i="11"/>
  <c r="P1118" i="11"/>
  <c r="P920" i="11"/>
  <c r="P706" i="11"/>
  <c r="P457" i="11"/>
  <c r="P1119" i="11"/>
  <c r="P921" i="11"/>
  <c r="P707" i="11"/>
  <c r="P458" i="11"/>
  <c r="P1120" i="11"/>
  <c r="P922" i="11"/>
  <c r="P708" i="11"/>
  <c r="P459" i="11"/>
  <c r="P1121" i="11"/>
  <c r="P923" i="11"/>
  <c r="P709" i="11"/>
  <c r="P460" i="11"/>
  <c r="P1122" i="11"/>
  <c r="P924" i="11"/>
  <c r="P710" i="11"/>
  <c r="P461" i="11"/>
  <c r="P1123" i="11"/>
  <c r="P925" i="11"/>
  <c r="P711" i="11"/>
  <c r="P462" i="11"/>
  <c r="P1124" i="11"/>
  <c r="P926" i="11"/>
  <c r="P712" i="11"/>
  <c r="P463" i="11"/>
  <c r="P1125" i="11"/>
  <c r="P927" i="11"/>
  <c r="P1126" i="11"/>
  <c r="P928" i="11"/>
  <c r="P713" i="11"/>
  <c r="P464" i="11"/>
  <c r="P1127" i="11"/>
  <c r="P929" i="11"/>
  <c r="P714" i="11"/>
  <c r="P465" i="11"/>
  <c r="P1128" i="11"/>
  <c r="P930" i="11"/>
  <c r="P715" i="11"/>
  <c r="P466" i="11"/>
  <c r="P1129" i="11"/>
  <c r="P931" i="11"/>
  <c r="P716" i="11"/>
  <c r="P467" i="11"/>
  <c r="P1130" i="11"/>
  <c r="P932" i="11"/>
  <c r="P717" i="11"/>
  <c r="P468" i="11"/>
  <c r="P1131" i="11"/>
  <c r="P933" i="11"/>
  <c r="P718" i="11"/>
  <c r="P469" i="11"/>
  <c r="P1132" i="11"/>
  <c r="P934" i="11"/>
  <c r="P719" i="11"/>
  <c r="P470" i="11"/>
  <c r="P2181" i="11"/>
  <c r="P471" i="11"/>
  <c r="P2167" i="11"/>
  <c r="P2053" i="11"/>
  <c r="P720" i="11"/>
  <c r="P472" i="11"/>
  <c r="P721" i="11"/>
  <c r="P473" i="11"/>
  <c r="P1587" i="11"/>
  <c r="P1588" i="11"/>
  <c r="P1737" i="11"/>
  <c r="P935" i="11"/>
  <c r="P722" i="11"/>
  <c r="P474" i="11"/>
  <c r="P936" i="11"/>
  <c r="P723" i="11"/>
  <c r="P475" i="11"/>
  <c r="P937" i="11"/>
  <c r="P724" i="11"/>
  <c r="P476" i="11"/>
  <c r="P938" i="11"/>
  <c r="P725" i="11"/>
  <c r="P477" i="11"/>
  <c r="P939" i="11"/>
  <c r="P726" i="11"/>
  <c r="P940" i="11"/>
  <c r="P727" i="11"/>
  <c r="P478" i="11"/>
  <c r="P941" i="11"/>
  <c r="P728" i="11"/>
  <c r="P942" i="11"/>
  <c r="P729" i="11"/>
  <c r="P479" i="11"/>
  <c r="P943" i="11"/>
  <c r="P730" i="11"/>
  <c r="P480" i="11"/>
  <c r="P944" i="11"/>
  <c r="P731" i="11"/>
  <c r="P481" i="11"/>
  <c r="P945" i="11"/>
  <c r="P732" i="11"/>
  <c r="P482" i="11"/>
  <c r="P946" i="11"/>
  <c r="P733" i="11"/>
  <c r="P483" i="11"/>
  <c r="P947" i="11"/>
  <c r="P734" i="11"/>
  <c r="P484" i="11"/>
  <c r="P948" i="11"/>
  <c r="P735" i="11"/>
  <c r="P485" i="11"/>
  <c r="P949" i="11"/>
  <c r="P736" i="11"/>
  <c r="P950" i="11"/>
  <c r="P737" i="11"/>
  <c r="P486" i="11"/>
  <c r="P951" i="11"/>
  <c r="P738" i="11"/>
  <c r="P487" i="11"/>
  <c r="P952" i="11"/>
  <c r="P739" i="11"/>
  <c r="P488" i="11"/>
  <c r="P953" i="11"/>
  <c r="P740" i="11"/>
  <c r="P489" i="11"/>
  <c r="P954" i="11"/>
  <c r="P741" i="11"/>
  <c r="P490" i="11"/>
  <c r="P955" i="11"/>
  <c r="P742" i="11"/>
  <c r="P491" i="11"/>
  <c r="P956" i="11"/>
  <c r="P743" i="11"/>
  <c r="P492" i="11"/>
  <c r="P1133" i="11"/>
  <c r="P957" i="11"/>
  <c r="P958" i="11"/>
  <c r="P493" i="11"/>
  <c r="P494" i="11"/>
  <c r="P495" i="11"/>
  <c r="P744" i="11"/>
  <c r="P496" i="11"/>
  <c r="P745" i="11"/>
  <c r="P2054" i="11"/>
  <c r="P746" i="11"/>
  <c r="P1872" i="11"/>
  <c r="P747" i="11"/>
  <c r="P497" i="11"/>
  <c r="P748" i="11"/>
  <c r="P498" i="11"/>
  <c r="P749" i="11"/>
  <c r="P499" i="11"/>
  <c r="P750" i="11"/>
  <c r="P500" i="11"/>
  <c r="P751" i="11"/>
  <c r="P501" i="11"/>
  <c r="P752" i="11"/>
  <c r="P502" i="11"/>
  <c r="P753" i="11"/>
  <c r="P503" i="11"/>
  <c r="P754" i="11"/>
  <c r="P504" i="11"/>
  <c r="P755" i="11"/>
  <c r="P505" i="11"/>
  <c r="P756" i="11"/>
  <c r="P506" i="11"/>
  <c r="P757" i="11"/>
  <c r="P507" i="11"/>
  <c r="P758" i="11"/>
  <c r="P508" i="11"/>
  <c r="P759" i="11"/>
  <c r="P509" i="11"/>
  <c r="P760" i="11"/>
  <c r="P510" i="11"/>
  <c r="P761" i="11"/>
  <c r="P511" i="11"/>
  <c r="P762" i="11"/>
  <c r="P512" i="11"/>
  <c r="P763" i="11"/>
  <c r="P513" i="11"/>
  <c r="P764" i="11"/>
  <c r="P514" i="11"/>
  <c r="P2201" i="11"/>
  <c r="P1444" i="11"/>
  <c r="P1589" i="11"/>
  <c r="P1291" i="11"/>
  <c r="P2182" i="11"/>
  <c r="P1979" i="11"/>
  <c r="P515" i="11"/>
  <c r="P516" i="11"/>
  <c r="P517" i="11"/>
  <c r="P518" i="11"/>
  <c r="P519" i="11"/>
  <c r="P520" i="11"/>
  <c r="P521" i="11"/>
  <c r="P522" i="11"/>
  <c r="P523" i="11"/>
  <c r="P524" i="11"/>
  <c r="P525" i="11"/>
  <c r="P526" i="11"/>
  <c r="P527" i="11"/>
  <c r="P528" i="11"/>
  <c r="P529" i="11"/>
  <c r="P530" i="11"/>
  <c r="P531" i="11"/>
  <c r="P532" i="11"/>
  <c r="P533" i="11"/>
  <c r="P534" i="11"/>
  <c r="P535" i="11"/>
  <c r="P536" i="11"/>
  <c r="P537" i="11"/>
  <c r="P538" i="11"/>
  <c r="P539" i="11"/>
  <c r="P1873" i="11"/>
  <c r="P1590" i="11"/>
  <c r="P540" i="11"/>
  <c r="P541" i="11"/>
  <c r="P542" i="11"/>
  <c r="P543" i="11"/>
  <c r="P544" i="11"/>
  <c r="P545" i="11"/>
  <c r="P546" i="11"/>
  <c r="P547" i="11"/>
  <c r="P548" i="11"/>
  <c r="P549" i="11"/>
  <c r="P550" i="11"/>
  <c r="P551" i="11"/>
  <c r="P552" i="11"/>
  <c r="P553" i="11"/>
  <c r="P554" i="11"/>
  <c r="P555" i="11"/>
  <c r="P556" i="11"/>
  <c r="P765" i="11"/>
  <c r="P1874" i="11"/>
  <c r="P1875" i="11"/>
  <c r="P1134" i="11"/>
  <c r="P1292" i="11"/>
  <c r="P2109" i="11"/>
  <c r="P2183" i="11"/>
  <c r="P1738" i="11"/>
  <c r="P1445" i="11"/>
  <c r="P2055" i="11"/>
  <c r="P1591" i="11"/>
  <c r="P959" i="11"/>
  <c r="P557" i="11"/>
  <c r="Q2220" i="11"/>
  <c r="E17" i="14" l="1"/>
  <c r="C20" i="13"/>
  <c r="C17" i="13"/>
  <c r="D13" i="13"/>
  <c r="D7" i="13"/>
  <c r="D12" i="13"/>
  <c r="D6" i="13"/>
  <c r="D11" i="13"/>
  <c r="D5" i="13"/>
  <c r="D10" i="13"/>
  <c r="D4" i="13"/>
  <c r="D9" i="13"/>
  <c r="D3" i="13"/>
  <c r="D8" i="13"/>
  <c r="D2" i="13"/>
  <c r="O2220" i="11"/>
  <c r="O2218" i="11"/>
  <c r="O2215" i="11"/>
  <c r="O2212" i="11"/>
  <c r="O2208" i="11"/>
  <c r="O2202" i="11"/>
  <c r="O2194" i="11"/>
  <c r="O2184" i="11"/>
  <c r="O2168" i="11"/>
  <c r="O2221" i="11"/>
  <c r="O2219" i="11"/>
  <c r="O2216" i="11"/>
  <c r="O2213" i="11"/>
  <c r="O2209" i="11"/>
  <c r="O2203" i="11"/>
  <c r="O2195" i="11"/>
  <c r="O2185" i="11"/>
  <c r="O2169" i="11"/>
  <c r="O2144" i="11"/>
  <c r="O2110" i="11"/>
  <c r="O2056" i="11"/>
  <c r="O1980" i="11"/>
  <c r="O1876" i="11"/>
  <c r="O1739" i="11"/>
  <c r="O1592" i="11"/>
  <c r="O1446" i="11"/>
  <c r="O1293" i="11"/>
  <c r="O1135" i="11"/>
  <c r="O960" i="11"/>
  <c r="O766" i="11"/>
  <c r="O558" i="11"/>
  <c r="O2217" i="11"/>
  <c r="O2214" i="11"/>
  <c r="O2210" i="11"/>
  <c r="O2204" i="11"/>
  <c r="O2196" i="11"/>
  <c r="O2186" i="11"/>
  <c r="O2170" i="11"/>
  <c r="O2145" i="11"/>
  <c r="O2211" i="11"/>
  <c r="O2205" i="11"/>
  <c r="O2197" i="11"/>
  <c r="O2187" i="11"/>
  <c r="O2171" i="11"/>
  <c r="O2146" i="11"/>
  <c r="O2111" i="11"/>
  <c r="O2057" i="11"/>
  <c r="O1981" i="11"/>
  <c r="O1877" i="11"/>
  <c r="O1740" i="11"/>
  <c r="O2207" i="11"/>
  <c r="O2201" i="11"/>
  <c r="O2188" i="11"/>
  <c r="O2181" i="11"/>
  <c r="O2147" i="11"/>
  <c r="O2112" i="11"/>
  <c r="O2109" i="11"/>
  <c r="O1982" i="11"/>
  <c r="O1878" i="11"/>
  <c r="O1741" i="11"/>
  <c r="O1593" i="11"/>
  <c r="O1447" i="11"/>
  <c r="O1294" i="11"/>
  <c r="O1136" i="11"/>
  <c r="O961" i="11"/>
  <c r="O767" i="11"/>
  <c r="O559" i="11"/>
  <c r="O471" i="11"/>
  <c r="O3" i="11"/>
  <c r="O2206" i="11"/>
  <c r="O2199" i="11"/>
  <c r="O2189" i="11"/>
  <c r="O2172" i="11"/>
  <c r="O2148" i="11"/>
  <c r="O2113" i="11"/>
  <c r="O2058" i="11"/>
  <c r="O1983" i="11"/>
  <c r="O1879" i="11"/>
  <c r="O1742" i="11"/>
  <c r="O1594" i="11"/>
  <c r="O1448" i="11"/>
  <c r="O1295" i="11"/>
  <c r="O1137" i="11"/>
  <c r="O962" i="11"/>
  <c r="O768" i="11"/>
  <c r="O561" i="11"/>
  <c r="O2198" i="11"/>
  <c r="O2192" i="11"/>
  <c r="O2175" i="11"/>
  <c r="O2150" i="11"/>
  <c r="O2114" i="11"/>
  <c r="O2059" i="11"/>
  <c r="O1984" i="11"/>
  <c r="O1881" i="11"/>
  <c r="O1743" i="11"/>
  <c r="O1600" i="11"/>
  <c r="O1451" i="11"/>
  <c r="O1296" i="11"/>
  <c r="O1138" i="11"/>
  <c r="O963" i="11"/>
  <c r="O769" i="11"/>
  <c r="O560" i="11"/>
  <c r="O310" i="11"/>
  <c r="O2" i="11"/>
  <c r="O2200" i="11"/>
  <c r="O2190" i="11"/>
  <c r="O2174" i="11"/>
  <c r="O2149" i="11"/>
  <c r="O2115" i="11"/>
  <c r="O2060" i="11"/>
  <c r="O1986" i="11"/>
  <c r="O1883" i="11"/>
  <c r="O1744" i="11"/>
  <c r="O1598" i="11"/>
  <c r="O1449" i="11"/>
  <c r="O1297" i="11"/>
  <c r="O1139" i="11"/>
  <c r="O964" i="11"/>
  <c r="O771" i="11"/>
  <c r="O563" i="11"/>
  <c r="O311" i="11"/>
  <c r="O4" i="11"/>
  <c r="O2193" i="11"/>
  <c r="O2173" i="11"/>
  <c r="O2167" i="11"/>
  <c r="O2116" i="11"/>
  <c r="O2105" i="11"/>
  <c r="O1987" i="11"/>
  <c r="O1884" i="11"/>
  <c r="O1745" i="11"/>
  <c r="O1601" i="11"/>
  <c r="O1450" i="11"/>
  <c r="O1298" i="11"/>
  <c r="O1140" i="11"/>
  <c r="O965" i="11"/>
  <c r="O772" i="11"/>
  <c r="O564" i="11"/>
  <c r="O312" i="11"/>
  <c r="O5" i="11"/>
  <c r="O2191" i="11"/>
  <c r="O2176" i="11"/>
  <c r="O2151" i="11"/>
  <c r="O2117" i="11"/>
  <c r="O2061" i="11"/>
  <c r="O1988" i="11"/>
  <c r="O1885" i="11"/>
  <c r="O1746" i="11"/>
  <c r="O2182" i="11"/>
  <c r="O2166" i="11"/>
  <c r="O2142" i="11"/>
  <c r="O2062" i="11"/>
  <c r="O1989" i="11"/>
  <c r="O1886" i="11"/>
  <c r="O1747" i="11"/>
  <c r="O1602" i="11"/>
  <c r="O1452" i="11"/>
  <c r="O1299" i="11"/>
  <c r="O1141" i="11"/>
  <c r="O966" i="11"/>
  <c r="O774" i="11"/>
  <c r="O565" i="11"/>
  <c r="O313" i="11"/>
  <c r="O6" i="11"/>
  <c r="O2183" i="11"/>
  <c r="O2152" i="11"/>
  <c r="O2119" i="11"/>
  <c r="O2064" i="11"/>
  <c r="O1990" i="11"/>
  <c r="O1887" i="11"/>
  <c r="O1748" i="11"/>
  <c r="O1603" i="11"/>
  <c r="O1453" i="11"/>
  <c r="O1300" i="11"/>
  <c r="O1142" i="11"/>
  <c r="O967" i="11"/>
  <c r="O775" i="11"/>
  <c r="O566" i="11"/>
  <c r="O314" i="11"/>
  <c r="O7" i="11"/>
  <c r="O2177" i="11"/>
  <c r="O2153" i="11"/>
  <c r="O2120" i="11"/>
  <c r="O2065" i="11"/>
  <c r="O1991" i="11"/>
  <c r="O1888" i="11"/>
  <c r="O1749" i="11"/>
  <c r="O1604" i="11"/>
  <c r="O1454" i="11"/>
  <c r="O1301" i="11"/>
  <c r="O1143" i="11"/>
  <c r="O968" i="11"/>
  <c r="O776" i="11"/>
  <c r="O2178" i="11"/>
  <c r="O2154" i="11"/>
  <c r="O2121" i="11"/>
  <c r="O2066" i="11"/>
  <c r="O1992" i="11"/>
  <c r="O1889" i="11"/>
  <c r="O1750" i="11"/>
  <c r="O1605" i="11"/>
  <c r="O1455" i="11"/>
  <c r="O1302" i="11"/>
  <c r="O2179" i="11"/>
  <c r="O2155" i="11"/>
  <c r="O2122" i="11"/>
  <c r="O2067" i="11"/>
  <c r="O1993" i="11"/>
  <c r="O1890" i="11"/>
  <c r="O1751" i="11"/>
  <c r="O2180" i="11"/>
  <c r="O2156" i="11"/>
  <c r="O2123" i="11"/>
  <c r="O2068" i="11"/>
  <c r="O1994" i="11"/>
  <c r="O1891" i="11"/>
  <c r="O1752" i="11"/>
  <c r="O1606" i="11"/>
  <c r="O1456" i="11"/>
  <c r="O1303" i="11"/>
  <c r="O1144" i="11"/>
  <c r="O969" i="11"/>
  <c r="O777" i="11"/>
  <c r="O567" i="11"/>
  <c r="O315" i="11"/>
  <c r="O8" i="11"/>
  <c r="O2157" i="11"/>
  <c r="O2143" i="11"/>
  <c r="O2069" i="11"/>
  <c r="O1995" i="11"/>
  <c r="O1892" i="11"/>
  <c r="O1753" i="11"/>
  <c r="O1738" i="11"/>
  <c r="O1534" i="11"/>
  <c r="O1304" i="11"/>
  <c r="O1145" i="11"/>
  <c r="O971" i="11"/>
  <c r="O890" i="11"/>
  <c r="O568" i="11"/>
  <c r="O316" i="11"/>
  <c r="O52" i="11"/>
  <c r="O2165" i="11"/>
  <c r="O2118" i="11"/>
  <c r="O2063" i="11"/>
  <c r="O1996" i="11"/>
  <c r="O1893" i="11"/>
  <c r="O1755" i="11"/>
  <c r="O1608" i="11"/>
  <c r="O1473" i="11"/>
  <c r="O1382" i="11"/>
  <c r="O1164" i="11"/>
  <c r="O970" i="11"/>
  <c r="O843" i="11"/>
  <c r="O633" i="11"/>
  <c r="O375" i="11"/>
  <c r="O11" i="11"/>
  <c r="O2158" i="11"/>
  <c r="O2124" i="11"/>
  <c r="O2071" i="11"/>
  <c r="O1997" i="11"/>
  <c r="O1894" i="11"/>
  <c r="O1758" i="11"/>
  <c r="O1609" i="11"/>
  <c r="O1458" i="11"/>
  <c r="O1305" i="11"/>
  <c r="O1146" i="11"/>
  <c r="O974" i="11"/>
  <c r="O779" i="11"/>
  <c r="O571" i="11"/>
  <c r="O317" i="11"/>
  <c r="O12" i="11"/>
  <c r="O2159" i="11"/>
  <c r="O2125" i="11"/>
  <c r="O2072" i="11"/>
  <c r="O1998" i="11"/>
  <c r="O1895" i="11"/>
  <c r="O1759" i="11"/>
  <c r="O1610" i="11"/>
  <c r="O1459" i="11"/>
  <c r="O1306" i="11"/>
  <c r="O1147" i="11"/>
  <c r="O975" i="11"/>
  <c r="O780" i="11"/>
  <c r="O572" i="11"/>
  <c r="O318" i="11"/>
  <c r="O13" i="11"/>
  <c r="O2160" i="11"/>
  <c r="O2126" i="11"/>
  <c r="O2073" i="11"/>
  <c r="O1999" i="11"/>
  <c r="O1896" i="11"/>
  <c r="O1760" i="11"/>
  <c r="O1611" i="11"/>
  <c r="O1460" i="11"/>
  <c r="O2161" i="11"/>
  <c r="O2127" i="11"/>
  <c r="O2074" i="11"/>
  <c r="O2000" i="11"/>
  <c r="O1897" i="11"/>
  <c r="O1761" i="11"/>
  <c r="O2162" i="11"/>
  <c r="O2128" i="11"/>
  <c r="O2075" i="11"/>
  <c r="O2001" i="11"/>
  <c r="O1898" i="11"/>
  <c r="O1762" i="11"/>
  <c r="O1612" i="11"/>
  <c r="O1461" i="11"/>
  <c r="O1307" i="11"/>
  <c r="O2163" i="11"/>
  <c r="O2129" i="11"/>
  <c r="O2076" i="11"/>
  <c r="O2164" i="11"/>
  <c r="O2130" i="11"/>
  <c r="O2077" i="11"/>
  <c r="O2002" i="11"/>
  <c r="O1899" i="11"/>
  <c r="O1763" i="11"/>
  <c r="O1613" i="11"/>
  <c r="O1462" i="11"/>
  <c r="O1308" i="11"/>
  <c r="O1148" i="11"/>
  <c r="O976" i="11"/>
  <c r="O781" i="11"/>
  <c r="O573" i="11"/>
  <c r="O319" i="11"/>
  <c r="O14" i="11"/>
  <c r="O2131" i="11"/>
  <c r="O2078" i="11"/>
  <c r="O2003" i="11"/>
  <c r="O1900" i="11"/>
  <c r="O1764" i="11"/>
  <c r="O1614" i="11"/>
  <c r="O1463" i="11"/>
  <c r="O1309" i="11"/>
  <c r="O1149" i="11"/>
  <c r="O977" i="11"/>
  <c r="O782" i="11"/>
  <c r="O574" i="11"/>
  <c r="O320" i="11"/>
  <c r="O15" i="11"/>
  <c r="O2132" i="11"/>
  <c r="O2107" i="11"/>
  <c r="O2004" i="11"/>
  <c r="O1901" i="11"/>
  <c r="O1765" i="11"/>
  <c r="O1615" i="11"/>
  <c r="O1464" i="11"/>
  <c r="O1310" i="11"/>
  <c r="O1150" i="11"/>
  <c r="O978" i="11"/>
  <c r="O783" i="11"/>
  <c r="O575" i="11"/>
  <c r="O321" i="11"/>
  <c r="O17" i="11"/>
  <c r="O2133" i="11"/>
  <c r="O2079" i="11"/>
  <c r="O2005" i="11"/>
  <c r="O1902" i="11"/>
  <c r="O1766" i="11"/>
  <c r="O1616" i="11"/>
  <c r="O1465" i="11"/>
  <c r="O1311" i="11"/>
  <c r="O1151" i="11"/>
  <c r="O979" i="11"/>
  <c r="O784" i="11"/>
  <c r="O576" i="11"/>
  <c r="O322" i="11"/>
  <c r="O18" i="11"/>
  <c r="O2134" i="11"/>
  <c r="O2080" i="11"/>
  <c r="O2135" i="11"/>
  <c r="O2081" i="11"/>
  <c r="O2006" i="11"/>
  <c r="O1903" i="11"/>
  <c r="O1767" i="11"/>
  <c r="O1617" i="11"/>
  <c r="O1466" i="11"/>
  <c r="O1312" i="11"/>
  <c r="O1152" i="11"/>
  <c r="O980" i="11"/>
  <c r="O785" i="11"/>
  <c r="O577" i="11"/>
  <c r="O323" i="11"/>
  <c r="O19" i="11"/>
  <c r="O2136" i="11"/>
  <c r="O2082" i="11"/>
  <c r="O2007" i="11"/>
  <c r="O1904" i="11"/>
  <c r="O1768" i="11"/>
  <c r="O1618" i="11"/>
  <c r="O1467" i="11"/>
  <c r="O1313" i="11"/>
  <c r="O1153" i="11"/>
  <c r="O981" i="11"/>
  <c r="O786" i="11"/>
  <c r="O578" i="11"/>
  <c r="O324" i="11"/>
  <c r="O20" i="11"/>
  <c r="O2137" i="11"/>
  <c r="O2083" i="11"/>
  <c r="O2008" i="11"/>
  <c r="O1905" i="11"/>
  <c r="O1769" i="11"/>
  <c r="O1619" i="11"/>
  <c r="O1468" i="11"/>
  <c r="O1314" i="11"/>
  <c r="O1154" i="11"/>
  <c r="O982" i="11"/>
  <c r="O787" i="11"/>
  <c r="O2138" i="11"/>
  <c r="O2084" i="11"/>
  <c r="O2009" i="11"/>
  <c r="O1906" i="11"/>
  <c r="O1770" i="11"/>
  <c r="O1620" i="11"/>
  <c r="O1469" i="11"/>
  <c r="O1315" i="11"/>
  <c r="O1155" i="11"/>
  <c r="O983" i="11"/>
  <c r="O2139" i="11"/>
  <c r="O2085" i="11"/>
  <c r="O2010" i="11"/>
  <c r="O1907" i="11"/>
  <c r="O1771" i="11"/>
  <c r="O1621" i="11"/>
  <c r="O1470" i="11"/>
  <c r="O1316" i="11"/>
  <c r="O1156" i="11"/>
  <c r="O984" i="11"/>
  <c r="O788" i="11"/>
  <c r="O579" i="11"/>
  <c r="O325" i="11"/>
  <c r="O2140" i="11"/>
  <c r="O2086" i="11"/>
  <c r="O2011" i="11"/>
  <c r="O1908" i="11"/>
  <c r="O1772" i="11"/>
  <c r="O1622" i="11"/>
  <c r="O1471" i="11"/>
  <c r="O1317" i="11"/>
  <c r="O1157" i="11"/>
  <c r="O985" i="11"/>
  <c r="O2141" i="11"/>
  <c r="O2087" i="11"/>
  <c r="O2012" i="11"/>
  <c r="O1909" i="11"/>
  <c r="O1773" i="11"/>
  <c r="O1623" i="11"/>
  <c r="O1472" i="11"/>
  <c r="O1318" i="11"/>
  <c r="O1158" i="11"/>
  <c r="O986" i="11"/>
  <c r="O789" i="11"/>
  <c r="O580" i="11"/>
  <c r="O326" i="11"/>
  <c r="O21" i="11"/>
  <c r="O2104" i="11"/>
  <c r="O2054" i="11"/>
  <c r="O1910" i="11"/>
  <c r="O1774" i="11"/>
  <c r="O1624" i="11"/>
  <c r="O1474" i="11"/>
  <c r="O1319" i="11"/>
  <c r="O1159" i="11"/>
  <c r="O987" i="11"/>
  <c r="O790" i="11"/>
  <c r="O581" i="11"/>
  <c r="O327" i="11"/>
  <c r="O23" i="11"/>
  <c r="O2070" i="11"/>
  <c r="O1985" i="11"/>
  <c r="O1882" i="11"/>
  <c r="O1870" i="11"/>
  <c r="O1626" i="11"/>
  <c r="O1475" i="11"/>
  <c r="O1445" i="11"/>
  <c r="O1160" i="11"/>
  <c r="O988" i="11"/>
  <c r="O791" i="11"/>
  <c r="O629" i="11"/>
  <c r="O329" i="11"/>
  <c r="O26" i="11"/>
  <c r="O2106" i="11"/>
  <c r="O2014" i="11"/>
  <c r="O1912" i="11"/>
  <c r="O1775" i="11"/>
  <c r="O1627" i="11"/>
  <c r="O1476" i="11"/>
  <c r="O1320" i="11"/>
  <c r="O1161" i="11"/>
  <c r="O989" i="11"/>
  <c r="O792" i="11"/>
  <c r="O582" i="11"/>
  <c r="O331" i="11"/>
  <c r="O27" i="11"/>
  <c r="O2108" i="11"/>
  <c r="O2015" i="11"/>
  <c r="O1913" i="11"/>
  <c r="O1776" i="11"/>
  <c r="O1629" i="11"/>
  <c r="O1477" i="11"/>
  <c r="O1321" i="11"/>
  <c r="O1162" i="11"/>
  <c r="O990" i="11"/>
  <c r="O793" i="11"/>
  <c r="O583" i="11"/>
  <c r="O332" i="11"/>
  <c r="O28" i="11"/>
  <c r="O2088" i="11"/>
  <c r="O2013" i="11"/>
  <c r="O1914" i="11"/>
  <c r="O1777" i="11"/>
  <c r="O1630" i="11"/>
  <c r="O1478" i="11"/>
  <c r="O1322" i="11"/>
  <c r="O1163" i="11"/>
  <c r="O991" i="11"/>
  <c r="O794" i="11"/>
  <c r="O584" i="11"/>
  <c r="O333" i="11"/>
  <c r="O30" i="11"/>
  <c r="O2089" i="11"/>
  <c r="O2053" i="11"/>
  <c r="O1915" i="11"/>
  <c r="O1778" i="11"/>
  <c r="O1631" i="11"/>
  <c r="O1479" i="11"/>
  <c r="O1323" i="11"/>
  <c r="O1165" i="11"/>
  <c r="O992" i="11"/>
  <c r="O795" i="11"/>
  <c r="O585" i="11"/>
  <c r="O334" i="11"/>
  <c r="O31" i="11"/>
  <c r="O2090" i="11"/>
  <c r="O2016" i="11"/>
  <c r="O1916" i="11"/>
  <c r="O1779" i="11"/>
  <c r="O1632" i="11"/>
  <c r="O1480" i="11"/>
  <c r="O1324" i="11"/>
  <c r="O1166" i="11"/>
  <c r="O993" i="11"/>
  <c r="O796" i="11"/>
  <c r="O586" i="11"/>
  <c r="O335" i="11"/>
  <c r="O32" i="11"/>
  <c r="O2091" i="11"/>
  <c r="O2017" i="11"/>
  <c r="O1917" i="11"/>
  <c r="O1780" i="11"/>
  <c r="O1633" i="11"/>
  <c r="O1481" i="11"/>
  <c r="O1325" i="11"/>
  <c r="O1167" i="11"/>
  <c r="O994" i="11"/>
  <c r="O797" i="11"/>
  <c r="O587" i="11"/>
  <c r="O336" i="11"/>
  <c r="O33" i="11"/>
  <c r="O2092" i="11"/>
  <c r="O2018" i="11"/>
  <c r="O1918" i="11"/>
  <c r="O1781" i="11"/>
  <c r="O1634" i="11"/>
  <c r="O1482" i="11"/>
  <c r="O1326" i="11"/>
  <c r="O1168" i="11"/>
  <c r="O995" i="11"/>
  <c r="O798" i="11"/>
  <c r="O588" i="11"/>
  <c r="O337" i="11"/>
  <c r="O34" i="11"/>
  <c r="O2093" i="11"/>
  <c r="O2019" i="11"/>
  <c r="O1919" i="11"/>
  <c r="O2094" i="11"/>
  <c r="O2020" i="11"/>
  <c r="O1920" i="11"/>
  <c r="O1782" i="11"/>
  <c r="O1635" i="11"/>
  <c r="O1483" i="11"/>
  <c r="O1327" i="11"/>
  <c r="O1169" i="11"/>
  <c r="O2095" i="11"/>
  <c r="O2021" i="11"/>
  <c r="O1921" i="11"/>
  <c r="O1783" i="11"/>
  <c r="O1636" i="11"/>
  <c r="O1484" i="11"/>
  <c r="O1328" i="11"/>
  <c r="O1170" i="11"/>
  <c r="O996" i="11"/>
  <c r="O799" i="11"/>
  <c r="O589" i="11"/>
  <c r="O338" i="11"/>
  <c r="O35" i="11"/>
  <c r="O2096" i="11"/>
  <c r="O2022" i="11"/>
  <c r="O1922" i="11"/>
  <c r="O1784" i="11"/>
  <c r="O1637" i="11"/>
  <c r="O1485" i="11"/>
  <c r="O1329" i="11"/>
  <c r="O1171" i="11"/>
  <c r="O997" i="11"/>
  <c r="O800" i="11"/>
  <c r="O590" i="11"/>
  <c r="O339" i="11"/>
  <c r="O36" i="11"/>
  <c r="O2097" i="11"/>
  <c r="O2023" i="11"/>
  <c r="O1923" i="11"/>
  <c r="O1785" i="11"/>
  <c r="O1638" i="11"/>
  <c r="O1486" i="11"/>
  <c r="O1330" i="11"/>
  <c r="O1172" i="11"/>
  <c r="O998" i="11"/>
  <c r="O801" i="11"/>
  <c r="O591" i="11"/>
  <c r="O340" i="11"/>
  <c r="O37" i="11"/>
  <c r="O2098" i="11"/>
  <c r="O2024" i="11"/>
  <c r="O1924" i="11"/>
  <c r="O1786" i="11"/>
  <c r="O1639" i="11"/>
  <c r="O2099" i="11"/>
  <c r="O2025" i="11"/>
  <c r="O1925" i="11"/>
  <c r="O2100" i="11"/>
  <c r="O2026" i="11"/>
  <c r="O2101" i="11"/>
  <c r="O2027" i="11"/>
  <c r="O1926" i="11"/>
  <c r="O1787" i="11"/>
  <c r="O1640" i="11"/>
  <c r="O1487" i="11"/>
  <c r="O1331" i="11"/>
  <c r="O1173" i="11"/>
  <c r="O999" i="11"/>
  <c r="O802" i="11"/>
  <c r="O592" i="11"/>
  <c r="O341" i="11"/>
  <c r="O2102" i="11"/>
  <c r="O2028" i="11"/>
  <c r="O1927" i="11"/>
  <c r="O1788" i="11"/>
  <c r="O1641" i="11"/>
  <c r="O1488" i="11"/>
  <c r="O1332" i="11"/>
  <c r="O1174" i="11"/>
  <c r="O1000" i="11"/>
  <c r="O2103" i="11"/>
  <c r="O2029" i="11"/>
  <c r="O1928" i="11"/>
  <c r="O1789" i="11"/>
  <c r="O1642" i="11"/>
  <c r="O1489" i="11"/>
  <c r="O1333" i="11"/>
  <c r="O1175" i="11"/>
  <c r="O1001" i="11"/>
  <c r="O803" i="11"/>
  <c r="O593" i="11"/>
  <c r="O342" i="11"/>
  <c r="O38" i="11"/>
  <c r="O2030" i="11"/>
  <c r="O1979" i="11"/>
  <c r="O1790" i="11"/>
  <c r="O1643" i="11"/>
  <c r="O1490" i="11"/>
  <c r="O1334" i="11"/>
  <c r="O1176" i="11"/>
  <c r="O1002" i="11"/>
  <c r="O804" i="11"/>
  <c r="O594" i="11"/>
  <c r="O343" i="11"/>
  <c r="O39" i="11"/>
  <c r="O2031" i="11"/>
  <c r="O1880" i="11"/>
  <c r="O1754" i="11"/>
  <c r="O1644" i="11"/>
  <c r="O1491" i="11"/>
  <c r="O1444" i="11"/>
  <c r="O1177" i="11"/>
  <c r="O1003" i="11"/>
  <c r="O805" i="11"/>
  <c r="O595" i="11"/>
  <c r="O345" i="11"/>
  <c r="O40" i="11"/>
  <c r="O2055" i="11"/>
  <c r="O1929" i="11"/>
  <c r="O1791" i="11"/>
  <c r="O1645" i="11"/>
  <c r="O1492" i="11"/>
  <c r="O1335" i="11"/>
  <c r="O1178" i="11"/>
  <c r="O1005" i="11"/>
  <c r="O806" i="11"/>
  <c r="O596" i="11"/>
  <c r="O346" i="11"/>
  <c r="O41" i="11"/>
  <c r="O2032" i="11"/>
  <c r="O1911" i="11"/>
  <c r="O1793" i="11"/>
  <c r="O1646" i="11"/>
  <c r="O1493" i="11"/>
  <c r="O1336" i="11"/>
  <c r="O1179" i="11"/>
  <c r="O1006" i="11"/>
  <c r="O807" i="11"/>
  <c r="O597" i="11"/>
  <c r="O347" i="11"/>
  <c r="O201" i="11"/>
  <c r="O2033" i="11"/>
  <c r="O1930" i="11"/>
  <c r="O1794" i="11"/>
  <c r="O1647" i="11"/>
  <c r="O1494" i="11"/>
  <c r="O1337" i="11"/>
  <c r="O1180" i="11"/>
  <c r="O1007" i="11"/>
  <c r="O808" i="11"/>
  <c r="O598" i="11"/>
  <c r="O348" i="11"/>
  <c r="O42" i="11"/>
  <c r="O2034" i="11"/>
  <c r="O1931" i="11"/>
  <c r="O1795" i="11"/>
  <c r="O1648" i="11"/>
  <c r="O1495" i="11"/>
  <c r="O1338" i="11"/>
  <c r="O1181" i="11"/>
  <c r="O1008" i="11"/>
  <c r="O809" i="11"/>
  <c r="O599" i="11"/>
  <c r="O349" i="11"/>
  <c r="O43" i="11"/>
  <c r="O2035" i="11"/>
  <c r="O1932" i="11"/>
  <c r="O2036" i="11"/>
  <c r="O1933" i="11"/>
  <c r="O1796" i="11"/>
  <c r="O1649" i="11"/>
  <c r="O1496" i="11"/>
  <c r="O1339" i="11"/>
  <c r="O1182" i="11"/>
  <c r="O1009" i="11"/>
  <c r="O810" i="11"/>
  <c r="O2037" i="11"/>
  <c r="O1934" i="11"/>
  <c r="O1797" i="11"/>
  <c r="O1650" i="11"/>
  <c r="O1497" i="11"/>
  <c r="O1340" i="11"/>
  <c r="O1183" i="11"/>
  <c r="O2038" i="11"/>
  <c r="O1935" i="11"/>
  <c r="O1798" i="11"/>
  <c r="O1651" i="11"/>
  <c r="O1498" i="11"/>
  <c r="O1341" i="11"/>
  <c r="O1184" i="11"/>
  <c r="O2039" i="11"/>
  <c r="O1936" i="11"/>
  <c r="O1799" i="11"/>
  <c r="O2040" i="11"/>
  <c r="O1937" i="11"/>
  <c r="O1800" i="11"/>
  <c r="O1652" i="11"/>
  <c r="O1499" i="11"/>
  <c r="O1342" i="11"/>
  <c r="O1185" i="11"/>
  <c r="O1010" i="11"/>
  <c r="O811" i="11"/>
  <c r="O600" i="11"/>
  <c r="O2041" i="11"/>
  <c r="O1938" i="11"/>
  <c r="O1801" i="11"/>
  <c r="O1653" i="11"/>
  <c r="O1500" i="11"/>
  <c r="O1343" i="11"/>
  <c r="O1186" i="11"/>
  <c r="O1011" i="11"/>
  <c r="O812" i="11"/>
  <c r="O601" i="11"/>
  <c r="O350" i="11"/>
  <c r="O44" i="11"/>
  <c r="O2042" i="11"/>
  <c r="O1939" i="11"/>
  <c r="O1802" i="11"/>
  <c r="O1654" i="11"/>
  <c r="O1501" i="11"/>
  <c r="O1344" i="11"/>
  <c r="O1187" i="11"/>
  <c r="O1012" i="11"/>
  <c r="O813" i="11"/>
  <c r="O602" i="11"/>
  <c r="O351" i="11"/>
  <c r="O45" i="11"/>
  <c r="O2043" i="11"/>
  <c r="O1940" i="11"/>
  <c r="O1803" i="11"/>
  <c r="O1655" i="11"/>
  <c r="O1502" i="11"/>
  <c r="O1345" i="11"/>
  <c r="O1188" i="11"/>
  <c r="O1013" i="11"/>
  <c r="O814" i="11"/>
  <c r="O603" i="11"/>
  <c r="O352" i="11"/>
  <c r="O46" i="11"/>
  <c r="O2044" i="11"/>
  <c r="O1941" i="11"/>
  <c r="O1804" i="11"/>
  <c r="O1656" i="11"/>
  <c r="O1503" i="11"/>
  <c r="O1346" i="11"/>
  <c r="O1189" i="11"/>
  <c r="O1014" i="11"/>
  <c r="O815" i="11"/>
  <c r="O2045" i="11"/>
  <c r="O1942" i="11"/>
  <c r="O1805" i="11"/>
  <c r="O1657" i="11"/>
  <c r="O1504" i="11"/>
  <c r="O1347" i="11"/>
  <c r="O1190" i="11"/>
  <c r="O1015" i="11"/>
  <c r="O816" i="11"/>
  <c r="O604" i="11"/>
  <c r="O353" i="11"/>
  <c r="O47" i="11"/>
  <c r="O2046" i="11"/>
  <c r="O1943" i="11"/>
  <c r="O1806" i="11"/>
  <c r="O1658" i="11"/>
  <c r="O1505" i="11"/>
  <c r="O1348" i="11"/>
  <c r="O1191" i="11"/>
  <c r="O1016" i="11"/>
  <c r="O817" i="11"/>
  <c r="O605" i="11"/>
  <c r="O354" i="11"/>
  <c r="O48" i="11"/>
  <c r="O2047" i="11"/>
  <c r="O1944" i="11"/>
  <c r="O1807" i="11"/>
  <c r="O1659" i="11"/>
  <c r="O2048" i="11"/>
  <c r="O1945" i="11"/>
  <c r="O1808" i="11"/>
  <c r="O1660" i="11"/>
  <c r="O1506" i="11"/>
  <c r="O1349" i="11"/>
  <c r="O1192" i="11"/>
  <c r="O1017" i="11"/>
  <c r="O818" i="11"/>
  <c r="O606" i="11"/>
  <c r="O355" i="11"/>
  <c r="O2049" i="11"/>
  <c r="O1946" i="11"/>
  <c r="O1809" i="11"/>
  <c r="O1661" i="11"/>
  <c r="O1507" i="11"/>
  <c r="O1350" i="11"/>
  <c r="O1193" i="11"/>
  <c r="O1018" i="11"/>
  <c r="O819" i="11"/>
  <c r="O607" i="11"/>
  <c r="O356" i="11"/>
  <c r="O2050" i="11"/>
  <c r="O1947" i="11"/>
  <c r="O1810" i="11"/>
  <c r="O2051" i="11"/>
  <c r="O1948" i="11"/>
  <c r="O1811" i="11"/>
  <c r="O1662" i="11"/>
  <c r="O1508" i="11"/>
  <c r="O1351" i="11"/>
  <c r="O1194" i="11"/>
  <c r="O1019" i="11"/>
  <c r="O820" i="11"/>
  <c r="O608" i="11"/>
  <c r="O357" i="11"/>
  <c r="O49" i="11"/>
  <c r="O2052" i="11"/>
  <c r="O1949" i="11"/>
  <c r="O1812" i="11"/>
  <c r="O1663" i="11"/>
  <c r="O1509" i="11"/>
  <c r="O1352" i="11"/>
  <c r="O1195" i="11"/>
  <c r="O1020" i="11"/>
  <c r="O821" i="11"/>
  <c r="O609" i="11"/>
  <c r="O358" i="11"/>
  <c r="O50" i="11"/>
  <c r="O1950" i="11"/>
  <c r="O1813" i="11"/>
  <c r="O1664" i="11"/>
  <c r="O1510" i="11"/>
  <c r="O1353" i="11"/>
  <c r="O1196" i="11"/>
  <c r="O1021" i="11"/>
  <c r="O822" i="11"/>
  <c r="O610" i="11"/>
  <c r="O359" i="11"/>
  <c r="O51" i="11"/>
  <c r="O1978" i="11"/>
  <c r="O1814" i="11"/>
  <c r="O1665" i="11"/>
  <c r="O1511" i="11"/>
  <c r="O1354" i="11"/>
  <c r="O1197" i="11"/>
  <c r="O1022" i="11"/>
  <c r="O823" i="11"/>
  <c r="O611" i="11"/>
  <c r="O360" i="11"/>
  <c r="O53" i="11"/>
  <c r="O1951" i="11"/>
  <c r="O1815" i="11"/>
  <c r="O1666" i="11"/>
  <c r="O1512" i="11"/>
  <c r="O1355" i="11"/>
  <c r="O1198" i="11"/>
  <c r="O1023" i="11"/>
  <c r="O824" i="11"/>
  <c r="O612" i="11"/>
  <c r="O361" i="11"/>
  <c r="O54" i="11"/>
  <c r="O1952" i="11"/>
  <c r="O1816" i="11"/>
  <c r="O1667" i="11"/>
  <c r="O1513" i="11"/>
  <c r="O1356" i="11"/>
  <c r="O1199" i="11"/>
  <c r="O1024" i="11"/>
  <c r="O825" i="11"/>
  <c r="O613" i="11"/>
  <c r="O362" i="11"/>
  <c r="O55" i="11"/>
  <c r="O1953" i="11"/>
  <c r="O1817" i="11"/>
  <c r="O1668" i="11"/>
  <c r="O1514" i="11"/>
  <c r="O1357" i="11"/>
  <c r="O1200" i="11"/>
  <c r="O1025" i="11"/>
  <c r="O826" i="11"/>
  <c r="O614" i="11"/>
  <c r="O363" i="11"/>
  <c r="O56" i="11"/>
  <c r="O1954" i="11"/>
  <c r="O1871" i="11"/>
  <c r="O1669" i="11"/>
  <c r="O1515" i="11"/>
  <c r="O1358" i="11"/>
  <c r="O1201" i="11"/>
  <c r="O1026" i="11"/>
  <c r="O828" i="11"/>
  <c r="O615" i="11"/>
  <c r="O364" i="11"/>
  <c r="O57" i="11"/>
  <c r="O1955" i="11"/>
  <c r="O1818" i="11"/>
  <c r="O1670" i="11"/>
  <c r="O1516" i="11"/>
  <c r="O1359" i="11"/>
  <c r="O1202" i="11"/>
  <c r="O1027" i="11"/>
  <c r="O829" i="11"/>
  <c r="O616" i="11"/>
  <c r="O365" i="11"/>
  <c r="O58" i="11"/>
  <c r="O1956" i="11"/>
  <c r="O1819" i="11"/>
  <c r="O1671" i="11"/>
  <c r="O1517" i="11"/>
  <c r="O1360" i="11"/>
  <c r="O1203" i="11"/>
  <c r="O1028" i="11"/>
  <c r="O830" i="11"/>
  <c r="O617" i="11"/>
  <c r="O366" i="11"/>
  <c r="O1957" i="11"/>
  <c r="O1820" i="11"/>
  <c r="O1672" i="11"/>
  <c r="O1518" i="11"/>
  <c r="O1361" i="11"/>
  <c r="O1204" i="11"/>
  <c r="O1029" i="11"/>
  <c r="O831" i="11"/>
  <c r="O618" i="11"/>
  <c r="O367" i="11"/>
  <c r="O59" i="11"/>
  <c r="O1958" i="11"/>
  <c r="O1821" i="11"/>
  <c r="O1959" i="11"/>
  <c r="O1822" i="11"/>
  <c r="O1673" i="11"/>
  <c r="O1519" i="11"/>
  <c r="O1362" i="11"/>
  <c r="O1205" i="11"/>
  <c r="O1030" i="11"/>
  <c r="O832" i="11"/>
  <c r="O619" i="11"/>
  <c r="O368" i="11"/>
  <c r="O60" i="11"/>
  <c r="O1960" i="11"/>
  <c r="O1823" i="11"/>
  <c r="O1674" i="11"/>
  <c r="O1520" i="11"/>
  <c r="O1363" i="11"/>
  <c r="O1206" i="11"/>
  <c r="O1031" i="11"/>
  <c r="O833" i="11"/>
  <c r="O620" i="11"/>
  <c r="O369" i="11"/>
  <c r="O1961" i="11"/>
  <c r="O1824" i="11"/>
  <c r="O1675" i="11"/>
  <c r="O1521" i="11"/>
  <c r="O1364" i="11"/>
  <c r="O1207" i="11"/>
  <c r="O1962" i="11"/>
  <c r="O1825" i="11"/>
  <c r="O1676" i="11"/>
  <c r="O1522" i="11"/>
  <c r="O1365" i="11"/>
  <c r="O1208" i="11"/>
  <c r="O1032" i="11"/>
  <c r="O834" i="11"/>
  <c r="O621" i="11"/>
  <c r="O1963" i="11"/>
  <c r="O1826" i="11"/>
  <c r="O1677" i="11"/>
  <c r="O1523" i="11"/>
  <c r="O1366" i="11"/>
  <c r="O1209" i="11"/>
  <c r="O1964" i="11"/>
  <c r="O1827" i="11"/>
  <c r="O1678" i="11"/>
  <c r="O1524" i="11"/>
  <c r="O1367" i="11"/>
  <c r="O1210" i="11"/>
  <c r="O1033" i="11"/>
  <c r="O835" i="11"/>
  <c r="O622" i="11"/>
  <c r="O370" i="11"/>
  <c r="O61" i="11"/>
  <c r="O1965" i="11"/>
  <c r="O1828" i="11"/>
  <c r="O1679" i="11"/>
  <c r="O1525" i="11"/>
  <c r="O1966" i="11"/>
  <c r="O1829" i="11"/>
  <c r="O1680" i="11"/>
  <c r="O1526" i="11"/>
  <c r="O1368" i="11"/>
  <c r="O1211" i="11"/>
  <c r="O1967" i="11"/>
  <c r="O1830" i="11"/>
  <c r="O1681" i="11"/>
  <c r="O1968" i="11"/>
  <c r="O1831" i="11"/>
  <c r="O1682" i="11"/>
  <c r="O1527" i="11"/>
  <c r="O1369" i="11"/>
  <c r="O1212" i="11"/>
  <c r="O1034" i="11"/>
  <c r="O836" i="11"/>
  <c r="O1969" i="11"/>
  <c r="O1832" i="11"/>
  <c r="O1683" i="11"/>
  <c r="O1970" i="11"/>
  <c r="O1833" i="11"/>
  <c r="O1684" i="11"/>
  <c r="O1971" i="11"/>
  <c r="O1834" i="11"/>
  <c r="O1685" i="11"/>
  <c r="O1528" i="11"/>
  <c r="O1370" i="11"/>
  <c r="O1213" i="11"/>
  <c r="O1035" i="11"/>
  <c r="O837" i="11"/>
  <c r="O1972" i="11"/>
  <c r="O1835" i="11"/>
  <c r="O1973" i="11"/>
  <c r="O1836" i="11"/>
  <c r="O1686" i="11"/>
  <c r="O1529" i="11"/>
  <c r="O1371" i="11"/>
  <c r="O1974" i="11"/>
  <c r="O1837" i="11"/>
  <c r="O1687" i="11"/>
  <c r="O1530" i="11"/>
  <c r="O1372" i="11"/>
  <c r="O1214" i="11"/>
  <c r="O1036" i="11"/>
  <c r="O1975" i="11"/>
  <c r="O1838" i="11"/>
  <c r="O1688" i="11"/>
  <c r="O1976" i="11"/>
  <c r="O1839" i="11"/>
  <c r="O1689" i="11"/>
  <c r="O1531" i="11"/>
  <c r="O1373" i="11"/>
  <c r="O1215" i="11"/>
  <c r="O1037" i="11"/>
  <c r="O838" i="11"/>
  <c r="O623" i="11"/>
  <c r="O371" i="11"/>
  <c r="O62" i="11"/>
  <c r="O1977" i="11"/>
  <c r="O1840" i="11"/>
  <c r="O1690" i="11"/>
  <c r="O1532" i="11"/>
  <c r="O1374" i="11"/>
  <c r="O1216" i="11"/>
  <c r="O1038" i="11"/>
  <c r="O839" i="11"/>
  <c r="O624" i="11"/>
  <c r="O372" i="11"/>
  <c r="O63" i="11"/>
  <c r="O1756" i="11"/>
  <c r="O1691" i="11"/>
  <c r="O1533" i="11"/>
  <c r="O1375" i="11"/>
  <c r="O1217" i="11"/>
  <c r="O1039" i="11"/>
  <c r="O840" i="11"/>
  <c r="O625" i="11"/>
  <c r="O373" i="11"/>
  <c r="O65" i="11"/>
  <c r="O1757" i="11"/>
  <c r="O1597" i="11"/>
  <c r="O1591" i="11"/>
  <c r="O1376" i="11"/>
  <c r="O1218" i="11"/>
  <c r="O1113" i="11"/>
  <c r="O842" i="11"/>
  <c r="O626" i="11"/>
  <c r="O374" i="11"/>
  <c r="O66" i="11"/>
  <c r="O1841" i="11"/>
  <c r="O1595" i="11"/>
  <c r="O1535" i="11"/>
  <c r="O1377" i="11"/>
  <c r="O1219" i="11"/>
  <c r="O1040" i="11"/>
  <c r="O844" i="11"/>
  <c r="O627" i="11"/>
  <c r="O376" i="11"/>
  <c r="O67" i="11"/>
  <c r="O1842" i="11"/>
  <c r="O1599" i="11"/>
  <c r="O1538" i="11"/>
  <c r="O1378" i="11"/>
  <c r="O1220" i="11"/>
  <c r="O1041" i="11"/>
  <c r="O959" i="11"/>
  <c r="O628" i="11"/>
  <c r="O380" i="11"/>
  <c r="O157" i="11"/>
  <c r="O1792" i="11"/>
  <c r="O1596" i="11"/>
  <c r="O1589" i="11"/>
  <c r="O1379" i="11"/>
  <c r="O1291" i="11"/>
  <c r="O1042" i="11"/>
  <c r="O845" i="11"/>
  <c r="O630" i="11"/>
  <c r="O382" i="11"/>
  <c r="O70" i="11"/>
  <c r="O1872" i="11"/>
  <c r="O1692" i="11"/>
  <c r="O1536" i="11"/>
  <c r="O1380" i="11"/>
  <c r="O1221" i="11"/>
  <c r="O1043" i="11"/>
  <c r="O846" i="11"/>
  <c r="O631" i="11"/>
  <c r="O383" i="11"/>
  <c r="O71" i="11"/>
  <c r="O1874" i="11"/>
  <c r="O1693" i="11"/>
  <c r="O1537" i="11"/>
  <c r="O1381" i="11"/>
  <c r="O1222" i="11"/>
  <c r="O1045" i="11"/>
  <c r="O847" i="11"/>
  <c r="O632" i="11"/>
  <c r="O384" i="11"/>
  <c r="O72" i="11"/>
  <c r="O1875" i="11"/>
  <c r="O1607" i="11"/>
  <c r="O1587" i="11"/>
  <c r="O1383" i="11"/>
  <c r="O1223" i="11"/>
  <c r="O1046" i="11"/>
  <c r="O848" i="11"/>
  <c r="O634" i="11"/>
  <c r="O385" i="11"/>
  <c r="O132" i="11"/>
  <c r="O1873" i="11"/>
  <c r="O1694" i="11"/>
  <c r="O1539" i="11"/>
  <c r="O1384" i="11"/>
  <c r="O1224" i="11"/>
  <c r="O1047" i="11"/>
  <c r="O849" i="11"/>
  <c r="O635" i="11"/>
  <c r="O386" i="11"/>
  <c r="O74" i="11"/>
  <c r="O1843" i="11"/>
  <c r="O1695" i="11"/>
  <c r="O1540" i="11"/>
  <c r="O1385" i="11"/>
  <c r="O1225" i="11"/>
  <c r="O1048" i="11"/>
  <c r="O850" i="11"/>
  <c r="O636" i="11"/>
  <c r="O387" i="11"/>
  <c r="O75" i="11"/>
  <c r="O1844" i="11"/>
  <c r="O1696" i="11"/>
  <c r="O1541" i="11"/>
  <c r="O1386" i="11"/>
  <c r="O1226" i="11"/>
  <c r="O1049" i="11"/>
  <c r="O851" i="11"/>
  <c r="O637" i="11"/>
  <c r="O388" i="11"/>
  <c r="O76" i="11"/>
  <c r="O1845" i="11"/>
  <c r="O1697" i="11"/>
  <c r="O1542" i="11"/>
  <c r="O1387" i="11"/>
  <c r="O1227" i="11"/>
  <c r="O1050" i="11"/>
  <c r="O852" i="11"/>
  <c r="O638" i="11"/>
  <c r="O389" i="11"/>
  <c r="O77" i="11"/>
  <c r="O1846" i="11"/>
  <c r="O1698" i="11"/>
  <c r="O1543" i="11"/>
  <c r="O1388" i="11"/>
  <c r="O1228" i="11"/>
  <c r="O1051" i="11"/>
  <c r="O853" i="11"/>
  <c r="O639" i="11"/>
  <c r="O390" i="11"/>
  <c r="O78" i="11"/>
  <c r="O1847" i="11"/>
  <c r="O1699" i="11"/>
  <c r="O1544" i="11"/>
  <c r="O1848" i="11"/>
  <c r="O1700" i="11"/>
  <c r="O1545" i="11"/>
  <c r="O1389" i="11"/>
  <c r="O1229" i="11"/>
  <c r="O1052" i="11"/>
  <c r="O854" i="11"/>
  <c r="O640" i="11"/>
  <c r="O391" i="11"/>
  <c r="O79" i="11"/>
  <c r="O1849" i="11"/>
  <c r="O1701" i="11"/>
  <c r="O1546" i="11"/>
  <c r="O1390" i="11"/>
  <c r="O1230" i="11"/>
  <c r="O1053" i="11"/>
  <c r="O855" i="11"/>
  <c r="O641" i="11"/>
  <c r="O392" i="11"/>
  <c r="O80" i="11"/>
  <c r="O1850" i="11"/>
  <c r="O1702" i="11"/>
  <c r="O1547" i="11"/>
  <c r="O1391" i="11"/>
  <c r="O1231" i="11"/>
  <c r="O1054" i="11"/>
  <c r="O856" i="11"/>
  <c r="O642" i="11"/>
  <c r="O393" i="11"/>
  <c r="O81" i="11"/>
  <c r="O1851" i="11"/>
  <c r="O1703" i="11"/>
  <c r="O1548" i="11"/>
  <c r="O1392" i="11"/>
  <c r="O1232" i="11"/>
  <c r="O1055" i="11"/>
  <c r="O857" i="11"/>
  <c r="O643" i="11"/>
  <c r="O394" i="11"/>
  <c r="O82" i="11"/>
  <c r="O1852" i="11"/>
  <c r="O1704" i="11"/>
  <c r="O1853" i="11"/>
  <c r="O1705" i="11"/>
  <c r="O1549" i="11"/>
  <c r="O1393" i="11"/>
  <c r="O1233" i="11"/>
  <c r="O1854" i="11"/>
  <c r="O1706" i="11"/>
  <c r="O1550" i="11"/>
  <c r="O1394" i="11"/>
  <c r="O1234" i="11"/>
  <c r="O1056" i="11"/>
  <c r="O858" i="11"/>
  <c r="O644" i="11"/>
  <c r="O395" i="11"/>
  <c r="O83" i="11"/>
  <c r="O1855" i="11"/>
  <c r="O1707" i="11"/>
  <c r="O1856" i="11"/>
  <c r="O1708" i="11"/>
  <c r="O1551" i="11"/>
  <c r="O1395" i="11"/>
  <c r="O1235" i="11"/>
  <c r="O1057" i="11"/>
  <c r="O859" i="11"/>
  <c r="O1857" i="11"/>
  <c r="O1709" i="11"/>
  <c r="O1552" i="11"/>
  <c r="O1396" i="11"/>
  <c r="O1236" i="11"/>
  <c r="O1058" i="11"/>
  <c r="O860" i="11"/>
  <c r="O645" i="11"/>
  <c r="O396" i="11"/>
  <c r="O84" i="11"/>
  <c r="O1858" i="11"/>
  <c r="O1710" i="11"/>
  <c r="O1553" i="11"/>
  <c r="O1397" i="11"/>
  <c r="O1237" i="11"/>
  <c r="O1059" i="11"/>
  <c r="O861" i="11"/>
  <c r="O646" i="11"/>
  <c r="O397" i="11"/>
  <c r="O85" i="11"/>
  <c r="O1859" i="11"/>
  <c r="O1711" i="11"/>
  <c r="O1554" i="11"/>
  <c r="O1398" i="11"/>
  <c r="O1238" i="11"/>
  <c r="O1060" i="11"/>
  <c r="O862" i="11"/>
  <c r="O647" i="11"/>
  <c r="O398" i="11"/>
  <c r="O86" i="11"/>
  <c r="O1860" i="11"/>
  <c r="O1712" i="11"/>
  <c r="O1555" i="11"/>
  <c r="O1399" i="11"/>
  <c r="O1239" i="11"/>
  <c r="O1861" i="11"/>
  <c r="O1713" i="11"/>
  <c r="O1556" i="11"/>
  <c r="O1400" i="11"/>
  <c r="O1240" i="11"/>
  <c r="O1061" i="11"/>
  <c r="O863" i="11"/>
  <c r="O648" i="11"/>
  <c r="O1862" i="11"/>
  <c r="O1714" i="11"/>
  <c r="O1557" i="11"/>
  <c r="O1401" i="11"/>
  <c r="O1241" i="11"/>
  <c r="O1062" i="11"/>
  <c r="O864" i="11"/>
  <c r="O649" i="11"/>
  <c r="O399" i="11"/>
  <c r="O87" i="11"/>
  <c r="O1863" i="11"/>
  <c r="O1715" i="11"/>
  <c r="O1558" i="11"/>
  <c r="O1402" i="11"/>
  <c r="O1242" i="11"/>
  <c r="O1864" i="11"/>
  <c r="O1716" i="11"/>
  <c r="O1559" i="11"/>
  <c r="O1865" i="11"/>
  <c r="O1717" i="11"/>
  <c r="O1560" i="11"/>
  <c r="O1403" i="11"/>
  <c r="O1243" i="11"/>
  <c r="O1063" i="11"/>
  <c r="O865" i="11"/>
  <c r="O650" i="11"/>
  <c r="O400" i="11"/>
  <c r="O88" i="11"/>
  <c r="O1866" i="11"/>
  <c r="O1718" i="11"/>
  <c r="O1561" i="11"/>
  <c r="O1404" i="11"/>
  <c r="O1244" i="11"/>
  <c r="O1064" i="11"/>
  <c r="O866" i="11"/>
  <c r="O651" i="11"/>
  <c r="O401" i="11"/>
  <c r="O89" i="11"/>
  <c r="O1867" i="11"/>
  <c r="O1719" i="11"/>
  <c r="O1562" i="11"/>
  <c r="O1405" i="11"/>
  <c r="O1245" i="11"/>
  <c r="O1065" i="11"/>
  <c r="O867" i="11"/>
  <c r="O652" i="11"/>
  <c r="O402" i="11"/>
  <c r="O90" i="11"/>
  <c r="O1868" i="11"/>
  <c r="O1720" i="11"/>
  <c r="O1563" i="11"/>
  <c r="O1406" i="11"/>
  <c r="O1246" i="11"/>
  <c r="O1066" i="11"/>
  <c r="O868" i="11"/>
  <c r="O653" i="11"/>
  <c r="O403" i="11"/>
  <c r="O91" i="11"/>
  <c r="O1869" i="11"/>
  <c r="O1721" i="11"/>
  <c r="O1564" i="11"/>
  <c r="O1407" i="11"/>
  <c r="O1247" i="11"/>
  <c r="O1067" i="11"/>
  <c r="O869" i="11"/>
  <c r="O654" i="11"/>
  <c r="O404" i="11"/>
  <c r="O92" i="11"/>
  <c r="O1722" i="11"/>
  <c r="O1565" i="11"/>
  <c r="O1408" i="11"/>
  <c r="O1248" i="11"/>
  <c r="O1068" i="11"/>
  <c r="O870" i="11"/>
  <c r="O655" i="11"/>
  <c r="O405" i="11"/>
  <c r="O93" i="11"/>
  <c r="O1628" i="11"/>
  <c r="O1566" i="11"/>
  <c r="O1409" i="11"/>
  <c r="O1249" i="11"/>
  <c r="O1070" i="11"/>
  <c r="O871" i="11"/>
  <c r="O656" i="11"/>
  <c r="O406" i="11"/>
  <c r="O94" i="11"/>
  <c r="O1625" i="11"/>
  <c r="O1588" i="11"/>
  <c r="O1411" i="11"/>
  <c r="O1250" i="11"/>
  <c r="O1072" i="11"/>
  <c r="O872" i="11"/>
  <c r="O657" i="11"/>
  <c r="O407" i="11"/>
  <c r="O95" i="11"/>
  <c r="O1737" i="11"/>
  <c r="O1567" i="11"/>
  <c r="O1412" i="11"/>
  <c r="O1251" i="11"/>
  <c r="O1073" i="11"/>
  <c r="O874" i="11"/>
  <c r="O658" i="11"/>
  <c r="O408" i="11"/>
  <c r="O96" i="11"/>
  <c r="O1723" i="11"/>
  <c r="O1568" i="11"/>
  <c r="O1413" i="11"/>
  <c r="O1252" i="11"/>
  <c r="O1074" i="11"/>
  <c r="O875" i="11"/>
  <c r="O659" i="11"/>
  <c r="O409" i="11"/>
  <c r="O97" i="11"/>
  <c r="O1724" i="11"/>
  <c r="O1569" i="11"/>
  <c r="O1414" i="11"/>
  <c r="O1253" i="11"/>
  <c r="O1075" i="11"/>
  <c r="O876" i="11"/>
  <c r="O660" i="11"/>
  <c r="O410" i="11"/>
  <c r="O98" i="11"/>
  <c r="O1725" i="11"/>
  <c r="O1570" i="11"/>
  <c r="O1415" i="11"/>
  <c r="O1254" i="11"/>
  <c r="O1076" i="11"/>
  <c r="O877" i="11"/>
  <c r="O661" i="11"/>
  <c r="O411" i="11"/>
  <c r="O99" i="11"/>
  <c r="O1726" i="11"/>
  <c r="O1571" i="11"/>
  <c r="O1416" i="11"/>
  <c r="O1255" i="11"/>
  <c r="O1727" i="11"/>
  <c r="O1572" i="11"/>
  <c r="O1417" i="11"/>
  <c r="O1256" i="11"/>
  <c r="O1077" i="11"/>
  <c r="O878" i="11"/>
  <c r="O662" i="11"/>
  <c r="O412" i="11"/>
  <c r="O100" i="11"/>
  <c r="O1728" i="11"/>
  <c r="O1573" i="11"/>
  <c r="O1418" i="11"/>
  <c r="O1257" i="11"/>
  <c r="O1078" i="11"/>
  <c r="O879" i="11"/>
  <c r="O663" i="11"/>
  <c r="O413" i="11"/>
  <c r="O101" i="11"/>
  <c r="O1729" i="11"/>
  <c r="O1574" i="11"/>
  <c r="O1419" i="11"/>
  <c r="O1258" i="11"/>
  <c r="O1079" i="11"/>
  <c r="O880" i="11"/>
  <c r="O664" i="11"/>
  <c r="O414" i="11"/>
  <c r="O1730" i="11"/>
  <c r="O1575" i="11"/>
  <c r="O1420" i="11"/>
  <c r="O1259" i="11"/>
  <c r="O1080" i="11"/>
  <c r="O881" i="11"/>
  <c r="O665" i="11"/>
  <c r="O415" i="11"/>
  <c r="O102" i="11"/>
  <c r="O1731" i="11"/>
  <c r="O1576" i="11"/>
  <c r="O1421" i="11"/>
  <c r="O1260" i="11"/>
  <c r="O1081" i="11"/>
  <c r="O882" i="11"/>
  <c r="O666" i="11"/>
  <c r="O416" i="11"/>
  <c r="O103" i="11"/>
  <c r="O1732" i="11"/>
  <c r="O1577" i="11"/>
  <c r="O1422" i="11"/>
  <c r="O1261" i="11"/>
  <c r="O1082" i="11"/>
  <c r="O883" i="11"/>
  <c r="O667" i="11"/>
  <c r="O417" i="11"/>
  <c r="O104" i="11"/>
  <c r="O1733" i="11"/>
  <c r="O1578" i="11"/>
  <c r="O1423" i="11"/>
  <c r="O1262" i="11"/>
  <c r="O1083" i="11"/>
  <c r="O884" i="11"/>
  <c r="O668" i="11"/>
  <c r="O418" i="11"/>
  <c r="O105" i="11"/>
  <c r="O1734" i="11"/>
  <c r="O1579" i="11"/>
  <c r="O1424" i="11"/>
  <c r="O1263" i="11"/>
  <c r="O1084" i="11"/>
  <c r="O885" i="11"/>
  <c r="O669" i="11"/>
  <c r="O419" i="11"/>
  <c r="O106" i="11"/>
  <c r="O1735" i="11"/>
  <c r="O1580" i="11"/>
  <c r="O1425" i="11"/>
  <c r="O1264" i="11"/>
  <c r="O1085" i="11"/>
  <c r="O886" i="11"/>
  <c r="O670" i="11"/>
  <c r="O420" i="11"/>
  <c r="O107" i="11"/>
  <c r="O1736" i="11"/>
  <c r="O1581" i="11"/>
  <c r="O1582" i="11"/>
  <c r="O1426" i="11"/>
  <c r="O1265" i="11"/>
  <c r="O1086" i="11"/>
  <c r="O887" i="11"/>
  <c r="O671" i="11"/>
  <c r="O421" i="11"/>
  <c r="O108" i="11"/>
  <c r="O1590" i="11"/>
  <c r="O1427" i="11"/>
  <c r="O1266" i="11"/>
  <c r="O1087" i="11"/>
  <c r="O888" i="11"/>
  <c r="O672" i="11"/>
  <c r="O422" i="11"/>
  <c r="O110" i="11"/>
  <c r="O1583" i="11"/>
  <c r="O1428" i="11"/>
  <c r="O1267" i="11"/>
  <c r="O1088" i="11"/>
  <c r="O889" i="11"/>
  <c r="O673" i="11"/>
  <c r="O423" i="11"/>
  <c r="O111" i="11"/>
  <c r="O1457" i="11"/>
  <c r="O1429" i="11"/>
  <c r="O1292" i="11"/>
  <c r="O1112" i="11"/>
  <c r="O891" i="11"/>
  <c r="O674" i="11"/>
  <c r="O424" i="11"/>
  <c r="O112" i="11"/>
  <c r="O1584" i="11"/>
  <c r="O1430" i="11"/>
  <c r="O1585" i="11"/>
  <c r="O1431" i="11"/>
  <c r="O1268" i="11"/>
  <c r="O1089" i="11"/>
  <c r="O892" i="11"/>
  <c r="O675" i="11"/>
  <c r="O425" i="11"/>
  <c r="O1586" i="11"/>
  <c r="O1432" i="11"/>
  <c r="O1269" i="11"/>
  <c r="O1090" i="11"/>
  <c r="O893" i="11"/>
  <c r="O676" i="11"/>
  <c r="O426" i="11"/>
  <c r="O113" i="11"/>
  <c r="O1410" i="11"/>
  <c r="O1290" i="11"/>
  <c r="O1091" i="11"/>
  <c r="O896" i="11"/>
  <c r="O677" i="11"/>
  <c r="O427" i="11"/>
  <c r="O114" i="11"/>
  <c r="O1433" i="11"/>
  <c r="O1270" i="11"/>
  <c r="O1092" i="11"/>
  <c r="O897" i="11"/>
  <c r="O678" i="11"/>
  <c r="O428" i="11"/>
  <c r="O115" i="11"/>
  <c r="O1434" i="11"/>
  <c r="O1271" i="11"/>
  <c r="O1093" i="11"/>
  <c r="O1435" i="11"/>
  <c r="O1272" i="11"/>
  <c r="O1094" i="11"/>
  <c r="O898" i="11"/>
  <c r="O679" i="11"/>
  <c r="O1436" i="11"/>
  <c r="O1273" i="11"/>
  <c r="O1095" i="11"/>
  <c r="O899" i="11"/>
  <c r="O680" i="11"/>
  <c r="O429" i="11"/>
  <c r="O116" i="11"/>
  <c r="O1437" i="11"/>
  <c r="O1274" i="11"/>
  <c r="O1096" i="11"/>
  <c r="O900" i="11"/>
  <c r="O681" i="11"/>
  <c r="O430" i="11"/>
  <c r="O1438" i="11"/>
  <c r="O1275" i="11"/>
  <c r="O1097" i="11"/>
  <c r="O1439" i="11"/>
  <c r="O1276" i="11"/>
  <c r="O1098" i="11"/>
  <c r="O901" i="11"/>
  <c r="O682" i="11"/>
  <c r="O431" i="11"/>
  <c r="O117" i="11"/>
  <c r="O1440" i="11"/>
  <c r="O1277" i="11"/>
  <c r="O1099" i="11"/>
  <c r="O902" i="11"/>
  <c r="O683" i="11"/>
  <c r="O1441" i="11"/>
  <c r="O1278" i="11"/>
  <c r="O1100" i="11"/>
  <c r="O1442" i="11"/>
  <c r="O1279" i="11"/>
  <c r="O1101" i="11"/>
  <c r="O903" i="11"/>
  <c r="O684" i="11"/>
  <c r="O432" i="11"/>
  <c r="O1443" i="11"/>
  <c r="O1280" i="11"/>
  <c r="O1102" i="11"/>
  <c r="O904" i="11"/>
  <c r="O1281" i="11"/>
  <c r="O1103" i="11"/>
  <c r="O905" i="11"/>
  <c r="O685" i="11"/>
  <c r="O433" i="11"/>
  <c r="O118" i="11"/>
  <c r="O1282" i="11"/>
  <c r="O1104" i="11"/>
  <c r="O906" i="11"/>
  <c r="O686" i="11"/>
  <c r="O434" i="11"/>
  <c r="O119" i="11"/>
  <c r="O1283" i="11"/>
  <c r="O1105" i="11"/>
  <c r="O907" i="11"/>
  <c r="O687" i="11"/>
  <c r="O435" i="11"/>
  <c r="O120" i="11"/>
  <c r="O1284" i="11"/>
  <c r="O1106" i="11"/>
  <c r="O908" i="11"/>
  <c r="O688" i="11"/>
  <c r="O436" i="11"/>
  <c r="O121" i="11"/>
  <c r="O1285" i="11"/>
  <c r="O1107" i="11"/>
  <c r="O909" i="11"/>
  <c r="O689" i="11"/>
  <c r="O437" i="11"/>
  <c r="O122" i="11"/>
  <c r="O1286" i="11"/>
  <c r="O1108" i="11"/>
  <c r="O910" i="11"/>
  <c r="O690" i="11"/>
  <c r="O438" i="11"/>
  <c r="O123" i="11"/>
  <c r="O1287" i="11"/>
  <c r="O1109" i="11"/>
  <c r="O911" i="11"/>
  <c r="O691" i="11"/>
  <c r="O439" i="11"/>
  <c r="O1288" i="11"/>
  <c r="O1110" i="11"/>
  <c r="O912" i="11"/>
  <c r="O692" i="11"/>
  <c r="O440" i="11"/>
  <c r="O1289" i="11"/>
  <c r="O1111" i="11"/>
  <c r="O913" i="11"/>
  <c r="O693" i="11"/>
  <c r="O441" i="11"/>
  <c r="O124" i="11"/>
  <c r="O1004" i="11"/>
  <c r="O916" i="11"/>
  <c r="O694" i="11"/>
  <c r="O443" i="11"/>
  <c r="O126" i="11"/>
  <c r="O972" i="11"/>
  <c r="O827" i="11"/>
  <c r="O695" i="11"/>
  <c r="O444" i="11"/>
  <c r="O129" i="11"/>
  <c r="O973" i="11"/>
  <c r="O958" i="11"/>
  <c r="O696" i="11"/>
  <c r="O445" i="11"/>
  <c r="O130" i="11"/>
  <c r="O1071" i="11"/>
  <c r="O894" i="11"/>
  <c r="O697" i="11"/>
  <c r="O446" i="11"/>
  <c r="O131" i="11"/>
  <c r="O1044" i="11"/>
  <c r="O770" i="11"/>
  <c r="O698" i="11"/>
  <c r="O447" i="11"/>
  <c r="O133" i="11"/>
  <c r="O1069" i="11"/>
  <c r="O914" i="11"/>
  <c r="O699" i="11"/>
  <c r="O448" i="11"/>
  <c r="O134" i="11"/>
  <c r="O1133" i="11"/>
  <c r="O915" i="11"/>
  <c r="O700" i="11"/>
  <c r="O450" i="11"/>
  <c r="O135" i="11"/>
  <c r="O1134" i="11"/>
  <c r="O773" i="11"/>
  <c r="O701" i="11"/>
  <c r="O451" i="11"/>
  <c r="O136" i="11"/>
  <c r="O1114" i="11"/>
  <c r="O917" i="11"/>
  <c r="O702" i="11"/>
  <c r="O452" i="11"/>
  <c r="O137" i="11"/>
  <c r="O1115" i="11"/>
  <c r="O918" i="11"/>
  <c r="O703" i="11"/>
  <c r="O453" i="11"/>
  <c r="O138" i="11"/>
  <c r="O1116" i="11"/>
  <c r="O957" i="11"/>
  <c r="O704" i="11"/>
  <c r="O455" i="11"/>
  <c r="O139" i="11"/>
  <c r="O1117" i="11"/>
  <c r="O919" i="11"/>
  <c r="O705" i="11"/>
  <c r="O456" i="11"/>
  <c r="O140" i="11"/>
  <c r="O1118" i="11"/>
  <c r="O920" i="11"/>
  <c r="O706" i="11"/>
  <c r="O457" i="11"/>
  <c r="O141" i="11"/>
  <c r="O1119" i="11"/>
  <c r="O921" i="11"/>
  <c r="O707" i="11"/>
  <c r="O458" i="11"/>
  <c r="O142" i="11"/>
  <c r="O1120" i="11"/>
  <c r="O922" i="11"/>
  <c r="O708" i="11"/>
  <c r="O459" i="11"/>
  <c r="O143" i="11"/>
  <c r="O1121" i="11"/>
  <c r="O923" i="11"/>
  <c r="O709" i="11"/>
  <c r="O460" i="11"/>
  <c r="O144" i="11"/>
  <c r="O1122" i="11"/>
  <c r="O924" i="11"/>
  <c r="O710" i="11"/>
  <c r="O461" i="11"/>
  <c r="O145" i="11"/>
  <c r="O1123" i="11"/>
  <c r="O925" i="11"/>
  <c r="O711" i="11"/>
  <c r="O462" i="11"/>
  <c r="O146" i="11"/>
  <c r="O1124" i="11"/>
  <c r="O926" i="11"/>
  <c r="O712" i="11"/>
  <c r="O463" i="11"/>
  <c r="O147" i="11"/>
  <c r="O1125" i="11"/>
  <c r="O927" i="11"/>
  <c r="O1126" i="11"/>
  <c r="O928" i="11"/>
  <c r="O713" i="11"/>
  <c r="O464" i="11"/>
  <c r="O148" i="11"/>
  <c r="O1127" i="11"/>
  <c r="O929" i="11"/>
  <c r="O714" i="11"/>
  <c r="O465" i="11"/>
  <c r="O149" i="11"/>
  <c r="O1128" i="11"/>
  <c r="O930" i="11"/>
  <c r="O715" i="11"/>
  <c r="O466" i="11"/>
  <c r="O150" i="11"/>
  <c r="O1129" i="11"/>
  <c r="O931" i="11"/>
  <c r="O716" i="11"/>
  <c r="O467" i="11"/>
  <c r="O151" i="11"/>
  <c r="O1130" i="11"/>
  <c r="O932" i="11"/>
  <c r="O717" i="11"/>
  <c r="O468" i="11"/>
  <c r="O152" i="11"/>
  <c r="O1131" i="11"/>
  <c r="O933" i="11"/>
  <c r="O718" i="11"/>
  <c r="O469" i="11"/>
  <c r="O153" i="11"/>
  <c r="O1132" i="11"/>
  <c r="O934" i="11"/>
  <c r="O719" i="11"/>
  <c r="O470" i="11"/>
  <c r="O154" i="11"/>
  <c r="O778" i="11"/>
  <c r="O570" i="11"/>
  <c r="O377" i="11"/>
  <c r="O155" i="11"/>
  <c r="O873" i="11"/>
  <c r="O720" i="11"/>
  <c r="O472" i="11"/>
  <c r="O156" i="11"/>
  <c r="O895" i="11"/>
  <c r="O721" i="11"/>
  <c r="O473" i="11"/>
  <c r="O158" i="11"/>
  <c r="O841" i="11"/>
  <c r="O562" i="11"/>
  <c r="O442" i="11"/>
  <c r="O159" i="11"/>
  <c r="O935" i="11"/>
  <c r="O722" i="11"/>
  <c r="O474" i="11"/>
  <c r="O160" i="11"/>
  <c r="O936" i="11"/>
  <c r="O723" i="11"/>
  <c r="O475" i="11"/>
  <c r="O161" i="11"/>
  <c r="O937" i="11"/>
  <c r="O724" i="11"/>
  <c r="O476" i="11"/>
  <c r="O162" i="11"/>
  <c r="O938" i="11"/>
  <c r="O725" i="11"/>
  <c r="O477" i="11"/>
  <c r="O163" i="11"/>
  <c r="O939" i="11"/>
  <c r="O726" i="11"/>
  <c r="O940" i="11"/>
  <c r="O727" i="11"/>
  <c r="O478" i="11"/>
  <c r="O164" i="11"/>
  <c r="O941" i="11"/>
  <c r="O728" i="11"/>
  <c r="O942" i="11"/>
  <c r="O729" i="11"/>
  <c r="O479" i="11"/>
  <c r="O165" i="11"/>
  <c r="O943" i="11"/>
  <c r="O730" i="11"/>
  <c r="O480" i="11"/>
  <c r="O166" i="11"/>
  <c r="O944" i="11"/>
  <c r="O731" i="11"/>
  <c r="O481" i="11"/>
  <c r="O167" i="11"/>
  <c r="O945" i="11"/>
  <c r="O732" i="11"/>
  <c r="O482" i="11"/>
  <c r="O168" i="11"/>
  <c r="O946" i="11"/>
  <c r="O733" i="11"/>
  <c r="O483" i="11"/>
  <c r="O169" i="11"/>
  <c r="O947" i="11"/>
  <c r="O734" i="11"/>
  <c r="O484" i="11"/>
  <c r="O170" i="11"/>
  <c r="O948" i="11"/>
  <c r="O735" i="11"/>
  <c r="O485" i="11"/>
  <c r="O171" i="11"/>
  <c r="O949" i="11"/>
  <c r="O736" i="11"/>
  <c r="O950" i="11"/>
  <c r="O737" i="11"/>
  <c r="O486" i="11"/>
  <c r="O951" i="11"/>
  <c r="O738" i="11"/>
  <c r="O487" i="11"/>
  <c r="O172" i="11"/>
  <c r="O952" i="11"/>
  <c r="O739" i="11"/>
  <c r="O488" i="11"/>
  <c r="O173" i="11"/>
  <c r="O953" i="11"/>
  <c r="O740" i="11"/>
  <c r="O489" i="11"/>
  <c r="O174" i="11"/>
  <c r="O954" i="11"/>
  <c r="O741" i="11"/>
  <c r="O490" i="11"/>
  <c r="O175" i="11"/>
  <c r="O955" i="11"/>
  <c r="O742" i="11"/>
  <c r="O491" i="11"/>
  <c r="O176" i="11"/>
  <c r="O956" i="11"/>
  <c r="O743" i="11"/>
  <c r="O492" i="11"/>
  <c r="O177" i="11"/>
  <c r="O569" i="11"/>
  <c r="O328" i="11"/>
  <c r="O16" i="11"/>
  <c r="O765" i="11"/>
  <c r="O493" i="11"/>
  <c r="O179" i="11"/>
  <c r="O764" i="11"/>
  <c r="O495" i="11"/>
  <c r="O180" i="11"/>
  <c r="O744" i="11"/>
  <c r="O496" i="11"/>
  <c r="O181" i="11"/>
  <c r="O745" i="11"/>
  <c r="O330" i="11"/>
  <c r="O182" i="11"/>
  <c r="O746" i="11"/>
  <c r="O378" i="11"/>
  <c r="O183" i="11"/>
  <c r="O747" i="11"/>
  <c r="O497" i="11"/>
  <c r="O184" i="11"/>
  <c r="O748" i="11"/>
  <c r="O498" i="11"/>
  <c r="O185" i="11"/>
  <c r="O749" i="11"/>
  <c r="O499" i="11"/>
  <c r="O186" i="11"/>
  <c r="O750" i="11"/>
  <c r="O500" i="11"/>
  <c r="O187" i="11"/>
  <c r="O751" i="11"/>
  <c r="O501" i="11"/>
  <c r="O752" i="11"/>
  <c r="O502" i="11"/>
  <c r="O753" i="11"/>
  <c r="O503" i="11"/>
  <c r="O188" i="11"/>
  <c r="O754" i="11"/>
  <c r="O504" i="11"/>
  <c r="O189" i="11"/>
  <c r="O755" i="11"/>
  <c r="O505" i="11"/>
  <c r="O190" i="11"/>
  <c r="O756" i="11"/>
  <c r="O506" i="11"/>
  <c r="O191" i="11"/>
  <c r="O757" i="11"/>
  <c r="O507" i="11"/>
  <c r="O192" i="11"/>
  <c r="O758" i="11"/>
  <c r="O508" i="11"/>
  <c r="O193" i="11"/>
  <c r="O759" i="11"/>
  <c r="O509" i="11"/>
  <c r="O194" i="11"/>
  <c r="O760" i="11"/>
  <c r="O510" i="11"/>
  <c r="O195" i="11"/>
  <c r="O761" i="11"/>
  <c r="O511" i="11"/>
  <c r="O196" i="11"/>
  <c r="O762" i="11"/>
  <c r="O512" i="11"/>
  <c r="O197" i="11"/>
  <c r="O763" i="11"/>
  <c r="O513" i="11"/>
  <c r="O198" i="11"/>
  <c r="O344" i="11"/>
  <c r="O29" i="11"/>
  <c r="O381" i="11"/>
  <c r="O199" i="11"/>
  <c r="O379" i="11"/>
  <c r="O200" i="11"/>
  <c r="O494" i="11"/>
  <c r="O202" i="11"/>
  <c r="O454" i="11"/>
  <c r="O73" i="11"/>
  <c r="O449" i="11"/>
  <c r="O203" i="11"/>
  <c r="O557" i="11"/>
  <c r="O204" i="11"/>
  <c r="O515" i="11"/>
  <c r="O205" i="11"/>
  <c r="O516" i="11"/>
  <c r="O206" i="11"/>
  <c r="O517" i="11"/>
  <c r="O207" i="11"/>
  <c r="O518" i="11"/>
  <c r="O208" i="11"/>
  <c r="O519" i="11"/>
  <c r="O209" i="11"/>
  <c r="O520" i="11"/>
  <c r="O210" i="11"/>
  <c r="O521" i="11"/>
  <c r="O211" i="11"/>
  <c r="O522" i="11"/>
  <c r="O212" i="11"/>
  <c r="O523" i="11"/>
  <c r="O213" i="11"/>
  <c r="O524" i="11"/>
  <c r="O214" i="11"/>
  <c r="O525" i="11"/>
  <c r="O215" i="11"/>
  <c r="O526" i="11"/>
  <c r="O216" i="11"/>
  <c r="O527" i="11"/>
  <c r="O217" i="11"/>
  <c r="O528" i="11"/>
  <c r="O218" i="11"/>
  <c r="O529" i="11"/>
  <c r="O219" i="11"/>
  <c r="O530" i="11"/>
  <c r="O220" i="11"/>
  <c r="O531" i="11"/>
  <c r="O221" i="11"/>
  <c r="O532" i="11"/>
  <c r="O222" i="11"/>
  <c r="O533" i="11"/>
  <c r="O223" i="11"/>
  <c r="O534" i="11"/>
  <c r="O224" i="11"/>
  <c r="O535" i="11"/>
  <c r="O225" i="11"/>
  <c r="O536" i="11"/>
  <c r="O226" i="11"/>
  <c r="O537" i="11"/>
  <c r="O227" i="11"/>
  <c r="O538" i="11"/>
  <c r="O228" i="11"/>
  <c r="O539" i="11"/>
  <c r="O229" i="11"/>
  <c r="O514" i="11"/>
  <c r="O230" i="11"/>
  <c r="O309" i="11"/>
  <c r="O231" i="11"/>
  <c r="O540" i="11"/>
  <c r="O232" i="11"/>
  <c r="O541" i="11"/>
  <c r="O233" i="11"/>
  <c r="O542" i="11"/>
  <c r="O234" i="11"/>
  <c r="O543" i="11"/>
  <c r="O235" i="11"/>
  <c r="O544" i="11"/>
  <c r="O236" i="11"/>
  <c r="O545" i="11"/>
  <c r="O237" i="11"/>
  <c r="O546" i="11"/>
  <c r="O238" i="11"/>
  <c r="O547" i="11"/>
  <c r="O239" i="11"/>
  <c r="O548" i="11"/>
  <c r="O240" i="11"/>
  <c r="O549" i="11"/>
  <c r="O241" i="11"/>
  <c r="O550" i="11"/>
  <c r="O242" i="11"/>
  <c r="O551" i="11"/>
  <c r="O243" i="11"/>
  <c r="O552" i="11"/>
  <c r="O244" i="11"/>
  <c r="O553" i="11"/>
  <c r="O245" i="11"/>
  <c r="O554" i="11"/>
  <c r="O246" i="11"/>
  <c r="O555" i="11"/>
  <c r="O247" i="11"/>
  <c r="O556" i="11"/>
  <c r="O248" i="11"/>
  <c r="O22" i="11"/>
  <c r="O10" i="11"/>
  <c r="O125" i="11"/>
  <c r="O24" i="11"/>
  <c r="O109" i="11"/>
  <c r="O25" i="11"/>
  <c r="O64" i="11"/>
  <c r="O127" i="11"/>
  <c r="O69" i="11"/>
  <c r="O68" i="11"/>
  <c r="O128" i="11"/>
  <c r="O249" i="11"/>
  <c r="O178"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9" i="11"/>
  <c r="O288" i="11"/>
  <c r="O289" i="11"/>
  <c r="O290" i="11"/>
  <c r="O291" i="11"/>
  <c r="O292" i="11"/>
  <c r="O293" i="11"/>
  <c r="O294" i="11"/>
  <c r="O295" i="11"/>
  <c r="O296" i="11"/>
  <c r="O297" i="11"/>
  <c r="O298" i="11"/>
  <c r="O299" i="11"/>
  <c r="O300" i="11"/>
  <c r="O301" i="11"/>
  <c r="O302" i="11"/>
  <c r="O303" i="11"/>
  <c r="O304" i="11"/>
  <c r="O305" i="11"/>
  <c r="O306" i="11"/>
  <c r="O307" i="11"/>
  <c r="O308" i="11"/>
  <c r="N2220" i="11" l="1"/>
  <c r="N2218" i="11"/>
  <c r="N2215" i="11"/>
  <c r="N2212" i="11"/>
  <c r="N2208" i="11"/>
  <c r="N2202" i="11"/>
  <c r="N2194" i="11"/>
  <c r="N2184" i="11"/>
  <c r="N2168" i="11"/>
  <c r="N2221" i="11"/>
  <c r="N2219" i="11"/>
  <c r="N2216" i="11"/>
  <c r="N2213" i="11"/>
  <c r="N2209" i="11"/>
  <c r="N2203" i="11"/>
  <c r="N2195" i="11"/>
  <c r="N2185" i="11"/>
  <c r="N2169" i="11"/>
  <c r="N2144" i="11"/>
  <c r="N2110" i="11"/>
  <c r="N2056" i="11"/>
  <c r="N1980" i="11"/>
  <c r="N1876" i="11"/>
  <c r="N1739" i="11"/>
  <c r="N1592" i="11"/>
  <c r="N1446" i="11"/>
  <c r="N1293" i="11"/>
  <c r="N1135" i="11"/>
  <c r="N960" i="11"/>
  <c r="N766" i="11"/>
  <c r="N558" i="11"/>
  <c r="N2217" i="11"/>
  <c r="N2214" i="11"/>
  <c r="N2210" i="11"/>
  <c r="N2204" i="11"/>
  <c r="N2196" i="11"/>
  <c r="N2186" i="11"/>
  <c r="N2170" i="11"/>
  <c r="N2145" i="11"/>
  <c r="N2211" i="11"/>
  <c r="N2205" i="11"/>
  <c r="N2197" i="11"/>
  <c r="N2187" i="11"/>
  <c r="N2171" i="11"/>
  <c r="N2146" i="11"/>
  <c r="N2111" i="11"/>
  <c r="N2057" i="11"/>
  <c r="N1981" i="11"/>
  <c r="N1877" i="11"/>
  <c r="N1740" i="11"/>
  <c r="N2207" i="11"/>
  <c r="N2201" i="11"/>
  <c r="N2188" i="11"/>
  <c r="N2181" i="11"/>
  <c r="N2147" i="11"/>
  <c r="N2112" i="11"/>
  <c r="N2109" i="11"/>
  <c r="N1982" i="11"/>
  <c r="N1878" i="11"/>
  <c r="N1741" i="11"/>
  <c r="N1593" i="11"/>
  <c r="N1447" i="11"/>
  <c r="N1294" i="11"/>
  <c r="N1136" i="11"/>
  <c r="N961" i="11"/>
  <c r="N767" i="11"/>
  <c r="N559" i="11"/>
  <c r="N471" i="11"/>
  <c r="N3" i="11"/>
  <c r="P3" i="11" s="1"/>
  <c r="N2206" i="11"/>
  <c r="N2199" i="11"/>
  <c r="N2189" i="11"/>
  <c r="N2172" i="11"/>
  <c r="N2148" i="11"/>
  <c r="N2113" i="11"/>
  <c r="N2058" i="11"/>
  <c r="N1983" i="11"/>
  <c r="N1879" i="11"/>
  <c r="N1742" i="11"/>
  <c r="N1594" i="11"/>
  <c r="N1448" i="11"/>
  <c r="N1295" i="11"/>
  <c r="N1137" i="11"/>
  <c r="N962" i="11"/>
  <c r="N768" i="11"/>
  <c r="N561" i="11"/>
  <c r="N2198" i="11"/>
  <c r="N2192" i="11"/>
  <c r="N2175" i="11"/>
  <c r="N2150" i="11"/>
  <c r="N2114" i="11"/>
  <c r="N2059" i="11"/>
  <c r="N1984" i="11"/>
  <c r="N1881" i="11"/>
  <c r="N1743" i="11"/>
  <c r="N1600" i="11"/>
  <c r="N1451" i="11"/>
  <c r="N1296" i="11"/>
  <c r="N1138" i="11"/>
  <c r="N963" i="11"/>
  <c r="N769" i="11"/>
  <c r="N560" i="11"/>
  <c r="N310" i="11"/>
  <c r="N2" i="11"/>
  <c r="P2" i="11" s="1"/>
  <c r="N2200" i="11"/>
  <c r="N2190" i="11"/>
  <c r="N2174" i="11"/>
  <c r="N2149" i="11"/>
  <c r="N2115" i="11"/>
  <c r="N2060" i="11"/>
  <c r="N1986" i="11"/>
  <c r="N1883" i="11"/>
  <c r="N1744" i="11"/>
  <c r="N1598" i="11"/>
  <c r="N1449" i="11"/>
  <c r="N1297" i="11"/>
  <c r="N1139" i="11"/>
  <c r="N964" i="11"/>
  <c r="N771" i="11"/>
  <c r="N563" i="11"/>
  <c r="N311" i="11"/>
  <c r="N4" i="11"/>
  <c r="P4" i="11" s="1"/>
  <c r="N2193" i="11"/>
  <c r="N2173" i="11"/>
  <c r="N2167" i="11"/>
  <c r="N2116" i="11"/>
  <c r="N2105" i="11"/>
  <c r="N1987" i="11"/>
  <c r="N1884" i="11"/>
  <c r="N1745" i="11"/>
  <c r="N1601" i="11"/>
  <c r="N1450" i="11"/>
  <c r="N1298" i="11"/>
  <c r="N1140" i="11"/>
  <c r="N965" i="11"/>
  <c r="N772" i="11"/>
  <c r="N564" i="11"/>
  <c r="N312" i="11"/>
  <c r="N5" i="11"/>
  <c r="P5" i="11" s="1"/>
  <c r="N2191" i="11"/>
  <c r="N2176" i="11"/>
  <c r="N2151" i="11"/>
  <c r="N2117" i="11"/>
  <c r="N2061" i="11"/>
  <c r="N1988" i="11"/>
  <c r="N1885" i="11"/>
  <c r="N1746" i="11"/>
  <c r="N2182" i="11"/>
  <c r="N2166" i="11"/>
  <c r="N2142" i="11"/>
  <c r="N2062" i="11"/>
  <c r="N1989" i="11"/>
  <c r="N1886" i="11"/>
  <c r="N1747" i="11"/>
  <c r="N1602" i="11"/>
  <c r="N1452" i="11"/>
  <c r="N1299" i="11"/>
  <c r="N1141" i="11"/>
  <c r="N966" i="11"/>
  <c r="N774" i="11"/>
  <c r="N565" i="11"/>
  <c r="N313" i="11"/>
  <c r="N6" i="11"/>
  <c r="P6" i="11" s="1"/>
  <c r="N2183" i="11"/>
  <c r="N2152" i="11"/>
  <c r="N2119" i="11"/>
  <c r="N2064" i="11"/>
  <c r="N1990" i="11"/>
  <c r="N1887" i="11"/>
  <c r="N1748" i="11"/>
  <c r="N1603" i="11"/>
  <c r="N1453" i="11"/>
  <c r="N1300" i="11"/>
  <c r="N1142" i="11"/>
  <c r="N967" i="11"/>
  <c r="N775" i="11"/>
  <c r="N566" i="11"/>
  <c r="N314" i="11"/>
  <c r="N7" i="11"/>
  <c r="P7" i="11" s="1"/>
  <c r="N2177" i="11"/>
  <c r="N2153" i="11"/>
  <c r="N2120" i="11"/>
  <c r="N2065" i="11"/>
  <c r="N1991" i="11"/>
  <c r="N1888" i="11"/>
  <c r="N1749" i="11"/>
  <c r="N1604" i="11"/>
  <c r="N1454" i="11"/>
  <c r="N1301" i="11"/>
  <c r="N1143" i="11"/>
  <c r="N968" i="11"/>
  <c r="N776" i="11"/>
  <c r="N2178" i="11"/>
  <c r="N2154" i="11"/>
  <c r="N2121" i="11"/>
  <c r="N2066" i="11"/>
  <c r="N1992" i="11"/>
  <c r="N1889" i="11"/>
  <c r="N1750" i="11"/>
  <c r="N1605" i="11"/>
  <c r="N1455" i="11"/>
  <c r="N1302" i="11"/>
  <c r="N2179" i="11"/>
  <c r="N2155" i="11"/>
  <c r="N2122" i="11"/>
  <c r="N2067" i="11"/>
  <c r="N1993" i="11"/>
  <c r="N1890" i="11"/>
  <c r="N1751" i="11"/>
  <c r="N2180" i="11"/>
  <c r="N2156" i="11"/>
  <c r="N2123" i="11"/>
  <c r="N2068" i="11"/>
  <c r="N1994" i="11"/>
  <c r="N1891" i="11"/>
  <c r="N1752" i="11"/>
  <c r="N1606" i="11"/>
  <c r="N1456" i="11"/>
  <c r="N1303" i="11"/>
  <c r="N1144" i="11"/>
  <c r="N969" i="11"/>
  <c r="N777" i="11"/>
  <c r="N567" i="11"/>
  <c r="N315" i="11"/>
  <c r="N8" i="11"/>
  <c r="P8" i="11" s="1"/>
  <c r="N2157" i="11"/>
  <c r="N2143" i="11"/>
  <c r="N2069" i="11"/>
  <c r="N1995" i="11"/>
  <c r="N1892" i="11"/>
  <c r="N1753" i="11"/>
  <c r="N1738" i="11"/>
  <c r="N1534" i="11"/>
  <c r="N1304" i="11"/>
  <c r="N1145" i="11"/>
  <c r="N971" i="11"/>
  <c r="N890" i="11"/>
  <c r="N568" i="11"/>
  <c r="N316" i="11"/>
  <c r="N52" i="11"/>
  <c r="P52" i="11" s="1"/>
  <c r="N2165" i="11"/>
  <c r="N2118" i="11"/>
  <c r="N2063" i="11"/>
  <c r="N1996" i="11"/>
  <c r="N1893" i="11"/>
  <c r="N1755" i="11"/>
  <c r="N1608" i="11"/>
  <c r="N1473" i="11"/>
  <c r="N1382" i="11"/>
  <c r="N1164" i="11"/>
  <c r="N970" i="11"/>
  <c r="N843" i="11"/>
  <c r="N633" i="11"/>
  <c r="N375" i="11"/>
  <c r="N11" i="11"/>
  <c r="P11" i="11" s="1"/>
  <c r="N2158" i="11"/>
  <c r="N2124" i="11"/>
  <c r="N2071" i="11"/>
  <c r="N1997" i="11"/>
  <c r="N1894" i="11"/>
  <c r="N1758" i="11"/>
  <c r="N1609" i="11"/>
  <c r="N1458" i="11"/>
  <c r="N1305" i="11"/>
  <c r="N1146" i="11"/>
  <c r="N974" i="11"/>
  <c r="N779" i="11"/>
  <c r="N571" i="11"/>
  <c r="N317" i="11"/>
  <c r="N12" i="11"/>
  <c r="P12" i="11" s="1"/>
  <c r="N2159" i="11"/>
  <c r="N2125" i="11"/>
  <c r="N2072" i="11"/>
  <c r="N1998" i="11"/>
  <c r="N1895" i="11"/>
  <c r="N1759" i="11"/>
  <c r="N1610" i="11"/>
  <c r="N1459" i="11"/>
  <c r="N1306" i="11"/>
  <c r="N1147" i="11"/>
  <c r="N975" i="11"/>
  <c r="N780" i="11"/>
  <c r="N572" i="11"/>
  <c r="N318" i="11"/>
  <c r="N13" i="11"/>
  <c r="P13" i="11" s="1"/>
  <c r="N2160" i="11"/>
  <c r="N2126" i="11"/>
  <c r="N2073" i="11"/>
  <c r="N1999" i="11"/>
  <c r="N1896" i="11"/>
  <c r="N1760" i="11"/>
  <c r="N1611" i="11"/>
  <c r="N1460" i="11"/>
  <c r="N2161" i="11"/>
  <c r="N2127" i="11"/>
  <c r="N2074" i="11"/>
  <c r="N2000" i="11"/>
  <c r="N1897" i="11"/>
  <c r="N1761" i="11"/>
  <c r="N2162" i="11"/>
  <c r="N2128" i="11"/>
  <c r="N2075" i="11"/>
  <c r="N2001" i="11"/>
  <c r="N1898" i="11"/>
  <c r="N1762" i="11"/>
  <c r="N1612" i="11"/>
  <c r="N1461" i="11"/>
  <c r="N1307" i="11"/>
  <c r="N2163" i="11"/>
  <c r="N2129" i="11"/>
  <c r="N2076" i="11"/>
  <c r="N2164" i="11"/>
  <c r="N2130" i="11"/>
  <c r="N2077" i="11"/>
  <c r="N2002" i="11"/>
  <c r="N1899" i="11"/>
  <c r="N1763" i="11"/>
  <c r="N1613" i="11"/>
  <c r="N1462" i="11"/>
  <c r="N1308" i="11"/>
  <c r="N1148" i="11"/>
  <c r="N976" i="11"/>
  <c r="N781" i="11"/>
  <c r="N573" i="11"/>
  <c r="N319" i="11"/>
  <c r="N14" i="11"/>
  <c r="P14" i="11" s="1"/>
  <c r="N2131" i="11"/>
  <c r="N2078" i="11"/>
  <c r="N2003" i="11"/>
  <c r="N1900" i="11"/>
  <c r="N1764" i="11"/>
  <c r="N1614" i="11"/>
  <c r="N1463" i="11"/>
  <c r="N1309" i="11"/>
  <c r="N1149" i="11"/>
  <c r="N977" i="11"/>
  <c r="N782" i="11"/>
  <c r="N574" i="11"/>
  <c r="N320" i="11"/>
  <c r="N15" i="11"/>
  <c r="P15" i="11" s="1"/>
  <c r="N2132" i="11"/>
  <c r="N2107" i="11"/>
  <c r="N2004" i="11"/>
  <c r="N1901" i="11"/>
  <c r="N1765" i="11"/>
  <c r="N1615" i="11"/>
  <c r="N1464" i="11"/>
  <c r="N1310" i="11"/>
  <c r="N1150" i="11"/>
  <c r="N978" i="11"/>
  <c r="N783" i="11"/>
  <c r="N575" i="11"/>
  <c r="N321" i="11"/>
  <c r="N17" i="11"/>
  <c r="P17" i="11" s="1"/>
  <c r="N2133" i="11"/>
  <c r="N2079" i="11"/>
  <c r="N2005" i="11"/>
  <c r="N1902" i="11"/>
  <c r="N1766" i="11"/>
  <c r="N1616" i="11"/>
  <c r="N1465" i="11"/>
  <c r="N1311" i="11"/>
  <c r="N1151" i="11"/>
  <c r="N979" i="11"/>
  <c r="N784" i="11"/>
  <c r="N576" i="11"/>
  <c r="N322" i="11"/>
  <c r="N18" i="11"/>
  <c r="P18" i="11" s="1"/>
  <c r="N2134" i="11"/>
  <c r="N2080" i="11"/>
  <c r="N2135" i="11"/>
  <c r="N2081" i="11"/>
  <c r="N2006" i="11"/>
  <c r="N1903" i="11"/>
  <c r="N1767" i="11"/>
  <c r="N1617" i="11"/>
  <c r="N1466" i="11"/>
  <c r="N1312" i="11"/>
  <c r="N1152" i="11"/>
  <c r="N980" i="11"/>
  <c r="N785" i="11"/>
  <c r="N577" i="11"/>
  <c r="N323" i="11"/>
  <c r="N19" i="11"/>
  <c r="P19" i="11" s="1"/>
  <c r="N2136" i="11"/>
  <c r="N2082" i="11"/>
  <c r="N2007" i="11"/>
  <c r="N1904" i="11"/>
  <c r="N1768" i="11"/>
  <c r="N1618" i="11"/>
  <c r="N1467" i="11"/>
  <c r="N1313" i="11"/>
  <c r="N1153" i="11"/>
  <c r="N981" i="11"/>
  <c r="N786" i="11"/>
  <c r="N578" i="11"/>
  <c r="N324" i="11"/>
  <c r="N20" i="11"/>
  <c r="P20" i="11" s="1"/>
  <c r="N2137" i="11"/>
  <c r="N2083" i="11"/>
  <c r="N2008" i="11"/>
  <c r="N1905" i="11"/>
  <c r="N1769" i="11"/>
  <c r="N1619" i="11"/>
  <c r="N1468" i="11"/>
  <c r="N1314" i="11"/>
  <c r="N1154" i="11"/>
  <c r="N982" i="11"/>
  <c r="N787" i="11"/>
  <c r="N2138" i="11"/>
  <c r="N2084" i="11"/>
  <c r="N2009" i="11"/>
  <c r="N1906" i="11"/>
  <c r="N1770" i="11"/>
  <c r="N1620" i="11"/>
  <c r="N1469" i="11"/>
  <c r="N1315" i="11"/>
  <c r="N1155" i="11"/>
  <c r="N983" i="11"/>
  <c r="N2139" i="11"/>
  <c r="N2085" i="11"/>
  <c r="N2010" i="11"/>
  <c r="N1907" i="11"/>
  <c r="N1771" i="11"/>
  <c r="N1621" i="11"/>
  <c r="N1470" i="11"/>
  <c r="N1316" i="11"/>
  <c r="N1156" i="11"/>
  <c r="N984" i="11"/>
  <c r="N788" i="11"/>
  <c r="N579" i="11"/>
  <c r="N325" i="11"/>
  <c r="N2140" i="11"/>
  <c r="N2086" i="11"/>
  <c r="N2011" i="11"/>
  <c r="N1908" i="11"/>
  <c r="N1772" i="11"/>
  <c r="N1622" i="11"/>
  <c r="N1471" i="11"/>
  <c r="N1317" i="11"/>
  <c r="N1157" i="11"/>
  <c r="N985" i="11"/>
  <c r="N2141" i="11"/>
  <c r="N2087" i="11"/>
  <c r="N2012" i="11"/>
  <c r="N1909" i="11"/>
  <c r="N1773" i="11"/>
  <c r="N1623" i="11"/>
  <c r="N1472" i="11"/>
  <c r="N1318" i="11"/>
  <c r="N1158" i="11"/>
  <c r="N986" i="11"/>
  <c r="N789" i="11"/>
  <c r="N580" i="11"/>
  <c r="N326" i="11"/>
  <c r="N21" i="11"/>
  <c r="P21" i="11" s="1"/>
  <c r="N2104" i="11"/>
  <c r="N2054" i="11"/>
  <c r="N1910" i="11"/>
  <c r="N1774" i="11"/>
  <c r="N1624" i="11"/>
  <c r="N1474" i="11"/>
  <c r="N1319" i="11"/>
  <c r="N1159" i="11"/>
  <c r="N987" i="11"/>
  <c r="N790" i="11"/>
  <c r="N581" i="11"/>
  <c r="N327" i="11"/>
  <c r="N23" i="11"/>
  <c r="P23" i="11" s="1"/>
  <c r="N2070" i="11"/>
  <c r="N1985" i="11"/>
  <c r="N1882" i="11"/>
  <c r="N1870" i="11"/>
  <c r="N1626" i="11"/>
  <c r="N1475" i="11"/>
  <c r="N1445" i="11"/>
  <c r="N1160" i="11"/>
  <c r="N988" i="11"/>
  <c r="N791" i="11"/>
  <c r="N629" i="11"/>
  <c r="N329" i="11"/>
  <c r="N26" i="11"/>
  <c r="P26" i="11" s="1"/>
  <c r="N2106" i="11"/>
  <c r="N2014" i="11"/>
  <c r="N1912" i="11"/>
  <c r="N1775" i="11"/>
  <c r="N1627" i="11"/>
  <c r="N1476" i="11"/>
  <c r="N1320" i="11"/>
  <c r="N1161" i="11"/>
  <c r="N989" i="11"/>
  <c r="N792" i="11"/>
  <c r="N582" i="11"/>
  <c r="N331" i="11"/>
  <c r="N27" i="11"/>
  <c r="P27" i="11" s="1"/>
  <c r="N2108" i="11"/>
  <c r="N2015" i="11"/>
  <c r="N1913" i="11"/>
  <c r="N1776" i="11"/>
  <c r="N1629" i="11"/>
  <c r="N1477" i="11"/>
  <c r="N1321" i="11"/>
  <c r="N1162" i="11"/>
  <c r="N990" i="11"/>
  <c r="N793" i="11"/>
  <c r="N583" i="11"/>
  <c r="N332" i="11"/>
  <c r="N28" i="11"/>
  <c r="P28" i="11" s="1"/>
  <c r="N2088" i="11"/>
  <c r="N2013" i="11"/>
  <c r="N1914" i="11"/>
  <c r="N1777" i="11"/>
  <c r="N1630" i="11"/>
  <c r="N1478" i="11"/>
  <c r="N1322" i="11"/>
  <c r="N1163" i="11"/>
  <c r="N991" i="11"/>
  <c r="N794" i="11"/>
  <c r="N584" i="11"/>
  <c r="N333" i="11"/>
  <c r="N30" i="11"/>
  <c r="P30" i="11" s="1"/>
  <c r="N2089" i="11"/>
  <c r="N2053" i="11"/>
  <c r="N1915" i="11"/>
  <c r="N1778" i="11"/>
  <c r="N1631" i="11"/>
  <c r="N1479" i="11"/>
  <c r="N1323" i="11"/>
  <c r="N1165" i="11"/>
  <c r="N992" i="11"/>
  <c r="N795" i="11"/>
  <c r="N585" i="11"/>
  <c r="N334" i="11"/>
  <c r="N31" i="11"/>
  <c r="P31" i="11" s="1"/>
  <c r="N2090" i="11"/>
  <c r="N2016" i="11"/>
  <c r="N1916" i="11"/>
  <c r="N1779" i="11"/>
  <c r="N1632" i="11"/>
  <c r="N1480" i="11"/>
  <c r="N1324" i="11"/>
  <c r="N1166" i="11"/>
  <c r="N993" i="11"/>
  <c r="N796" i="11"/>
  <c r="N586" i="11"/>
  <c r="N335" i="11"/>
  <c r="N32" i="11"/>
  <c r="P32" i="11" s="1"/>
  <c r="N2091" i="11"/>
  <c r="N2017" i="11"/>
  <c r="N1917" i="11"/>
  <c r="N1780" i="11"/>
  <c r="N1633" i="11"/>
  <c r="N1481" i="11"/>
  <c r="N1325" i="11"/>
  <c r="N1167" i="11"/>
  <c r="N994" i="11"/>
  <c r="N797" i="11"/>
  <c r="N587" i="11"/>
  <c r="N336" i="11"/>
  <c r="N33" i="11"/>
  <c r="P33" i="11" s="1"/>
  <c r="N2092" i="11"/>
  <c r="N2018" i="11"/>
  <c r="N1918" i="11"/>
  <c r="N1781" i="11"/>
  <c r="N1634" i="11"/>
  <c r="N1482" i="11"/>
  <c r="N1326" i="11"/>
  <c r="N1168" i="11"/>
  <c r="N995" i="11"/>
  <c r="N798" i="11"/>
  <c r="N588" i="11"/>
  <c r="N337" i="11"/>
  <c r="N34" i="11"/>
  <c r="P34" i="11" s="1"/>
  <c r="N2093" i="11"/>
  <c r="N2019" i="11"/>
  <c r="N1919" i="11"/>
  <c r="N2094" i="11"/>
  <c r="N2020" i="11"/>
  <c r="N1920" i="11"/>
  <c r="N1782" i="11"/>
  <c r="N1635" i="11"/>
  <c r="N1483" i="11"/>
  <c r="N1327" i="11"/>
  <c r="N1169" i="11"/>
  <c r="N2095" i="11"/>
  <c r="N2021" i="11"/>
  <c r="N1921" i="11"/>
  <c r="N1783" i="11"/>
  <c r="N1636" i="11"/>
  <c r="N1484" i="11"/>
  <c r="N1328" i="11"/>
  <c r="N1170" i="11"/>
  <c r="N996" i="11"/>
  <c r="N799" i="11"/>
  <c r="N589" i="11"/>
  <c r="N338" i="11"/>
  <c r="N35" i="11"/>
  <c r="P35" i="11" s="1"/>
  <c r="N2096" i="11"/>
  <c r="N2022" i="11"/>
  <c r="N1922" i="11"/>
  <c r="N1784" i="11"/>
  <c r="N1637" i="11"/>
  <c r="N1485" i="11"/>
  <c r="N1329" i="11"/>
  <c r="N1171" i="11"/>
  <c r="N997" i="11"/>
  <c r="N800" i="11"/>
  <c r="N590" i="11"/>
  <c r="N339" i="11"/>
  <c r="N36" i="11"/>
  <c r="P36" i="11" s="1"/>
  <c r="N2097" i="11"/>
  <c r="N2023" i="11"/>
  <c r="N1923" i="11"/>
  <c r="N1785" i="11"/>
  <c r="N1638" i="11"/>
  <c r="N1486" i="11"/>
  <c r="N1330" i="11"/>
  <c r="N1172" i="11"/>
  <c r="N998" i="11"/>
  <c r="N801" i="11"/>
  <c r="N591" i="11"/>
  <c r="N340" i="11"/>
  <c r="N37" i="11"/>
  <c r="P37" i="11" s="1"/>
  <c r="N2098" i="11"/>
  <c r="N2024" i="11"/>
  <c r="N1924" i="11"/>
  <c r="N1786" i="11"/>
  <c r="N1639" i="11"/>
  <c r="N2099" i="11"/>
  <c r="N2025" i="11"/>
  <c r="N1925" i="11"/>
  <c r="N2100" i="11"/>
  <c r="N2026" i="11"/>
  <c r="N2101" i="11"/>
  <c r="N2027" i="11"/>
  <c r="N1926" i="11"/>
  <c r="N1787" i="11"/>
  <c r="N1640" i="11"/>
  <c r="N1487" i="11"/>
  <c r="N1331" i="11"/>
  <c r="N1173" i="11"/>
  <c r="N999" i="11"/>
  <c r="N802" i="11"/>
  <c r="N592" i="11"/>
  <c r="N341" i="11"/>
  <c r="N2102" i="11"/>
  <c r="N2028" i="11"/>
  <c r="N1927" i="11"/>
  <c r="N1788" i="11"/>
  <c r="N1641" i="11"/>
  <c r="N1488" i="11"/>
  <c r="N1332" i="11"/>
  <c r="N1174" i="11"/>
  <c r="N1000" i="11"/>
  <c r="N2103" i="11"/>
  <c r="N2029" i="11"/>
  <c r="N1928" i="11"/>
  <c r="N1789" i="11"/>
  <c r="N1642" i="11"/>
  <c r="N1489" i="11"/>
  <c r="N1333" i="11"/>
  <c r="N1175" i="11"/>
  <c r="N1001" i="11"/>
  <c r="N803" i="11"/>
  <c r="N593" i="11"/>
  <c r="N342" i="11"/>
  <c r="N38" i="11"/>
  <c r="P38" i="11" s="1"/>
  <c r="N2030" i="11"/>
  <c r="N1979" i="11"/>
  <c r="N1790" i="11"/>
  <c r="N1643" i="11"/>
  <c r="N1490" i="11"/>
  <c r="N1334" i="11"/>
  <c r="N1176" i="11"/>
  <c r="N1002" i="11"/>
  <c r="N804" i="11"/>
  <c r="N594" i="11"/>
  <c r="N343" i="11"/>
  <c r="N39" i="11"/>
  <c r="P39" i="11" s="1"/>
  <c r="N2031" i="11"/>
  <c r="N1880" i="11"/>
  <c r="N1754" i="11"/>
  <c r="N1644" i="11"/>
  <c r="N1491" i="11"/>
  <c r="N1444" i="11"/>
  <c r="N1177" i="11"/>
  <c r="N1003" i="11"/>
  <c r="N805" i="11"/>
  <c r="N595" i="11"/>
  <c r="N345" i="11"/>
  <c r="N40" i="11"/>
  <c r="P40" i="11" s="1"/>
  <c r="N2055" i="11"/>
  <c r="N1929" i="11"/>
  <c r="N1791" i="11"/>
  <c r="N1645" i="11"/>
  <c r="N1492" i="11"/>
  <c r="N1335" i="11"/>
  <c r="N1178" i="11"/>
  <c r="N1005" i="11"/>
  <c r="N806" i="11"/>
  <c r="N596" i="11"/>
  <c r="N346" i="11"/>
  <c r="N41" i="11"/>
  <c r="P41" i="11" s="1"/>
  <c r="N2032" i="11"/>
  <c r="N1911" i="11"/>
  <c r="N1793" i="11"/>
  <c r="N1646" i="11"/>
  <c r="N1493" i="11"/>
  <c r="N1336" i="11"/>
  <c r="N1179" i="11"/>
  <c r="N1006" i="11"/>
  <c r="N807" i="11"/>
  <c r="N597" i="11"/>
  <c r="N347" i="11"/>
  <c r="N201" i="11"/>
  <c r="P201" i="11" s="1"/>
  <c r="N2033" i="11"/>
  <c r="N1930" i="11"/>
  <c r="N1794" i="11"/>
  <c r="N1647" i="11"/>
  <c r="N1494" i="11"/>
  <c r="N1337" i="11"/>
  <c r="N1180" i="11"/>
  <c r="N1007" i="11"/>
  <c r="N808" i="11"/>
  <c r="N598" i="11"/>
  <c r="N348" i="11"/>
  <c r="N42" i="11"/>
  <c r="P42" i="11" s="1"/>
  <c r="N2034" i="11"/>
  <c r="N1931" i="11"/>
  <c r="N1795" i="11"/>
  <c r="N1648" i="11"/>
  <c r="N1495" i="11"/>
  <c r="N1338" i="11"/>
  <c r="N1181" i="11"/>
  <c r="N1008" i="11"/>
  <c r="N809" i="11"/>
  <c r="N599" i="11"/>
  <c r="N349" i="11"/>
  <c r="N43" i="11"/>
  <c r="P43" i="11" s="1"/>
  <c r="N2035" i="11"/>
  <c r="N1932" i="11"/>
  <c r="N2036" i="11"/>
  <c r="N1933" i="11"/>
  <c r="N1796" i="11"/>
  <c r="N1649" i="11"/>
  <c r="N1496" i="11"/>
  <c r="N1339" i="11"/>
  <c r="N1182" i="11"/>
  <c r="N1009" i="11"/>
  <c r="N810" i="11"/>
  <c r="N2037" i="11"/>
  <c r="N1934" i="11"/>
  <c r="N1797" i="11"/>
  <c r="N1650" i="11"/>
  <c r="N1497" i="11"/>
  <c r="N1340" i="11"/>
  <c r="N1183" i="11"/>
  <c r="N2038" i="11"/>
  <c r="N1935" i="11"/>
  <c r="N1798" i="11"/>
  <c r="N1651" i="11"/>
  <c r="N1498" i="11"/>
  <c r="N1341" i="11"/>
  <c r="N1184" i="11"/>
  <c r="N2039" i="11"/>
  <c r="N1936" i="11"/>
  <c r="N1799" i="11"/>
  <c r="N2040" i="11"/>
  <c r="N1937" i="11"/>
  <c r="N1800" i="11"/>
  <c r="N1652" i="11"/>
  <c r="N1499" i="11"/>
  <c r="N1342" i="11"/>
  <c r="N1185" i="11"/>
  <c r="N1010" i="11"/>
  <c r="N811" i="11"/>
  <c r="N600" i="11"/>
  <c r="N2041" i="11"/>
  <c r="N1938" i="11"/>
  <c r="N1801" i="11"/>
  <c r="N1653" i="11"/>
  <c r="N1500" i="11"/>
  <c r="N1343" i="11"/>
  <c r="N1186" i="11"/>
  <c r="N1011" i="11"/>
  <c r="N812" i="11"/>
  <c r="N601" i="11"/>
  <c r="N350" i="11"/>
  <c r="N44" i="11"/>
  <c r="P44" i="11" s="1"/>
  <c r="N2042" i="11"/>
  <c r="N1939" i="11"/>
  <c r="N1802" i="11"/>
  <c r="N1654" i="11"/>
  <c r="N1501" i="11"/>
  <c r="N1344" i="11"/>
  <c r="N1187" i="11"/>
  <c r="N1012" i="11"/>
  <c r="N813" i="11"/>
  <c r="N602" i="11"/>
  <c r="N351" i="11"/>
  <c r="N45" i="11"/>
  <c r="P45" i="11" s="1"/>
  <c r="N2043" i="11"/>
  <c r="N1940" i="11"/>
  <c r="N1803" i="11"/>
  <c r="N1655" i="11"/>
  <c r="N1502" i="11"/>
  <c r="N1345" i="11"/>
  <c r="N1188" i="11"/>
  <c r="N1013" i="11"/>
  <c r="N814" i="11"/>
  <c r="N603" i="11"/>
  <c r="N352" i="11"/>
  <c r="N46" i="11"/>
  <c r="P46" i="11" s="1"/>
  <c r="N2044" i="11"/>
  <c r="N1941" i="11"/>
  <c r="N1804" i="11"/>
  <c r="N1656" i="11"/>
  <c r="N1503" i="11"/>
  <c r="N1346" i="11"/>
  <c r="N1189" i="11"/>
  <c r="N1014" i="11"/>
  <c r="N815" i="11"/>
  <c r="N2045" i="11"/>
  <c r="N1942" i="11"/>
  <c r="N1805" i="11"/>
  <c r="N1657" i="11"/>
  <c r="N1504" i="11"/>
  <c r="N1347" i="11"/>
  <c r="N1190" i="11"/>
  <c r="N1015" i="11"/>
  <c r="N816" i="11"/>
  <c r="N604" i="11"/>
  <c r="N353" i="11"/>
  <c r="N47" i="11"/>
  <c r="P47" i="11" s="1"/>
  <c r="N2046" i="11"/>
  <c r="N1943" i="11"/>
  <c r="N1806" i="11"/>
  <c r="N1658" i="11"/>
  <c r="N1505" i="11"/>
  <c r="N1348" i="11"/>
  <c r="N1191" i="11"/>
  <c r="N1016" i="11"/>
  <c r="N817" i="11"/>
  <c r="N605" i="11"/>
  <c r="N354" i="11"/>
  <c r="N48" i="11"/>
  <c r="P48" i="11" s="1"/>
  <c r="N2047" i="11"/>
  <c r="N1944" i="11"/>
  <c r="N1807" i="11"/>
  <c r="N1659" i="11"/>
  <c r="N2048" i="11"/>
  <c r="N1945" i="11"/>
  <c r="N1808" i="11"/>
  <c r="N1660" i="11"/>
  <c r="N1506" i="11"/>
  <c r="N1349" i="11"/>
  <c r="N1192" i="11"/>
  <c r="N1017" i="11"/>
  <c r="N818" i="11"/>
  <c r="N606" i="11"/>
  <c r="N355" i="11"/>
  <c r="N2049" i="11"/>
  <c r="N1946" i="11"/>
  <c r="N1809" i="11"/>
  <c r="N1661" i="11"/>
  <c r="N1507" i="11"/>
  <c r="N1350" i="11"/>
  <c r="N1193" i="11"/>
  <c r="N1018" i="11"/>
  <c r="N819" i="11"/>
  <c r="N607" i="11"/>
  <c r="N356" i="11"/>
  <c r="N2050" i="11"/>
  <c r="N1947" i="11"/>
  <c r="N1810" i="11"/>
  <c r="N2051" i="11"/>
  <c r="N1948" i="11"/>
  <c r="N1811" i="11"/>
  <c r="N1662" i="11"/>
  <c r="N1508" i="11"/>
  <c r="N1351" i="11"/>
  <c r="N1194" i="11"/>
  <c r="N1019" i="11"/>
  <c r="N820" i="11"/>
  <c r="N608" i="11"/>
  <c r="N357" i="11"/>
  <c r="N49" i="11"/>
  <c r="P49" i="11" s="1"/>
  <c r="N2052" i="11"/>
  <c r="N1949" i="11"/>
  <c r="N1812" i="11"/>
  <c r="N1663" i="11"/>
  <c r="N1509" i="11"/>
  <c r="N1352" i="11"/>
  <c r="N1195" i="11"/>
  <c r="N1020" i="11"/>
  <c r="N821" i="11"/>
  <c r="N609" i="11"/>
  <c r="N358" i="11"/>
  <c r="N50" i="11"/>
  <c r="P50" i="11" s="1"/>
  <c r="N1950" i="11"/>
  <c r="N1813" i="11"/>
  <c r="N1664" i="11"/>
  <c r="N1510" i="11"/>
  <c r="N1353" i="11"/>
  <c r="N1196" i="11"/>
  <c r="N1021" i="11"/>
  <c r="N822" i="11"/>
  <c r="N610" i="11"/>
  <c r="N359" i="11"/>
  <c r="N51" i="11"/>
  <c r="P51" i="11" s="1"/>
  <c r="N1978" i="11"/>
  <c r="N1814" i="11"/>
  <c r="N1665" i="11"/>
  <c r="N1511" i="11"/>
  <c r="N1354" i="11"/>
  <c r="N1197" i="11"/>
  <c r="N1022" i="11"/>
  <c r="N823" i="11"/>
  <c r="N611" i="11"/>
  <c r="N360" i="11"/>
  <c r="N53" i="11"/>
  <c r="P53" i="11" s="1"/>
  <c r="N1951" i="11"/>
  <c r="N1815" i="11"/>
  <c r="N1666" i="11"/>
  <c r="N1512" i="11"/>
  <c r="N1355" i="11"/>
  <c r="N1198" i="11"/>
  <c r="N1023" i="11"/>
  <c r="N824" i="11"/>
  <c r="N612" i="11"/>
  <c r="N361" i="11"/>
  <c r="N54" i="11"/>
  <c r="P54" i="11" s="1"/>
  <c r="N1952" i="11"/>
  <c r="N1816" i="11"/>
  <c r="N1667" i="11"/>
  <c r="N1513" i="11"/>
  <c r="N1356" i="11"/>
  <c r="N1199" i="11"/>
  <c r="N1024" i="11"/>
  <c r="N825" i="11"/>
  <c r="N613" i="11"/>
  <c r="N362" i="11"/>
  <c r="N55" i="11"/>
  <c r="P55" i="11" s="1"/>
  <c r="N1953" i="11"/>
  <c r="N1817" i="11"/>
  <c r="N1668" i="11"/>
  <c r="N1514" i="11"/>
  <c r="N1357" i="11"/>
  <c r="N1200" i="11"/>
  <c r="N1025" i="11"/>
  <c r="N826" i="11"/>
  <c r="N614" i="11"/>
  <c r="N363" i="11"/>
  <c r="N56" i="11"/>
  <c r="P56" i="11" s="1"/>
  <c r="N1954" i="11"/>
  <c r="N1871" i="11"/>
  <c r="N1669" i="11"/>
  <c r="N1515" i="11"/>
  <c r="N1358" i="11"/>
  <c r="N1201" i="11"/>
  <c r="N1026" i="11"/>
  <c r="N828" i="11"/>
  <c r="N615" i="11"/>
  <c r="N364" i="11"/>
  <c r="N57" i="11"/>
  <c r="P57" i="11" s="1"/>
  <c r="N1955" i="11"/>
  <c r="N1818" i="11"/>
  <c r="N1670" i="11"/>
  <c r="N1516" i="11"/>
  <c r="N1359" i="11"/>
  <c r="N1202" i="11"/>
  <c r="N1027" i="11"/>
  <c r="N829" i="11"/>
  <c r="N616" i="11"/>
  <c r="N365" i="11"/>
  <c r="N58" i="11"/>
  <c r="P58" i="11" s="1"/>
  <c r="N1956" i="11"/>
  <c r="N1819" i="11"/>
  <c r="N1671" i="11"/>
  <c r="N1517" i="11"/>
  <c r="N1360" i="11"/>
  <c r="N1203" i="11"/>
  <c r="N1028" i="11"/>
  <c r="N830" i="11"/>
  <c r="N617" i="11"/>
  <c r="N366" i="11"/>
  <c r="N1957" i="11"/>
  <c r="N1820" i="11"/>
  <c r="N1672" i="11"/>
  <c r="N1518" i="11"/>
  <c r="N1361" i="11"/>
  <c r="N1204" i="11"/>
  <c r="N1029" i="11"/>
  <c r="N831" i="11"/>
  <c r="N618" i="11"/>
  <c r="N367" i="11"/>
  <c r="N59" i="11"/>
  <c r="P59" i="11" s="1"/>
  <c r="N1958" i="11"/>
  <c r="N1821" i="11"/>
  <c r="N1959" i="11"/>
  <c r="N1822" i="11"/>
  <c r="N1673" i="11"/>
  <c r="N1519" i="11"/>
  <c r="N1362" i="11"/>
  <c r="N1205" i="11"/>
  <c r="N1030" i="11"/>
  <c r="N832" i="11"/>
  <c r="N619" i="11"/>
  <c r="N368" i="11"/>
  <c r="N60" i="11"/>
  <c r="P60" i="11" s="1"/>
  <c r="N1960" i="11"/>
  <c r="N1823" i="11"/>
  <c r="N1674" i="11"/>
  <c r="N1520" i="11"/>
  <c r="N1363" i="11"/>
  <c r="N1206" i="11"/>
  <c r="N1031" i="11"/>
  <c r="N833" i="11"/>
  <c r="N620" i="11"/>
  <c r="N369" i="11"/>
  <c r="N1961" i="11"/>
  <c r="N1824" i="11"/>
  <c r="N1675" i="11"/>
  <c r="N1521" i="11"/>
  <c r="N1364" i="11"/>
  <c r="N1207" i="11"/>
  <c r="N1962" i="11"/>
  <c r="N1825" i="11"/>
  <c r="N1676" i="11"/>
  <c r="N1522" i="11"/>
  <c r="N1365" i="11"/>
  <c r="N1208" i="11"/>
  <c r="N1032" i="11"/>
  <c r="N834" i="11"/>
  <c r="N621" i="11"/>
  <c r="N1963" i="11"/>
  <c r="N1826" i="11"/>
  <c r="N1677" i="11"/>
  <c r="N1523" i="11"/>
  <c r="N1366" i="11"/>
  <c r="N1209" i="11"/>
  <c r="N1964" i="11"/>
  <c r="N1827" i="11"/>
  <c r="N1678" i="11"/>
  <c r="N1524" i="11"/>
  <c r="N1367" i="11"/>
  <c r="N1210" i="11"/>
  <c r="N1033" i="11"/>
  <c r="N835" i="11"/>
  <c r="N622" i="11"/>
  <c r="N370" i="11"/>
  <c r="N61" i="11"/>
  <c r="P61" i="11" s="1"/>
  <c r="N1965" i="11"/>
  <c r="N1828" i="11"/>
  <c r="N1679" i="11"/>
  <c r="N1525" i="11"/>
  <c r="N1966" i="11"/>
  <c r="N1829" i="11"/>
  <c r="N1680" i="11"/>
  <c r="N1526" i="11"/>
  <c r="N1368" i="11"/>
  <c r="N1211" i="11"/>
  <c r="N1967" i="11"/>
  <c r="N1830" i="11"/>
  <c r="N1681" i="11"/>
  <c r="N1968" i="11"/>
  <c r="N1831" i="11"/>
  <c r="N1682" i="11"/>
  <c r="N1527" i="11"/>
  <c r="N1369" i="11"/>
  <c r="N1212" i="11"/>
  <c r="N1034" i="11"/>
  <c r="N836" i="11"/>
  <c r="N1969" i="11"/>
  <c r="N1832" i="11"/>
  <c r="N1683" i="11"/>
  <c r="N1970" i="11"/>
  <c r="N1833" i="11"/>
  <c r="N1684" i="11"/>
  <c r="N1971" i="11"/>
  <c r="N1834" i="11"/>
  <c r="N1685" i="11"/>
  <c r="N1528" i="11"/>
  <c r="N1370" i="11"/>
  <c r="N1213" i="11"/>
  <c r="N1035" i="11"/>
  <c r="N837" i="11"/>
  <c r="N1972" i="11"/>
  <c r="N1835" i="11"/>
  <c r="N1973" i="11"/>
  <c r="N1836" i="11"/>
  <c r="N1686" i="11"/>
  <c r="N1529" i="11"/>
  <c r="N1371" i="11"/>
  <c r="N1974" i="11"/>
  <c r="N1837" i="11"/>
  <c r="N1687" i="11"/>
  <c r="N1530" i="11"/>
  <c r="N1372" i="11"/>
  <c r="N1214" i="11"/>
  <c r="N1036" i="11"/>
  <c r="N1975" i="11"/>
  <c r="N1838" i="11"/>
  <c r="N1688" i="11"/>
  <c r="N1976" i="11"/>
  <c r="N1839" i="11"/>
  <c r="N1689" i="11"/>
  <c r="N1531" i="11"/>
  <c r="N1373" i="11"/>
  <c r="N1215" i="11"/>
  <c r="N1037" i="11"/>
  <c r="N838" i="11"/>
  <c r="N623" i="11"/>
  <c r="N371" i="11"/>
  <c r="N62" i="11"/>
  <c r="P62" i="11" s="1"/>
  <c r="N1977" i="11"/>
  <c r="N1840" i="11"/>
  <c r="N1690" i="11"/>
  <c r="N1532" i="11"/>
  <c r="N1374" i="11"/>
  <c r="N1216" i="11"/>
  <c r="N1038" i="11"/>
  <c r="N839" i="11"/>
  <c r="N624" i="11"/>
  <c r="N372" i="11"/>
  <c r="N63" i="11"/>
  <c r="P63" i="11" s="1"/>
  <c r="N1756" i="11"/>
  <c r="N1691" i="11"/>
  <c r="N1533" i="11"/>
  <c r="N1375" i="11"/>
  <c r="N1217" i="11"/>
  <c r="N1039" i="11"/>
  <c r="N840" i="11"/>
  <c r="N625" i="11"/>
  <c r="N373" i="11"/>
  <c r="N65" i="11"/>
  <c r="P65" i="11" s="1"/>
  <c r="N1757" i="11"/>
  <c r="N1597" i="11"/>
  <c r="N1591" i="11"/>
  <c r="N1376" i="11"/>
  <c r="N1218" i="11"/>
  <c r="N1113" i="11"/>
  <c r="N842" i="11"/>
  <c r="N626" i="11"/>
  <c r="N374" i="11"/>
  <c r="N66" i="11"/>
  <c r="P66" i="11" s="1"/>
  <c r="N1841" i="11"/>
  <c r="N1595" i="11"/>
  <c r="N1535" i="11"/>
  <c r="N1377" i="11"/>
  <c r="N1219" i="11"/>
  <c r="N1040" i="11"/>
  <c r="N844" i="11"/>
  <c r="N627" i="11"/>
  <c r="N376" i="11"/>
  <c r="N67" i="11"/>
  <c r="P67" i="11" s="1"/>
  <c r="N1842" i="11"/>
  <c r="N1599" i="11"/>
  <c r="N1538" i="11"/>
  <c r="N1378" i="11"/>
  <c r="N1220" i="11"/>
  <c r="N1041" i="11"/>
  <c r="N959" i="11"/>
  <c r="N628" i="11"/>
  <c r="N380" i="11"/>
  <c r="N157" i="11"/>
  <c r="P157" i="11" s="1"/>
  <c r="N1792" i="11"/>
  <c r="N1596" i="11"/>
  <c r="N1589" i="11"/>
  <c r="N1379" i="11"/>
  <c r="N1291" i="11"/>
  <c r="N1042" i="11"/>
  <c r="N845" i="11"/>
  <c r="N630" i="11"/>
  <c r="N382" i="11"/>
  <c r="N70" i="11"/>
  <c r="P70" i="11" s="1"/>
  <c r="N1872" i="11"/>
  <c r="N1692" i="11"/>
  <c r="N1536" i="11"/>
  <c r="N1380" i="11"/>
  <c r="N1221" i="11"/>
  <c r="N1043" i="11"/>
  <c r="N846" i="11"/>
  <c r="N631" i="11"/>
  <c r="N383" i="11"/>
  <c r="N71" i="11"/>
  <c r="P71" i="11" s="1"/>
  <c r="N1874" i="11"/>
  <c r="N1693" i="11"/>
  <c r="N1537" i="11"/>
  <c r="N1381" i="11"/>
  <c r="N1222" i="11"/>
  <c r="N1045" i="11"/>
  <c r="N847" i="11"/>
  <c r="N632" i="11"/>
  <c r="N384" i="11"/>
  <c r="N72" i="11"/>
  <c r="P72" i="11" s="1"/>
  <c r="N1875" i="11"/>
  <c r="N1607" i="11"/>
  <c r="N1587" i="11"/>
  <c r="N1383" i="11"/>
  <c r="N1223" i="11"/>
  <c r="N1046" i="11"/>
  <c r="N848" i="11"/>
  <c r="N634" i="11"/>
  <c r="N385" i="11"/>
  <c r="N132" i="11"/>
  <c r="P132" i="11" s="1"/>
  <c r="N1873" i="11"/>
  <c r="N1694" i="11"/>
  <c r="N1539" i="11"/>
  <c r="N1384" i="11"/>
  <c r="N1224" i="11"/>
  <c r="N1047" i="11"/>
  <c r="N849" i="11"/>
  <c r="N635" i="11"/>
  <c r="N386" i="11"/>
  <c r="N74" i="11"/>
  <c r="P74" i="11" s="1"/>
  <c r="N1843" i="11"/>
  <c r="N1695" i="11"/>
  <c r="N1540" i="11"/>
  <c r="N1385" i="11"/>
  <c r="N1225" i="11"/>
  <c r="N1048" i="11"/>
  <c r="N850" i="11"/>
  <c r="N636" i="11"/>
  <c r="N387" i="11"/>
  <c r="N75" i="11"/>
  <c r="P75" i="11" s="1"/>
  <c r="N1844" i="11"/>
  <c r="N1696" i="11"/>
  <c r="N1541" i="11"/>
  <c r="N1386" i="11"/>
  <c r="N1226" i="11"/>
  <c r="N1049" i="11"/>
  <c r="N851" i="11"/>
  <c r="N637" i="11"/>
  <c r="N388" i="11"/>
  <c r="N76" i="11"/>
  <c r="P76" i="11" s="1"/>
  <c r="N1845" i="11"/>
  <c r="N1697" i="11"/>
  <c r="N1542" i="11"/>
  <c r="N1387" i="11"/>
  <c r="N1227" i="11"/>
  <c r="N1050" i="11"/>
  <c r="N852" i="11"/>
  <c r="N638" i="11"/>
  <c r="N389" i="11"/>
  <c r="N77" i="11"/>
  <c r="P77" i="11" s="1"/>
  <c r="N1846" i="11"/>
  <c r="N1698" i="11"/>
  <c r="N1543" i="11"/>
  <c r="N1388" i="11"/>
  <c r="N1228" i="11"/>
  <c r="N1051" i="11"/>
  <c r="N853" i="11"/>
  <c r="N639" i="11"/>
  <c r="N390" i="11"/>
  <c r="N78" i="11"/>
  <c r="P78" i="11" s="1"/>
  <c r="N1847" i="11"/>
  <c r="N1699" i="11"/>
  <c r="N1544" i="11"/>
  <c r="N1848" i="11"/>
  <c r="N1700" i="11"/>
  <c r="N1545" i="11"/>
  <c r="N1389" i="11"/>
  <c r="N1229" i="11"/>
  <c r="N1052" i="11"/>
  <c r="N854" i="11"/>
  <c r="N640" i="11"/>
  <c r="N391" i="11"/>
  <c r="N79" i="11"/>
  <c r="P79" i="11" s="1"/>
  <c r="N1849" i="11"/>
  <c r="N1701" i="11"/>
  <c r="N1546" i="11"/>
  <c r="N1390" i="11"/>
  <c r="N1230" i="11"/>
  <c r="N1053" i="11"/>
  <c r="N855" i="11"/>
  <c r="N641" i="11"/>
  <c r="N392" i="11"/>
  <c r="N80" i="11"/>
  <c r="P80" i="11" s="1"/>
  <c r="N1850" i="11"/>
  <c r="N1702" i="11"/>
  <c r="N1547" i="11"/>
  <c r="N1391" i="11"/>
  <c r="N1231" i="11"/>
  <c r="N1054" i="11"/>
  <c r="N856" i="11"/>
  <c r="N642" i="11"/>
  <c r="N393" i="11"/>
  <c r="N81" i="11"/>
  <c r="P81" i="11" s="1"/>
  <c r="N1851" i="11"/>
  <c r="N1703" i="11"/>
  <c r="N1548" i="11"/>
  <c r="N1392" i="11"/>
  <c r="N1232" i="11"/>
  <c r="N1055" i="11"/>
  <c r="N857" i="11"/>
  <c r="N643" i="11"/>
  <c r="N394" i="11"/>
  <c r="N82" i="11"/>
  <c r="P82" i="11" s="1"/>
  <c r="N1852" i="11"/>
  <c r="N1704" i="11"/>
  <c r="N1853" i="11"/>
  <c r="N1705" i="11"/>
  <c r="N1549" i="11"/>
  <c r="N1393" i="11"/>
  <c r="N1233" i="11"/>
  <c r="N1854" i="11"/>
  <c r="N1706" i="11"/>
  <c r="N1550" i="11"/>
  <c r="N1394" i="11"/>
  <c r="N1234" i="11"/>
  <c r="N1056" i="11"/>
  <c r="N858" i="11"/>
  <c r="N644" i="11"/>
  <c r="N395" i="11"/>
  <c r="N83" i="11"/>
  <c r="P83" i="11" s="1"/>
  <c r="N1855" i="11"/>
  <c r="N1707" i="11"/>
  <c r="N1856" i="11"/>
  <c r="N1708" i="11"/>
  <c r="N1551" i="11"/>
  <c r="N1395" i="11"/>
  <c r="N1235" i="11"/>
  <c r="N1057" i="11"/>
  <c r="N859" i="11"/>
  <c r="N1857" i="11"/>
  <c r="N1709" i="11"/>
  <c r="N1552" i="11"/>
  <c r="N1396" i="11"/>
  <c r="N1236" i="11"/>
  <c r="N1058" i="11"/>
  <c r="N860" i="11"/>
  <c r="N645" i="11"/>
  <c r="N396" i="11"/>
  <c r="N84" i="11"/>
  <c r="P84" i="11" s="1"/>
  <c r="N1858" i="11"/>
  <c r="N1710" i="11"/>
  <c r="N1553" i="11"/>
  <c r="N1397" i="11"/>
  <c r="N1237" i="11"/>
  <c r="N1059" i="11"/>
  <c r="N861" i="11"/>
  <c r="N646" i="11"/>
  <c r="N397" i="11"/>
  <c r="N85" i="11"/>
  <c r="P85" i="11" s="1"/>
  <c r="N1859" i="11"/>
  <c r="N1711" i="11"/>
  <c r="N1554" i="11"/>
  <c r="N1398" i="11"/>
  <c r="N1238" i="11"/>
  <c r="N1060" i="11"/>
  <c r="N862" i="11"/>
  <c r="N647" i="11"/>
  <c r="N398" i="11"/>
  <c r="N86" i="11"/>
  <c r="P86" i="11" s="1"/>
  <c r="N1860" i="11"/>
  <c r="N1712" i="11"/>
  <c r="N1555" i="11"/>
  <c r="N1399" i="11"/>
  <c r="N1239" i="11"/>
  <c r="N1861" i="11"/>
  <c r="N1713" i="11"/>
  <c r="N1556" i="11"/>
  <c r="N1400" i="11"/>
  <c r="N1240" i="11"/>
  <c r="N1061" i="11"/>
  <c r="N863" i="11"/>
  <c r="N648" i="11"/>
  <c r="N1862" i="11"/>
  <c r="N1714" i="11"/>
  <c r="N1557" i="11"/>
  <c r="N1401" i="11"/>
  <c r="N1241" i="11"/>
  <c r="N1062" i="11"/>
  <c r="N864" i="11"/>
  <c r="N649" i="11"/>
  <c r="N399" i="11"/>
  <c r="N87" i="11"/>
  <c r="P87" i="11" s="1"/>
  <c r="N1863" i="11"/>
  <c r="N1715" i="11"/>
  <c r="N1558" i="11"/>
  <c r="N1402" i="11"/>
  <c r="N1242" i="11"/>
  <c r="N1864" i="11"/>
  <c r="N1716" i="11"/>
  <c r="N1559" i="11"/>
  <c r="N1865" i="11"/>
  <c r="N1717" i="11"/>
  <c r="N1560" i="11"/>
  <c r="N1403" i="11"/>
  <c r="N1243" i="11"/>
  <c r="N1063" i="11"/>
  <c r="N865" i="11"/>
  <c r="N650" i="11"/>
  <c r="N400" i="11"/>
  <c r="N88" i="11"/>
  <c r="P88" i="11" s="1"/>
  <c r="N1866" i="11"/>
  <c r="N1718" i="11"/>
  <c r="N1561" i="11"/>
  <c r="N1404" i="11"/>
  <c r="N1244" i="11"/>
  <c r="N1064" i="11"/>
  <c r="N866" i="11"/>
  <c r="N651" i="11"/>
  <c r="N401" i="11"/>
  <c r="N89" i="11"/>
  <c r="P89" i="11" s="1"/>
  <c r="N1867" i="11"/>
  <c r="N1719" i="11"/>
  <c r="N1562" i="11"/>
  <c r="N1405" i="11"/>
  <c r="N1245" i="11"/>
  <c r="N1065" i="11"/>
  <c r="N867" i="11"/>
  <c r="N652" i="11"/>
  <c r="N402" i="11"/>
  <c r="N90" i="11"/>
  <c r="P90" i="11" s="1"/>
  <c r="N1868" i="11"/>
  <c r="N1720" i="11"/>
  <c r="N1563" i="11"/>
  <c r="N1406" i="11"/>
  <c r="N1246" i="11"/>
  <c r="N1066" i="11"/>
  <c r="N868" i="11"/>
  <c r="N653" i="11"/>
  <c r="N403" i="11"/>
  <c r="N91" i="11"/>
  <c r="P91" i="11" s="1"/>
  <c r="N1869" i="11"/>
  <c r="N1721" i="11"/>
  <c r="N1564" i="11"/>
  <c r="N1407" i="11"/>
  <c r="N1247" i="11"/>
  <c r="N1067" i="11"/>
  <c r="N869" i="11"/>
  <c r="N654" i="11"/>
  <c r="N404" i="11"/>
  <c r="N92" i="11"/>
  <c r="P92" i="11" s="1"/>
  <c r="N1722" i="11"/>
  <c r="N1565" i="11"/>
  <c r="N1408" i="11"/>
  <c r="N1248" i="11"/>
  <c r="N1068" i="11"/>
  <c r="N870" i="11"/>
  <c r="N655" i="11"/>
  <c r="N405" i="11"/>
  <c r="N93" i="11"/>
  <c r="P93" i="11" s="1"/>
  <c r="N1628" i="11"/>
  <c r="N1566" i="11"/>
  <c r="N1409" i="11"/>
  <c r="N1249" i="11"/>
  <c r="N1070" i="11"/>
  <c r="N871" i="11"/>
  <c r="N656" i="11"/>
  <c r="N406" i="11"/>
  <c r="N94" i="11"/>
  <c r="P94" i="11" s="1"/>
  <c r="N1625" i="11"/>
  <c r="N1588" i="11"/>
  <c r="N1411" i="11"/>
  <c r="N1250" i="11"/>
  <c r="N1072" i="11"/>
  <c r="N872" i="11"/>
  <c r="N657" i="11"/>
  <c r="N407" i="11"/>
  <c r="N95" i="11"/>
  <c r="P95" i="11" s="1"/>
  <c r="N1737" i="11"/>
  <c r="N1567" i="11"/>
  <c r="N1412" i="11"/>
  <c r="N1251" i="11"/>
  <c r="N1073" i="11"/>
  <c r="N874" i="11"/>
  <c r="N658" i="11"/>
  <c r="N408" i="11"/>
  <c r="N96" i="11"/>
  <c r="P96" i="11" s="1"/>
  <c r="N1723" i="11"/>
  <c r="N1568" i="11"/>
  <c r="N1413" i="11"/>
  <c r="N1252" i="11"/>
  <c r="N1074" i="11"/>
  <c r="N875" i="11"/>
  <c r="N659" i="11"/>
  <c r="N409" i="11"/>
  <c r="N97" i="11"/>
  <c r="P97" i="11" s="1"/>
  <c r="N1724" i="11"/>
  <c r="N1569" i="11"/>
  <c r="N1414" i="11"/>
  <c r="N1253" i="11"/>
  <c r="N1075" i="11"/>
  <c r="N876" i="11"/>
  <c r="N660" i="11"/>
  <c r="N410" i="11"/>
  <c r="N98" i="11"/>
  <c r="P98" i="11" s="1"/>
  <c r="N1725" i="11"/>
  <c r="N1570" i="11"/>
  <c r="N1415" i="11"/>
  <c r="N1254" i="11"/>
  <c r="N1076" i="11"/>
  <c r="N877" i="11"/>
  <c r="N661" i="11"/>
  <c r="N411" i="11"/>
  <c r="N99" i="11"/>
  <c r="P99" i="11" s="1"/>
  <c r="N1726" i="11"/>
  <c r="N1571" i="11"/>
  <c r="N1416" i="11"/>
  <c r="N1255" i="11"/>
  <c r="N1727" i="11"/>
  <c r="N1572" i="11"/>
  <c r="N1417" i="11"/>
  <c r="N1256" i="11"/>
  <c r="N1077" i="11"/>
  <c r="N878" i="11"/>
  <c r="N662" i="11"/>
  <c r="N412" i="11"/>
  <c r="N100" i="11"/>
  <c r="P100" i="11" s="1"/>
  <c r="N1728" i="11"/>
  <c r="N1573" i="11"/>
  <c r="N1418" i="11"/>
  <c r="N1257" i="11"/>
  <c r="N1078" i="11"/>
  <c r="N879" i="11"/>
  <c r="N663" i="11"/>
  <c r="N413" i="11"/>
  <c r="N101" i="11"/>
  <c r="P101" i="11" s="1"/>
  <c r="N1729" i="11"/>
  <c r="N1574" i="11"/>
  <c r="N1419" i="11"/>
  <c r="N1258" i="11"/>
  <c r="N1079" i="11"/>
  <c r="N880" i="11"/>
  <c r="N664" i="11"/>
  <c r="N414" i="11"/>
  <c r="N1730" i="11"/>
  <c r="N1575" i="11"/>
  <c r="N1420" i="11"/>
  <c r="N1259" i="11"/>
  <c r="N1080" i="11"/>
  <c r="N881" i="11"/>
  <c r="N665" i="11"/>
  <c r="N415" i="11"/>
  <c r="N102" i="11"/>
  <c r="P102" i="11" s="1"/>
  <c r="N1731" i="11"/>
  <c r="N1576" i="11"/>
  <c r="N1421" i="11"/>
  <c r="N1260" i="11"/>
  <c r="N1081" i="11"/>
  <c r="N882" i="11"/>
  <c r="N666" i="11"/>
  <c r="N416" i="11"/>
  <c r="N103" i="11"/>
  <c r="P103" i="11" s="1"/>
  <c r="N1732" i="11"/>
  <c r="N1577" i="11"/>
  <c r="N1422" i="11"/>
  <c r="N1261" i="11"/>
  <c r="N1082" i="11"/>
  <c r="N883" i="11"/>
  <c r="N667" i="11"/>
  <c r="N417" i="11"/>
  <c r="N104" i="11"/>
  <c r="P104" i="11" s="1"/>
  <c r="N1733" i="11"/>
  <c r="N1578" i="11"/>
  <c r="N1423" i="11"/>
  <c r="N1262" i="11"/>
  <c r="N1083" i="11"/>
  <c r="N884" i="11"/>
  <c r="N668" i="11"/>
  <c r="N418" i="11"/>
  <c r="N105" i="11"/>
  <c r="P105" i="11" s="1"/>
  <c r="N1734" i="11"/>
  <c r="N1579" i="11"/>
  <c r="N1424" i="11"/>
  <c r="N1263" i="11"/>
  <c r="N1084" i="11"/>
  <c r="N885" i="11"/>
  <c r="N669" i="11"/>
  <c r="N419" i="11"/>
  <c r="N106" i="11"/>
  <c r="P106" i="11" s="1"/>
  <c r="N1735" i="11"/>
  <c r="N1580" i="11"/>
  <c r="N1425" i="11"/>
  <c r="N1264" i="11"/>
  <c r="N1085" i="11"/>
  <c r="N886" i="11"/>
  <c r="N670" i="11"/>
  <c r="N420" i="11"/>
  <c r="N107" i="11"/>
  <c r="P107" i="11" s="1"/>
  <c r="N1736" i="11"/>
  <c r="N1581" i="11"/>
  <c r="N1582" i="11"/>
  <c r="N1426" i="11"/>
  <c r="N1265" i="11"/>
  <c r="N1086" i="11"/>
  <c r="N887" i="11"/>
  <c r="N671" i="11"/>
  <c r="N421" i="11"/>
  <c r="N108" i="11"/>
  <c r="P108" i="11" s="1"/>
  <c r="N1590" i="11"/>
  <c r="N1427" i="11"/>
  <c r="N1266" i="11"/>
  <c r="N1087" i="11"/>
  <c r="N888" i="11"/>
  <c r="N672" i="11"/>
  <c r="N422" i="11"/>
  <c r="N110" i="11"/>
  <c r="P110" i="11" s="1"/>
  <c r="N1583" i="11"/>
  <c r="N1428" i="11"/>
  <c r="N1267" i="11"/>
  <c r="N1088" i="11"/>
  <c r="N889" i="11"/>
  <c r="N673" i="11"/>
  <c r="N423" i="11"/>
  <c r="N111" i="11"/>
  <c r="P111" i="11" s="1"/>
  <c r="N1457" i="11"/>
  <c r="N1429" i="11"/>
  <c r="N1292" i="11"/>
  <c r="N1112" i="11"/>
  <c r="N891" i="11"/>
  <c r="N674" i="11"/>
  <c r="N424" i="11"/>
  <c r="N112" i="11"/>
  <c r="P112" i="11" s="1"/>
  <c r="N1584" i="11"/>
  <c r="N1430" i="11"/>
  <c r="N1585" i="11"/>
  <c r="N1431" i="11"/>
  <c r="N1268" i="11"/>
  <c r="N1089" i="11"/>
  <c r="N892" i="11"/>
  <c r="N675" i="11"/>
  <c r="N425" i="11"/>
  <c r="N1586" i="11"/>
  <c r="N1432" i="11"/>
  <c r="N1269" i="11"/>
  <c r="N1090" i="11"/>
  <c r="N893" i="11"/>
  <c r="N676" i="11"/>
  <c r="N426" i="11"/>
  <c r="N113" i="11"/>
  <c r="P113" i="11" s="1"/>
  <c r="N1410" i="11"/>
  <c r="N1290" i="11"/>
  <c r="N1091" i="11"/>
  <c r="N896" i="11"/>
  <c r="N677" i="11"/>
  <c r="N427" i="11"/>
  <c r="N114" i="11"/>
  <c r="P114" i="11" s="1"/>
  <c r="N1433" i="11"/>
  <c r="N1270" i="11"/>
  <c r="N1092" i="11"/>
  <c r="N897" i="11"/>
  <c r="N678" i="11"/>
  <c r="N428" i="11"/>
  <c r="N115" i="11"/>
  <c r="P115" i="11" s="1"/>
  <c r="N1434" i="11"/>
  <c r="N1271" i="11"/>
  <c r="N1093" i="11"/>
  <c r="N1435" i="11"/>
  <c r="N1272" i="11"/>
  <c r="N1094" i="11"/>
  <c r="N898" i="11"/>
  <c r="N679" i="11"/>
  <c r="N1436" i="11"/>
  <c r="N1273" i="11"/>
  <c r="N1095" i="11"/>
  <c r="N899" i="11"/>
  <c r="N680" i="11"/>
  <c r="N429" i="11"/>
  <c r="N116" i="11"/>
  <c r="P116" i="11" s="1"/>
  <c r="N1437" i="11"/>
  <c r="N1274" i="11"/>
  <c r="N1096" i="11"/>
  <c r="N900" i="11"/>
  <c r="N681" i="11"/>
  <c r="N430" i="11"/>
  <c r="N1438" i="11"/>
  <c r="N1275" i="11"/>
  <c r="N1097" i="11"/>
  <c r="N1439" i="11"/>
  <c r="N1276" i="11"/>
  <c r="N1098" i="11"/>
  <c r="N901" i="11"/>
  <c r="N682" i="11"/>
  <c r="N431" i="11"/>
  <c r="N117" i="11"/>
  <c r="P117" i="11" s="1"/>
  <c r="N1440" i="11"/>
  <c r="N1277" i="11"/>
  <c r="N1099" i="11"/>
  <c r="N902" i="11"/>
  <c r="N683" i="11"/>
  <c r="N1441" i="11"/>
  <c r="N1278" i="11"/>
  <c r="N1100" i="11"/>
  <c r="N1442" i="11"/>
  <c r="N1279" i="11"/>
  <c r="N1101" i="11"/>
  <c r="N903" i="11"/>
  <c r="N684" i="11"/>
  <c r="N432" i="11"/>
  <c r="N1443" i="11"/>
  <c r="N1280" i="11"/>
  <c r="N1102" i="11"/>
  <c r="N904" i="11"/>
  <c r="N1281" i="11"/>
  <c r="N1103" i="11"/>
  <c r="N905" i="11"/>
  <c r="N685" i="11"/>
  <c r="N433" i="11"/>
  <c r="N118" i="11"/>
  <c r="P118" i="11" s="1"/>
  <c r="N1282" i="11"/>
  <c r="N1104" i="11"/>
  <c r="N906" i="11"/>
  <c r="N686" i="11"/>
  <c r="N434" i="11"/>
  <c r="N119" i="11"/>
  <c r="P119" i="11" s="1"/>
  <c r="N1283" i="11"/>
  <c r="N1105" i="11"/>
  <c r="N907" i="11"/>
  <c r="N687" i="11"/>
  <c r="N435" i="11"/>
  <c r="N120" i="11"/>
  <c r="P120" i="11" s="1"/>
  <c r="N1284" i="11"/>
  <c r="N1106" i="11"/>
  <c r="N908" i="11"/>
  <c r="N688" i="11"/>
  <c r="N436" i="11"/>
  <c r="N121" i="11"/>
  <c r="P121" i="11" s="1"/>
  <c r="N1285" i="11"/>
  <c r="N1107" i="11"/>
  <c r="N909" i="11"/>
  <c r="N689" i="11"/>
  <c r="N437" i="11"/>
  <c r="N122" i="11"/>
  <c r="P122" i="11" s="1"/>
  <c r="N1286" i="11"/>
  <c r="N1108" i="11"/>
  <c r="N910" i="11"/>
  <c r="N690" i="11"/>
  <c r="N438" i="11"/>
  <c r="N123" i="11"/>
  <c r="P123" i="11" s="1"/>
  <c r="N1287" i="11"/>
  <c r="N1109" i="11"/>
  <c r="N911" i="11"/>
  <c r="N691" i="11"/>
  <c r="N439" i="11"/>
  <c r="N1288" i="11"/>
  <c r="N1110" i="11"/>
  <c r="N912" i="11"/>
  <c r="N692" i="11"/>
  <c r="N440" i="11"/>
  <c r="N1289" i="11"/>
  <c r="N1111" i="11"/>
  <c r="N913" i="11"/>
  <c r="N693" i="11"/>
  <c r="N441" i="11"/>
  <c r="N124" i="11"/>
  <c r="P124" i="11" s="1"/>
  <c r="N1004" i="11"/>
  <c r="N916" i="11"/>
  <c r="N694" i="11"/>
  <c r="N443" i="11"/>
  <c r="N126" i="11"/>
  <c r="P126" i="11" s="1"/>
  <c r="N972" i="11"/>
  <c r="N827" i="11"/>
  <c r="N695" i="11"/>
  <c r="N444" i="11"/>
  <c r="N129" i="11"/>
  <c r="P129" i="11" s="1"/>
  <c r="N973" i="11"/>
  <c r="N958" i="11"/>
  <c r="N696" i="11"/>
  <c r="N445" i="11"/>
  <c r="N130" i="11"/>
  <c r="P130" i="11" s="1"/>
  <c r="N1071" i="11"/>
  <c r="N894" i="11"/>
  <c r="N697" i="11"/>
  <c r="N446" i="11"/>
  <c r="N131" i="11"/>
  <c r="P131" i="11" s="1"/>
  <c r="N1044" i="11"/>
  <c r="N770" i="11"/>
  <c r="N698" i="11"/>
  <c r="N447" i="11"/>
  <c r="N133" i="11"/>
  <c r="P133" i="11" s="1"/>
  <c r="N1069" i="11"/>
  <c r="N914" i="11"/>
  <c r="N699" i="11"/>
  <c r="N448" i="11"/>
  <c r="N134" i="11"/>
  <c r="P134" i="11" s="1"/>
  <c r="N1133" i="11"/>
  <c r="N915" i="11"/>
  <c r="N700" i="11"/>
  <c r="N450" i="11"/>
  <c r="N135" i="11"/>
  <c r="P135" i="11" s="1"/>
  <c r="N1134" i="11"/>
  <c r="N773" i="11"/>
  <c r="N701" i="11"/>
  <c r="N451" i="11"/>
  <c r="N136" i="11"/>
  <c r="P136" i="11" s="1"/>
  <c r="N1114" i="11"/>
  <c r="N917" i="11"/>
  <c r="N702" i="11"/>
  <c r="N452" i="11"/>
  <c r="N137" i="11"/>
  <c r="P137" i="11" s="1"/>
  <c r="N1115" i="11"/>
  <c r="N918" i="11"/>
  <c r="N703" i="11"/>
  <c r="N453" i="11"/>
  <c r="N138" i="11"/>
  <c r="P138" i="11" s="1"/>
  <c r="N1116" i="11"/>
  <c r="N957" i="11"/>
  <c r="N704" i="11"/>
  <c r="N455" i="11"/>
  <c r="N139" i="11"/>
  <c r="P139" i="11" s="1"/>
  <c r="N1117" i="11"/>
  <c r="N919" i="11"/>
  <c r="N705" i="11"/>
  <c r="N456" i="11"/>
  <c r="N140" i="11"/>
  <c r="P140" i="11" s="1"/>
  <c r="N1118" i="11"/>
  <c r="N920" i="11"/>
  <c r="N706" i="11"/>
  <c r="N457" i="11"/>
  <c r="N141" i="11"/>
  <c r="P141" i="11" s="1"/>
  <c r="N1119" i="11"/>
  <c r="N921" i="11"/>
  <c r="N707" i="11"/>
  <c r="N458" i="11"/>
  <c r="N142" i="11"/>
  <c r="P142" i="11" s="1"/>
  <c r="N1120" i="11"/>
  <c r="N922" i="11"/>
  <c r="N708" i="11"/>
  <c r="N459" i="11"/>
  <c r="N143" i="11"/>
  <c r="P143" i="11" s="1"/>
  <c r="N1121" i="11"/>
  <c r="N923" i="11"/>
  <c r="N709" i="11"/>
  <c r="N460" i="11"/>
  <c r="N144" i="11"/>
  <c r="P144" i="11" s="1"/>
  <c r="N1122" i="11"/>
  <c r="N924" i="11"/>
  <c r="N710" i="11"/>
  <c r="N461" i="11"/>
  <c r="N145" i="11"/>
  <c r="P145" i="11" s="1"/>
  <c r="N1123" i="11"/>
  <c r="N925" i="11"/>
  <c r="N711" i="11"/>
  <c r="N462" i="11"/>
  <c r="N146" i="11"/>
  <c r="P146" i="11" s="1"/>
  <c r="N1124" i="11"/>
  <c r="N926" i="11"/>
  <c r="N712" i="11"/>
  <c r="N463" i="11"/>
  <c r="N147" i="11"/>
  <c r="P147" i="11" s="1"/>
  <c r="N1125" i="11"/>
  <c r="N927" i="11"/>
  <c r="N1126" i="11"/>
  <c r="N928" i="11"/>
  <c r="N713" i="11"/>
  <c r="N464" i="11"/>
  <c r="N148" i="11"/>
  <c r="P148" i="11" s="1"/>
  <c r="N1127" i="11"/>
  <c r="N929" i="11"/>
  <c r="N714" i="11"/>
  <c r="N465" i="11"/>
  <c r="N149" i="11"/>
  <c r="P149" i="11" s="1"/>
  <c r="N1128" i="11"/>
  <c r="N930" i="11"/>
  <c r="N715" i="11"/>
  <c r="N466" i="11"/>
  <c r="N150" i="11"/>
  <c r="P150" i="11" s="1"/>
  <c r="N1129" i="11"/>
  <c r="N931" i="11"/>
  <c r="N716" i="11"/>
  <c r="N467" i="11"/>
  <c r="N151" i="11"/>
  <c r="P151" i="11" s="1"/>
  <c r="N1130" i="11"/>
  <c r="N932" i="11"/>
  <c r="N717" i="11"/>
  <c r="N468" i="11"/>
  <c r="N152" i="11"/>
  <c r="P152" i="11" s="1"/>
  <c r="N1131" i="11"/>
  <c r="N933" i="11"/>
  <c r="N718" i="11"/>
  <c r="N469" i="11"/>
  <c r="N153" i="11"/>
  <c r="P153" i="11" s="1"/>
  <c r="N1132" i="11"/>
  <c r="N934" i="11"/>
  <c r="N719" i="11"/>
  <c r="N470" i="11"/>
  <c r="N154" i="11"/>
  <c r="P154" i="11" s="1"/>
  <c r="N778" i="11"/>
  <c r="N570" i="11"/>
  <c r="N377" i="11"/>
  <c r="N155" i="11"/>
  <c r="P155" i="11" s="1"/>
  <c r="N873" i="11"/>
  <c r="N720" i="11"/>
  <c r="N472" i="11"/>
  <c r="N156" i="11"/>
  <c r="P156" i="11" s="1"/>
  <c r="N895" i="11"/>
  <c r="N721" i="11"/>
  <c r="N473" i="11"/>
  <c r="N158" i="11"/>
  <c r="P158" i="11" s="1"/>
  <c r="N841" i="11"/>
  <c r="N562" i="11"/>
  <c r="N442" i="11"/>
  <c r="N159" i="11"/>
  <c r="P159" i="11" s="1"/>
  <c r="N935" i="11"/>
  <c r="N722" i="11"/>
  <c r="N474" i="11"/>
  <c r="N160" i="11"/>
  <c r="P160" i="11" s="1"/>
  <c r="N936" i="11"/>
  <c r="N723" i="11"/>
  <c r="N475" i="11"/>
  <c r="N161" i="11"/>
  <c r="P161" i="11" s="1"/>
  <c r="N937" i="11"/>
  <c r="N724" i="11"/>
  <c r="N476" i="11"/>
  <c r="N162" i="11"/>
  <c r="P162" i="11" s="1"/>
  <c r="N938" i="11"/>
  <c r="N725" i="11"/>
  <c r="N477" i="11"/>
  <c r="N163" i="11"/>
  <c r="P163" i="11" s="1"/>
  <c r="N939" i="11"/>
  <c r="N726" i="11"/>
  <c r="N940" i="11"/>
  <c r="N727" i="11"/>
  <c r="N478" i="11"/>
  <c r="N164" i="11"/>
  <c r="P164" i="11" s="1"/>
  <c r="N941" i="11"/>
  <c r="N728" i="11"/>
  <c r="N942" i="11"/>
  <c r="N729" i="11"/>
  <c r="N479" i="11"/>
  <c r="N165" i="11"/>
  <c r="P165" i="11" s="1"/>
  <c r="N943" i="11"/>
  <c r="N730" i="11"/>
  <c r="N480" i="11"/>
  <c r="N166" i="11"/>
  <c r="P166" i="11" s="1"/>
  <c r="N944" i="11"/>
  <c r="N731" i="11"/>
  <c r="N481" i="11"/>
  <c r="N167" i="11"/>
  <c r="P167" i="11" s="1"/>
  <c r="N945" i="11"/>
  <c r="N732" i="11"/>
  <c r="N482" i="11"/>
  <c r="N168" i="11"/>
  <c r="P168" i="11" s="1"/>
  <c r="N946" i="11"/>
  <c r="N733" i="11"/>
  <c r="N483" i="11"/>
  <c r="N169" i="11"/>
  <c r="P169" i="11" s="1"/>
  <c r="N947" i="11"/>
  <c r="N734" i="11"/>
  <c r="N484" i="11"/>
  <c r="N170" i="11"/>
  <c r="P170" i="11" s="1"/>
  <c r="N948" i="11"/>
  <c r="N735" i="11"/>
  <c r="N485" i="11"/>
  <c r="N171" i="11"/>
  <c r="P171" i="11" s="1"/>
  <c r="N949" i="11"/>
  <c r="N736" i="11"/>
  <c r="N950" i="11"/>
  <c r="N737" i="11"/>
  <c r="N486" i="11"/>
  <c r="N951" i="11"/>
  <c r="N738" i="11"/>
  <c r="N487" i="11"/>
  <c r="N172" i="11"/>
  <c r="P172" i="11" s="1"/>
  <c r="N952" i="11"/>
  <c r="N739" i="11"/>
  <c r="N488" i="11"/>
  <c r="N173" i="11"/>
  <c r="P173" i="11" s="1"/>
  <c r="N953" i="11"/>
  <c r="N740" i="11"/>
  <c r="N489" i="11"/>
  <c r="N174" i="11"/>
  <c r="P174" i="11" s="1"/>
  <c r="N954" i="11"/>
  <c r="N741" i="11"/>
  <c r="N490" i="11"/>
  <c r="N175" i="11"/>
  <c r="P175" i="11" s="1"/>
  <c r="N955" i="11"/>
  <c r="N742" i="11"/>
  <c r="N491" i="11"/>
  <c r="N176" i="11"/>
  <c r="P176" i="11" s="1"/>
  <c r="N956" i="11"/>
  <c r="N743" i="11"/>
  <c r="N492" i="11"/>
  <c r="N177" i="11"/>
  <c r="P177" i="11" s="1"/>
  <c r="N569" i="11"/>
  <c r="N328" i="11"/>
  <c r="N16" i="11"/>
  <c r="P16" i="11" s="1"/>
  <c r="N765" i="11"/>
  <c r="N493" i="11"/>
  <c r="N179" i="11"/>
  <c r="P179" i="11" s="1"/>
  <c r="N764" i="11"/>
  <c r="N495" i="11"/>
  <c r="N180" i="11"/>
  <c r="P180" i="11" s="1"/>
  <c r="N744" i="11"/>
  <c r="N496" i="11"/>
  <c r="N181" i="11"/>
  <c r="P181" i="11" s="1"/>
  <c r="N745" i="11"/>
  <c r="N330" i="11"/>
  <c r="N182" i="11"/>
  <c r="P182" i="11" s="1"/>
  <c r="N746" i="11"/>
  <c r="N378" i="11"/>
  <c r="N183" i="11"/>
  <c r="P183" i="11" s="1"/>
  <c r="N747" i="11"/>
  <c r="N497" i="11"/>
  <c r="N184" i="11"/>
  <c r="P184" i="11" s="1"/>
  <c r="N748" i="11"/>
  <c r="N498" i="11"/>
  <c r="N185" i="11"/>
  <c r="P185" i="11" s="1"/>
  <c r="N749" i="11"/>
  <c r="N499" i="11"/>
  <c r="N186" i="11"/>
  <c r="P186" i="11" s="1"/>
  <c r="N750" i="11"/>
  <c r="N500" i="11"/>
  <c r="N187" i="11"/>
  <c r="P187" i="11" s="1"/>
  <c r="N751" i="11"/>
  <c r="N501" i="11"/>
  <c r="N752" i="11"/>
  <c r="N502" i="11"/>
  <c r="N753" i="11"/>
  <c r="N503" i="11"/>
  <c r="N188" i="11"/>
  <c r="P188" i="11" s="1"/>
  <c r="N754" i="11"/>
  <c r="N504" i="11"/>
  <c r="N189" i="11"/>
  <c r="P189" i="11" s="1"/>
  <c r="N755" i="11"/>
  <c r="N505" i="11"/>
  <c r="N190" i="11"/>
  <c r="P190" i="11" s="1"/>
  <c r="N756" i="11"/>
  <c r="N506" i="11"/>
  <c r="N191" i="11"/>
  <c r="P191" i="11" s="1"/>
  <c r="N757" i="11"/>
  <c r="N507" i="11"/>
  <c r="N192" i="11"/>
  <c r="P192" i="11" s="1"/>
  <c r="N758" i="11"/>
  <c r="N508" i="11"/>
  <c r="N193" i="11"/>
  <c r="P193" i="11" s="1"/>
  <c r="N759" i="11"/>
  <c r="N509" i="11"/>
  <c r="N194" i="11"/>
  <c r="P194" i="11" s="1"/>
  <c r="N760" i="11"/>
  <c r="N510" i="11"/>
  <c r="N195" i="11"/>
  <c r="P195" i="11" s="1"/>
  <c r="N761" i="11"/>
  <c r="N511" i="11"/>
  <c r="N196" i="11"/>
  <c r="P196" i="11" s="1"/>
  <c r="N762" i="11"/>
  <c r="N512" i="11"/>
  <c r="N197" i="11"/>
  <c r="P197" i="11" s="1"/>
  <c r="N763" i="11"/>
  <c r="N513" i="11"/>
  <c r="N198" i="11"/>
  <c r="P198" i="11" s="1"/>
  <c r="N344" i="11"/>
  <c r="N29" i="11"/>
  <c r="P29" i="11" s="1"/>
  <c r="N381" i="11"/>
  <c r="N199" i="11"/>
  <c r="P199" i="11" s="1"/>
  <c r="N379" i="11"/>
  <c r="N200" i="11"/>
  <c r="P200" i="11" s="1"/>
  <c r="N494" i="11"/>
  <c r="N202" i="11"/>
  <c r="P202" i="11" s="1"/>
  <c r="N454" i="11"/>
  <c r="N73" i="11"/>
  <c r="P73" i="11" s="1"/>
  <c r="N449" i="11"/>
  <c r="N203" i="11"/>
  <c r="P203" i="11" s="1"/>
  <c r="N557" i="11"/>
  <c r="N204" i="11"/>
  <c r="P204" i="11" s="1"/>
  <c r="N515" i="11"/>
  <c r="N205" i="11"/>
  <c r="P205" i="11" s="1"/>
  <c r="N516" i="11"/>
  <c r="N206" i="11"/>
  <c r="P206" i="11" s="1"/>
  <c r="N517" i="11"/>
  <c r="N207" i="11"/>
  <c r="P207" i="11" s="1"/>
  <c r="N518" i="11"/>
  <c r="N208" i="11"/>
  <c r="P208" i="11" s="1"/>
  <c r="N519" i="11"/>
  <c r="N209" i="11"/>
  <c r="P209" i="11" s="1"/>
  <c r="N520" i="11"/>
  <c r="N210" i="11"/>
  <c r="P210" i="11" s="1"/>
  <c r="N521" i="11"/>
  <c r="N211" i="11"/>
  <c r="P211" i="11" s="1"/>
  <c r="N522" i="11"/>
  <c r="N212" i="11"/>
  <c r="P212" i="11" s="1"/>
  <c r="N523" i="11"/>
  <c r="N213" i="11"/>
  <c r="P213" i="11" s="1"/>
  <c r="N524" i="11"/>
  <c r="N214" i="11"/>
  <c r="P214" i="11" s="1"/>
  <c r="N525" i="11"/>
  <c r="N215" i="11"/>
  <c r="P215" i="11" s="1"/>
  <c r="N526" i="11"/>
  <c r="N216" i="11"/>
  <c r="P216" i="11" s="1"/>
  <c r="N527" i="11"/>
  <c r="N217" i="11"/>
  <c r="P217" i="11" s="1"/>
  <c r="N528" i="11"/>
  <c r="N218" i="11"/>
  <c r="P218" i="11" s="1"/>
  <c r="N529" i="11"/>
  <c r="N219" i="11"/>
  <c r="P219" i="11" s="1"/>
  <c r="N530" i="11"/>
  <c r="N220" i="11"/>
  <c r="P220" i="11" s="1"/>
  <c r="N531" i="11"/>
  <c r="N221" i="11"/>
  <c r="P221" i="11" s="1"/>
  <c r="N532" i="11"/>
  <c r="N222" i="11"/>
  <c r="P222" i="11" s="1"/>
  <c r="N533" i="11"/>
  <c r="N223" i="11"/>
  <c r="P223" i="11" s="1"/>
  <c r="N534" i="11"/>
  <c r="N224" i="11"/>
  <c r="P224" i="11" s="1"/>
  <c r="N535" i="11"/>
  <c r="N225" i="11"/>
  <c r="P225" i="11" s="1"/>
  <c r="N536" i="11"/>
  <c r="N226" i="11"/>
  <c r="P226" i="11" s="1"/>
  <c r="N537" i="11"/>
  <c r="N227" i="11"/>
  <c r="P227" i="11" s="1"/>
  <c r="N538" i="11"/>
  <c r="N228" i="11"/>
  <c r="P228" i="11" s="1"/>
  <c r="N539" i="11"/>
  <c r="N229" i="11"/>
  <c r="P229" i="11" s="1"/>
  <c r="N514" i="11"/>
  <c r="N230" i="11"/>
  <c r="P230" i="11" s="1"/>
  <c r="N309" i="11"/>
  <c r="N231" i="11"/>
  <c r="P231" i="11" s="1"/>
  <c r="N540" i="11"/>
  <c r="N232" i="11"/>
  <c r="P232" i="11" s="1"/>
  <c r="N541" i="11"/>
  <c r="N233" i="11"/>
  <c r="P233" i="11" s="1"/>
  <c r="N542" i="11"/>
  <c r="N234" i="11"/>
  <c r="P234" i="11" s="1"/>
  <c r="N543" i="11"/>
  <c r="N235" i="11"/>
  <c r="P235" i="11" s="1"/>
  <c r="N544" i="11"/>
  <c r="N236" i="11"/>
  <c r="P236" i="11" s="1"/>
  <c r="N545" i="11"/>
  <c r="N237" i="11"/>
  <c r="P237" i="11" s="1"/>
  <c r="N546" i="11"/>
  <c r="N238" i="11"/>
  <c r="P238" i="11" s="1"/>
  <c r="N547" i="11"/>
  <c r="N239" i="11"/>
  <c r="P239" i="11" s="1"/>
  <c r="N548" i="11"/>
  <c r="N240" i="11"/>
  <c r="P240" i="11" s="1"/>
  <c r="N549" i="11"/>
  <c r="N241" i="11"/>
  <c r="P241" i="11" s="1"/>
  <c r="N550" i="11"/>
  <c r="N242" i="11"/>
  <c r="P242" i="11" s="1"/>
  <c r="N551" i="11"/>
  <c r="N243" i="11"/>
  <c r="P243" i="11" s="1"/>
  <c r="N552" i="11"/>
  <c r="N244" i="11"/>
  <c r="P244" i="11" s="1"/>
  <c r="N553" i="11"/>
  <c r="N245" i="11"/>
  <c r="P245" i="11" s="1"/>
  <c r="N554" i="11"/>
  <c r="N246" i="11"/>
  <c r="P246" i="11" s="1"/>
  <c r="N555" i="11"/>
  <c r="N247" i="11"/>
  <c r="P247" i="11" s="1"/>
  <c r="N556" i="11"/>
  <c r="N248" i="11"/>
  <c r="P248" i="11" s="1"/>
  <c r="N22" i="11"/>
  <c r="P22" i="11" s="1"/>
  <c r="N10" i="11"/>
  <c r="P10" i="11" s="1"/>
  <c r="N125" i="11"/>
  <c r="P125" i="11" s="1"/>
  <c r="N24" i="11"/>
  <c r="P24" i="11" s="1"/>
  <c r="N109" i="11"/>
  <c r="P109" i="11" s="1"/>
  <c r="N25" i="11"/>
  <c r="P25" i="11" s="1"/>
  <c r="N64" i="11"/>
  <c r="P64" i="11" s="1"/>
  <c r="N127" i="11"/>
  <c r="P127" i="11" s="1"/>
  <c r="N69" i="11"/>
  <c r="P69" i="11" s="1"/>
  <c r="N68" i="11"/>
  <c r="P68" i="11" s="1"/>
  <c r="N128" i="11"/>
  <c r="P128" i="11" s="1"/>
  <c r="N249" i="11"/>
  <c r="P249" i="11" s="1"/>
  <c r="N178" i="11"/>
  <c r="P178" i="11" s="1"/>
  <c r="N250" i="11"/>
  <c r="P250" i="11" s="1"/>
  <c r="N251" i="11"/>
  <c r="P251" i="11" s="1"/>
  <c r="N252" i="11"/>
  <c r="P252" i="11" s="1"/>
  <c r="N253" i="11"/>
  <c r="P253" i="11" s="1"/>
  <c r="N254" i="11"/>
  <c r="P254" i="11" s="1"/>
  <c r="N255" i="11"/>
  <c r="P255" i="11" s="1"/>
  <c r="N256" i="11"/>
  <c r="P256" i="11" s="1"/>
  <c r="N257" i="11"/>
  <c r="P257" i="11" s="1"/>
  <c r="N258" i="11"/>
  <c r="P258" i="11" s="1"/>
  <c r="N259" i="11"/>
  <c r="P259" i="11" s="1"/>
  <c r="N260" i="11"/>
  <c r="P260" i="11" s="1"/>
  <c r="N261" i="11"/>
  <c r="P261" i="11" s="1"/>
  <c r="N262" i="11"/>
  <c r="P262" i="11" s="1"/>
  <c r="N263" i="11"/>
  <c r="P263" i="11" s="1"/>
  <c r="N264" i="11"/>
  <c r="P264" i="11" s="1"/>
  <c r="N265" i="11"/>
  <c r="P265" i="11" s="1"/>
  <c r="N266" i="11"/>
  <c r="P266" i="11" s="1"/>
  <c r="N267" i="11"/>
  <c r="P267" i="11" s="1"/>
  <c r="N268" i="11"/>
  <c r="P268" i="11" s="1"/>
  <c r="N269" i="11"/>
  <c r="P269" i="11" s="1"/>
  <c r="N270" i="11"/>
  <c r="P270" i="11" s="1"/>
  <c r="N271" i="11"/>
  <c r="P271" i="11" s="1"/>
  <c r="N272" i="11"/>
  <c r="P272" i="11" s="1"/>
  <c r="N273" i="11"/>
  <c r="P273" i="11" s="1"/>
  <c r="N274" i="11"/>
  <c r="P274" i="11" s="1"/>
  <c r="N275" i="11"/>
  <c r="P275" i="11" s="1"/>
  <c r="N276" i="11"/>
  <c r="P276" i="11" s="1"/>
  <c r="N277" i="11"/>
  <c r="P277" i="11" s="1"/>
  <c r="N278" i="11"/>
  <c r="P278" i="11" s="1"/>
  <c r="N279" i="11"/>
  <c r="P279" i="11" s="1"/>
  <c r="N280" i="11"/>
  <c r="P280" i="11" s="1"/>
  <c r="N281" i="11"/>
  <c r="P281" i="11" s="1"/>
  <c r="N282" i="11"/>
  <c r="P282" i="11" s="1"/>
  <c r="N283" i="11"/>
  <c r="P283" i="11" s="1"/>
  <c r="N284" i="11"/>
  <c r="P284" i="11" s="1"/>
  <c r="N285" i="11"/>
  <c r="P285" i="11" s="1"/>
  <c r="N286" i="11"/>
  <c r="P286" i="11" s="1"/>
  <c r="N287" i="11"/>
  <c r="P287" i="11" s="1"/>
  <c r="N9" i="11"/>
  <c r="P9" i="11" s="1"/>
  <c r="N288" i="11"/>
  <c r="P288" i="11" s="1"/>
  <c r="N289" i="11"/>
  <c r="P289" i="11" s="1"/>
  <c r="N290" i="11"/>
  <c r="P290" i="11" s="1"/>
  <c r="N291" i="11"/>
  <c r="P291" i="11" s="1"/>
  <c r="N292" i="11"/>
  <c r="P292" i="11" s="1"/>
  <c r="N293" i="11"/>
  <c r="P293" i="11" s="1"/>
  <c r="N294" i="11"/>
  <c r="P294" i="11" s="1"/>
  <c r="N295" i="11"/>
  <c r="P295" i="11" s="1"/>
  <c r="N296" i="11"/>
  <c r="P296" i="11" s="1"/>
  <c r="N297" i="11"/>
  <c r="P297" i="11" s="1"/>
  <c r="N298" i="11"/>
  <c r="P298" i="11" s="1"/>
  <c r="N299" i="11"/>
  <c r="P299" i="11" s="1"/>
  <c r="N300" i="11"/>
  <c r="P300" i="11" s="1"/>
  <c r="N301" i="11"/>
  <c r="P301" i="11" s="1"/>
  <c r="N302" i="11"/>
  <c r="P302" i="11" s="1"/>
  <c r="N303" i="11"/>
  <c r="P303" i="11" s="1"/>
  <c r="N304" i="11"/>
  <c r="P304" i="11" s="1"/>
  <c r="N305" i="11"/>
  <c r="P305" i="11" s="1"/>
  <c r="N306" i="11"/>
  <c r="P306" i="11" s="1"/>
  <c r="N307" i="11"/>
  <c r="P307" i="11" s="1"/>
  <c r="N308" i="11"/>
  <c r="P308" i="11" s="1"/>
  <c r="B2" i="14" l="1"/>
  <c r="D2" i="14" s="1"/>
  <c r="B4" i="14"/>
  <c r="D4" i="14" s="1"/>
  <c r="B3" i="14"/>
  <c r="D3" i="14" s="1"/>
  <c r="B5" i="14"/>
  <c r="D5" i="14" s="1"/>
  <c r="Q184" i="11"/>
  <c r="R184" i="11"/>
  <c r="Q243" i="11"/>
  <c r="R243" i="11"/>
  <c r="Q237" i="11"/>
  <c r="R237" i="11"/>
  <c r="Q228" i="11"/>
  <c r="R228" i="11"/>
  <c r="Q182" i="11"/>
  <c r="R182" i="11"/>
  <c r="Q1904" i="11"/>
  <c r="R1904" i="11"/>
  <c r="Q300" i="11"/>
  <c r="R300" i="11"/>
  <c r="Q288" i="11"/>
  <c r="R288" i="11"/>
  <c r="Q277" i="11"/>
  <c r="R277" i="11"/>
  <c r="Q265" i="11"/>
  <c r="R265" i="11"/>
  <c r="Q253" i="11"/>
  <c r="R253" i="11"/>
  <c r="Q109" i="11"/>
  <c r="R109" i="11"/>
  <c r="Q553" i="11"/>
  <c r="R553" i="11"/>
  <c r="Q544" i="11"/>
  <c r="R544" i="11"/>
  <c r="Q514" i="11"/>
  <c r="R514" i="11"/>
  <c r="Q534" i="11"/>
  <c r="R534" i="11"/>
  <c r="Q528" i="11"/>
  <c r="R528" i="11"/>
  <c r="Q522" i="11"/>
  <c r="R522" i="11"/>
  <c r="Q516" i="11"/>
  <c r="R516" i="11"/>
  <c r="Q379" i="11"/>
  <c r="R379" i="11"/>
  <c r="Q511" i="11"/>
  <c r="R511" i="11"/>
  <c r="Q507" i="11"/>
  <c r="R507" i="11"/>
  <c r="Q503" i="11"/>
  <c r="R503" i="11"/>
  <c r="Q183" i="11"/>
  <c r="R183" i="11"/>
  <c r="Q179" i="11"/>
  <c r="R179" i="11"/>
  <c r="Q742" i="11"/>
  <c r="R742" i="11"/>
  <c r="Q739" i="11"/>
  <c r="R739" i="11"/>
  <c r="Q485" i="11"/>
  <c r="R485" i="11"/>
  <c r="Q482" i="11"/>
  <c r="R482" i="11"/>
  <c r="Q479" i="11"/>
  <c r="R479" i="11"/>
  <c r="Q477" i="11"/>
  <c r="R477" i="11"/>
  <c r="Q474" i="11"/>
  <c r="R474" i="11"/>
  <c r="Q472" i="11"/>
  <c r="R472" i="11"/>
  <c r="Q153" i="11"/>
  <c r="R153" i="11"/>
  <c r="Q716" i="11"/>
  <c r="R716" i="11"/>
  <c r="Q1127" i="11"/>
  <c r="R1127" i="11"/>
  <c r="Q1124" i="11"/>
  <c r="R1124" i="11"/>
  <c r="Q460" i="11"/>
  <c r="R460" i="11"/>
  <c r="Q921" i="11"/>
  <c r="R921" i="11"/>
  <c r="Q139" i="11"/>
  <c r="R139" i="11" s="1"/>
  <c r="Q702" i="11"/>
  <c r="R702" i="11"/>
  <c r="Q1133" i="11"/>
  <c r="R1133" i="11"/>
  <c r="Q446" i="11"/>
  <c r="R446" i="11"/>
  <c r="Q827" i="11"/>
  <c r="R827" i="11"/>
  <c r="Q1289" i="11"/>
  <c r="R1289" i="11"/>
  <c r="Q438" i="11"/>
  <c r="R438" i="11"/>
  <c r="Q437" i="11"/>
  <c r="R437" i="11"/>
  <c r="Q434" i="11"/>
  <c r="R434" i="11"/>
  <c r="Q1102" i="11"/>
  <c r="R1102" i="11"/>
  <c r="Q683" i="11"/>
  <c r="R683" i="11"/>
  <c r="Q431" i="11"/>
  <c r="R431" i="11"/>
  <c r="Q1096" i="11"/>
  <c r="R1096" i="11"/>
  <c r="Q115" i="11"/>
  <c r="R115" i="11" s="1"/>
  <c r="Q1290" i="11"/>
  <c r="R1290" i="11"/>
  <c r="Q892" i="11"/>
  <c r="R892" i="11"/>
  <c r="Q1584" i="11"/>
  <c r="R1584" i="11"/>
  <c r="Q422" i="11"/>
  <c r="R422" i="11"/>
  <c r="Q1580" i="11"/>
  <c r="R1580" i="11"/>
  <c r="Q1384" i="11"/>
  <c r="R1384" i="11"/>
  <c r="Q63" i="11"/>
  <c r="R63" i="11" s="1"/>
  <c r="Q371" i="11"/>
  <c r="R371" i="11"/>
  <c r="Q1531" i="11"/>
  <c r="R1531" i="11"/>
  <c r="Q1975" i="11"/>
  <c r="R1975" i="11"/>
  <c r="Q1973" i="11"/>
  <c r="R1973" i="11"/>
  <c r="Q1833" i="11"/>
  <c r="R1833" i="11"/>
  <c r="Q1968" i="11"/>
  <c r="R1968" i="11"/>
  <c r="Q1033" i="11"/>
  <c r="R1033" i="11"/>
  <c r="Q825" i="11"/>
  <c r="R825" i="11"/>
  <c r="Q1023" i="11"/>
  <c r="R1023" i="11"/>
  <c r="Q1951" i="11"/>
  <c r="R1951" i="11"/>
  <c r="Q51" i="11"/>
  <c r="R51" i="11" s="1"/>
  <c r="Q358" i="11"/>
  <c r="R358" i="11"/>
  <c r="Q1837" i="11"/>
  <c r="R1837" i="11"/>
  <c r="Q1370" i="11"/>
  <c r="R1370" i="11"/>
  <c r="Q1034" i="11"/>
  <c r="R1034" i="11"/>
  <c r="Q1526" i="11"/>
  <c r="R1526" i="11"/>
  <c r="Q1828" i="11"/>
  <c r="R1828" i="11"/>
  <c r="Q1964" i="11"/>
  <c r="R1964" i="11"/>
  <c r="Q1963" i="11"/>
  <c r="R1963" i="11"/>
  <c r="Q1522" i="11"/>
  <c r="R1522" i="11"/>
  <c r="Q1521" i="11"/>
  <c r="R1521" i="11"/>
  <c r="Q833" i="11"/>
  <c r="R833" i="11"/>
  <c r="Q1823" i="11"/>
  <c r="R1823" i="11"/>
  <c r="Q1030" i="11"/>
  <c r="R1030" i="11"/>
  <c r="Q1959" i="11"/>
  <c r="R1959" i="11"/>
  <c r="Q831" i="11"/>
  <c r="R831" i="11"/>
  <c r="Q1820" i="11"/>
  <c r="R1820" i="11"/>
  <c r="Q1203" i="11"/>
  <c r="R1203" i="11"/>
  <c r="Q58" i="11"/>
  <c r="R58" i="11" s="1"/>
  <c r="Q1359" i="11"/>
  <c r="R1359" i="11"/>
  <c r="Q364" i="11"/>
  <c r="R364" i="11"/>
  <c r="Q1515" i="11"/>
  <c r="R1515" i="11"/>
  <c r="Q614" i="11"/>
  <c r="R614" i="11"/>
  <c r="Q1668" i="11"/>
  <c r="R1668" i="11"/>
  <c r="Q1816" i="11"/>
  <c r="R1816" i="11"/>
  <c r="Q1197" i="11"/>
  <c r="R1197" i="11"/>
  <c r="Q1353" i="11"/>
  <c r="R1353" i="11"/>
  <c r="Q1509" i="11"/>
  <c r="R1509" i="11"/>
  <c r="Q306" i="11"/>
  <c r="R306" i="11" s="1"/>
  <c r="Q294" i="11"/>
  <c r="R294" i="11" s="1"/>
  <c r="Q283" i="11"/>
  <c r="R283" i="11" s="1"/>
  <c r="Q271" i="11"/>
  <c r="R271" i="11" s="1"/>
  <c r="Q259" i="11"/>
  <c r="R259" i="11" s="1"/>
  <c r="Q128" i="11"/>
  <c r="R128" i="11" s="1"/>
  <c r="Q556" i="11"/>
  <c r="R556" i="11"/>
  <c r="Q550" i="11"/>
  <c r="R550" i="11"/>
  <c r="Q547" i="11"/>
  <c r="R547" i="11"/>
  <c r="Q541" i="11"/>
  <c r="R541" i="11"/>
  <c r="Q537" i="11"/>
  <c r="R537" i="11"/>
  <c r="Q531" i="11"/>
  <c r="R531" i="11"/>
  <c r="Q525" i="11"/>
  <c r="R525" i="11"/>
  <c r="Q519" i="11"/>
  <c r="R519" i="11"/>
  <c r="Q449" i="11"/>
  <c r="R449" i="11"/>
  <c r="Q513" i="11"/>
  <c r="R513" i="11"/>
  <c r="Q509" i="11"/>
  <c r="R509" i="11"/>
  <c r="Q505" i="11"/>
  <c r="R505" i="11"/>
  <c r="Q187" i="11"/>
  <c r="R187" i="11" s="1"/>
  <c r="Q185" i="11"/>
  <c r="R185" i="11" s="1"/>
  <c r="Q181" i="11"/>
  <c r="R181" i="11" s="1"/>
  <c r="Q177" i="11"/>
  <c r="R177" i="11" s="1"/>
  <c r="Q174" i="11"/>
  <c r="R174" i="11" s="1"/>
  <c r="Q486" i="11"/>
  <c r="R486" i="11"/>
  <c r="Q947" i="11"/>
  <c r="R947" i="11"/>
  <c r="Q944" i="11"/>
  <c r="R944" i="11"/>
  <c r="Q478" i="11"/>
  <c r="R478" i="11"/>
  <c r="Q937" i="11"/>
  <c r="R937" i="11"/>
  <c r="Q841" i="11"/>
  <c r="R841" i="11"/>
  <c r="Q778" i="11"/>
  <c r="R778" i="11"/>
  <c r="Q468" i="11"/>
  <c r="R468" i="11"/>
  <c r="Q930" i="11"/>
  <c r="R930" i="11"/>
  <c r="Q927" i="11"/>
  <c r="R927" i="11"/>
  <c r="Q145" i="11"/>
  <c r="R145" i="11" s="1"/>
  <c r="Q708" i="11"/>
  <c r="R708" i="11"/>
  <c r="Q1118" i="11"/>
  <c r="R1118" i="11"/>
  <c r="Q453" i="11"/>
  <c r="R453" i="11"/>
  <c r="Q773" i="11"/>
  <c r="R773" i="11"/>
  <c r="Q133" i="11"/>
  <c r="R133" i="11" s="1"/>
  <c r="Q696" i="11"/>
  <c r="R696" i="11"/>
  <c r="Q1004" i="11"/>
  <c r="R1004" i="11"/>
  <c r="Q439" i="11"/>
  <c r="R439" i="11"/>
  <c r="Q436" i="11"/>
  <c r="R436" i="11"/>
  <c r="Q435" i="11"/>
  <c r="R435" i="11"/>
  <c r="Q433" i="11"/>
  <c r="R433" i="11"/>
  <c r="Q1101" i="11"/>
  <c r="R1101" i="11"/>
  <c r="Q1097" i="11"/>
  <c r="R1097" i="11"/>
  <c r="Q899" i="11"/>
  <c r="R899" i="11"/>
  <c r="Q1094" i="11"/>
  <c r="R1094" i="11"/>
  <c r="Q1433" i="11"/>
  <c r="R1433" i="11"/>
  <c r="Q1090" i="11"/>
  <c r="R1090" i="11"/>
  <c r="Q1292" i="11"/>
  <c r="R1292" i="11"/>
  <c r="Q889" i="11"/>
  <c r="R889" i="11"/>
  <c r="Q1590" i="11"/>
  <c r="R1590" i="11"/>
  <c r="Q1265" i="11"/>
  <c r="R1265" i="11"/>
  <c r="Q420" i="11"/>
  <c r="R420" i="11"/>
  <c r="Q1084" i="11"/>
  <c r="R1084" i="11"/>
  <c r="Q418" i="11"/>
  <c r="R418" i="11"/>
  <c r="Q1578" i="11"/>
  <c r="R1578" i="11"/>
  <c r="Q1082" i="11"/>
  <c r="R1082" i="11"/>
  <c r="Q416" i="11"/>
  <c r="R416" i="11"/>
  <c r="Q1576" i="11"/>
  <c r="R1576" i="11"/>
  <c r="Q1080" i="11"/>
  <c r="R1080" i="11"/>
  <c r="Q664" i="11"/>
  <c r="R664" i="11"/>
  <c r="Q1729" i="11"/>
  <c r="R1729" i="11"/>
  <c r="Q1257" i="11"/>
  <c r="R1257" i="11"/>
  <c r="Q662" i="11"/>
  <c r="R662" i="11"/>
  <c r="Q1727" i="11"/>
  <c r="R1727" i="11"/>
  <c r="Q411" i="11"/>
  <c r="R411" i="11"/>
  <c r="Q1570" i="11"/>
  <c r="R1570" i="11"/>
  <c r="Q1075" i="11"/>
  <c r="R1075" i="11"/>
  <c r="Q409" i="11"/>
  <c r="R409" i="11"/>
  <c r="Q1568" i="11"/>
  <c r="R1568" i="11"/>
  <c r="Q1073" i="11"/>
  <c r="R1073" i="11"/>
  <c r="Q407" i="11"/>
  <c r="R407" i="11"/>
  <c r="Q1588" i="11"/>
  <c r="R1588" i="11"/>
  <c r="Q1070" i="11"/>
  <c r="R1070" i="11"/>
  <c r="Q405" i="11"/>
  <c r="R405" i="11"/>
  <c r="Q1565" i="11"/>
  <c r="R1565" i="11"/>
  <c r="Q1067" i="11"/>
  <c r="R1067" i="11"/>
  <c r="Q91" i="11"/>
  <c r="R91" i="11" s="1"/>
  <c r="Q1406" i="11"/>
  <c r="R1406" i="11"/>
  <c r="Q652" i="11"/>
  <c r="R652" i="11"/>
  <c r="Q1719" i="11"/>
  <c r="R1719" i="11"/>
  <c r="Q1064" i="11"/>
  <c r="R1064" i="11"/>
  <c r="Q88" i="11"/>
  <c r="R88" i="11" s="1"/>
  <c r="Q1403" i="11"/>
  <c r="R1403" i="11"/>
  <c r="Q1864" i="11"/>
  <c r="R1864" i="11"/>
  <c r="Q87" i="11"/>
  <c r="R87" i="11" s="1"/>
  <c r="Q1401" i="11"/>
  <c r="R1401" i="11"/>
  <c r="Q1061" i="11"/>
  <c r="R1061" i="11"/>
  <c r="Q1239" i="11"/>
  <c r="R1239" i="11"/>
  <c r="Q398" i="11"/>
  <c r="R398" i="11"/>
  <c r="Q1554" i="11"/>
  <c r="R1554" i="11"/>
  <c r="Q861" i="11"/>
  <c r="R861" i="11"/>
  <c r="Q1858" i="11"/>
  <c r="R1858" i="11"/>
  <c r="Q1236" i="11"/>
  <c r="R1236" i="11"/>
  <c r="Q1057" i="11"/>
  <c r="R1057" i="11"/>
  <c r="Q1707" i="11"/>
  <c r="R1707" i="11"/>
  <c r="Q1056" i="11"/>
  <c r="R1056" i="11"/>
  <c r="Q1233" i="11"/>
  <c r="R1233" i="11"/>
  <c r="Q1852" i="11"/>
  <c r="R1852" i="11"/>
  <c r="Q1232" i="11"/>
  <c r="R1232" i="11"/>
  <c r="Q393" i="11"/>
  <c r="R393" i="11"/>
  <c r="Q1547" i="11"/>
  <c r="R1547" i="11"/>
  <c r="Q855" i="11"/>
  <c r="R855" i="11"/>
  <c r="Q1849" i="11"/>
  <c r="R1849" i="11"/>
  <c r="Q1229" i="11"/>
  <c r="R1229" i="11"/>
  <c r="Q1699" i="11"/>
  <c r="R1699" i="11"/>
  <c r="Q1051" i="11"/>
  <c r="R1051" i="11"/>
  <c r="Q77" i="11"/>
  <c r="R77" i="11" s="1"/>
  <c r="Q1387" i="11"/>
  <c r="R1387" i="11"/>
  <c r="Q637" i="11"/>
  <c r="R637" i="11"/>
  <c r="Q1696" i="11"/>
  <c r="R1696" i="11"/>
  <c r="Q1048" i="11"/>
  <c r="R1048" i="11"/>
  <c r="Q74" i="11"/>
  <c r="R74" i="11" s="1"/>
  <c r="Q634" i="11"/>
  <c r="R634" i="11"/>
  <c r="Q1607" i="11"/>
  <c r="R1607" i="11"/>
  <c r="Q1045" i="11"/>
  <c r="R1045" i="11"/>
  <c r="Q71" i="11"/>
  <c r="R71" i="11" s="1"/>
  <c r="Q1380" i="11"/>
  <c r="R1380" i="11"/>
  <c r="Q630" i="11"/>
  <c r="R630" i="11"/>
  <c r="Q1596" i="11"/>
  <c r="R1596" i="11"/>
  <c r="Q1041" i="11"/>
  <c r="R1041" i="11"/>
  <c r="Q67" i="11"/>
  <c r="R67" i="11" s="1"/>
  <c r="Q1377" i="11"/>
  <c r="R1377" i="11"/>
  <c r="Q626" i="11"/>
  <c r="R626" i="11"/>
  <c r="Q1597" i="11"/>
  <c r="R1597" i="11"/>
  <c r="Q1039" i="11"/>
  <c r="R1039" i="11"/>
  <c r="Q1374" i="11"/>
  <c r="R1374" i="11"/>
  <c r="Q303" i="11"/>
  <c r="R303" i="11" s="1"/>
  <c r="Q297" i="11"/>
  <c r="R297" i="11" s="1"/>
  <c r="Q291" i="11"/>
  <c r="R291" i="11" s="1"/>
  <c r="Q286" i="11"/>
  <c r="R286" i="11" s="1"/>
  <c r="Q280" i="11"/>
  <c r="R280" i="11" s="1"/>
  <c r="Q274" i="11"/>
  <c r="R274" i="11" s="1"/>
  <c r="Q268" i="11"/>
  <c r="R268" i="11" s="1"/>
  <c r="Q262" i="11"/>
  <c r="R262" i="11" s="1"/>
  <c r="Q256" i="11"/>
  <c r="R256" i="11" s="1"/>
  <c r="Q250" i="11"/>
  <c r="R250" i="11" s="1"/>
  <c r="Q127" i="11"/>
  <c r="R127" i="11" s="1"/>
  <c r="Q10" i="11"/>
  <c r="R10" i="11" s="1"/>
  <c r="Q246" i="11"/>
  <c r="R246" i="11" s="1"/>
  <c r="Q240" i="11"/>
  <c r="R240" i="11" s="1"/>
  <c r="Q234" i="11"/>
  <c r="R234" i="11" s="1"/>
  <c r="Q231" i="11"/>
  <c r="R231" i="11"/>
  <c r="Q225" i="11"/>
  <c r="R225" i="11" s="1"/>
  <c r="Q222" i="11"/>
  <c r="R222" i="11" s="1"/>
  <c r="Q219" i="11"/>
  <c r="R219" i="11" s="1"/>
  <c r="Q216" i="11"/>
  <c r="R216" i="11" s="1"/>
  <c r="Q213" i="11"/>
  <c r="R213" i="11" s="1"/>
  <c r="Q210" i="11"/>
  <c r="R210" i="11" s="1"/>
  <c r="Q207" i="11"/>
  <c r="R207" i="11" s="1"/>
  <c r="Q204" i="11"/>
  <c r="R204" i="11" s="1"/>
  <c r="Q202" i="11"/>
  <c r="R202" i="11" s="1"/>
  <c r="Q29" i="11"/>
  <c r="R29" i="11" s="1"/>
  <c r="Q512" i="11"/>
  <c r="R512" i="11"/>
  <c r="Q510" i="11"/>
  <c r="R510" i="11"/>
  <c r="Q508" i="11"/>
  <c r="R508" i="11"/>
  <c r="Q506" i="11"/>
  <c r="R506" i="11"/>
  <c r="Q504" i="11"/>
  <c r="R504" i="11"/>
  <c r="Q752" i="11"/>
  <c r="R752" i="11"/>
  <c r="Q186" i="11"/>
  <c r="R186" i="11" s="1"/>
  <c r="Q1656" i="11"/>
  <c r="R1656" i="11"/>
  <c r="Q180" i="11"/>
  <c r="R180" i="11" s="1"/>
  <c r="Q956" i="11"/>
  <c r="R956" i="11"/>
  <c r="Q953" i="11"/>
  <c r="R953" i="11"/>
  <c r="Q736" i="11"/>
  <c r="R736" i="11"/>
  <c r="Q733" i="11"/>
  <c r="R733" i="11"/>
  <c r="Q730" i="11"/>
  <c r="R730" i="11"/>
  <c r="Q726" i="11"/>
  <c r="R726" i="11"/>
  <c r="Q162" i="11"/>
  <c r="R162" i="11" s="1"/>
  <c r="Q159" i="11"/>
  <c r="R159" i="11" s="1"/>
  <c r="Q155" i="11"/>
  <c r="R155" i="11" s="1"/>
  <c r="Q933" i="11"/>
  <c r="R933" i="11"/>
  <c r="Q150" i="11"/>
  <c r="R150" i="11" s="1"/>
  <c r="Q463" i="11"/>
  <c r="R463" i="11"/>
  <c r="Q924" i="11"/>
  <c r="R924" i="11"/>
  <c r="Q142" i="11"/>
  <c r="R142" i="11" s="1"/>
  <c r="Q705" i="11"/>
  <c r="R705" i="11"/>
  <c r="Q1115" i="11"/>
  <c r="R1115" i="11"/>
  <c r="Q450" i="11"/>
  <c r="R450" i="11"/>
  <c r="Q770" i="11"/>
  <c r="R770" i="11"/>
  <c r="Q129" i="11"/>
  <c r="R129" i="11"/>
  <c r="Q693" i="11"/>
  <c r="R693" i="11"/>
  <c r="Q1109" i="11"/>
  <c r="R1109" i="11"/>
  <c r="Q1107" i="11"/>
  <c r="R1107" i="11"/>
  <c r="Q1105" i="11"/>
  <c r="R1105" i="11"/>
  <c r="Q1103" i="11"/>
  <c r="R1103" i="11"/>
  <c r="Q1100" i="11"/>
  <c r="R1100" i="11"/>
  <c r="Q1098" i="11"/>
  <c r="R1098" i="11"/>
  <c r="Q116" i="11"/>
  <c r="R116" i="11" s="1"/>
  <c r="Q1093" i="11"/>
  <c r="R1093" i="11"/>
  <c r="Q677" i="11"/>
  <c r="R677" i="11"/>
  <c r="Q1586" i="11"/>
  <c r="R1586" i="11"/>
  <c r="Q1431" i="11"/>
  <c r="R1431" i="11"/>
  <c r="Q1428" i="11"/>
  <c r="R1428" i="11"/>
  <c r="Q671" i="11"/>
  <c r="R671" i="11"/>
  <c r="Q1085" i="11"/>
  <c r="R1085" i="11"/>
  <c r="Q1579" i="11"/>
  <c r="R1579" i="11"/>
  <c r="Q417" i="11"/>
  <c r="R417" i="11"/>
  <c r="Q1081" i="11"/>
  <c r="R1081" i="11"/>
  <c r="Q1575" i="11"/>
  <c r="R1575" i="11"/>
  <c r="Q1258" i="11"/>
  <c r="R1258" i="11"/>
  <c r="Q1728" i="11"/>
  <c r="R1728" i="11"/>
  <c r="Q1571" i="11"/>
  <c r="R1571" i="11"/>
  <c r="Q410" i="11"/>
  <c r="R410" i="11"/>
  <c r="Q1074" i="11"/>
  <c r="R1074" i="11"/>
  <c r="Q1567" i="11"/>
  <c r="R1567" i="11"/>
  <c r="Q406" i="11"/>
  <c r="R406" i="11"/>
  <c r="Q1068" i="11"/>
  <c r="R1068" i="11"/>
  <c r="Q1564" i="11"/>
  <c r="R1564" i="11"/>
  <c r="Q1868" i="11"/>
  <c r="R1868" i="11"/>
  <c r="Q401" i="11"/>
  <c r="R401" i="11"/>
  <c r="Q865" i="11"/>
  <c r="R865" i="11"/>
  <c r="Q1558" i="11"/>
  <c r="R1558" i="11"/>
  <c r="Q1862" i="11"/>
  <c r="R1862" i="11"/>
  <c r="Q1712" i="11"/>
  <c r="R1712" i="11"/>
  <c r="Q1060" i="11"/>
  <c r="R1060" i="11"/>
  <c r="Q1397" i="11"/>
  <c r="R1397" i="11"/>
  <c r="Q1709" i="11"/>
  <c r="R1709" i="11"/>
  <c r="Q1551" i="11"/>
  <c r="R1551" i="11"/>
  <c r="Q395" i="11"/>
  <c r="R395" i="11"/>
  <c r="Q1705" i="11"/>
  <c r="R1705" i="11"/>
  <c r="Q643" i="11"/>
  <c r="R643" i="11"/>
  <c r="Q1703" i="11"/>
  <c r="R1703" i="11"/>
  <c r="Q1054" i="11"/>
  <c r="R1054" i="11"/>
  <c r="Q80" i="11"/>
  <c r="R80" i="11" s="1"/>
  <c r="Q1390" i="11"/>
  <c r="R1390" i="11"/>
  <c r="Q640" i="11"/>
  <c r="R640" i="11"/>
  <c r="Q1700" i="11"/>
  <c r="R1700" i="11"/>
  <c r="Q390" i="11"/>
  <c r="R390" i="11"/>
  <c r="Q1543" i="11"/>
  <c r="R1543" i="11"/>
  <c r="Q852" i="11"/>
  <c r="R852" i="11"/>
  <c r="Q1845" i="11"/>
  <c r="R1845" i="11"/>
  <c r="Q1226" i="11"/>
  <c r="R1226" i="11"/>
  <c r="Q387" i="11"/>
  <c r="R387" i="11"/>
  <c r="Q1540" i="11"/>
  <c r="R1540" i="11"/>
  <c r="Q849" i="11"/>
  <c r="R849" i="11"/>
  <c r="Q1873" i="11"/>
  <c r="R1873" i="11"/>
  <c r="Q1223" i="11"/>
  <c r="R1223" i="11"/>
  <c r="Q384" i="11"/>
  <c r="R384" i="11"/>
  <c r="Q1537" i="11"/>
  <c r="R1537" i="11"/>
  <c r="Q846" i="11"/>
  <c r="R846" i="11"/>
  <c r="Q1872" i="11"/>
  <c r="R1872" i="11"/>
  <c r="Q1291" i="11"/>
  <c r="R1291" i="11"/>
  <c r="Q380" i="11"/>
  <c r="R380" i="11"/>
  <c r="Q1538" i="11"/>
  <c r="R1538" i="11"/>
  <c r="Q844" i="11"/>
  <c r="R844" i="11"/>
  <c r="Q1841" i="11"/>
  <c r="R1841" i="11"/>
  <c r="Q1218" i="11"/>
  <c r="R1218" i="11"/>
  <c r="Q373" i="11"/>
  <c r="R373" i="11"/>
  <c r="Q1533" i="11"/>
  <c r="R1533" i="11"/>
  <c r="Q839" i="11"/>
  <c r="R839" i="11"/>
  <c r="Q1840" i="11"/>
  <c r="R1840" i="11"/>
  <c r="Q1037" i="11"/>
  <c r="R1037" i="11"/>
  <c r="Q1976" i="11"/>
  <c r="R1976" i="11"/>
  <c r="Q1372" i="11"/>
  <c r="R1372" i="11"/>
  <c r="Q1529" i="11"/>
  <c r="R1529" i="11"/>
  <c r="Q837" i="11"/>
  <c r="R837" i="11"/>
  <c r="Q1834" i="11"/>
  <c r="R1834" i="11"/>
  <c r="Q1832" i="11"/>
  <c r="R1832" i="11"/>
  <c r="Q1527" i="11"/>
  <c r="R1527" i="11"/>
  <c r="Q1967" i="11"/>
  <c r="R1967" i="11"/>
  <c r="Q1966" i="11"/>
  <c r="R1966" i="11"/>
  <c r="Q370" i="11"/>
  <c r="R370" i="11"/>
  <c r="Q1524" i="11"/>
  <c r="R1524" i="11"/>
  <c r="Q1523" i="11"/>
  <c r="R1523" i="11"/>
  <c r="Q1032" i="11"/>
  <c r="R1032" i="11"/>
  <c r="Q1962" i="11"/>
  <c r="R1962" i="11"/>
  <c r="Q1961" i="11"/>
  <c r="R1961" i="11"/>
  <c r="Q1363" i="11"/>
  <c r="R1363" i="11"/>
  <c r="Q368" i="11"/>
  <c r="R368" i="11"/>
  <c r="Q1519" i="11"/>
  <c r="R1519" i="11"/>
  <c r="Q59" i="11"/>
  <c r="R59" i="11" s="1"/>
  <c r="Q1361" i="11"/>
  <c r="R1361" i="11"/>
  <c r="Q617" i="11"/>
  <c r="R617" i="11"/>
  <c r="Q1671" i="11"/>
  <c r="R1671" i="11"/>
  <c r="Q829" i="11"/>
  <c r="R829" i="11"/>
  <c r="Q1818" i="11"/>
  <c r="R1818" i="11"/>
  <c r="Q1026" i="11"/>
  <c r="R1026" i="11"/>
  <c r="Q1954" i="11"/>
  <c r="R1954" i="11"/>
  <c r="Q1200" i="11"/>
  <c r="R1200" i="11"/>
  <c r="Q55" i="11"/>
  <c r="R55" i="11" s="1"/>
  <c r="Q1356" i="11"/>
  <c r="R1356" i="11"/>
  <c r="Q361" i="11"/>
  <c r="R361" i="11"/>
  <c r="Q1512" i="11"/>
  <c r="R1512" i="11"/>
  <c r="Q611" i="11"/>
  <c r="R611" i="11"/>
  <c r="Q1665" i="11"/>
  <c r="R1665" i="11"/>
  <c r="Q822" i="11"/>
  <c r="R822" i="11"/>
  <c r="Q1813" i="11"/>
  <c r="R1813" i="11"/>
  <c r="Q1020" i="11"/>
  <c r="R1020" i="11"/>
  <c r="Q1949" i="11"/>
  <c r="R1949" i="11"/>
  <c r="Q1019" i="11"/>
  <c r="R1019" i="11"/>
  <c r="Q1948" i="11"/>
  <c r="R1948" i="11"/>
  <c r="Q607" i="11"/>
  <c r="R607" i="11"/>
  <c r="Q1661" i="11"/>
  <c r="R1661" i="11"/>
  <c r="Q818" i="11"/>
  <c r="R818" i="11"/>
  <c r="Q1808" i="11"/>
  <c r="R1808" i="11"/>
  <c r="Q2047" i="11"/>
  <c r="R2047" i="11"/>
  <c r="Q1191" i="11"/>
  <c r="R1191" i="11"/>
  <c r="Q2046" i="11"/>
  <c r="R2046" i="11"/>
  <c r="Q1190" i="11"/>
  <c r="R1190" i="11"/>
  <c r="Q2045" i="11"/>
  <c r="R2045" i="11"/>
  <c r="Q308" i="11"/>
  <c r="R308" i="11" s="1"/>
  <c r="Q302" i="11"/>
  <c r="R302" i="11" s="1"/>
  <c r="Q296" i="11"/>
  <c r="R296" i="11" s="1"/>
  <c r="Q290" i="11"/>
  <c r="R290" i="11" s="1"/>
  <c r="Q285" i="11"/>
  <c r="R285" i="11" s="1"/>
  <c r="Q279" i="11"/>
  <c r="R279" i="11" s="1"/>
  <c r="Q273" i="11"/>
  <c r="R273" i="11" s="1"/>
  <c r="Q267" i="11"/>
  <c r="R267" i="11" s="1"/>
  <c r="Q261" i="11"/>
  <c r="R261" i="11" s="1"/>
  <c r="Q255" i="11"/>
  <c r="R255" i="11" s="1"/>
  <c r="Q178" i="11"/>
  <c r="R178" i="11" s="1"/>
  <c r="Q64" i="11"/>
  <c r="R64" i="11" s="1"/>
  <c r="Q22" i="11"/>
  <c r="R22" i="11" s="1"/>
  <c r="Q554" i="11"/>
  <c r="R554" i="11"/>
  <c r="Q551" i="11"/>
  <c r="R551" i="11"/>
  <c r="Q548" i="11"/>
  <c r="R548" i="11"/>
  <c r="Q545" i="11"/>
  <c r="R545" i="11"/>
  <c r="Q542" i="11"/>
  <c r="R542" i="11"/>
  <c r="Q309" i="11"/>
  <c r="R309" i="11"/>
  <c r="Q538" i="11"/>
  <c r="R538" i="11"/>
  <c r="Q535" i="11"/>
  <c r="R535" i="11"/>
  <c r="Q532" i="11"/>
  <c r="R532" i="11"/>
  <c r="Q529" i="11"/>
  <c r="R529" i="11"/>
  <c r="Q526" i="11"/>
  <c r="R526" i="11"/>
  <c r="Q523" i="11"/>
  <c r="R523" i="11"/>
  <c r="Q520" i="11"/>
  <c r="R520" i="11"/>
  <c r="Q517" i="11"/>
  <c r="R517" i="11"/>
  <c r="Q557" i="11"/>
  <c r="R557" i="11"/>
  <c r="Q494" i="11"/>
  <c r="R494" i="11"/>
  <c r="Q344" i="11"/>
  <c r="R344" i="11"/>
  <c r="Q762" i="11"/>
  <c r="R762" i="11"/>
  <c r="Q760" i="11"/>
  <c r="R760" i="11"/>
  <c r="Q758" i="11"/>
  <c r="R758" i="11"/>
  <c r="Q756" i="11"/>
  <c r="R756" i="11"/>
  <c r="Q754" i="11"/>
  <c r="R754" i="11"/>
  <c r="Q501" i="11"/>
  <c r="R501" i="11"/>
  <c r="Q499" i="11"/>
  <c r="R499" i="11"/>
  <c r="Q497" i="11"/>
  <c r="R497" i="11"/>
  <c r="Q330" i="11"/>
  <c r="R330" i="11"/>
  <c r="Q495" i="11"/>
  <c r="R495" i="11"/>
  <c r="Q328" i="11"/>
  <c r="R328" i="11"/>
  <c r="Q176" i="11"/>
  <c r="R176" i="11" s="1"/>
  <c r="Q741" i="11"/>
  <c r="R741" i="11"/>
  <c r="Q173" i="11"/>
  <c r="R173" i="11" s="1"/>
  <c r="Q738" i="11"/>
  <c r="R738" i="11"/>
  <c r="Q949" i="11"/>
  <c r="R949" i="11"/>
  <c r="Q484" i="11"/>
  <c r="R484" i="11"/>
  <c r="Q946" i="11"/>
  <c r="R946" i="11"/>
  <c r="Q481" i="11"/>
  <c r="R481" i="11"/>
  <c r="Q943" i="11"/>
  <c r="R943" i="11"/>
  <c r="Q941" i="11"/>
  <c r="R941" i="11"/>
  <c r="Q939" i="11"/>
  <c r="R939" i="11"/>
  <c r="Q476" i="11"/>
  <c r="R476" i="11"/>
  <c r="Q936" i="11"/>
  <c r="R936" i="11"/>
  <c r="Q442" i="11"/>
  <c r="R442" i="11"/>
  <c r="Q895" i="11"/>
  <c r="R895" i="11"/>
  <c r="Q377" i="11"/>
  <c r="R377" i="11"/>
  <c r="Q934" i="11"/>
  <c r="R934" i="11"/>
  <c r="Q1131" i="11"/>
  <c r="R1131" i="11"/>
  <c r="Q151" i="11"/>
  <c r="R151" i="11" s="1"/>
  <c r="Q466" i="11"/>
  <c r="R466" i="11"/>
  <c r="Q714" i="11"/>
  <c r="R714" i="11"/>
  <c r="Q928" i="11"/>
  <c r="R928" i="11"/>
  <c r="Q712" i="11"/>
  <c r="R712" i="11"/>
  <c r="Q925" i="11"/>
  <c r="R925" i="11"/>
  <c r="Q1122" i="11"/>
  <c r="R1122" i="11"/>
  <c r="Q143" i="11"/>
  <c r="R143" i="11" s="1"/>
  <c r="Q458" i="11"/>
  <c r="R458" i="11"/>
  <c r="Q706" i="11"/>
  <c r="R706" i="11"/>
  <c r="Q919" i="11"/>
  <c r="R919" i="11"/>
  <c r="Q1116" i="11"/>
  <c r="R1116" i="11"/>
  <c r="Q137" i="11"/>
  <c r="R137" i="11" s="1"/>
  <c r="Q451" i="11"/>
  <c r="R451" i="11"/>
  <c r="Q700" i="11"/>
  <c r="R700" i="11"/>
  <c r="Q914" i="11"/>
  <c r="R914" i="11"/>
  <c r="Q1044" i="11"/>
  <c r="R1044" i="11"/>
  <c r="Q130" i="11"/>
  <c r="R130" i="11" s="1"/>
  <c r="Q444" i="11"/>
  <c r="R444" i="11"/>
  <c r="Q694" i="11"/>
  <c r="R694" i="11"/>
  <c r="Q913" i="11"/>
  <c r="R913" i="11"/>
  <c r="Q1110" i="11"/>
  <c r="R1110" i="11"/>
  <c r="Q1287" i="11"/>
  <c r="R1287" i="11"/>
  <c r="Q1286" i="11"/>
  <c r="R1286" i="11"/>
  <c r="Q1285" i="11"/>
  <c r="R1285" i="11"/>
  <c r="Q1284" i="11"/>
  <c r="R1284" i="11"/>
  <c r="Q1283" i="11"/>
  <c r="R1283" i="11"/>
  <c r="Q1282" i="11"/>
  <c r="R1282" i="11"/>
  <c r="Q1281" i="11"/>
  <c r="R1281" i="11"/>
  <c r="Q684" i="11"/>
  <c r="R684" i="11"/>
  <c r="Q1278" i="11"/>
  <c r="R1278" i="11"/>
  <c r="Q1440" i="11"/>
  <c r="R1440" i="11"/>
  <c r="Q1276" i="11"/>
  <c r="R1276" i="11"/>
  <c r="Q681" i="11"/>
  <c r="R681" i="11"/>
  <c r="Q429" i="11"/>
  <c r="R429" i="11"/>
  <c r="Q679" i="11"/>
  <c r="R679" i="11"/>
  <c r="Q1271" i="11"/>
  <c r="R1271" i="11"/>
  <c r="Q1092" i="11"/>
  <c r="R1092" i="11"/>
  <c r="Q896" i="11"/>
  <c r="R896" i="11"/>
  <c r="Q676" i="11"/>
  <c r="R676" i="11"/>
  <c r="Q425" i="11"/>
  <c r="R425" i="11"/>
  <c r="Q1585" i="11"/>
  <c r="R1585" i="11"/>
  <c r="Q891" i="11"/>
  <c r="R891" i="11"/>
  <c r="Q423" i="11"/>
  <c r="R423" i="11"/>
  <c r="Q1583" i="11"/>
  <c r="R1583" i="11"/>
  <c r="Q1266" i="11"/>
  <c r="R1266" i="11"/>
  <c r="Q887" i="11"/>
  <c r="R887" i="11"/>
  <c r="Q1736" i="11"/>
  <c r="R1736" i="11"/>
  <c r="Q1264" i="11"/>
  <c r="R1264" i="11"/>
  <c r="Q669" i="11"/>
  <c r="R669" i="11"/>
  <c r="Q1734" i="11"/>
  <c r="R1734" i="11"/>
  <c r="Q1262" i="11"/>
  <c r="R1262" i="11"/>
  <c r="Q667" i="11"/>
  <c r="R667" i="11"/>
  <c r="Q1732" i="11"/>
  <c r="R1732" i="11"/>
  <c r="Q1260" i="11"/>
  <c r="R1260" i="11"/>
  <c r="Q665" i="11"/>
  <c r="R665" i="11"/>
  <c r="Q1730" i="11"/>
  <c r="R1730" i="11"/>
  <c r="Q1419" i="11"/>
  <c r="R1419" i="11"/>
  <c r="Q879" i="11"/>
  <c r="R879" i="11"/>
  <c r="Q100" i="11"/>
  <c r="R100" i="11" s="1"/>
  <c r="Q1417" i="11"/>
  <c r="R1417" i="11"/>
  <c r="Q1726" i="11"/>
  <c r="R1726" i="11"/>
  <c r="Q1254" i="11"/>
  <c r="R1254" i="11"/>
  <c r="Q660" i="11"/>
  <c r="R660" i="11"/>
  <c r="Q1724" i="11"/>
  <c r="R1724" i="11"/>
  <c r="Q1252" i="11"/>
  <c r="R1252" i="11"/>
  <c r="Q658" i="11"/>
  <c r="R658" i="11"/>
  <c r="Q1737" i="11"/>
  <c r="R1737" i="11"/>
  <c r="Q1250" i="11"/>
  <c r="R1250" i="11"/>
  <c r="Q656" i="11"/>
  <c r="R656" i="11"/>
  <c r="Q1628" i="11"/>
  <c r="R1628" i="11"/>
  <c r="Q1248" i="11"/>
  <c r="R1248" i="11"/>
  <c r="Q654" i="11"/>
  <c r="R654" i="11"/>
  <c r="Q1721" i="11"/>
  <c r="R1721" i="11"/>
  <c r="Q1066" i="11"/>
  <c r="R1066" i="11"/>
  <c r="Q90" i="11"/>
  <c r="R90" i="11" s="1"/>
  <c r="Q1405" i="11"/>
  <c r="R1405" i="11"/>
  <c r="Q651" i="11"/>
  <c r="R651" i="11"/>
  <c r="Q1718" i="11"/>
  <c r="R1718" i="11"/>
  <c r="Q1063" i="11"/>
  <c r="R1063" i="11"/>
  <c r="Q1559" i="11"/>
  <c r="R1559" i="11"/>
  <c r="Q1715" i="11"/>
  <c r="R1715" i="11"/>
  <c r="Q1062" i="11"/>
  <c r="R1062" i="11"/>
  <c r="Q648" i="11"/>
  <c r="R648" i="11"/>
  <c r="Q1713" i="11"/>
  <c r="R1713" i="11"/>
  <c r="Q1860" i="11"/>
  <c r="R1860" i="11"/>
  <c r="Q1238" i="11"/>
  <c r="R1238" i="11"/>
  <c r="Q397" i="11"/>
  <c r="R397" i="11"/>
  <c r="Q1553" i="11"/>
  <c r="R1553" i="11"/>
  <c r="Q860" i="11"/>
  <c r="R860" i="11"/>
  <c r="Q1857" i="11"/>
  <c r="R1857" i="11"/>
  <c r="Q1708" i="11"/>
  <c r="R1708" i="11"/>
  <c r="Q644" i="11"/>
  <c r="R644" i="11"/>
  <c r="Q1706" i="11"/>
  <c r="R1706" i="11"/>
  <c r="Q1853" i="11"/>
  <c r="R1853" i="11"/>
  <c r="Q857" i="11"/>
  <c r="R857" i="11"/>
  <c r="Q1851" i="11"/>
  <c r="R1851" i="11"/>
  <c r="Q1231" i="11"/>
  <c r="R1231" i="11"/>
  <c r="Q392" i="11"/>
  <c r="R392" i="11"/>
  <c r="Q1546" i="11"/>
  <c r="R1546" i="11"/>
  <c r="Q854" i="11"/>
  <c r="R854" i="11"/>
  <c r="Q1848" i="11"/>
  <c r="R1848" i="11"/>
  <c r="Q639" i="11"/>
  <c r="R639" i="11"/>
  <c r="Q1698" i="11"/>
  <c r="R1698" i="11"/>
  <c r="Q1050" i="11"/>
  <c r="R1050" i="11"/>
  <c r="Q76" i="11"/>
  <c r="R76" i="11" s="1"/>
  <c r="Q1386" i="11"/>
  <c r="R1386" i="11"/>
  <c r="Q636" i="11"/>
  <c r="R636" i="11"/>
  <c r="Q1695" i="11"/>
  <c r="R1695" i="11"/>
  <c r="Q1047" i="11"/>
  <c r="R1047" i="11"/>
  <c r="Q132" i="11"/>
  <c r="R132" i="11" s="1"/>
  <c r="Q1383" i="11"/>
  <c r="R1383" i="11"/>
  <c r="Q632" i="11"/>
  <c r="R632" i="11"/>
  <c r="Q1693" i="11"/>
  <c r="R1693" i="11"/>
  <c r="Q1043" i="11"/>
  <c r="R1043" i="11"/>
  <c r="Q70" i="11"/>
  <c r="R70" i="11" s="1"/>
  <c r="Q1379" i="11"/>
  <c r="R1379" i="11"/>
  <c r="Q628" i="11"/>
  <c r="R628" i="11"/>
  <c r="Q1599" i="11"/>
  <c r="R1599" i="11"/>
  <c r="Q1040" i="11"/>
  <c r="R1040" i="11"/>
  <c r="Q66" i="11"/>
  <c r="R66" i="11" s="1"/>
  <c r="Q1376" i="11"/>
  <c r="R1376" i="11"/>
  <c r="Q625" i="11"/>
  <c r="R625" i="11"/>
  <c r="Q1691" i="11"/>
  <c r="R1691" i="11"/>
  <c r="Q1038" i="11"/>
  <c r="R1038" i="11"/>
  <c r="Q1977" i="11"/>
  <c r="R1977" i="11"/>
  <c r="Q1215" i="11"/>
  <c r="R1215" i="11"/>
  <c r="Q1688" i="11"/>
  <c r="R1688" i="11"/>
  <c r="Q1530" i="11"/>
  <c r="R1530" i="11"/>
  <c r="Q1686" i="11"/>
  <c r="R1686" i="11"/>
  <c r="Q1035" i="11"/>
  <c r="R1035" i="11"/>
  <c r="Q1971" i="11"/>
  <c r="R1971" i="11"/>
  <c r="Q1969" i="11"/>
  <c r="R1969" i="11"/>
  <c r="Q1682" i="11"/>
  <c r="R1682" i="11"/>
  <c r="Q1211" i="11"/>
  <c r="R1211" i="11"/>
  <c r="Q1525" i="11"/>
  <c r="R1525" i="11"/>
  <c r="Q622" i="11"/>
  <c r="R622" i="11"/>
  <c r="Q1678" i="11"/>
  <c r="R1678" i="11"/>
  <c r="Q1677" i="11"/>
  <c r="R1677" i="11"/>
  <c r="Q1208" i="11"/>
  <c r="R1208" i="11"/>
  <c r="Q1207" i="11"/>
  <c r="R1207" i="11"/>
  <c r="Q369" i="11"/>
  <c r="R369" i="11"/>
  <c r="Q1520" i="11"/>
  <c r="R1520" i="11"/>
  <c r="Q619" i="11"/>
  <c r="R619" i="11"/>
  <c r="Q1673" i="11"/>
  <c r="R1673" i="11"/>
  <c r="Q367" i="11"/>
  <c r="R367" i="11"/>
  <c r="Q1518" i="11"/>
  <c r="R1518" i="11"/>
  <c r="Q830" i="11"/>
  <c r="R830" i="11"/>
  <c r="Q1819" i="11"/>
  <c r="R1819" i="11"/>
  <c r="Q1027" i="11"/>
  <c r="R1027" i="11"/>
  <c r="Q1955" i="11"/>
  <c r="R1955" i="11"/>
  <c r="Q1201" i="11"/>
  <c r="R1201" i="11"/>
  <c r="Q56" i="11"/>
  <c r="R56" i="11" s="1"/>
  <c r="Q1357" i="11"/>
  <c r="R1357" i="11"/>
  <c r="Q362" i="11"/>
  <c r="R362" i="11"/>
  <c r="Q1513" i="11"/>
  <c r="R1513" i="11"/>
  <c r="Q612" i="11"/>
  <c r="R612" i="11"/>
  <c r="Q1666" i="11"/>
  <c r="R1666" i="11"/>
  <c r="Q823" i="11"/>
  <c r="R823" i="11"/>
  <c r="Q1814" i="11"/>
  <c r="R1814" i="11"/>
  <c r="Q1021" i="11"/>
  <c r="R1021" i="11"/>
  <c r="Q1950" i="11"/>
  <c r="R1950" i="11"/>
  <c r="Q1195" i="11"/>
  <c r="R1195" i="11"/>
  <c r="Q2052" i="11"/>
  <c r="R2052" i="11"/>
  <c r="Q1194" i="11"/>
  <c r="R1194" i="11"/>
  <c r="Q2051" i="11"/>
  <c r="R2051" i="11"/>
  <c r="Q819" i="11"/>
  <c r="R819" i="11"/>
  <c r="Q1809" i="11"/>
  <c r="R1809" i="11"/>
  <c r="Q1017" i="11"/>
  <c r="R1017" i="11"/>
  <c r="Q1945" i="11"/>
  <c r="R1945" i="11"/>
  <c r="Q48" i="11"/>
  <c r="R48" i="11" s="1"/>
  <c r="Q1348" i="11"/>
  <c r="R1348" i="11"/>
  <c r="Q47" i="11"/>
  <c r="R47" i="11" s="1"/>
  <c r="Q1347" i="11"/>
  <c r="R1347" i="11"/>
  <c r="Q815" i="11"/>
  <c r="R815" i="11"/>
  <c r="Q1804" i="11"/>
  <c r="R1804" i="11"/>
  <c r="Q814" i="11"/>
  <c r="R814" i="11"/>
  <c r="Q1803" i="11"/>
  <c r="R1803" i="11"/>
  <c r="Q813" i="11"/>
  <c r="R813" i="11"/>
  <c r="Q1802" i="11"/>
  <c r="R1802" i="11"/>
  <c r="Q812" i="11"/>
  <c r="R812" i="11"/>
  <c r="Q1801" i="11"/>
  <c r="R1801" i="11"/>
  <c r="Q1185" i="11"/>
  <c r="R1185" i="11"/>
  <c r="Q2040" i="11"/>
  <c r="R2040" i="11"/>
  <c r="Q1498" i="11"/>
  <c r="R1498" i="11"/>
  <c r="Q1340" i="11"/>
  <c r="R1340" i="11"/>
  <c r="Q810" i="11"/>
  <c r="R810" i="11"/>
  <c r="Q1796" i="11"/>
  <c r="R1796" i="11"/>
  <c r="Q349" i="11"/>
  <c r="R349" i="11"/>
  <c r="Q1495" i="11"/>
  <c r="R1495" i="11"/>
  <c r="Q348" i="11"/>
  <c r="R348" i="11"/>
  <c r="Q1494" i="11"/>
  <c r="R1494" i="11"/>
  <c r="Q347" i="11"/>
  <c r="R347" i="11"/>
  <c r="Q1493" i="11"/>
  <c r="R1493" i="11"/>
  <c r="Q346" i="11"/>
  <c r="R346" i="11"/>
  <c r="Q1492" i="11"/>
  <c r="R1492" i="11"/>
  <c r="Q345" i="11"/>
  <c r="R345" i="11"/>
  <c r="Q1491" i="11"/>
  <c r="R1491" i="11"/>
  <c r="Q343" i="11"/>
  <c r="R343" i="11"/>
  <c r="Q1490" i="11"/>
  <c r="R1490" i="11"/>
  <c r="Q342" i="11"/>
  <c r="R342" i="11"/>
  <c r="Q1489" i="11"/>
  <c r="R1489" i="11"/>
  <c r="Q1000" i="11"/>
  <c r="R1000" i="11"/>
  <c r="Q1927" i="11"/>
  <c r="R1927" i="11"/>
  <c r="Q999" i="11"/>
  <c r="R999" i="11"/>
  <c r="Q1926" i="11"/>
  <c r="R1926" i="11"/>
  <c r="Q2025" i="11"/>
  <c r="R2025" i="11"/>
  <c r="Q2098" i="11"/>
  <c r="R2098" i="11"/>
  <c r="Q1172" i="11"/>
  <c r="R1172" i="11"/>
  <c r="Q2023" i="11"/>
  <c r="R2023" i="11"/>
  <c r="Q997" i="11"/>
  <c r="R997" i="11"/>
  <c r="Q1922" i="11"/>
  <c r="R1922" i="11"/>
  <c r="Q799" i="11"/>
  <c r="R799" i="11"/>
  <c r="Q1783" i="11"/>
  <c r="R1783" i="11"/>
  <c r="Q1483" i="11"/>
  <c r="R1483" i="11"/>
  <c r="Q1919" i="11"/>
  <c r="R1919" i="11"/>
  <c r="Q798" i="11"/>
  <c r="R798" i="11"/>
  <c r="Q1781" i="11"/>
  <c r="R1781" i="11"/>
  <c r="Q587" i="11"/>
  <c r="R587" i="11"/>
  <c r="Q1633" i="11"/>
  <c r="R1633" i="11"/>
  <c r="Q335" i="11"/>
  <c r="R335" i="11"/>
  <c r="Q1480" i="11"/>
  <c r="R1480" i="11"/>
  <c r="Q31" i="11"/>
  <c r="R31" i="11" s="1"/>
  <c r="Q1323" i="11"/>
  <c r="R1323" i="11"/>
  <c r="Q2089" i="11"/>
  <c r="R2089" i="11"/>
  <c r="Q1163" i="11"/>
  <c r="R1163" i="11"/>
  <c r="Q2013" i="11"/>
  <c r="R2013" i="11"/>
  <c r="Q990" i="11"/>
  <c r="R990" i="11"/>
  <c r="Q1913" i="11"/>
  <c r="R1913" i="11"/>
  <c r="Q792" i="11"/>
  <c r="R792" i="11"/>
  <c r="Q1775" i="11"/>
  <c r="R1775" i="11"/>
  <c r="Q629" i="11"/>
  <c r="R629" i="11"/>
  <c r="Q1626" i="11"/>
  <c r="R1626" i="11"/>
  <c r="Q327" i="11"/>
  <c r="R327" i="11"/>
  <c r="Q1474" i="11"/>
  <c r="R1474" i="11"/>
  <c r="Q21" i="11"/>
  <c r="R21" i="11" s="1"/>
  <c r="Q1318" i="11"/>
  <c r="R1318" i="11"/>
  <c r="Q2087" i="11"/>
  <c r="R2087" i="11"/>
  <c r="Q1622" i="11"/>
  <c r="R1622" i="11"/>
  <c r="Q325" i="11"/>
  <c r="R325" i="11"/>
  <c r="Q1470" i="11"/>
  <c r="R1470" i="11"/>
  <c r="Q2139" i="11"/>
  <c r="R2139" i="11"/>
  <c r="Q1770" i="11"/>
  <c r="R1770" i="11"/>
  <c r="Q982" i="11"/>
  <c r="R982" i="11"/>
  <c r="Q1905" i="11"/>
  <c r="R1905" i="11"/>
  <c r="Q578" i="11"/>
  <c r="R578" i="11"/>
  <c r="Q1618" i="11"/>
  <c r="R1618" i="11"/>
  <c r="Q19" i="11"/>
  <c r="R19" i="11" s="1"/>
  <c r="Q1312" i="11"/>
  <c r="R1312" i="11"/>
  <c r="Q2081" i="11"/>
  <c r="R2081" i="11"/>
  <c r="Q576" i="11"/>
  <c r="R576" i="11"/>
  <c r="Q1616" i="11"/>
  <c r="R1616" i="11"/>
  <c r="Q17" i="11"/>
  <c r="R17" i="11" s="1"/>
  <c r="Q1310" i="11"/>
  <c r="R1310" i="11"/>
  <c r="Q2107" i="11"/>
  <c r="R2107" i="11"/>
  <c r="Q977" i="11"/>
  <c r="R977" i="11"/>
  <c r="Q1900" i="11"/>
  <c r="R1900" i="11"/>
  <c r="Q573" i="11"/>
  <c r="R573" i="11"/>
  <c r="Q1613" i="11"/>
  <c r="R1613" i="11"/>
  <c r="Q2164" i="11"/>
  <c r="R2164" i="11"/>
  <c r="Q1612" i="11"/>
  <c r="R1612" i="11"/>
  <c r="Q2162" i="11"/>
  <c r="R2162" i="11"/>
  <c r="Q2161" i="11"/>
  <c r="R2161" i="11"/>
  <c r="Q2073" i="11"/>
  <c r="R2073" i="11"/>
  <c r="Q780" i="11"/>
  <c r="R780" i="11"/>
  <c r="Q1759" i="11"/>
  <c r="R1759" i="11"/>
  <c r="Q12" i="11"/>
  <c r="R12" i="11" s="1"/>
  <c r="Q1305" i="11"/>
  <c r="R1305" i="11"/>
  <c r="Q2071" i="11"/>
  <c r="R2071" i="11"/>
  <c r="Q843" i="11"/>
  <c r="R843" i="11"/>
  <c r="Q1755" i="11"/>
  <c r="R1755" i="11"/>
  <c r="Q52" i="11"/>
  <c r="R52" i="11" s="1"/>
  <c r="Q1304" i="11"/>
  <c r="R1304" i="11"/>
  <c r="Q2069" i="11"/>
  <c r="R2069" i="11"/>
  <c r="Q777" i="11"/>
  <c r="R777" i="11"/>
  <c r="Q1752" i="11"/>
  <c r="R1752" i="11"/>
  <c r="Q2180" i="11"/>
  <c r="R2180" i="11"/>
  <c r="Q2155" i="11"/>
  <c r="R2155" i="11"/>
  <c r="Q1889" i="11"/>
  <c r="R1889" i="11"/>
  <c r="Q776" i="11"/>
  <c r="R776" i="11"/>
  <c r="Q1749" i="11"/>
  <c r="R1749" i="11"/>
  <c r="Q2177" i="11"/>
  <c r="R2177" i="11"/>
  <c r="Q1142" i="11"/>
  <c r="R1142" i="11"/>
  <c r="Q1990" i="11"/>
  <c r="R1990" i="11"/>
  <c r="Q313" i="11"/>
  <c r="R313" i="11"/>
  <c r="Q1452" i="11"/>
  <c r="R1452" i="11"/>
  <c r="Q2142" i="11"/>
  <c r="R2142" i="11"/>
  <c r="Q2061" i="11"/>
  <c r="R2061" i="11"/>
  <c r="Q312" i="11"/>
  <c r="R312" i="11"/>
  <c r="Q1450" i="11"/>
  <c r="R1450" i="11"/>
  <c r="Q2116" i="11"/>
  <c r="R2116" i="11"/>
  <c r="Q563" i="11"/>
  <c r="R563" i="11"/>
  <c r="Q1598" i="11"/>
  <c r="R1598" i="11"/>
  <c r="Q2149" i="11"/>
  <c r="R2149" i="11"/>
  <c r="Q560" i="11"/>
  <c r="R560" i="11"/>
  <c r="Q1600" i="11"/>
  <c r="R1600" i="11"/>
  <c r="Q2150" i="11"/>
  <c r="R2150" i="11"/>
  <c r="Q962" i="11"/>
  <c r="R962" i="11"/>
  <c r="Q1879" i="11"/>
  <c r="R1879" i="11"/>
  <c r="Q2189" i="11"/>
  <c r="R2189" i="11"/>
  <c r="Q767" i="11"/>
  <c r="R767" i="11"/>
  <c r="Q1741" i="11"/>
  <c r="R1741" i="11"/>
  <c r="Q2181" i="11"/>
  <c r="R2181" i="11"/>
  <c r="Q1981" i="11"/>
  <c r="R1981" i="11"/>
  <c r="Q2197" i="11"/>
  <c r="R2197" i="11"/>
  <c r="Q2196" i="11"/>
  <c r="R2196" i="11"/>
  <c r="Q766" i="11"/>
  <c r="R766" i="11"/>
  <c r="Q1739" i="11"/>
  <c r="R1739" i="11"/>
  <c r="Q2169" i="11"/>
  <c r="R2169" i="11"/>
  <c r="Q2216" i="11"/>
  <c r="R2216" i="11"/>
  <c r="Q2202" i="11"/>
  <c r="R2202" i="11"/>
  <c r="Q16" i="11"/>
  <c r="R16" i="11" s="1"/>
  <c r="Q490" i="11"/>
  <c r="R490" i="11"/>
  <c r="Q487" i="11"/>
  <c r="R487" i="11"/>
  <c r="Q170" i="11"/>
  <c r="R170" i="11" s="1"/>
  <c r="Q167" i="11"/>
  <c r="R167" i="11" s="1"/>
  <c r="Q728" i="11"/>
  <c r="R728" i="11"/>
  <c r="Q723" i="11"/>
  <c r="R723" i="11"/>
  <c r="Q721" i="11"/>
  <c r="R721" i="11"/>
  <c r="Q719" i="11"/>
  <c r="R719" i="11"/>
  <c r="Q1130" i="11"/>
  <c r="R1130" i="11"/>
  <c r="Q465" i="11"/>
  <c r="R465" i="11"/>
  <c r="Q713" i="11"/>
  <c r="R713" i="11"/>
  <c r="Q711" i="11"/>
  <c r="R711" i="11"/>
  <c r="Q1121" i="11"/>
  <c r="R1121" i="11"/>
  <c r="Q457" i="11"/>
  <c r="R457" i="11"/>
  <c r="Q957" i="11"/>
  <c r="R957" i="11"/>
  <c r="Q136" i="11"/>
  <c r="R136" i="11" s="1"/>
  <c r="Q699" i="11"/>
  <c r="R699" i="11"/>
  <c r="Q1071" i="11"/>
  <c r="R1071" i="11"/>
  <c r="Q443" i="11"/>
  <c r="R443" i="11"/>
  <c r="Q912" i="11"/>
  <c r="R912" i="11"/>
  <c r="Q1108" i="11"/>
  <c r="R1108" i="11"/>
  <c r="Q1106" i="11"/>
  <c r="R1106" i="11"/>
  <c r="Q1104" i="11"/>
  <c r="R1104" i="11"/>
  <c r="Q432" i="11"/>
  <c r="R432" i="11"/>
  <c r="Q1277" i="11"/>
  <c r="R1277" i="11"/>
  <c r="Q430" i="11"/>
  <c r="R430" i="11"/>
  <c r="Q1436" i="11"/>
  <c r="R1436" i="11"/>
  <c r="Q897" i="11"/>
  <c r="R897" i="11"/>
  <c r="Q426" i="11"/>
  <c r="R426" i="11"/>
  <c r="Q674" i="11"/>
  <c r="R674" i="11"/>
  <c r="Q111" i="11"/>
  <c r="R111" i="11" s="1"/>
  <c r="Q1087" i="11"/>
  <c r="R1087" i="11"/>
  <c r="Q1581" i="11"/>
  <c r="R1581" i="11"/>
  <c r="Q419" i="11"/>
  <c r="R419" i="11"/>
  <c r="Q1083" i="11"/>
  <c r="R1083" i="11"/>
  <c r="Q1577" i="11"/>
  <c r="R1577" i="11"/>
  <c r="Q415" i="11"/>
  <c r="R415" i="11"/>
  <c r="Q663" i="11"/>
  <c r="R663" i="11"/>
  <c r="Q1256" i="11"/>
  <c r="R1256" i="11"/>
  <c r="Q1076" i="11"/>
  <c r="R1076" i="11"/>
  <c r="Q1569" i="11"/>
  <c r="R1569" i="11"/>
  <c r="Q408" i="11"/>
  <c r="R408" i="11"/>
  <c r="Q1072" i="11"/>
  <c r="R1072" i="11"/>
  <c r="Q1566" i="11"/>
  <c r="R1566" i="11"/>
  <c r="Q404" i="11"/>
  <c r="R404" i="11"/>
  <c r="Q868" i="11"/>
  <c r="R868" i="11"/>
  <c r="Q1245" i="11"/>
  <c r="R1245" i="11"/>
  <c r="Q1561" i="11"/>
  <c r="R1561" i="11"/>
  <c r="Q1865" i="11"/>
  <c r="R1865" i="11"/>
  <c r="Q864" i="11"/>
  <c r="R864" i="11"/>
  <c r="Q1556" i="11"/>
  <c r="R1556" i="11"/>
  <c r="Q85" i="11"/>
  <c r="R85" i="11" s="1"/>
  <c r="Q645" i="11"/>
  <c r="R645" i="11"/>
  <c r="Q1550" i="11"/>
  <c r="R1550" i="11"/>
  <c r="Q307" i="11"/>
  <c r="R307" i="11" s="1"/>
  <c r="Q301" i="11"/>
  <c r="R301" i="11" s="1"/>
  <c r="Q295" i="11"/>
  <c r="R295" i="11" s="1"/>
  <c r="Q289" i="11"/>
  <c r="R289" i="11" s="1"/>
  <c r="Q284" i="11"/>
  <c r="R284" i="11" s="1"/>
  <c r="Q278" i="11"/>
  <c r="R278" i="11" s="1"/>
  <c r="Q272" i="11"/>
  <c r="R272" i="11" s="1"/>
  <c r="Q266" i="11"/>
  <c r="R266" i="11" s="1"/>
  <c r="Q260" i="11"/>
  <c r="R260" i="11" s="1"/>
  <c r="Q254" i="11"/>
  <c r="R254" i="11" s="1"/>
  <c r="Q249" i="11"/>
  <c r="R249" i="11" s="1"/>
  <c r="Q25" i="11"/>
  <c r="R25" i="11" s="1"/>
  <c r="Q248" i="11"/>
  <c r="R248" i="11" s="1"/>
  <c r="Q245" i="11"/>
  <c r="R245" i="11" s="1"/>
  <c r="Q242" i="11"/>
  <c r="R242" i="11" s="1"/>
  <c r="Q239" i="11"/>
  <c r="R239" i="11" s="1"/>
  <c r="Q236" i="11"/>
  <c r="R236" i="11" s="1"/>
  <c r="Q233" i="11"/>
  <c r="R233" i="11" s="1"/>
  <c r="Q230" i="11"/>
  <c r="R230" i="11" s="1"/>
  <c r="Q227" i="11"/>
  <c r="R227" i="11" s="1"/>
  <c r="Q224" i="11"/>
  <c r="R224" i="11" s="1"/>
  <c r="Q221" i="11"/>
  <c r="R221" i="11" s="1"/>
  <c r="Q218" i="11"/>
  <c r="R218" i="11" s="1"/>
  <c r="Q215" i="11"/>
  <c r="R215" i="11" s="1"/>
  <c r="Q212" i="11"/>
  <c r="R212" i="11" s="1"/>
  <c r="Q209" i="11"/>
  <c r="R209" i="11" s="1"/>
  <c r="Q206" i="11"/>
  <c r="R206" i="11" s="1"/>
  <c r="Q203" i="11"/>
  <c r="R203" i="11" s="1"/>
  <c r="Q200" i="11"/>
  <c r="R200" i="11" s="1"/>
  <c r="Q198" i="11"/>
  <c r="R198" i="11" s="1"/>
  <c r="Q196" i="11"/>
  <c r="R196" i="11" s="1"/>
  <c r="Q194" i="11"/>
  <c r="R194" i="11" s="1"/>
  <c r="Q192" i="11"/>
  <c r="R192" i="11" s="1"/>
  <c r="Q190" i="11"/>
  <c r="R190" i="11" s="1"/>
  <c r="Q188" i="11"/>
  <c r="R188" i="11" s="1"/>
  <c r="Q751" i="11"/>
  <c r="R751" i="11"/>
  <c r="Q749" i="11"/>
  <c r="R749" i="11"/>
  <c r="Q747" i="11"/>
  <c r="R747" i="11"/>
  <c r="Q745" i="11"/>
  <c r="R745" i="11"/>
  <c r="Q764" i="11"/>
  <c r="R764" i="11"/>
  <c r="Q569" i="11"/>
  <c r="R569" i="11"/>
  <c r="Q491" i="11"/>
  <c r="R491" i="11"/>
  <c r="Q954" i="11"/>
  <c r="R954" i="11"/>
  <c r="Q488" i="11"/>
  <c r="R488" i="11"/>
  <c r="Q951" i="11"/>
  <c r="R951" i="11"/>
  <c r="Q171" i="11"/>
  <c r="R171" i="11" s="1"/>
  <c r="Q734" i="11"/>
  <c r="R734" i="11"/>
  <c r="Q168" i="11"/>
  <c r="R168" i="11" s="1"/>
  <c r="Q731" i="11"/>
  <c r="R731" i="11"/>
  <c r="Q165" i="11"/>
  <c r="R165" i="11" s="1"/>
  <c r="Q164" i="11"/>
  <c r="R164" i="11" s="1"/>
  <c r="Q163" i="11"/>
  <c r="R163" i="11" s="1"/>
  <c r="Q724" i="11"/>
  <c r="R724" i="11"/>
  <c r="Q160" i="11"/>
  <c r="R160" i="11" s="1"/>
  <c r="Q562" i="11"/>
  <c r="R562" i="11"/>
  <c r="Q156" i="11"/>
  <c r="R156" i="11" s="1"/>
  <c r="Q570" i="11"/>
  <c r="R570" i="11"/>
  <c r="Q1132" i="11"/>
  <c r="R1132" i="11"/>
  <c r="Q152" i="11"/>
  <c r="R152" i="11" s="1"/>
  <c r="Q467" i="11"/>
  <c r="R467" i="11"/>
  <c r="Q715" i="11"/>
  <c r="R715" i="11"/>
  <c r="Q929" i="11"/>
  <c r="R929" i="11"/>
  <c r="Q1126" i="11"/>
  <c r="R1126" i="11"/>
  <c r="Q926" i="11"/>
  <c r="R926" i="11"/>
  <c r="Q1123" i="11"/>
  <c r="R1123" i="11"/>
  <c r="Q144" i="11"/>
  <c r="R144" i="11" s="1"/>
  <c r="Q459" i="11"/>
  <c r="R459" i="11"/>
  <c r="Q707" i="11"/>
  <c r="R707" i="11"/>
  <c r="Q920" i="11"/>
  <c r="R920" i="11"/>
  <c r="Q1117" i="11"/>
  <c r="R1117" i="11"/>
  <c r="Q138" i="11"/>
  <c r="R138" i="11" s="1"/>
  <c r="Q452" i="11"/>
  <c r="R452" i="11"/>
  <c r="Q701" i="11"/>
  <c r="R701" i="11"/>
  <c r="Q915" i="11"/>
  <c r="R915" i="11"/>
  <c r="Q1069" i="11"/>
  <c r="R1069" i="11"/>
  <c r="Q131" i="11"/>
  <c r="R131" i="11" s="1"/>
  <c r="Q445" i="11"/>
  <c r="R445" i="11"/>
  <c r="Q695" i="11"/>
  <c r="R695" i="11"/>
  <c r="Q916" i="11"/>
  <c r="R916" i="11"/>
  <c r="Q1111" i="11"/>
  <c r="R1111" i="11"/>
  <c r="Q1288" i="11"/>
  <c r="R1288" i="11"/>
  <c r="Q123" i="11"/>
  <c r="R123" i="11" s="1"/>
  <c r="Q122" i="11"/>
  <c r="R122" i="11" s="1"/>
  <c r="Q121" i="11"/>
  <c r="R121" i="11" s="1"/>
  <c r="Q120" i="11"/>
  <c r="R120" i="11" s="1"/>
  <c r="Q119" i="11"/>
  <c r="R119" i="11" s="1"/>
  <c r="Q118" i="11"/>
  <c r="R118" i="11" s="1"/>
  <c r="Q904" i="11"/>
  <c r="R904" i="11"/>
  <c r="Q903" i="11"/>
  <c r="R903" i="11"/>
  <c r="Q1441" i="11"/>
  <c r="R1441" i="11"/>
  <c r="Q117" i="11"/>
  <c r="R117" i="11" s="1"/>
  <c r="Q1439" i="11"/>
  <c r="R1439" i="11"/>
  <c r="Q900" i="11"/>
  <c r="R900" i="11"/>
  <c r="Q680" i="11"/>
  <c r="R680" i="11"/>
  <c r="Q898" i="11"/>
  <c r="R898" i="11"/>
  <c r="Q1434" i="11"/>
  <c r="R1434" i="11"/>
  <c r="Q1270" i="11"/>
  <c r="R1270" i="11"/>
  <c r="Q1091" i="11"/>
  <c r="R1091" i="11"/>
  <c r="Q893" i="11"/>
  <c r="R893" i="11"/>
  <c r="Q675" i="11"/>
  <c r="R675" i="11"/>
  <c r="Q1430" i="11"/>
  <c r="R1430" i="11"/>
  <c r="Q1112" i="11"/>
  <c r="R1112" i="11"/>
  <c r="Q673" i="11"/>
  <c r="R673" i="11"/>
  <c r="Q110" i="11"/>
  <c r="R110" i="11" s="1"/>
  <c r="Q1427" i="11"/>
  <c r="R1427" i="11"/>
  <c r="Q1086" i="11"/>
  <c r="R1086" i="11"/>
  <c r="Q107" i="11"/>
  <c r="R107" i="11" s="1"/>
  <c r="Q1425" i="11"/>
  <c r="R1425" i="11"/>
  <c r="Q885" i="11"/>
  <c r="R885" i="11"/>
  <c r="Q105" i="11"/>
  <c r="R105" i="11" s="1"/>
  <c r="Q1423" i="11"/>
  <c r="R1423" i="11"/>
  <c r="Q883" i="11"/>
  <c r="R883" i="11"/>
  <c r="Q103" i="11"/>
  <c r="R103" i="11" s="1"/>
  <c r="Q1421" i="11"/>
  <c r="R1421" i="11"/>
  <c r="Q881" i="11"/>
  <c r="R881" i="11"/>
  <c r="Q414" i="11"/>
  <c r="R414" i="11"/>
  <c r="Q1574" i="11"/>
  <c r="R1574" i="11"/>
  <c r="Q1078" i="11"/>
  <c r="R1078" i="11"/>
  <c r="Q412" i="11"/>
  <c r="R412" i="11"/>
  <c r="Q1572" i="11"/>
  <c r="R1572" i="11"/>
  <c r="Q99" i="11"/>
  <c r="R99" i="11" s="1"/>
  <c r="Q1415" i="11"/>
  <c r="R1415" i="11"/>
  <c r="Q876" i="11"/>
  <c r="R876" i="11"/>
  <c r="Q97" i="11"/>
  <c r="R97" i="11" s="1"/>
  <c r="Q1413" i="11"/>
  <c r="R1413" i="11"/>
  <c r="Q874" i="11"/>
  <c r="R874" i="11"/>
  <c r="Q95" i="11"/>
  <c r="R95" i="11" s="1"/>
  <c r="Q1411" i="11"/>
  <c r="R1411" i="11"/>
  <c r="Q871" i="11"/>
  <c r="R871" i="11"/>
  <c r="Q93" i="11"/>
  <c r="R93" i="11" s="1"/>
  <c r="Q1408" i="11"/>
  <c r="R1408" i="11"/>
  <c r="Q869" i="11"/>
  <c r="R869" i="11"/>
  <c r="Q1869" i="11"/>
  <c r="R1869" i="11"/>
  <c r="Q1246" i="11"/>
  <c r="R1246" i="11"/>
  <c r="Q402" i="11"/>
  <c r="R402" i="11"/>
  <c r="Q1562" i="11"/>
  <c r="R1562" i="11"/>
  <c r="Q866" i="11"/>
  <c r="R866" i="11"/>
  <c r="Q1866" i="11"/>
  <c r="R1866" i="11"/>
  <c r="Q1243" i="11"/>
  <c r="R1243" i="11"/>
  <c r="Q1716" i="11"/>
  <c r="R1716" i="11"/>
  <c r="Q1863" i="11"/>
  <c r="R1863" i="11"/>
  <c r="Q1241" i="11"/>
  <c r="R1241" i="11"/>
  <c r="Q863" i="11"/>
  <c r="R863" i="11"/>
  <c r="Q1861" i="11"/>
  <c r="R1861" i="11"/>
  <c r="Q86" i="11"/>
  <c r="R86" i="11" s="1"/>
  <c r="Q1398" i="11"/>
  <c r="R1398" i="11"/>
  <c r="Q646" i="11"/>
  <c r="R646" i="11"/>
  <c r="Q1710" i="11"/>
  <c r="R1710" i="11"/>
  <c r="Q1058" i="11"/>
  <c r="R1058" i="11"/>
  <c r="Q859" i="11"/>
  <c r="R859" i="11"/>
  <c r="Q1856" i="11"/>
  <c r="R1856" i="11"/>
  <c r="Q858" i="11"/>
  <c r="R858" i="11"/>
  <c r="Q1854" i="11"/>
  <c r="R1854" i="11"/>
  <c r="Q1704" i="11"/>
  <c r="R1704" i="11"/>
  <c r="Q1055" i="11"/>
  <c r="R1055" i="11"/>
  <c r="Q81" i="11"/>
  <c r="R81" i="11" s="1"/>
  <c r="Q1391" i="11"/>
  <c r="R1391" i="11"/>
  <c r="Q641" i="11"/>
  <c r="R641" i="11"/>
  <c r="Q1701" i="11"/>
  <c r="R1701" i="11"/>
  <c r="Q1052" i="11"/>
  <c r="R1052" i="11"/>
  <c r="Q1544" i="11"/>
  <c r="R1544" i="11"/>
  <c r="Q853" i="11"/>
  <c r="R853" i="11"/>
  <c r="Q1846" i="11"/>
  <c r="R1846" i="11"/>
  <c r="Q1227" i="11"/>
  <c r="R1227" i="11"/>
  <c r="Q388" i="11"/>
  <c r="R388" i="11"/>
  <c r="Q1541" i="11"/>
  <c r="R1541" i="11"/>
  <c r="Q850" i="11"/>
  <c r="R850" i="11"/>
  <c r="Q1843" i="11"/>
  <c r="R1843" i="11"/>
  <c r="Q1224" i="11"/>
  <c r="R1224" i="11"/>
  <c r="Q385" i="11"/>
  <c r="R385" i="11"/>
  <c r="Q1587" i="11"/>
  <c r="R1587" i="11"/>
  <c r="Q847" i="11"/>
  <c r="R847" i="11"/>
  <c r="Q1874" i="11"/>
  <c r="R1874" i="11"/>
  <c r="Q1221" i="11"/>
  <c r="R1221" i="11"/>
  <c r="Q382" i="11"/>
  <c r="R382" i="11"/>
  <c r="Q1589" i="11"/>
  <c r="R1589" i="11"/>
  <c r="Q959" i="11"/>
  <c r="R959" i="11"/>
  <c r="Q1842" i="11"/>
  <c r="R1842" i="11"/>
  <c r="Q1219" i="11"/>
  <c r="R1219" i="11"/>
  <c r="Q374" i="11"/>
  <c r="R374" i="11"/>
  <c r="Q1591" i="11"/>
  <c r="R1591" i="11"/>
  <c r="Q840" i="11"/>
  <c r="R840" i="11"/>
  <c r="Q1756" i="11"/>
  <c r="R1756" i="11"/>
  <c r="Q1216" i="11"/>
  <c r="R1216" i="11"/>
  <c r="Q62" i="11"/>
  <c r="R62" i="11" s="1"/>
  <c r="Q1373" i="11"/>
  <c r="R1373" i="11"/>
  <c r="Q1838" i="11"/>
  <c r="R1838" i="11"/>
  <c r="Q1687" i="11"/>
  <c r="R1687" i="11"/>
  <c r="Q1836" i="11"/>
  <c r="R1836" i="11"/>
  <c r="Q1213" i="11"/>
  <c r="R1213" i="11"/>
  <c r="Q1684" i="11"/>
  <c r="R1684" i="11"/>
  <c r="Q836" i="11"/>
  <c r="R836" i="11"/>
  <c r="Q1831" i="11"/>
  <c r="R1831" i="11"/>
  <c r="Q1368" i="11"/>
  <c r="R1368" i="11"/>
  <c r="Q1679" i="11"/>
  <c r="R1679" i="11"/>
  <c r="Q835" i="11"/>
  <c r="R835" i="11"/>
  <c r="Q1827" i="11"/>
  <c r="R1827" i="11"/>
  <c r="Q1826" i="11"/>
  <c r="R1826" i="11"/>
  <c r="Q1365" i="11"/>
  <c r="R1365" i="11"/>
  <c r="Q1364" i="11"/>
  <c r="R1364" i="11"/>
  <c r="Q620" i="11"/>
  <c r="R620" i="11"/>
  <c r="Q1674" i="11"/>
  <c r="R1674" i="11"/>
  <c r="Q832" i="11"/>
  <c r="R832" i="11"/>
  <c r="Q1822" i="11"/>
  <c r="R1822" i="11"/>
  <c r="Q618" i="11"/>
  <c r="R618" i="11"/>
  <c r="Q1672" i="11"/>
  <c r="R1672" i="11"/>
  <c r="Q1028" i="11"/>
  <c r="R1028" i="11"/>
  <c r="Q1956" i="11"/>
  <c r="R1956" i="11"/>
  <c r="Q1202" i="11"/>
  <c r="R1202" i="11"/>
  <c r="Q57" i="11"/>
  <c r="R57" i="11" s="1"/>
  <c r="Q1358" i="11"/>
  <c r="R1358" i="11"/>
  <c r="Q363" i="11"/>
  <c r="R363" i="11"/>
  <c r="Q1514" i="11"/>
  <c r="R1514" i="11"/>
  <c r="Q613" i="11"/>
  <c r="R613" i="11"/>
  <c r="Q1667" i="11"/>
  <c r="R1667" i="11"/>
  <c r="Q824" i="11"/>
  <c r="R824" i="11"/>
  <c r="Q1815" i="11"/>
  <c r="R1815" i="11"/>
  <c r="Q1022" i="11"/>
  <c r="R1022" i="11"/>
  <c r="Q1978" i="11"/>
  <c r="R1978" i="11"/>
  <c r="Q1196" i="11"/>
  <c r="R1196" i="11"/>
  <c r="Q50" i="11"/>
  <c r="R50" i="11"/>
  <c r="Q1352" i="11"/>
  <c r="R1352" i="11"/>
  <c r="Q49" i="11"/>
  <c r="R49" i="11" s="1"/>
  <c r="Q1351" i="11"/>
  <c r="R1351" i="11"/>
  <c r="Q1810" i="11"/>
  <c r="R1810" i="11"/>
  <c r="Q1018" i="11"/>
  <c r="R1018" i="11"/>
  <c r="Q1946" i="11"/>
  <c r="R1946" i="11"/>
  <c r="Q1192" i="11"/>
  <c r="R1192" i="11"/>
  <c r="Q2048" i="11"/>
  <c r="R2048" i="11"/>
  <c r="Q354" i="11"/>
  <c r="R354" i="11"/>
  <c r="Q1505" i="11"/>
  <c r="R1505" i="11"/>
  <c r="Q353" i="11"/>
  <c r="R353" i="11"/>
  <c r="Q1504" i="11"/>
  <c r="R1504" i="11"/>
  <c r="Q1014" i="11"/>
  <c r="R1014" i="11"/>
  <c r="Q1941" i="11"/>
  <c r="R1941" i="11"/>
  <c r="Q1013" i="11"/>
  <c r="R1013" i="11"/>
  <c r="Q1940" i="11"/>
  <c r="R1940" i="11"/>
  <c r="Q1012" i="11"/>
  <c r="R1012" i="11"/>
  <c r="Q1939" i="11"/>
  <c r="R1939" i="11"/>
  <c r="Q1011" i="11"/>
  <c r="R1011" i="11"/>
  <c r="Q1938" i="11"/>
  <c r="R1938" i="11"/>
  <c r="Q1342" i="11"/>
  <c r="R1342" i="11"/>
  <c r="Q1799" i="11"/>
  <c r="R1799" i="11"/>
  <c r="Q1651" i="11"/>
  <c r="R1651" i="11"/>
  <c r="Q1497" i="11"/>
  <c r="R1497" i="11"/>
  <c r="Q1009" i="11"/>
  <c r="R1009" i="11"/>
  <c r="Q1933" i="11"/>
  <c r="R1933" i="11"/>
  <c r="Q599" i="11"/>
  <c r="R599" i="11"/>
  <c r="Q1648" i="11"/>
  <c r="R1648" i="11"/>
  <c r="Q598" i="11"/>
  <c r="R598" i="11"/>
  <c r="Q1647" i="11"/>
  <c r="R1647" i="11"/>
  <c r="Q597" i="11"/>
  <c r="R597" i="11"/>
  <c r="Q1646" i="11"/>
  <c r="R1646" i="11"/>
  <c r="Q596" i="11"/>
  <c r="R596" i="11"/>
  <c r="Q1645" i="11"/>
  <c r="R1645" i="11"/>
  <c r="Q595" i="11"/>
  <c r="R595" i="11"/>
  <c r="Q1644" i="11"/>
  <c r="R1644" i="11"/>
  <c r="Q594" i="11"/>
  <c r="R594" i="11"/>
  <c r="Q1643" i="11"/>
  <c r="R1643" i="11"/>
  <c r="Q593" i="11"/>
  <c r="R593" i="11"/>
  <c r="Q1642" i="11"/>
  <c r="R1642" i="11"/>
  <c r="Q1174" i="11"/>
  <c r="R1174" i="11"/>
  <c r="Q2028" i="11"/>
  <c r="R2028" i="11"/>
  <c r="Q1173" i="11"/>
  <c r="R1173" i="11"/>
  <c r="Q2027" i="11"/>
  <c r="R2027" i="11"/>
  <c r="Q2099" i="11"/>
  <c r="R2099" i="11"/>
  <c r="Q37" i="11"/>
  <c r="R37" i="11"/>
  <c r="Q1330" i="11"/>
  <c r="R1330" i="11"/>
  <c r="Q2097" i="11"/>
  <c r="R2097" i="11"/>
  <c r="Q1171" i="11"/>
  <c r="R1171" i="11"/>
  <c r="Q2022" i="11"/>
  <c r="R2022" i="11"/>
  <c r="Q996" i="11"/>
  <c r="R996" i="11"/>
  <c r="Q1921" i="11"/>
  <c r="R1921" i="11"/>
  <c r="Q1635" i="11"/>
  <c r="R1635" i="11"/>
  <c r="Q2019" i="11"/>
  <c r="R2019" i="11"/>
  <c r="Q995" i="11"/>
  <c r="R995" i="11"/>
  <c r="Q1918" i="11"/>
  <c r="R1918" i="11"/>
  <c r="Q797" i="11"/>
  <c r="R797" i="11"/>
  <c r="Q1780" i="11"/>
  <c r="R1780" i="11"/>
  <c r="Q586" i="11"/>
  <c r="R586" i="11"/>
  <c r="Q1632" i="11"/>
  <c r="R1632" i="11"/>
  <c r="Q334" i="11"/>
  <c r="R334" i="11"/>
  <c r="Q1479" i="11"/>
  <c r="R1479" i="11"/>
  <c r="Q30" i="11"/>
  <c r="R30" i="11" s="1"/>
  <c r="Q1322" i="11"/>
  <c r="R1322" i="11"/>
  <c r="Q2088" i="11"/>
  <c r="R2088" i="11"/>
  <c r="Q1162" i="11"/>
  <c r="R1162" i="11"/>
  <c r="Q2015" i="11"/>
  <c r="R2015" i="11"/>
  <c r="Q989" i="11"/>
  <c r="R989" i="11"/>
  <c r="Q1912" i="11"/>
  <c r="R1912" i="11"/>
  <c r="Q791" i="11"/>
  <c r="R791" i="11"/>
  <c r="Q1870" i="11"/>
  <c r="R1870" i="11"/>
  <c r="Q581" i="11"/>
  <c r="R581" i="11"/>
  <c r="Q1624" i="11"/>
  <c r="R1624" i="11"/>
  <c r="Q326" i="11"/>
  <c r="R326" i="11"/>
  <c r="Q1472" i="11"/>
  <c r="R1472" i="11"/>
  <c r="Q2141" i="11"/>
  <c r="R2141" i="11"/>
  <c r="Q1772" i="11"/>
  <c r="R1772" i="11"/>
  <c r="Q579" i="11"/>
  <c r="R579" i="11"/>
  <c r="Q1621" i="11"/>
  <c r="R1621" i="11"/>
  <c r="Q983" i="11"/>
  <c r="R983" i="11"/>
  <c r="Q1906" i="11"/>
  <c r="R1906" i="11"/>
  <c r="Q1154" i="11"/>
  <c r="R1154" i="11"/>
  <c r="Q2008" i="11"/>
  <c r="R2008" i="11"/>
  <c r="Q786" i="11"/>
  <c r="R786" i="11"/>
  <c r="Q1768" i="11"/>
  <c r="R1768" i="11"/>
  <c r="Q323" i="11"/>
  <c r="R323" i="11"/>
  <c r="Q1466" i="11"/>
  <c r="R1466" i="11"/>
  <c r="Q2135" i="11"/>
  <c r="R2135" i="11"/>
  <c r="Q784" i="11"/>
  <c r="R784" i="11"/>
  <c r="Q1766" i="11"/>
  <c r="R1766" i="11"/>
  <c r="Q321" i="11"/>
  <c r="R321" i="11"/>
  <c r="Q1464" i="11"/>
  <c r="R1464" i="11"/>
  <c r="Q2132" i="11"/>
  <c r="R2132" i="11"/>
  <c r="Q1149" i="11"/>
  <c r="R1149" i="11"/>
  <c r="Q2003" i="11"/>
  <c r="R2003" i="11"/>
  <c r="Q781" i="11"/>
  <c r="R781" i="11"/>
  <c r="Q1763" i="11"/>
  <c r="R1763" i="11"/>
  <c r="Q2076" i="11"/>
  <c r="R2076" i="11"/>
  <c r="Q1762" i="11"/>
  <c r="R1762" i="11"/>
  <c r="Q1761" i="11"/>
  <c r="R1761" i="11"/>
  <c r="Q1460" i="11"/>
  <c r="R1460" i="11"/>
  <c r="Q2126" i="11"/>
  <c r="R2126" i="11"/>
  <c r="Q975" i="11"/>
  <c r="R975" i="11"/>
  <c r="Q1895" i="11"/>
  <c r="R1895" i="11"/>
  <c r="Q317" i="11"/>
  <c r="R317" i="11"/>
  <c r="Q1458" i="11"/>
  <c r="R1458" i="11"/>
  <c r="Q2124" i="11"/>
  <c r="R2124" i="11"/>
  <c r="Q970" i="11"/>
  <c r="R970" i="11"/>
  <c r="Q1893" i="11"/>
  <c r="R1893" i="11"/>
  <c r="Q316" i="11"/>
  <c r="R316" i="11"/>
  <c r="Q1534" i="11"/>
  <c r="R1534" i="11"/>
  <c r="Q2143" i="11"/>
  <c r="R2143" i="11"/>
  <c r="Q969" i="11"/>
  <c r="R969" i="11"/>
  <c r="Q1891" i="11"/>
  <c r="R1891" i="11"/>
  <c r="Q1751" i="11"/>
  <c r="R1751" i="11"/>
  <c r="Q2179" i="11"/>
  <c r="R2179" i="11"/>
  <c r="Q1992" i="11"/>
  <c r="R1992" i="11"/>
  <c r="Q968" i="11"/>
  <c r="R968" i="11"/>
  <c r="Q1888" i="11"/>
  <c r="R1888" i="11"/>
  <c r="Q7" i="11"/>
  <c r="R7" i="11" s="1"/>
  <c r="Q1300" i="11"/>
  <c r="R1300" i="11"/>
  <c r="Q2064" i="11"/>
  <c r="R2064" i="11"/>
  <c r="Q565" i="11"/>
  <c r="R565" i="11"/>
  <c r="Q1602" i="11"/>
  <c r="R1602" i="11"/>
  <c r="Q2166" i="11"/>
  <c r="R2166" i="11"/>
  <c r="Q2117" i="11"/>
  <c r="R2117" i="11"/>
  <c r="Q564" i="11"/>
  <c r="R564" i="11"/>
  <c r="Q1601" i="11"/>
  <c r="R1601" i="11"/>
  <c r="Q2167" i="11"/>
  <c r="R2167" i="11"/>
  <c r="Q771" i="11"/>
  <c r="R771" i="11"/>
  <c r="Q1744" i="11"/>
  <c r="R1744" i="11"/>
  <c r="Q2174" i="11"/>
  <c r="R2174" i="11"/>
  <c r="Q769" i="11"/>
  <c r="R769" i="11"/>
  <c r="Q1743" i="11"/>
  <c r="R1743" i="11"/>
  <c r="Q2175" i="11"/>
  <c r="R2175" i="11"/>
  <c r="Q1137" i="11"/>
  <c r="R1137" i="11"/>
  <c r="Q1983" i="11"/>
  <c r="R1983" i="11"/>
  <c r="Q2199" i="11"/>
  <c r="R2199" i="11"/>
  <c r="Q961" i="11"/>
  <c r="R961" i="11"/>
  <c r="Q1878" i="11"/>
  <c r="R1878" i="11"/>
  <c r="Q2188" i="11"/>
  <c r="R2188" i="11"/>
  <c r="Q2057" i="11"/>
  <c r="R2057" i="11"/>
  <c r="Q2205" i="11"/>
  <c r="R2205" i="11"/>
  <c r="Q2204" i="11"/>
  <c r="R2204" i="11"/>
  <c r="Q960" i="11"/>
  <c r="R960" i="11"/>
  <c r="Q1876" i="11"/>
  <c r="R1876" i="11"/>
  <c r="Q2185" i="11"/>
  <c r="R2185" i="11"/>
  <c r="Q2219" i="11"/>
  <c r="R2219" i="11"/>
  <c r="Q2208" i="11"/>
  <c r="R2208" i="11"/>
  <c r="Q577" i="11"/>
  <c r="R577" i="11"/>
  <c r="Q1617" i="11"/>
  <c r="R1617" i="11"/>
  <c r="Q2080" i="11"/>
  <c r="R2080" i="11"/>
  <c r="Q979" i="11"/>
  <c r="R979" i="11"/>
  <c r="Q1902" i="11"/>
  <c r="R1902" i="11"/>
  <c r="Q575" i="11"/>
  <c r="R575" i="11"/>
  <c r="Q1615" i="11"/>
  <c r="R1615" i="11"/>
  <c r="Q15" i="11"/>
  <c r="R15" i="11" s="1"/>
  <c r="Q1309" i="11"/>
  <c r="R1309" i="11"/>
  <c r="Q2078" i="11"/>
  <c r="R2078" i="11"/>
  <c r="Q976" i="11"/>
  <c r="R976" i="11"/>
  <c r="Q1899" i="11"/>
  <c r="R1899" i="11"/>
  <c r="Q2129" i="11"/>
  <c r="R2129" i="11"/>
  <c r="Q1898" i="11"/>
  <c r="R1898" i="11"/>
  <c r="Q1897" i="11"/>
  <c r="R1897" i="11"/>
  <c r="Q1611" i="11"/>
  <c r="R1611" i="11"/>
  <c r="Q2160" i="11"/>
  <c r="R2160" i="11"/>
  <c r="Q1147" i="11"/>
  <c r="R1147" i="11"/>
  <c r="Q1998" i="11"/>
  <c r="R1998" i="11"/>
  <c r="Q571" i="11"/>
  <c r="R571" i="11"/>
  <c r="Q1609" i="11"/>
  <c r="R1609" i="11"/>
  <c r="Q2158" i="11"/>
  <c r="R2158" i="11"/>
  <c r="Q1164" i="11"/>
  <c r="R1164" i="11"/>
  <c r="Q1996" i="11"/>
  <c r="R1996" i="11"/>
  <c r="Q568" i="11"/>
  <c r="R568" i="11"/>
  <c r="Q1738" i="11"/>
  <c r="R1738" i="11"/>
  <c r="Q2157" i="11"/>
  <c r="R2157" i="11"/>
  <c r="Q1144" i="11"/>
  <c r="R1144" i="11"/>
  <c r="Q1994" i="11"/>
  <c r="R1994" i="11"/>
  <c r="Q1890" i="11"/>
  <c r="R1890" i="11"/>
  <c r="Q1302" i="11"/>
  <c r="R1302" i="11"/>
  <c r="Q2066" i="11"/>
  <c r="R2066" i="11"/>
  <c r="Q1143" i="11"/>
  <c r="R1143" i="11"/>
  <c r="Q1991" i="11"/>
  <c r="R1991" i="11"/>
  <c r="Q314" i="11"/>
  <c r="R314" i="11"/>
  <c r="Q1453" i="11"/>
  <c r="R1453" i="11"/>
  <c r="Q2119" i="11"/>
  <c r="R2119" i="11"/>
  <c r="Q774" i="11"/>
  <c r="R774" i="11"/>
  <c r="Q1747" i="11"/>
  <c r="R1747" i="11"/>
  <c r="Q2182" i="11"/>
  <c r="R2182" i="11"/>
  <c r="Q2151" i="11"/>
  <c r="R2151" i="11"/>
  <c r="Q772" i="11"/>
  <c r="R772" i="11"/>
  <c r="Q1745" i="11"/>
  <c r="R1745" i="11"/>
  <c r="Q2173" i="11"/>
  <c r="R2173" i="11"/>
  <c r="Q964" i="11"/>
  <c r="R964" i="11"/>
  <c r="Q1883" i="11"/>
  <c r="R1883" i="11"/>
  <c r="Q2190" i="11"/>
  <c r="R2190" i="11"/>
  <c r="Q963" i="11"/>
  <c r="R963" i="11"/>
  <c r="Q1881" i="11"/>
  <c r="R1881" i="11"/>
  <c r="Q2192" i="11"/>
  <c r="R2192" i="11"/>
  <c r="Q1295" i="11"/>
  <c r="R1295" i="11"/>
  <c r="Q2058" i="11"/>
  <c r="R2058" i="11"/>
  <c r="Q2206" i="11"/>
  <c r="R2206" i="11"/>
  <c r="Q1136" i="11"/>
  <c r="R1136" i="11"/>
  <c r="Q1982" i="11"/>
  <c r="R1982" i="11"/>
  <c r="Q2201" i="11"/>
  <c r="R2201" i="11"/>
  <c r="Q2111" i="11"/>
  <c r="R2111" i="11"/>
  <c r="Q2211" i="11"/>
  <c r="R2211" i="11"/>
  <c r="Q2210" i="11"/>
  <c r="R2210" i="11"/>
  <c r="Q1135" i="11"/>
  <c r="R1135" i="11"/>
  <c r="Q1980" i="11"/>
  <c r="R1980" i="11"/>
  <c r="Q2195" i="11"/>
  <c r="R2195" i="11"/>
  <c r="Q2221" i="11"/>
  <c r="R2221" i="11"/>
  <c r="Q2212" i="11"/>
  <c r="R2212" i="11"/>
  <c r="Q807" i="11"/>
  <c r="R807" i="11"/>
  <c r="Q806" i="11"/>
  <c r="R806" i="11"/>
  <c r="Q805" i="11"/>
  <c r="R805" i="11"/>
  <c r="Q804" i="11"/>
  <c r="R804" i="11"/>
  <c r="Q803" i="11"/>
  <c r="R803" i="11"/>
  <c r="Q1332" i="11"/>
  <c r="R1332" i="11"/>
  <c r="Q1331" i="11"/>
  <c r="R1331" i="11"/>
  <c r="Q1639" i="11"/>
  <c r="R1639" i="11"/>
  <c r="Q1486" i="11"/>
  <c r="R1486" i="11"/>
  <c r="Q1329" i="11"/>
  <c r="R1329" i="11"/>
  <c r="Q2021" i="11"/>
  <c r="R2021" i="11"/>
  <c r="Q1782" i="11"/>
  <c r="R1782" i="11"/>
  <c r="Q1168" i="11"/>
  <c r="R1168" i="11"/>
  <c r="Q994" i="11"/>
  <c r="R994" i="11"/>
  <c r="Q796" i="11"/>
  <c r="R796" i="11"/>
  <c r="Q585" i="11"/>
  <c r="R585" i="11"/>
  <c r="Q333" i="11"/>
  <c r="R333" i="11"/>
  <c r="Q1321" i="11"/>
  <c r="R1321" i="11"/>
  <c r="Q1161" i="11"/>
  <c r="R1161" i="11"/>
  <c r="Q988" i="11"/>
  <c r="R988" i="11"/>
  <c r="Q790" i="11"/>
  <c r="R790" i="11"/>
  <c r="Q580" i="11"/>
  <c r="R580" i="11"/>
  <c r="Q985" i="11"/>
  <c r="R985" i="11"/>
  <c r="Q1908" i="11"/>
  <c r="R1908" i="11"/>
  <c r="Q1771" i="11"/>
  <c r="R1771" i="11"/>
  <c r="Q2009" i="11"/>
  <c r="R2009" i="11"/>
  <c r="Q981" i="11"/>
  <c r="R981" i="11"/>
  <c r="Q299" i="11"/>
  <c r="R299" i="11" s="1"/>
  <c r="Q276" i="11"/>
  <c r="R276" i="11" s="1"/>
  <c r="Q270" i="11"/>
  <c r="R270" i="11" s="1"/>
  <c r="Q264" i="11"/>
  <c r="R264" i="11" s="1"/>
  <c r="Q258" i="11"/>
  <c r="R258" i="11" s="1"/>
  <c r="Q252" i="11"/>
  <c r="R252" i="11" s="1"/>
  <c r="Q68" i="11"/>
  <c r="R68" i="11" s="1"/>
  <c r="Q24" i="11"/>
  <c r="R24" i="11" s="1"/>
  <c r="Q247" i="11"/>
  <c r="R247" i="11" s="1"/>
  <c r="Q244" i="11"/>
  <c r="R244" i="11" s="1"/>
  <c r="Q241" i="11"/>
  <c r="R241" i="11" s="1"/>
  <c r="Q238" i="11"/>
  <c r="R238" i="11" s="1"/>
  <c r="Q235" i="11"/>
  <c r="R235" i="11" s="1"/>
  <c r="Q232" i="11"/>
  <c r="R232" i="11" s="1"/>
  <c r="Q229" i="11"/>
  <c r="R229" i="11" s="1"/>
  <c r="Q226" i="11"/>
  <c r="R226" i="11" s="1"/>
  <c r="Q223" i="11"/>
  <c r="R223" i="11" s="1"/>
  <c r="Q220" i="11"/>
  <c r="R220" i="11" s="1"/>
  <c r="Q217" i="11"/>
  <c r="R217" i="11" s="1"/>
  <c r="Q214" i="11"/>
  <c r="R214" i="11" s="1"/>
  <c r="Q211" i="11"/>
  <c r="R211" i="11" s="1"/>
  <c r="Q208" i="11"/>
  <c r="R208" i="11" s="1"/>
  <c r="Q205" i="11"/>
  <c r="R205" i="11" s="1"/>
  <c r="Q73" i="11"/>
  <c r="R73" i="11" s="1"/>
  <c r="Q199" i="11"/>
  <c r="R199" i="11" s="1"/>
  <c r="Q763" i="11"/>
  <c r="R763" i="11" s="1"/>
  <c r="Q761" i="11"/>
  <c r="R761" i="11" s="1"/>
  <c r="Q759" i="11"/>
  <c r="R759" i="11" s="1"/>
  <c r="Q757" i="11"/>
  <c r="R757" i="11" s="1"/>
  <c r="Q755" i="11"/>
  <c r="R755" i="11"/>
  <c r="Q753" i="11"/>
  <c r="R753" i="11" s="1"/>
  <c r="Q500" i="11"/>
  <c r="R500" i="11" s="1"/>
  <c r="Q498" i="11"/>
  <c r="R498" i="11"/>
  <c r="Q378" i="11"/>
  <c r="R378" i="11" s="1"/>
  <c r="Q496" i="11"/>
  <c r="R496" i="11" s="1"/>
  <c r="Q493" i="11"/>
  <c r="R493" i="11"/>
  <c r="Q492" i="11"/>
  <c r="R492" i="11"/>
  <c r="Q955" i="11"/>
  <c r="R955" i="11" s="1"/>
  <c r="Q489" i="11"/>
  <c r="R489" i="11" s="1"/>
  <c r="Q952" i="11"/>
  <c r="R952" i="11" s="1"/>
  <c r="Q737" i="11"/>
  <c r="R737" i="11" s="1"/>
  <c r="Q735" i="11"/>
  <c r="R735" i="11"/>
  <c r="Q169" i="11"/>
  <c r="R169" i="11" s="1"/>
  <c r="Q732" i="11"/>
  <c r="R732" i="11" s="1"/>
  <c r="Q166" i="11"/>
  <c r="R166" i="11" s="1"/>
  <c r="Q729" i="11"/>
  <c r="R729" i="11" s="1"/>
  <c r="Q727" i="11"/>
  <c r="R727" i="11" s="1"/>
  <c r="Q725" i="11"/>
  <c r="R725" i="11"/>
  <c r="Q161" i="11"/>
  <c r="R161" i="11" s="1"/>
  <c r="Q722" i="11"/>
  <c r="R722" i="11" s="1"/>
  <c r="Q158" i="11"/>
  <c r="R158" i="11" s="1"/>
  <c r="Q720" i="11"/>
  <c r="R720" i="11" s="1"/>
  <c r="Q154" i="11"/>
  <c r="R154" i="11" s="1"/>
  <c r="Q469" i="11"/>
  <c r="R469" i="11"/>
  <c r="Q717" i="11"/>
  <c r="R717" i="11"/>
  <c r="Q931" i="11"/>
  <c r="R931" i="11" s="1"/>
  <c r="Q1128" i="11"/>
  <c r="R1128" i="11" s="1"/>
  <c r="Q148" i="11"/>
  <c r="R148" i="11" s="1"/>
  <c r="Q1125" i="11"/>
  <c r="R1125" i="11" s="1"/>
  <c r="Q146" i="11"/>
  <c r="R146" i="11" s="1"/>
  <c r="Q461" i="11"/>
  <c r="R461" i="11"/>
  <c r="Q709" i="11"/>
  <c r="R709" i="11" s="1"/>
  <c r="Q922" i="11"/>
  <c r="R922" i="11" s="1"/>
  <c r="Q1119" i="11"/>
  <c r="R1119" i="11" s="1"/>
  <c r="Q140" i="11"/>
  <c r="R140" i="11" s="1"/>
  <c r="Q455" i="11"/>
  <c r="R455" i="11"/>
  <c r="Q703" i="11"/>
  <c r="R703" i="11" s="1"/>
  <c r="Q917" i="11"/>
  <c r="R917" i="11" s="1"/>
  <c r="Q1134" i="11"/>
  <c r="R1134" i="11"/>
  <c r="Q134" i="11"/>
  <c r="R134" i="11" s="1"/>
  <c r="Q447" i="11"/>
  <c r="R447" i="11"/>
  <c r="Q697" i="11"/>
  <c r="R697" i="11" s="1"/>
  <c r="Q958" i="11"/>
  <c r="R958" i="11" s="1"/>
  <c r="Q972" i="11"/>
  <c r="R972" i="11" s="1"/>
  <c r="Q124" i="11"/>
  <c r="R124" i="11" s="1"/>
  <c r="Q440" i="11"/>
  <c r="R440" i="11" s="1"/>
  <c r="Q691" i="11"/>
  <c r="R691" i="11" s="1"/>
  <c r="Q690" i="11"/>
  <c r="R690" i="11"/>
  <c r="Q689" i="11"/>
  <c r="R689" i="11" s="1"/>
  <c r="Q688" i="11"/>
  <c r="R688" i="11"/>
  <c r="Q687" i="11"/>
  <c r="R687" i="11"/>
  <c r="Q686" i="11"/>
  <c r="R686" i="11" s="1"/>
  <c r="Q685" i="11"/>
  <c r="R685" i="11" s="1"/>
  <c r="Q1280" i="11"/>
  <c r="R1280" i="11" s="1"/>
  <c r="Q1279" i="11"/>
  <c r="R1279" i="11" s="1"/>
  <c r="Q902" i="11"/>
  <c r="R902" i="11" s="1"/>
  <c r="Q682" i="11"/>
  <c r="R682" i="11" s="1"/>
  <c r="Q1275" i="11"/>
  <c r="R1275" i="11" s="1"/>
  <c r="Q1274" i="11"/>
  <c r="R1274" i="11" s="1"/>
  <c r="Q1095" i="11"/>
  <c r="R1095" i="11" s="1"/>
  <c r="Q1272" i="11"/>
  <c r="R1272" i="11" s="1"/>
  <c r="Q428" i="11"/>
  <c r="R428" i="11" s="1"/>
  <c r="Q114" i="11"/>
  <c r="R114" i="11"/>
  <c r="Q1410" i="11"/>
  <c r="R1410" i="11" s="1"/>
  <c r="Q1269" i="11"/>
  <c r="R1269" i="11" s="1"/>
  <c r="Q1089" i="11"/>
  <c r="R1089" i="11" s="1"/>
  <c r="Q112" i="11"/>
  <c r="R112" i="11" s="1"/>
  <c r="Q1429" i="11"/>
  <c r="R1429" i="11"/>
  <c r="Q1088" i="11"/>
  <c r="R1088" i="11" s="1"/>
  <c r="Q672" i="11"/>
  <c r="R672" i="11" s="1"/>
  <c r="Q108" i="11"/>
  <c r="R108" i="11" s="1"/>
  <c r="Q1426" i="11"/>
  <c r="R1426" i="11"/>
  <c r="Q670" i="11"/>
  <c r="R670" i="11"/>
  <c r="Q1735" i="11"/>
  <c r="R1735" i="11" s="1"/>
  <c r="Q1263" i="11"/>
  <c r="R1263" i="11" s="1"/>
  <c r="Q668" i="11"/>
  <c r="R668" i="11" s="1"/>
  <c r="Q1733" i="11"/>
  <c r="R1733" i="11" s="1"/>
  <c r="Q1261" i="11"/>
  <c r="R1261" i="11"/>
  <c r="Q666" i="11"/>
  <c r="R666" i="11"/>
  <c r="Q1731" i="11"/>
  <c r="R1731" i="11" s="1"/>
  <c r="Q1259" i="11"/>
  <c r="R1259" i="11" s="1"/>
  <c r="Q880" i="11"/>
  <c r="R880" i="11" s="1"/>
  <c r="Q101" i="11"/>
  <c r="R101" i="11"/>
  <c r="Q1418" i="11"/>
  <c r="R1418" i="11"/>
  <c r="Q878" i="11"/>
  <c r="R878" i="11" s="1"/>
  <c r="Q1255" i="11"/>
  <c r="R1255" i="11" s="1"/>
  <c r="Q661" i="11"/>
  <c r="R661" i="11" s="1"/>
  <c r="Q1725" i="11"/>
  <c r="R1725" i="11" s="1"/>
  <c r="Q1253" i="11"/>
  <c r="R1253" i="11" s="1"/>
  <c r="Q659" i="11"/>
  <c r="R659" i="11" s="1"/>
  <c r="Q1723" i="11"/>
  <c r="R1723" i="11"/>
  <c r="Q1251" i="11"/>
  <c r="R1251" i="11" s="1"/>
  <c r="Q657" i="11"/>
  <c r="R657" i="11" s="1"/>
  <c r="Q1625" i="11"/>
  <c r="R1625" i="11" s="1"/>
  <c r="Q1249" i="11"/>
  <c r="R1249" i="11" s="1"/>
  <c r="Q655" i="11"/>
  <c r="R655" i="11"/>
  <c r="Q1722" i="11"/>
  <c r="R1722" i="11" s="1"/>
  <c r="Q1247" i="11"/>
  <c r="R1247" i="11" s="1"/>
  <c r="Q403" i="11"/>
  <c r="R403" i="11" s="1"/>
  <c r="Q1563" i="11"/>
  <c r="R1563" i="11" s="1"/>
  <c r="Q867" i="11"/>
  <c r="R867" i="11" s="1"/>
  <c r="Q1867" i="11"/>
  <c r="R1867" i="11" s="1"/>
  <c r="Q1244" i="11"/>
  <c r="R1244" i="11"/>
  <c r="Q400" i="11"/>
  <c r="R400" i="11" s="1"/>
  <c r="Q1560" i="11"/>
  <c r="R1560" i="11" s="1"/>
  <c r="Q1242" i="11"/>
  <c r="R1242" i="11" s="1"/>
  <c r="Q399" i="11"/>
  <c r="R399" i="11" s="1"/>
  <c r="Q1557" i="11"/>
  <c r="R1557" i="11" s="1"/>
  <c r="Q1240" i="11"/>
  <c r="R1240" i="11" s="1"/>
  <c r="Q1399" i="11"/>
  <c r="R1399" i="11" s="1"/>
  <c r="Q647" i="11"/>
  <c r="R647" i="11"/>
  <c r="Q1711" i="11"/>
  <c r="R1711" i="11"/>
  <c r="Q1059" i="11"/>
  <c r="R1059" i="11"/>
  <c r="Q84" i="11"/>
  <c r="R84" i="11" s="1"/>
  <c r="Q1396" i="11"/>
  <c r="R1396" i="11"/>
  <c r="Q1235" i="11"/>
  <c r="R1235" i="11" s="1"/>
  <c r="Q1855" i="11"/>
  <c r="R1855" i="11" s="1"/>
  <c r="Q1234" i="11"/>
  <c r="R1234" i="11" s="1"/>
  <c r="Q1393" i="11"/>
  <c r="R1393" i="11" s="1"/>
  <c r="Q82" i="11"/>
  <c r="R82" i="11" s="1"/>
  <c r="Q1392" i="11"/>
  <c r="R1392" i="11"/>
  <c r="Q642" i="11"/>
  <c r="R642" i="11" s="1"/>
  <c r="Q1702" i="11"/>
  <c r="R1702" i="11" s="1"/>
  <c r="Q1053" i="11"/>
  <c r="R1053" i="11" s="1"/>
  <c r="Q79" i="11"/>
  <c r="R79" i="11" s="1"/>
  <c r="Q1389" i="11"/>
  <c r="R1389" i="11" s="1"/>
  <c r="Q1847" i="11"/>
  <c r="R1847" i="11" s="1"/>
  <c r="Q1228" i="11"/>
  <c r="R1228" i="11" s="1"/>
  <c r="Q389" i="11"/>
  <c r="R389" i="11" s="1"/>
  <c r="Q1542" i="11"/>
  <c r="R1542" i="11" s="1"/>
  <c r="Q851" i="11"/>
  <c r="R851" i="11" s="1"/>
  <c r="Q1844" i="11"/>
  <c r="R1844" i="11"/>
  <c r="Q1225" i="11"/>
  <c r="R1225" i="11"/>
  <c r="Q386" i="11"/>
  <c r="R386" i="11" s="1"/>
  <c r="Q1539" i="11"/>
  <c r="R1539" i="11" s="1"/>
  <c r="Q848" i="11"/>
  <c r="R848" i="11" s="1"/>
  <c r="Q1875" i="11"/>
  <c r="R1875" i="11" s="1"/>
  <c r="Q1222" i="11"/>
  <c r="R1222" i="11"/>
  <c r="Q383" i="11"/>
  <c r="R383" i="11"/>
  <c r="Q1536" i="11"/>
  <c r="R1536" i="11" s="1"/>
  <c r="Q845" i="11"/>
  <c r="R845" i="11" s="1"/>
  <c r="Q1792" i="11"/>
  <c r="R1792" i="11" s="1"/>
  <c r="Q1220" i="11"/>
  <c r="R1220" i="11" s="1"/>
  <c r="Q376" i="11"/>
  <c r="R376" i="11" s="1"/>
  <c r="Q1535" i="11"/>
  <c r="R1535" i="11"/>
  <c r="Q842" i="11"/>
  <c r="R842" i="11" s="1"/>
  <c r="Q1757" i="11"/>
  <c r="R1757" i="11"/>
  <c r="Q1217" i="11"/>
  <c r="R1217" i="11"/>
  <c r="Q372" i="11"/>
  <c r="R372" i="11" s="1"/>
  <c r="Q1532" i="11"/>
  <c r="R1532" i="11" s="1"/>
  <c r="Q623" i="11"/>
  <c r="R623" i="11" s="1"/>
  <c r="Q1689" i="11"/>
  <c r="R1689" i="11" s="1"/>
  <c r="Q1036" i="11"/>
  <c r="R1036" i="11"/>
  <c r="Q1974" i="11"/>
  <c r="R1974" i="11"/>
  <c r="Q1835" i="11"/>
  <c r="R1835" i="11" s="1"/>
  <c r="Q1528" i="11"/>
  <c r="R1528" i="11" s="1"/>
  <c r="Q1970" i="11"/>
  <c r="R1970" i="11" s="1"/>
  <c r="Q1212" i="11"/>
  <c r="R1212" i="11" s="1"/>
  <c r="Q1681" i="11"/>
  <c r="R1681" i="11"/>
  <c r="Q1680" i="11"/>
  <c r="R1680" i="11" s="1"/>
  <c r="Q1965" i="11"/>
  <c r="R1965" i="11" s="1"/>
  <c r="Q1210" i="11"/>
  <c r="R1210" i="11"/>
  <c r="Q1209" i="11"/>
  <c r="R1209" i="11" s="1"/>
  <c r="Q621" i="11"/>
  <c r="R621" i="11" s="1"/>
  <c r="Q1676" i="11"/>
  <c r="R1676" i="11"/>
  <c r="Q1675" i="11"/>
  <c r="R1675" i="11"/>
  <c r="Q1031" i="11"/>
  <c r="R1031" i="11" s="1"/>
  <c r="Q1960" i="11"/>
  <c r="R1960" i="11" s="1"/>
  <c r="Q1205" i="11"/>
  <c r="R1205" i="11" s="1"/>
  <c r="Q1821" i="11"/>
  <c r="R1821" i="11" s="1"/>
  <c r="Q1029" i="11"/>
  <c r="R1029" i="11"/>
  <c r="Q1957" i="11"/>
  <c r="R1957" i="11"/>
  <c r="Q1360" i="11"/>
  <c r="R1360" i="11" s="1"/>
  <c r="Q365" i="11"/>
  <c r="R365" i="11"/>
  <c r="Q1516" i="11"/>
  <c r="R1516" i="11" s="1"/>
  <c r="Q615" i="11"/>
  <c r="R615" i="11" s="1"/>
  <c r="Q1669" i="11"/>
  <c r="R1669" i="11"/>
  <c r="Q826" i="11"/>
  <c r="R826" i="11" s="1"/>
  <c r="Q1817" i="11"/>
  <c r="R1817" i="11" s="1"/>
  <c r="Q1024" i="11"/>
  <c r="R1024" i="11" s="1"/>
  <c r="Q1952" i="11"/>
  <c r="R1952" i="11" s="1"/>
  <c r="Q1198" i="11"/>
  <c r="R1198" i="11" s="1"/>
  <c r="Q53" i="11"/>
  <c r="R53" i="11" s="1"/>
  <c r="Q1354" i="11"/>
  <c r="R1354" i="11" s="1"/>
  <c r="Q359" i="11"/>
  <c r="R359" i="11" s="1"/>
  <c r="Q1510" i="11"/>
  <c r="R1510" i="11" s="1"/>
  <c r="Q609" i="11"/>
  <c r="R609" i="11"/>
  <c r="Q1663" i="11"/>
  <c r="R1663" i="11" s="1"/>
  <c r="Q608" i="11"/>
  <c r="R608" i="11"/>
  <c r="Q1662" i="11"/>
  <c r="R1662" i="11"/>
  <c r="Q2050" i="11"/>
  <c r="R2050" i="11" s="1"/>
  <c r="Q1350" i="11"/>
  <c r="R1350" i="11" s="1"/>
  <c r="Q355" i="11"/>
  <c r="R355" i="11" s="1"/>
  <c r="Q1506" i="11"/>
  <c r="R1506" i="11" s="1"/>
  <c r="Q1807" i="11"/>
  <c r="R1807" i="11"/>
  <c r="Q817" i="11"/>
  <c r="R817" i="11" s="1"/>
  <c r="Q1806" i="11"/>
  <c r="R1806" i="11" s="1"/>
  <c r="Q816" i="11"/>
  <c r="R816" i="11"/>
  <c r="Q1805" i="11"/>
  <c r="R1805" i="11" s="1"/>
  <c r="Q1346" i="11"/>
  <c r="R1346" i="11" s="1"/>
  <c r="Q46" i="11"/>
  <c r="R46" i="11" s="1"/>
  <c r="Q1345" i="11"/>
  <c r="R1345" i="11"/>
  <c r="Q45" i="11"/>
  <c r="R45" i="11" s="1"/>
  <c r="Q1344" i="11"/>
  <c r="R1344" i="11" s="1"/>
  <c r="Q44" i="11"/>
  <c r="R44" i="11" s="1"/>
  <c r="Q1343" i="11"/>
  <c r="R1343" i="11" s="1"/>
  <c r="Q600" i="11"/>
  <c r="R600" i="11"/>
  <c r="Q1652" i="11"/>
  <c r="R1652" i="11"/>
  <c r="Q2039" i="11"/>
  <c r="R2039" i="11" s="1"/>
  <c r="Q1935" i="11"/>
  <c r="R1935" i="11" s="1"/>
  <c r="Q1797" i="11"/>
  <c r="R1797" i="11" s="1"/>
  <c r="Q1339" i="11"/>
  <c r="R1339" i="11" s="1"/>
  <c r="Q1932" i="11"/>
  <c r="R1932" i="11"/>
  <c r="Q1008" i="11"/>
  <c r="R1008" i="11" s="1"/>
  <c r="Q1931" i="11"/>
  <c r="R1931" i="11" s="1"/>
  <c r="Q1007" i="11"/>
  <c r="R1007" i="11"/>
  <c r="Q1930" i="11"/>
  <c r="R1930" i="11" s="1"/>
  <c r="Q1006" i="11"/>
  <c r="R1006" i="11"/>
  <c r="Q1911" i="11"/>
  <c r="R1911" i="11" s="1"/>
  <c r="Q1005" i="11"/>
  <c r="R1005" i="11" s="1"/>
  <c r="Q1929" i="11"/>
  <c r="R1929" i="11" s="1"/>
  <c r="Q1003" i="11"/>
  <c r="R1003" i="11" s="1"/>
  <c r="Q1880" i="11"/>
  <c r="R1880" i="11" s="1"/>
  <c r="Q1002" i="11"/>
  <c r="R1002" i="11" s="1"/>
  <c r="Q1979" i="11"/>
  <c r="R1979" i="11" s="1"/>
  <c r="Q1001" i="11"/>
  <c r="R1001" i="11"/>
  <c r="Q1928" i="11"/>
  <c r="R1928" i="11" s="1"/>
  <c r="Q1488" i="11"/>
  <c r="R1488" i="11" s="1"/>
  <c r="Q341" i="11"/>
  <c r="R341" i="11" s="1"/>
  <c r="Q1487" i="11"/>
  <c r="R1487" i="11" s="1"/>
  <c r="Q2026" i="11"/>
  <c r="R2026" i="11"/>
  <c r="Q1786" i="11"/>
  <c r="R1786" i="11" s="1"/>
  <c r="Q591" i="11"/>
  <c r="R591" i="11"/>
  <c r="Q1638" i="11"/>
  <c r="R1638" i="11"/>
  <c r="Q339" i="11"/>
  <c r="R339" i="11" s="1"/>
  <c r="Q1485" i="11"/>
  <c r="R1485" i="11" s="1"/>
  <c r="Q35" i="11"/>
  <c r="R35" i="11" s="1"/>
  <c r="Q1328" i="11"/>
  <c r="R1328" i="11" s="1"/>
  <c r="Q2095" i="11"/>
  <c r="R2095" i="11" s="1"/>
  <c r="Q1920" i="11"/>
  <c r="R1920" i="11" s="1"/>
  <c r="Q34" i="11"/>
  <c r="R34" i="11" s="1"/>
  <c r="Q1326" i="11"/>
  <c r="R1326" i="11" s="1"/>
  <c r="Q2092" i="11"/>
  <c r="R2092" i="11" s="1"/>
  <c r="Q1167" i="11"/>
  <c r="R1167" i="11" s="1"/>
  <c r="Q2017" i="11"/>
  <c r="R2017" i="11" s="1"/>
  <c r="Q993" i="11"/>
  <c r="R993" i="11" s="1"/>
  <c r="Q1916" i="11"/>
  <c r="R1916" i="11" s="1"/>
  <c r="Q795" i="11"/>
  <c r="R795" i="11"/>
  <c r="Q1778" i="11"/>
  <c r="R1778" i="11" s="1"/>
  <c r="Q584" i="11"/>
  <c r="R584" i="11" s="1"/>
  <c r="Q1630" i="11"/>
  <c r="R1630" i="11"/>
  <c r="Q332" i="11"/>
  <c r="R332" i="11" s="1"/>
  <c r="Q1477" i="11"/>
  <c r="R1477" i="11" s="1"/>
  <c r="Q27" i="11"/>
  <c r="R27" i="11" s="1"/>
  <c r="Q1320" i="11"/>
  <c r="R1320" i="11" s="1"/>
  <c r="Q2106" i="11"/>
  <c r="R2106" i="11" s="1"/>
  <c r="Q1160" i="11"/>
  <c r="R1160" i="11" s="1"/>
  <c r="Q1985" i="11"/>
  <c r="R1985" i="11" s="1"/>
  <c r="Q987" i="11"/>
  <c r="R987" i="11" s="1"/>
  <c r="Q1910" i="11"/>
  <c r="R1910" i="11" s="1"/>
  <c r="Q789" i="11"/>
  <c r="R789" i="11" s="1"/>
  <c r="Q1773" i="11"/>
  <c r="R1773" i="11" s="1"/>
  <c r="Q1157" i="11"/>
  <c r="R1157" i="11" s="1"/>
  <c r="Q2011" i="11"/>
  <c r="R2011" i="11" s="1"/>
  <c r="Q984" i="11"/>
  <c r="R984" i="11" s="1"/>
  <c r="Q1907" i="11"/>
  <c r="R1907" i="11" s="1"/>
  <c r="Q1315" i="11"/>
  <c r="R1315" i="11" s="1"/>
  <c r="Q2084" i="11"/>
  <c r="R2084" i="11" s="1"/>
  <c r="Q1468" i="11"/>
  <c r="R1468" i="11" s="1"/>
  <c r="Q2137" i="11"/>
  <c r="R2137" i="11" s="1"/>
  <c r="Q1153" i="11"/>
  <c r="R1153" i="11" s="1"/>
  <c r="Q2007" i="11"/>
  <c r="R2007" i="11" s="1"/>
  <c r="Q785" i="11"/>
  <c r="R785" i="11" s="1"/>
  <c r="Q1767" i="11"/>
  <c r="R1767" i="11" s="1"/>
  <c r="Q2134" i="11"/>
  <c r="R2134" i="11" s="1"/>
  <c r="Q1151" i="11"/>
  <c r="R1151" i="11" s="1"/>
  <c r="Q2005" i="11"/>
  <c r="R2005" i="11" s="1"/>
  <c r="Q783" i="11"/>
  <c r="R783" i="11" s="1"/>
  <c r="Q1765" i="11"/>
  <c r="R1765" i="11"/>
  <c r="Q320" i="11"/>
  <c r="R320" i="11" s="1"/>
  <c r="Q1463" i="11"/>
  <c r="R1463" i="11" s="1"/>
  <c r="Q2131" i="11"/>
  <c r="R2131" i="11" s="1"/>
  <c r="Q1148" i="11"/>
  <c r="R1148" i="11" s="1"/>
  <c r="Q2002" i="11"/>
  <c r="R2002" i="11" s="1"/>
  <c r="Q2163" i="11"/>
  <c r="R2163" i="11" s="1"/>
  <c r="Q2001" i="11"/>
  <c r="R2001" i="11" s="1"/>
  <c r="Q2000" i="11"/>
  <c r="R2000" i="11" s="1"/>
  <c r="Q1760" i="11"/>
  <c r="R1760" i="11"/>
  <c r="Q13" i="11"/>
  <c r="R13" i="11" s="1"/>
  <c r="Q1306" i="11"/>
  <c r="R1306" i="11"/>
  <c r="Q2072" i="11"/>
  <c r="R2072" i="11"/>
  <c r="Q779" i="11"/>
  <c r="R779" i="11" s="1"/>
  <c r="Q1758" i="11"/>
  <c r="R1758" i="11" s="1"/>
  <c r="Q11" i="11"/>
  <c r="R11" i="11" s="1"/>
  <c r="Q1382" i="11"/>
  <c r="R1382" i="11" s="1"/>
  <c r="Q2063" i="11"/>
  <c r="R2063" i="11" s="1"/>
  <c r="Q890" i="11"/>
  <c r="R890" i="11" s="1"/>
  <c r="Q1753" i="11"/>
  <c r="R1753" i="11"/>
  <c r="Q8" i="11"/>
  <c r="R8" i="11" s="1"/>
  <c r="Q1303" i="11"/>
  <c r="R1303" i="11" s="1"/>
  <c r="Q2068" i="11"/>
  <c r="R2068" i="11" s="1"/>
  <c r="Q1993" i="11"/>
  <c r="R1993" i="11" s="1"/>
  <c r="Q1455" i="11"/>
  <c r="R1455" i="11" s="1"/>
  <c r="Q2121" i="11"/>
  <c r="R2121" i="11" s="1"/>
  <c r="Q1301" i="11"/>
  <c r="R1301" i="11" s="1"/>
  <c r="Q2065" i="11"/>
  <c r="R2065" i="11" s="1"/>
  <c r="Q566" i="11"/>
  <c r="R566" i="11" s="1"/>
  <c r="Q1603" i="11"/>
  <c r="R1603" i="11" s="1"/>
  <c r="Q2152" i="11"/>
  <c r="R2152" i="11"/>
  <c r="Q966" i="11"/>
  <c r="R966" i="11"/>
  <c r="Q1886" i="11"/>
  <c r="R1886" i="11" s="1"/>
  <c r="Q1746" i="11"/>
  <c r="R1746" i="11" s="1"/>
  <c r="Q2176" i="11"/>
  <c r="R2176" i="11" s="1"/>
  <c r="Q965" i="11"/>
  <c r="R965" i="11" s="1"/>
  <c r="Q1884" i="11"/>
  <c r="R1884" i="11"/>
  <c r="Q2193" i="11"/>
  <c r="R2193" i="11" s="1"/>
  <c r="Q1139" i="11"/>
  <c r="R1139" i="11"/>
  <c r="Q1986" i="11"/>
  <c r="R1986" i="11"/>
  <c r="Q2200" i="11"/>
  <c r="R2200" i="11" s="1"/>
  <c r="Q1138" i="11"/>
  <c r="R1138" i="11" s="1"/>
  <c r="Q1984" i="11"/>
  <c r="R1984" i="11" s="1"/>
  <c r="Q2198" i="11"/>
  <c r="R2198" i="11" s="1"/>
  <c r="Q1448" i="11"/>
  <c r="R1448" i="11" s="1"/>
  <c r="Q2113" i="11"/>
  <c r="R2113" i="11"/>
  <c r="Q3" i="11"/>
  <c r="R3" i="11" s="1"/>
  <c r="Q1294" i="11"/>
  <c r="R1294" i="11" s="1"/>
  <c r="Q2109" i="11"/>
  <c r="R2109" i="11" s="1"/>
  <c r="Q2207" i="11"/>
  <c r="R2207" i="11" s="1"/>
  <c r="Q2146" i="11"/>
  <c r="R2146" i="11" s="1"/>
  <c r="Q2145" i="11"/>
  <c r="R2145" i="11" s="1"/>
  <c r="Q2214" i="11"/>
  <c r="R2214" i="11" s="1"/>
  <c r="Q1293" i="11"/>
  <c r="R1293" i="11" s="1"/>
  <c r="Q2056" i="11"/>
  <c r="R2056" i="11"/>
  <c r="Q2203" i="11"/>
  <c r="R2203" i="11"/>
  <c r="Q2168" i="11"/>
  <c r="R2168" i="11" s="1"/>
  <c r="Q2215" i="11"/>
  <c r="R2215" i="11"/>
  <c r="Q357" i="11"/>
  <c r="R357" i="11" s="1"/>
  <c r="Q1508" i="11"/>
  <c r="R1508" i="11" s="1"/>
  <c r="Q1947" i="11"/>
  <c r="R1947" i="11" s="1"/>
  <c r="Q1193" i="11"/>
  <c r="R1193" i="11" s="1"/>
  <c r="Q2049" i="11"/>
  <c r="R2049" i="11" s="1"/>
  <c r="Q1349" i="11"/>
  <c r="R1349" i="11" s="1"/>
  <c r="Q1659" i="11"/>
  <c r="R1659" i="11"/>
  <c r="Q605" i="11"/>
  <c r="R605" i="11" s="1"/>
  <c r="Q1658" i="11"/>
  <c r="R1658" i="11"/>
  <c r="Q604" i="11"/>
  <c r="R604" i="11" s="1"/>
  <c r="Q1657" i="11"/>
  <c r="R1657" i="11" s="1"/>
  <c r="Q1189" i="11"/>
  <c r="R1189" i="11" s="1"/>
  <c r="Q2044" i="11"/>
  <c r="R2044" i="11" s="1"/>
  <c r="Q1188" i="11"/>
  <c r="R1188" i="11" s="1"/>
  <c r="Q2043" i="11"/>
  <c r="R2043" i="11" s="1"/>
  <c r="Q1187" i="11"/>
  <c r="R1187" i="11" s="1"/>
  <c r="Q2042" i="11"/>
  <c r="R2042" i="11" s="1"/>
  <c r="Q1186" i="11"/>
  <c r="R1186" i="11" s="1"/>
  <c r="Q2041" i="11"/>
  <c r="R2041" i="11" s="1"/>
  <c r="Q1499" i="11"/>
  <c r="R1499" i="11" s="1"/>
  <c r="Q1936" i="11"/>
  <c r="R1936" i="11" s="1"/>
  <c r="Q1798" i="11"/>
  <c r="R1798" i="11" s="1"/>
  <c r="Q1650" i="11"/>
  <c r="R1650" i="11" s="1"/>
  <c r="Q1182" i="11"/>
  <c r="R1182" i="11" s="1"/>
  <c r="Q2036" i="11"/>
  <c r="R2036" i="11" s="1"/>
  <c r="Q809" i="11"/>
  <c r="R809" i="11" s="1"/>
  <c r="Q1795" i="11"/>
  <c r="R1795" i="11"/>
  <c r="Q808" i="11"/>
  <c r="R808" i="11" s="1"/>
  <c r="Q1794" i="11"/>
  <c r="R1794" i="11" s="1"/>
  <c r="Q1793" i="11"/>
  <c r="R1793" i="11" s="1"/>
  <c r="Q1791" i="11"/>
  <c r="R1791" i="11" s="1"/>
  <c r="Q1754" i="11"/>
  <c r="R1754" i="11" s="1"/>
  <c r="Q1790" i="11"/>
  <c r="R1790" i="11" s="1"/>
  <c r="Q1789" i="11"/>
  <c r="R1789" i="11" s="1"/>
  <c r="Q2102" i="11"/>
  <c r="R2102" i="11" s="1"/>
  <c r="Q2101" i="11"/>
  <c r="R2101" i="11" s="1"/>
  <c r="Q340" i="11"/>
  <c r="R340" i="11" s="1"/>
  <c r="Q36" i="11"/>
  <c r="R36" i="11" s="1"/>
  <c r="Q2096" i="11"/>
  <c r="R2096" i="11" s="1"/>
  <c r="Q1170" i="11"/>
  <c r="R1170" i="11" s="1"/>
  <c r="Q2093" i="11"/>
  <c r="R2093" i="11" s="1"/>
  <c r="Q2018" i="11"/>
  <c r="R2018" i="11" s="1"/>
  <c r="Q1917" i="11"/>
  <c r="R1917" i="11" s="1"/>
  <c r="Q1779" i="11"/>
  <c r="R1779" i="11" s="1"/>
  <c r="Q1631" i="11"/>
  <c r="R1631" i="11"/>
  <c r="Q1478" i="11"/>
  <c r="R1478" i="11" s="1"/>
  <c r="Q28" i="11"/>
  <c r="R28" i="11" s="1"/>
  <c r="Q2108" i="11"/>
  <c r="R2108" i="11" s="1"/>
  <c r="Q2014" i="11"/>
  <c r="R2014" i="11" s="1"/>
  <c r="Q1882" i="11"/>
  <c r="R1882" i="11" s="1"/>
  <c r="Q1774" i="11"/>
  <c r="R1774" i="11" s="1"/>
  <c r="Q1623" i="11"/>
  <c r="R1623" i="11" s="1"/>
  <c r="Q788" i="11"/>
  <c r="R788" i="11" s="1"/>
  <c r="Q1155" i="11"/>
  <c r="R1155" i="11" s="1"/>
  <c r="Q1314" i="11"/>
  <c r="R1314" i="11" s="1"/>
  <c r="Q2083" i="11"/>
  <c r="R2083" i="11" s="1"/>
  <c r="Q305" i="11"/>
  <c r="R305" i="11" s="1"/>
  <c r="Q293" i="11"/>
  <c r="R293" i="11" s="1"/>
  <c r="Q282" i="11"/>
  <c r="R282" i="11" s="1"/>
  <c r="Q304" i="11"/>
  <c r="R304" i="11" s="1"/>
  <c r="Q298" i="11"/>
  <c r="R298" i="11" s="1"/>
  <c r="Q292" i="11"/>
  <c r="R292" i="11" s="1"/>
  <c r="Q287" i="11"/>
  <c r="R287" i="11" s="1"/>
  <c r="Q281" i="11"/>
  <c r="R281" i="11" s="1"/>
  <c r="Q275" i="11"/>
  <c r="R275" i="11" s="1"/>
  <c r="Q269" i="11"/>
  <c r="R269" i="11" s="1"/>
  <c r="Q263" i="11"/>
  <c r="R263" i="11" s="1"/>
  <c r="Q257" i="11"/>
  <c r="R257" i="11" s="1"/>
  <c r="Q251" i="11"/>
  <c r="R251" i="11" s="1"/>
  <c r="Q69" i="11"/>
  <c r="R69" i="11" s="1"/>
  <c r="Q125" i="11"/>
  <c r="R125" i="11" s="1"/>
  <c r="Q555" i="11"/>
  <c r="R555" i="11" s="1"/>
  <c r="Q552" i="11"/>
  <c r="R552" i="11" s="1"/>
  <c r="Q549" i="11"/>
  <c r="R549" i="11" s="1"/>
  <c r="Q546" i="11"/>
  <c r="R546" i="11" s="1"/>
  <c r="Q543" i="11"/>
  <c r="R543" i="11" s="1"/>
  <c r="Q540" i="11"/>
  <c r="R540" i="11" s="1"/>
  <c r="Q539" i="11"/>
  <c r="R539" i="11" s="1"/>
  <c r="Q536" i="11"/>
  <c r="R536" i="11" s="1"/>
  <c r="Q533" i="11"/>
  <c r="R533" i="11" s="1"/>
  <c r="Q530" i="11"/>
  <c r="R530" i="11" s="1"/>
  <c r="Q527" i="11"/>
  <c r="R527" i="11" s="1"/>
  <c r="Q524" i="11"/>
  <c r="R524" i="11" s="1"/>
  <c r="Q521" i="11"/>
  <c r="R521" i="11" s="1"/>
  <c r="Q518" i="11"/>
  <c r="R518" i="11" s="1"/>
  <c r="Q515" i="11"/>
  <c r="R515" i="11" s="1"/>
  <c r="Q454" i="11"/>
  <c r="R454" i="11" s="1"/>
  <c r="Q381" i="11"/>
  <c r="R381" i="11" s="1"/>
  <c r="Q197" i="11"/>
  <c r="R197" i="11" s="1"/>
  <c r="Q195" i="11"/>
  <c r="R195" i="11" s="1"/>
  <c r="Q193" i="11"/>
  <c r="R193" i="11" s="1"/>
  <c r="Q191" i="11"/>
  <c r="R191" i="11" s="1"/>
  <c r="Q189" i="11"/>
  <c r="R189" i="11" s="1"/>
  <c r="Q502" i="11"/>
  <c r="R502" i="11" s="1"/>
  <c r="Q750" i="11"/>
  <c r="R750" i="11" s="1"/>
  <c r="Q748" i="11"/>
  <c r="R748" i="11" s="1"/>
  <c r="Q746" i="11"/>
  <c r="R746" i="11" s="1"/>
  <c r="Q744" i="11"/>
  <c r="R744" i="11" s="1"/>
  <c r="Q765" i="11"/>
  <c r="R765" i="11"/>
  <c r="Q743" i="11"/>
  <c r="R743" i="11" s="1"/>
  <c r="Q175" i="11"/>
  <c r="R175" i="11" s="1"/>
  <c r="Q740" i="11"/>
  <c r="R740" i="11" s="1"/>
  <c r="Q172" i="11"/>
  <c r="R172" i="11" s="1"/>
  <c r="Q950" i="11"/>
  <c r="R950" i="11" s="1"/>
  <c r="Q948" i="11"/>
  <c r="R948" i="11" s="1"/>
  <c r="Q483" i="11"/>
  <c r="R483" i="11" s="1"/>
  <c r="Q945" i="11"/>
  <c r="R945" i="11" s="1"/>
  <c r="Q480" i="11"/>
  <c r="R480" i="11" s="1"/>
  <c r="Q942" i="11"/>
  <c r="R942" i="11" s="1"/>
  <c r="Q940" i="11"/>
  <c r="R940" i="11" s="1"/>
  <c r="Q938" i="11"/>
  <c r="R938" i="11" s="1"/>
  <c r="Q475" i="11"/>
  <c r="R475" i="11" s="1"/>
  <c r="Q935" i="11"/>
  <c r="R935" i="11" s="1"/>
  <c r="Q473" i="11"/>
  <c r="R473" i="11" s="1"/>
  <c r="Q873" i="11"/>
  <c r="R873" i="11" s="1"/>
  <c r="Q470" i="11"/>
  <c r="R470" i="11" s="1"/>
  <c r="Q718" i="11"/>
  <c r="R718" i="11" s="1"/>
  <c r="Q932" i="11"/>
  <c r="R932" i="11" s="1"/>
  <c r="Q1129" i="11"/>
  <c r="R1129" i="11" s="1"/>
  <c r="Q149" i="11"/>
  <c r="R149" i="11" s="1"/>
  <c r="Q464" i="11"/>
  <c r="R464" i="11" s="1"/>
  <c r="Q147" i="11"/>
  <c r="R147" i="11" s="1"/>
  <c r="Q462" i="11"/>
  <c r="R462" i="11" s="1"/>
  <c r="Q710" i="11"/>
  <c r="R710" i="11" s="1"/>
  <c r="Q923" i="11"/>
  <c r="R923" i="11" s="1"/>
  <c r="Q1120" i="11"/>
  <c r="R1120" i="11" s="1"/>
  <c r="Q141" i="11"/>
  <c r="R141" i="11" s="1"/>
  <c r="Q456" i="11"/>
  <c r="R456" i="11" s="1"/>
  <c r="Q704" i="11"/>
  <c r="R704" i="11" s="1"/>
  <c r="Q918" i="11"/>
  <c r="R918" i="11" s="1"/>
  <c r="Q1114" i="11"/>
  <c r="R1114" i="11" s="1"/>
  <c r="Q135" i="11"/>
  <c r="R135" i="11" s="1"/>
  <c r="Q448" i="11"/>
  <c r="R448" i="11" s="1"/>
  <c r="Q698" i="11"/>
  <c r="R698" i="11" s="1"/>
  <c r="Q894" i="11"/>
  <c r="R894" i="11"/>
  <c r="Q973" i="11"/>
  <c r="R973" i="11" s="1"/>
  <c r="Q126" i="11"/>
  <c r="R126" i="11" s="1"/>
  <c r="Q441" i="11"/>
  <c r="R441" i="11" s="1"/>
  <c r="Q692" i="11"/>
  <c r="R692" i="11" s="1"/>
  <c r="Q911" i="11"/>
  <c r="R911" i="11" s="1"/>
  <c r="Q910" i="11"/>
  <c r="R910" i="11" s="1"/>
  <c r="Q909" i="11"/>
  <c r="R909" i="11" s="1"/>
  <c r="Q908" i="11"/>
  <c r="R908" i="11" s="1"/>
  <c r="Q907" i="11"/>
  <c r="R907" i="11" s="1"/>
  <c r="Q906" i="11"/>
  <c r="R906" i="11" s="1"/>
  <c r="Q905" i="11"/>
  <c r="R905" i="11" s="1"/>
  <c r="Q1443" i="11"/>
  <c r="R1443" i="11" s="1"/>
  <c r="Q1442" i="11"/>
  <c r="R1442" i="11" s="1"/>
  <c r="Q1099" i="11"/>
  <c r="R1099" i="11" s="1"/>
  <c r="Q901" i="11"/>
  <c r="R901" i="11" s="1"/>
  <c r="Q1438" i="11"/>
  <c r="R1438" i="11" s="1"/>
  <c r="Q1437" i="11"/>
  <c r="R1437" i="11" s="1"/>
  <c r="Q1273" i="11"/>
  <c r="R1273" i="11"/>
  <c r="Q1435" i="11"/>
  <c r="R1435" i="11" s="1"/>
  <c r="Q678" i="11"/>
  <c r="R678" i="11" s="1"/>
  <c r="Q427" i="11"/>
  <c r="R427" i="11" s="1"/>
  <c r="Q113" i="11"/>
  <c r="R113" i="11" s="1"/>
  <c r="Q1432" i="11"/>
  <c r="R1432" i="11" s="1"/>
  <c r="Q1268" i="11"/>
  <c r="R1268" i="11"/>
  <c r="Q424" i="11"/>
  <c r="R424" i="11" s="1"/>
  <c r="Q1457" i="11"/>
  <c r="R1457" i="11" s="1"/>
  <c r="Q1267" i="11"/>
  <c r="R1267" i="11" s="1"/>
  <c r="Q888" i="11"/>
  <c r="R888" i="11" s="1"/>
  <c r="Q421" i="11"/>
  <c r="R421" i="11" s="1"/>
  <c r="Q1582" i="11"/>
  <c r="R1582" i="11" s="1"/>
  <c r="Q886" i="11"/>
  <c r="R886" i="11" s="1"/>
  <c r="Q106" i="11"/>
  <c r="R106" i="11" s="1"/>
  <c r="Q1424" i="11"/>
  <c r="R1424" i="11" s="1"/>
  <c r="Q884" i="11"/>
  <c r="R884" i="11" s="1"/>
  <c r="Q104" i="11"/>
  <c r="R104" i="11" s="1"/>
  <c r="Q1422" i="11"/>
  <c r="R1422" i="11" s="1"/>
  <c r="Q882" i="11"/>
  <c r="R882" i="11" s="1"/>
  <c r="Q102" i="11"/>
  <c r="R102" i="11" s="1"/>
  <c r="Q1420" i="11"/>
  <c r="R1420" i="11" s="1"/>
  <c r="Q1079" i="11"/>
  <c r="R1079" i="11" s="1"/>
  <c r="Q413" i="11"/>
  <c r="R413" i="11"/>
  <c r="Q1573" i="11"/>
  <c r="R1573" i="11"/>
  <c r="Q1077" i="11"/>
  <c r="R1077" i="11"/>
  <c r="Q1416" i="11"/>
  <c r="R1416" i="11" s="1"/>
  <c r="Q877" i="11"/>
  <c r="R877" i="11" s="1"/>
  <c r="Q98" i="11"/>
  <c r="R98" i="11" s="1"/>
  <c r="Q1414" i="11"/>
  <c r="R1414" i="11"/>
  <c r="Q875" i="11"/>
  <c r="R875" i="11" s="1"/>
  <c r="Q96" i="11"/>
  <c r="R96" i="11" s="1"/>
  <c r="Q1412" i="11"/>
  <c r="R1412" i="11"/>
  <c r="Q872" i="11"/>
  <c r="R872" i="11" s="1"/>
  <c r="Q94" i="11"/>
  <c r="R94" i="11" s="1"/>
  <c r="Q1409" i="11"/>
  <c r="R1409" i="11"/>
  <c r="Q870" i="11"/>
  <c r="R870" i="11" s="1"/>
  <c r="Q92" i="11"/>
  <c r="R92" i="11" s="1"/>
  <c r="Q1407" i="11"/>
  <c r="R1407" i="11"/>
  <c r="Q653" i="11"/>
  <c r="R653" i="11" s="1"/>
  <c r="Q1720" i="11"/>
  <c r="R1720" i="11" s="1"/>
  <c r="Q1065" i="11"/>
  <c r="R1065" i="11"/>
  <c r="Q89" i="11"/>
  <c r="R89" i="11"/>
  <c r="Q1404" i="11"/>
  <c r="R1404" i="11" s="1"/>
  <c r="Q650" i="11"/>
  <c r="R650" i="11" s="1"/>
  <c r="Q1717" i="11"/>
  <c r="R1717" i="11"/>
  <c r="Q1402" i="11"/>
  <c r="R1402" i="11" s="1"/>
  <c r="Q649" i="11"/>
  <c r="R649" i="11"/>
  <c r="Q1714" i="11"/>
  <c r="R1714" i="11" s="1"/>
  <c r="Q1400" i="11"/>
  <c r="R1400" i="11" s="1"/>
  <c r="Q1555" i="11"/>
  <c r="R1555" i="11"/>
  <c r="Q862" i="11"/>
  <c r="R862" i="11" s="1"/>
  <c r="Q1859" i="11"/>
  <c r="R1859" i="11" s="1"/>
  <c r="Q1237" i="11"/>
  <c r="R1237" i="11"/>
  <c r="Q396" i="11"/>
  <c r="R396" i="11" s="1"/>
  <c r="Q1552" i="11"/>
  <c r="R1552" i="11" s="1"/>
  <c r="Q1395" i="11"/>
  <c r="R1395" i="11"/>
  <c r="Q83" i="11"/>
  <c r="R83" i="11" s="1"/>
  <c r="Q1394" i="11"/>
  <c r="R1394" i="11" s="1"/>
  <c r="Q1549" i="11"/>
  <c r="R1549" i="11"/>
  <c r="Q394" i="11"/>
  <c r="R394" i="11"/>
  <c r="Q1548" i="11"/>
  <c r="R1548" i="11" s="1"/>
  <c r="Q856" i="11"/>
  <c r="R856" i="11" s="1"/>
  <c r="Q1850" i="11"/>
  <c r="R1850" i="11" s="1"/>
  <c r="Q1230" i="11"/>
  <c r="R1230" i="11" s="1"/>
  <c r="Q391" i="11"/>
  <c r="R391" i="11" s="1"/>
  <c r="Q1545" i="11"/>
  <c r="R1545" i="11" s="1"/>
  <c r="Q78" i="11"/>
  <c r="R78" i="11" s="1"/>
  <c r="Q1388" i="11"/>
  <c r="R1388" i="11"/>
  <c r="Q638" i="11"/>
  <c r="R638" i="11"/>
  <c r="Q1697" i="11"/>
  <c r="R1697" i="11" s="1"/>
  <c r="Q1049" i="11"/>
  <c r="R1049" i="11"/>
  <c r="Q75" i="11"/>
  <c r="R75" i="11" s="1"/>
  <c r="Q1385" i="11"/>
  <c r="R1385" i="11" s="1"/>
  <c r="Q635" i="11"/>
  <c r="R635" i="11"/>
  <c r="Q1694" i="11"/>
  <c r="R1694" i="11" s="1"/>
  <c r="Q1046" i="11"/>
  <c r="R1046" i="11" s="1"/>
  <c r="Q72" i="11"/>
  <c r="R72" i="11" s="1"/>
  <c r="Q1381" i="11"/>
  <c r="R1381" i="11" s="1"/>
  <c r="Q631" i="11"/>
  <c r="R631" i="11" s="1"/>
  <c r="Q1692" i="11"/>
  <c r="R1692" i="11"/>
  <c r="Q1042" i="11"/>
  <c r="R1042" i="11" s="1"/>
  <c r="Q157" i="11"/>
  <c r="R157" i="11" s="1"/>
  <c r="Q1378" i="11"/>
  <c r="R1378" i="11"/>
  <c r="Q627" i="11"/>
  <c r="R627" i="11"/>
  <c r="Q1595" i="11"/>
  <c r="R1595" i="11" s="1"/>
  <c r="Q1113" i="11"/>
  <c r="R1113" i="11" s="1"/>
  <c r="Q65" i="11"/>
  <c r="R65" i="11" s="1"/>
  <c r="Q1375" i="11"/>
  <c r="R1375" i="11" s="1"/>
  <c r="Q624" i="11"/>
  <c r="R624" i="11"/>
  <c r="Q1690" i="11"/>
  <c r="R1690" i="11" s="1"/>
  <c r="Q838" i="11"/>
  <c r="R838" i="11" s="1"/>
  <c r="Q1839" i="11"/>
  <c r="R1839" i="11" s="1"/>
  <c r="Q1214" i="11"/>
  <c r="R1214" i="11" s="1"/>
  <c r="Q1371" i="11"/>
  <c r="R1371" i="11" s="1"/>
  <c r="Q1972" i="11"/>
  <c r="R1972" i="11" s="1"/>
  <c r="Q1685" i="11"/>
  <c r="R1685" i="11" s="1"/>
  <c r="Q1683" i="11"/>
  <c r="R1683" i="11" s="1"/>
  <c r="Q1369" i="11"/>
  <c r="R1369" i="11"/>
  <c r="Q1830" i="11"/>
  <c r="R1830" i="11" s="1"/>
  <c r="Q1829" i="11"/>
  <c r="R1829" i="11" s="1"/>
  <c r="Q61" i="11"/>
  <c r="R61" i="11" s="1"/>
  <c r="Q1367" i="11"/>
  <c r="R1367" i="11" s="1"/>
  <c r="Q1366" i="11"/>
  <c r="R1366" i="11" s="1"/>
  <c r="Q834" i="11"/>
  <c r="R834" i="11" s="1"/>
  <c r="Q1825" i="11"/>
  <c r="R1825" i="11" s="1"/>
  <c r="Q1824" i="11"/>
  <c r="R1824" i="11" s="1"/>
  <c r="Q1206" i="11"/>
  <c r="R1206" i="11"/>
  <c r="Q60" i="11"/>
  <c r="R60" i="11" s="1"/>
  <c r="Q1362" i="11"/>
  <c r="R1362" i="11" s="1"/>
  <c r="Q1958" i="11"/>
  <c r="R1958" i="11" s="1"/>
  <c r="Q1204" i="11"/>
  <c r="R1204" i="11" s="1"/>
  <c r="Q366" i="11"/>
  <c r="R366" i="11" s="1"/>
  <c r="Q1517" i="11"/>
  <c r="R1517" i="11" s="1"/>
  <c r="Q616" i="11"/>
  <c r="R616" i="11" s="1"/>
  <c r="Q1670" i="11"/>
  <c r="R1670" i="11" s="1"/>
  <c r="Q828" i="11"/>
  <c r="R828" i="11"/>
  <c r="Q1871" i="11"/>
  <c r="R1871" i="11" s="1"/>
  <c r="Q1025" i="11"/>
  <c r="R1025" i="11" s="1"/>
  <c r="Q1953" i="11"/>
  <c r="R1953" i="11" s="1"/>
  <c r="Q1199" i="11"/>
  <c r="R1199" i="11" s="1"/>
  <c r="Q54" i="11"/>
  <c r="R54" i="11" s="1"/>
  <c r="Q1355" i="11"/>
  <c r="R1355" i="11" s="1"/>
  <c r="Q360" i="11"/>
  <c r="R360" i="11" s="1"/>
  <c r="Q1511" i="11"/>
  <c r="R1511" i="11" s="1"/>
  <c r="Q610" i="11"/>
  <c r="R610" i="11"/>
  <c r="Q1664" i="11"/>
  <c r="R1664" i="11" s="1"/>
  <c r="Q821" i="11"/>
  <c r="R821" i="11" s="1"/>
  <c r="Q1812" i="11"/>
  <c r="R1812" i="11" s="1"/>
  <c r="Q820" i="11"/>
  <c r="R820" i="11" s="1"/>
  <c r="Q1811" i="11"/>
  <c r="R1811" i="11" s="1"/>
  <c r="Q356" i="11"/>
  <c r="R356" i="11" s="1"/>
  <c r="Q1507" i="11"/>
  <c r="R1507" i="11" s="1"/>
  <c r="Q606" i="11"/>
  <c r="R606" i="11" s="1"/>
  <c r="Q1660" i="11"/>
  <c r="R1660" i="11"/>
  <c r="Q1944" i="11"/>
  <c r="R1944" i="11" s="1"/>
  <c r="Q1016" i="11"/>
  <c r="R1016" i="11" s="1"/>
  <c r="Q1943" i="11"/>
  <c r="R1943" i="11" s="1"/>
  <c r="Q1015" i="11"/>
  <c r="R1015" i="11" s="1"/>
  <c r="Q1942" i="11"/>
  <c r="R1942" i="11" s="1"/>
  <c r="Q1503" i="11"/>
  <c r="R1503" i="11" s="1"/>
  <c r="Q352" i="11"/>
  <c r="R352" i="11" s="1"/>
  <c r="Q1502" i="11"/>
  <c r="R1502" i="11" s="1"/>
  <c r="Q351" i="11"/>
  <c r="R351" i="11"/>
  <c r="Q1501" i="11"/>
  <c r="R1501" i="11" s="1"/>
  <c r="Q350" i="11"/>
  <c r="R350" i="11" s="1"/>
  <c r="Q1500" i="11"/>
  <c r="R1500" i="11" s="1"/>
  <c r="Q811" i="11"/>
  <c r="R811" i="11"/>
  <c r="Q1800" i="11"/>
  <c r="R1800" i="11" s="1"/>
  <c r="Q1184" i="11"/>
  <c r="R1184" i="11"/>
  <c r="Q2038" i="11"/>
  <c r="R2038" i="11" s="1"/>
  <c r="Q1934" i="11"/>
  <c r="R1934" i="11" s="1"/>
  <c r="Q1496" i="11"/>
  <c r="R1496" i="11"/>
  <c r="Q2035" i="11"/>
  <c r="R2035" i="11" s="1"/>
  <c r="Q1181" i="11"/>
  <c r="R1181" i="11" s="1"/>
  <c r="Q2034" i="11"/>
  <c r="R2034" i="11"/>
  <c r="Q1180" i="11"/>
  <c r="R1180" i="11" s="1"/>
  <c r="Q2033" i="11"/>
  <c r="R2033" i="11" s="1"/>
  <c r="Q1179" i="11"/>
  <c r="R1179" i="11"/>
  <c r="Q2032" i="11"/>
  <c r="R2032" i="11" s="1"/>
  <c r="Q1178" i="11"/>
  <c r="R1178" i="11" s="1"/>
  <c r="Q2055" i="11"/>
  <c r="R2055" i="11"/>
  <c r="Q1177" i="11"/>
  <c r="R1177" i="11" s="1"/>
  <c r="Q2031" i="11"/>
  <c r="R2031" i="11" s="1"/>
  <c r="Q1176" i="11"/>
  <c r="R1176" i="11"/>
  <c r="Q2030" i="11"/>
  <c r="R2030" i="11" s="1"/>
  <c r="Q1175" i="11"/>
  <c r="R1175" i="11"/>
  <c r="Q2029" i="11"/>
  <c r="R2029" i="11" s="1"/>
  <c r="Q1641" i="11"/>
  <c r="R1641" i="11" s="1"/>
  <c r="Q592" i="11"/>
  <c r="R592" i="11" s="1"/>
  <c r="Q1640" i="11"/>
  <c r="R1640" i="11" s="1"/>
  <c r="Q2100" i="11"/>
  <c r="R2100" i="11" s="1"/>
  <c r="Q1924" i="11"/>
  <c r="R1924" i="11"/>
  <c r="Q801" i="11"/>
  <c r="R801" i="11"/>
  <c r="Q1785" i="11"/>
  <c r="R1785" i="11"/>
  <c r="Q590" i="11"/>
  <c r="R590" i="11"/>
  <c r="Q1637" i="11"/>
  <c r="R1637" i="11"/>
  <c r="Q338" i="11"/>
  <c r="R338" i="11"/>
  <c r="Q1484" i="11"/>
  <c r="R1484" i="11"/>
  <c r="Q1169" i="11"/>
  <c r="R1169" i="11"/>
  <c r="Q2020" i="11"/>
  <c r="R2020" i="11"/>
  <c r="Q337" i="11"/>
  <c r="R337" i="11"/>
  <c r="Q1482" i="11"/>
  <c r="R1482" i="11"/>
  <c r="Q33" i="11"/>
  <c r="R33" i="11" s="1"/>
  <c r="Q1325" i="11"/>
  <c r="R1325" i="11"/>
  <c r="Q2091" i="11"/>
  <c r="R2091" i="11"/>
  <c r="Q1166" i="11"/>
  <c r="R1166" i="11"/>
  <c r="Q2016" i="11"/>
  <c r="R2016" i="11"/>
  <c r="Q992" i="11"/>
  <c r="R992" i="11"/>
  <c r="Q1915" i="11"/>
  <c r="R1915" i="11"/>
  <c r="Q794" i="11"/>
  <c r="R794" i="11"/>
  <c r="Q1777" i="11"/>
  <c r="R1777" i="11"/>
  <c r="Q583" i="11"/>
  <c r="R583" i="11"/>
  <c r="Q1629" i="11"/>
  <c r="R1629" i="11"/>
  <c r="Q331" i="11"/>
  <c r="R331" i="11"/>
  <c r="Q1476" i="11"/>
  <c r="R1476" i="11"/>
  <c r="Q26" i="11"/>
  <c r="R26" i="11" s="1"/>
  <c r="Q1445" i="11"/>
  <c r="R1445" i="11"/>
  <c r="Q2070" i="11"/>
  <c r="R2070" i="11"/>
  <c r="Q1159" i="11"/>
  <c r="R1159" i="11"/>
  <c r="Q2054" i="11"/>
  <c r="R2054" i="11"/>
  <c r="Q986" i="11"/>
  <c r="R986" i="11"/>
  <c r="Q1909" i="11"/>
  <c r="R1909" i="11"/>
  <c r="Q1317" i="11"/>
  <c r="R1317" i="11"/>
  <c r="Q2086" i="11"/>
  <c r="R2086" i="11"/>
  <c r="Q1156" i="11"/>
  <c r="R1156" i="11"/>
  <c r="Q2010" i="11"/>
  <c r="R2010" i="11"/>
  <c r="Q1469" i="11"/>
  <c r="R1469" i="11"/>
  <c r="Q2138" i="11"/>
  <c r="R2138" i="11"/>
  <c r="Q1619" i="11"/>
  <c r="R1619" i="11"/>
  <c r="Q20" i="11"/>
  <c r="R20" i="11" s="1"/>
  <c r="Q1313" i="11"/>
  <c r="R1313" i="11"/>
  <c r="Q2082" i="11"/>
  <c r="R2082" i="11"/>
  <c r="Q980" i="11"/>
  <c r="R980" i="11"/>
  <c r="Q1903" i="11"/>
  <c r="R1903" i="11"/>
  <c r="Q18" i="11"/>
  <c r="R18" i="11" s="1"/>
  <c r="Q1311" i="11"/>
  <c r="R1311" i="11"/>
  <c r="Q2079" i="11"/>
  <c r="R2079" i="11"/>
  <c r="Q978" i="11"/>
  <c r="R978" i="11"/>
  <c r="Q1901" i="11"/>
  <c r="R1901" i="11"/>
  <c r="Q574" i="11"/>
  <c r="R574" i="11"/>
  <c r="Q1614" i="11"/>
  <c r="R1614" i="11"/>
  <c r="Q14" i="11"/>
  <c r="R14" i="11" s="1"/>
  <c r="Q1308" i="11"/>
  <c r="R1308" i="11"/>
  <c r="Q2077" i="11"/>
  <c r="R2077" i="11"/>
  <c r="Q1307" i="11"/>
  <c r="R1307" i="11"/>
  <c r="Q2075" i="11"/>
  <c r="R2075" i="11"/>
  <c r="Q2074" i="11"/>
  <c r="R2074" i="11"/>
  <c r="Q1896" i="11"/>
  <c r="R1896" i="11"/>
  <c r="Q318" i="11"/>
  <c r="R318" i="11"/>
  <c r="Q1459" i="11"/>
  <c r="R1459" i="11"/>
  <c r="Q2125" i="11"/>
  <c r="R2125" i="11"/>
  <c r="Q974" i="11"/>
  <c r="R974" i="11"/>
  <c r="Q1894" i="11"/>
  <c r="R1894" i="11"/>
  <c r="Q375" i="11"/>
  <c r="R375" i="11"/>
  <c r="Q1473" i="11"/>
  <c r="R1473" i="11"/>
  <c r="Q2118" i="11"/>
  <c r="R2118" i="11"/>
  <c r="Q971" i="11"/>
  <c r="R971" i="11"/>
  <c r="Q1892" i="11"/>
  <c r="R1892" i="11"/>
  <c r="Q315" i="11"/>
  <c r="R315" i="11"/>
  <c r="Q1456" i="11"/>
  <c r="R1456" i="11"/>
  <c r="Q2123" i="11"/>
  <c r="R2123" i="11"/>
  <c r="Q2067" i="11"/>
  <c r="R2067" i="11"/>
  <c r="Q1605" i="11"/>
  <c r="R1605" i="11"/>
  <c r="Q2154" i="11"/>
  <c r="R2154" i="11"/>
  <c r="Q1454" i="11"/>
  <c r="R1454" i="11"/>
  <c r="Q2120" i="11"/>
  <c r="R2120" i="11"/>
  <c r="Q775" i="11"/>
  <c r="R775" i="11"/>
  <c r="Q1748" i="11"/>
  <c r="R1748" i="11"/>
  <c r="Q2183" i="11"/>
  <c r="R2183" i="11"/>
  <c r="Q1141" i="11"/>
  <c r="R1141" i="11"/>
  <c r="Q1989" i="11"/>
  <c r="R1989" i="11"/>
  <c r="Q1885" i="11"/>
  <c r="R1885" i="11"/>
  <c r="Q2191" i="11"/>
  <c r="R2191" i="11"/>
  <c r="Q1140" i="11"/>
  <c r="R1140" i="11"/>
  <c r="Q1987" i="11"/>
  <c r="R1987" i="11"/>
  <c r="Q4" i="11"/>
  <c r="R4" i="11" s="1"/>
  <c r="Q1297" i="11"/>
  <c r="R1297" i="11"/>
  <c r="Q2060" i="11"/>
  <c r="R2060" i="11"/>
  <c r="Q2" i="11"/>
  <c r="R2" i="11" s="1"/>
  <c r="Q1296" i="11"/>
  <c r="R1296" i="11"/>
  <c r="Q2059" i="11"/>
  <c r="R2059" i="11"/>
  <c r="Q561" i="11"/>
  <c r="R561" i="11"/>
  <c r="Q1594" i="11"/>
  <c r="R1594" i="11"/>
  <c r="Q2148" i="11"/>
  <c r="R2148" i="11"/>
  <c r="Q471" i="11"/>
  <c r="R471" i="11"/>
  <c r="Q1447" i="11"/>
  <c r="R1447" i="11"/>
  <c r="Q2112" i="11"/>
  <c r="R2112" i="11"/>
  <c r="Q1740" i="11"/>
  <c r="R1740" i="11"/>
  <c r="Q2171" i="11"/>
  <c r="R2171" i="11"/>
  <c r="Q2170" i="11"/>
  <c r="R2170" i="11"/>
  <c r="Q2217" i="11"/>
  <c r="R2217" i="11"/>
  <c r="Q1446" i="11"/>
  <c r="R1446" i="11"/>
  <c r="Q2110" i="11"/>
  <c r="R2110" i="11"/>
  <c r="Q2209" i="11"/>
  <c r="R2209" i="11"/>
  <c r="Q2184" i="11"/>
  <c r="R2184" i="11"/>
  <c r="Q2218" i="11"/>
  <c r="R2218" i="11"/>
  <c r="Q603" i="11"/>
  <c r="R603" i="11"/>
  <c r="Q1655" i="11"/>
  <c r="R1655" i="11"/>
  <c r="Q602" i="11"/>
  <c r="R602" i="11"/>
  <c r="Q1654" i="11"/>
  <c r="R1654" i="11"/>
  <c r="Q601" i="11"/>
  <c r="R601" i="11"/>
  <c r="Q1653" i="11"/>
  <c r="R1653" i="11"/>
  <c r="Q1010" i="11"/>
  <c r="R1010" i="11"/>
  <c r="Q1937" i="11"/>
  <c r="R1937" i="11"/>
  <c r="Q1341" i="11"/>
  <c r="R1341" i="11"/>
  <c r="Q1183" i="11"/>
  <c r="R1183" i="11"/>
  <c r="Q2037" i="11"/>
  <c r="R2037" i="11"/>
  <c r="Q1649" i="11"/>
  <c r="R1649" i="11"/>
  <c r="Q43" i="11"/>
  <c r="R43" i="11" s="1"/>
  <c r="Q1338" i="11"/>
  <c r="R1338" i="11"/>
  <c r="Q42" i="11"/>
  <c r="R42" i="11" s="1"/>
  <c r="Q1337" i="11"/>
  <c r="R1337" i="11"/>
  <c r="Q201" i="11"/>
  <c r="R201" i="11" s="1"/>
  <c r="Q1336" i="11"/>
  <c r="R1336" i="11"/>
  <c r="Q41" i="11"/>
  <c r="R41" i="11" s="1"/>
  <c r="Q1335" i="11"/>
  <c r="R1335" i="11"/>
  <c r="Q40" i="11"/>
  <c r="R40" i="11" s="1"/>
  <c r="Q1444" i="11"/>
  <c r="R1444" i="11"/>
  <c r="Q39" i="11"/>
  <c r="R39" i="11" s="1"/>
  <c r="Q1334" i="11"/>
  <c r="R1334" i="11"/>
  <c r="Q38" i="11"/>
  <c r="R38" i="11" s="1"/>
  <c r="Q1333" i="11"/>
  <c r="R1333" i="11"/>
  <c r="Q2103" i="11"/>
  <c r="R2103" i="11"/>
  <c r="Q1788" i="11"/>
  <c r="R1788" i="11"/>
  <c r="Q802" i="11"/>
  <c r="R802" i="11"/>
  <c r="Q1787" i="11"/>
  <c r="R1787" i="11"/>
  <c r="Q1925" i="11"/>
  <c r="R1925" i="11"/>
  <c r="Q2024" i="11"/>
  <c r="R2024" i="11"/>
  <c r="Q998" i="11"/>
  <c r="R998" i="11"/>
  <c r="Q1923" i="11"/>
  <c r="R1923" i="11"/>
  <c r="Q800" i="11"/>
  <c r="R800" i="11"/>
  <c r="Q1784" i="11"/>
  <c r="R1784" i="11"/>
  <c r="Q589" i="11"/>
  <c r="R589" i="11"/>
  <c r="Q1636" i="11"/>
  <c r="R1636" i="11"/>
  <c r="Q1327" i="11"/>
  <c r="R1327" i="11"/>
  <c r="Q2094" i="11"/>
  <c r="R2094" i="11"/>
  <c r="Q588" i="11"/>
  <c r="R588" i="11"/>
  <c r="Q1634" i="11"/>
  <c r="R1634" i="11"/>
  <c r="Q336" i="11"/>
  <c r="R336" i="11"/>
  <c r="Q1481" i="11"/>
  <c r="R1481" i="11"/>
  <c r="Q32" i="11"/>
  <c r="R32" i="11" s="1"/>
  <c r="Q1324" i="11"/>
  <c r="R1324" i="11"/>
  <c r="Q2090" i="11"/>
  <c r="R2090" i="11"/>
  <c r="Q1165" i="11"/>
  <c r="R1165" i="11"/>
  <c r="Q2053" i="11"/>
  <c r="R2053" i="11"/>
  <c r="Q991" i="11"/>
  <c r="R991" i="11"/>
  <c r="Q1914" i="11"/>
  <c r="R1914" i="11"/>
  <c r="Q793" i="11"/>
  <c r="R793" i="11"/>
  <c r="Q1776" i="11"/>
  <c r="R1776" i="11"/>
  <c r="Q582" i="11"/>
  <c r="R582" i="11"/>
  <c r="Q1627" i="11"/>
  <c r="R1627" i="11"/>
  <c r="Q329" i="11"/>
  <c r="R329" i="11"/>
  <c r="Q1475" i="11"/>
  <c r="R1475" i="11"/>
  <c r="Q23" i="11"/>
  <c r="R23" i="11" s="1"/>
  <c r="Q1319" i="11"/>
  <c r="R1319" i="11"/>
  <c r="Q2104" i="11"/>
  <c r="R2104" i="11"/>
  <c r="Q1158" i="11"/>
  <c r="R1158" i="11"/>
  <c r="Q2012" i="11"/>
  <c r="R2012" i="11"/>
  <c r="Q1471" i="11"/>
  <c r="R1471" i="11"/>
  <c r="Q2140" i="11"/>
  <c r="R2140" i="11"/>
  <c r="Q1316" i="11"/>
  <c r="R1316" i="11"/>
  <c r="Q2085" i="11"/>
  <c r="R2085" i="11"/>
  <c r="Q1620" i="11"/>
  <c r="R1620" i="11"/>
  <c r="Q787" i="11"/>
  <c r="R787" i="11"/>
  <c r="Q1769" i="11"/>
  <c r="R1769" i="11"/>
  <c r="Q324" i="11"/>
  <c r="R324" i="11"/>
  <c r="Q1467" i="11"/>
  <c r="R1467" i="11"/>
  <c r="Q2136" i="11"/>
  <c r="R2136" i="11"/>
  <c r="Q1152" i="11"/>
  <c r="R1152" i="11"/>
  <c r="Q2006" i="11"/>
  <c r="R2006" i="11"/>
  <c r="Q322" i="11"/>
  <c r="R322" i="11"/>
  <c r="Q1465" i="11"/>
  <c r="R1465" i="11"/>
  <c r="Q2133" i="11"/>
  <c r="R2133" i="11"/>
  <c r="Q1150" i="11"/>
  <c r="R1150" i="11"/>
  <c r="Q2004" i="11"/>
  <c r="R2004" i="11"/>
  <c r="Q782" i="11"/>
  <c r="R782" i="11"/>
  <c r="Q1764" i="11"/>
  <c r="R1764" i="11"/>
  <c r="Q319" i="11"/>
  <c r="R319" i="11"/>
  <c r="Q1462" i="11"/>
  <c r="R1462" i="11"/>
  <c r="Q2130" i="11"/>
  <c r="R2130" i="11"/>
  <c r="Q1461" i="11"/>
  <c r="R1461" i="11"/>
  <c r="Q2128" i="11"/>
  <c r="R2128" i="11"/>
  <c r="Q2127" i="11"/>
  <c r="R2127" i="11"/>
  <c r="Q1999" i="11"/>
  <c r="R1999" i="11"/>
  <c r="Q572" i="11"/>
  <c r="R572" i="11"/>
  <c r="Q1610" i="11"/>
  <c r="R1610" i="11"/>
  <c r="Q2159" i="11"/>
  <c r="R2159" i="11"/>
  <c r="Q1146" i="11"/>
  <c r="R1146" i="11"/>
  <c r="Q1997" i="11"/>
  <c r="R1997" i="11"/>
  <c r="Q633" i="11"/>
  <c r="R633" i="11"/>
  <c r="Q1608" i="11"/>
  <c r="R1608" i="11"/>
  <c r="Q2165" i="11"/>
  <c r="R2165" i="11"/>
  <c r="Q1145" i="11"/>
  <c r="R1145" i="11"/>
  <c r="Q1995" i="11"/>
  <c r="R1995" i="11"/>
  <c r="Q567" i="11"/>
  <c r="R567" i="11"/>
  <c r="Q1606" i="11"/>
  <c r="R1606" i="11"/>
  <c r="Q2156" i="11"/>
  <c r="R2156" i="11"/>
  <c r="Q2122" i="11"/>
  <c r="R2122" i="11"/>
  <c r="Q1750" i="11"/>
  <c r="R1750" i="11"/>
  <c r="Q2178" i="11"/>
  <c r="R2178" i="11"/>
  <c r="Q1604" i="11"/>
  <c r="R1604" i="11"/>
  <c r="Q2153" i="11"/>
  <c r="R2153" i="11"/>
  <c r="Q967" i="11"/>
  <c r="R967" i="11"/>
  <c r="Q1887" i="11"/>
  <c r="R1887" i="11"/>
  <c r="Q6" i="11"/>
  <c r="R6" i="11" s="1"/>
  <c r="Q1299" i="11"/>
  <c r="R1299" i="11"/>
  <c r="Q2062" i="11"/>
  <c r="R2062" i="11"/>
  <c r="Q1988" i="11"/>
  <c r="R1988" i="11"/>
  <c r="Q5" i="11"/>
  <c r="R5" i="11" s="1"/>
  <c r="Q1298" i="11"/>
  <c r="R1298" i="11"/>
  <c r="Q2105" i="11"/>
  <c r="R2105" i="11"/>
  <c r="Q311" i="11"/>
  <c r="R311" i="11"/>
  <c r="Q1449" i="11"/>
  <c r="R1449" i="11"/>
  <c r="Q2115" i="11"/>
  <c r="R2115" i="11"/>
  <c r="Q310" i="11"/>
  <c r="R310" i="11"/>
  <c r="Q1451" i="11"/>
  <c r="R1451" i="11"/>
  <c r="Q2114" i="11"/>
  <c r="R2114" i="11"/>
  <c r="Q768" i="11"/>
  <c r="R768" i="11"/>
  <c r="Q1742" i="11"/>
  <c r="R1742" i="11"/>
  <c r="Q2172" i="11"/>
  <c r="R2172" i="11"/>
  <c r="Q559" i="11"/>
  <c r="R559" i="11"/>
  <c r="Q1593" i="11"/>
  <c r="R1593" i="11"/>
  <c r="Q2147" i="11"/>
  <c r="R2147" i="11"/>
  <c r="Q1877" i="11"/>
  <c r="R1877" i="11"/>
  <c r="Q2187" i="11"/>
  <c r="R2187" i="11"/>
  <c r="Q2186" i="11"/>
  <c r="R2186" i="11"/>
  <c r="Q558" i="11"/>
  <c r="R558" i="11"/>
  <c r="Q1592" i="11"/>
  <c r="R1592" i="11"/>
  <c r="Q2144" i="11"/>
  <c r="R2144" i="11"/>
  <c r="Q2213" i="11"/>
  <c r="R2213" i="11"/>
  <c r="Q2194" i="11"/>
  <c r="R2194" i="11"/>
  <c r="R2220" i="11"/>
  <c r="D6" i="14" l="1"/>
  <c r="Q9" i="11"/>
  <c r="R9"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N1" authorId="0" shapeId="0" xr:uid="{92C6F2CF-E8A6-406E-AE29-98CA02D9E00A}">
      <text>
        <r>
          <rPr>
            <b/>
            <sz val="9"/>
            <color indexed="81"/>
            <rFont val="Tahoma"/>
            <family val="2"/>
          </rPr>
          <t>Hp:</t>
        </r>
        <r>
          <rPr>
            <sz val="9"/>
            <color indexed="81"/>
            <rFont val="Tahoma"/>
            <family val="2"/>
          </rPr>
          <t xml:space="preserve">
Uso de la función SWITCH() para encontrar los importes de upsell para los usuarios que no pagan basándose en cada fila de Subscription Type</t>
        </r>
      </text>
    </comment>
    <comment ref="O1" authorId="0" shapeId="0" xr:uid="{0E622578-C0E6-4071-9916-EBE862032516}">
      <text>
        <r>
          <rPr>
            <b/>
            <sz val="9"/>
            <color indexed="81"/>
            <rFont val="Tahoma"/>
            <family val="2"/>
          </rPr>
          <t>Hp:</t>
        </r>
        <r>
          <rPr>
            <sz val="9"/>
            <color indexed="81"/>
            <rFont val="Tahoma"/>
            <family val="2"/>
          </rPr>
          <t xml:space="preserve">
Uso de formula SI para validar la cantidad de usuarios que no han adquirido licencias</t>
        </r>
      </text>
    </comment>
    <comment ref="P1" authorId="0" shapeId="0" xr:uid="{9F8AECF4-098D-4C1F-8AE5-207EEB367E24}">
      <text>
        <r>
          <rPr>
            <b/>
            <sz val="9"/>
            <color indexed="81"/>
            <rFont val="Tahoma"/>
            <family val="2"/>
          </rPr>
          <t>Hp:</t>
        </r>
        <r>
          <rPr>
            <sz val="9"/>
            <color indexed="81"/>
            <rFont val="Tahoma"/>
            <family val="2"/>
          </rPr>
          <t xml:space="preserve">
Uso de SI + MAX para que solo multiplique si el Sales Month es el último mes y, de lo contrario, adopte el valor predeterminado 0</t>
        </r>
      </text>
    </comment>
    <comment ref="Q1" authorId="0" shapeId="0" xr:uid="{06A8A2F4-8457-49E1-93B7-84C922D292FB}">
      <text>
        <r>
          <rPr>
            <b/>
            <sz val="9"/>
            <color indexed="81"/>
            <rFont val="Tahoma"/>
            <family val="2"/>
          </rPr>
          <t>Hp:</t>
        </r>
        <r>
          <rPr>
            <sz val="9"/>
            <color indexed="81"/>
            <rFont val="Tahoma"/>
            <family val="2"/>
          </rPr>
          <t xml:space="preserve">
Uso de formula anidada SI.CONJUNTO para determinar prioridad en base a la columna de Current Upsell</t>
        </r>
      </text>
    </comment>
    <comment ref="R1" authorId="0" shapeId="0" xr:uid="{48A51631-3226-4769-8D9C-C949AEF2AE92}">
      <text>
        <r>
          <rPr>
            <b/>
            <sz val="9"/>
            <color indexed="81"/>
            <rFont val="Tahoma"/>
            <family val="2"/>
          </rPr>
          <t>Hp:</t>
        </r>
        <r>
          <rPr>
            <sz val="9"/>
            <color indexed="81"/>
            <rFont val="Tahoma"/>
            <family val="2"/>
          </rPr>
          <t xml:space="preserve">
Uso de fórmula UNIRCADENAS para combinar en una sola columna los valores de las columnas de Suscription Type, Upsell Priority y Current Upsell. Utilizar TEXTO() en Current Upsell $ para aplicar a la cadena el formato "$#"</t>
        </r>
      </text>
    </comment>
    <comment ref="N2210" authorId="0" shapeId="0" xr:uid="{9E4940B9-93D6-433D-ACB2-7FB2A47354B0}">
      <text>
        <r>
          <rPr>
            <b/>
            <sz val="9"/>
            <color indexed="81"/>
            <rFont val="Tahoma"/>
            <family val="2"/>
          </rPr>
          <t>Hp:</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A9" authorId="0" shapeId="0" xr:uid="{E9CE4389-8DBB-4991-BA3A-7DE658CF4689}">
      <text>
        <r>
          <rPr>
            <b/>
            <sz val="9"/>
            <color indexed="81"/>
            <rFont val="Tahoma"/>
            <family val="2"/>
          </rPr>
          <t>Hp:</t>
        </r>
        <r>
          <rPr>
            <sz val="9"/>
            <color indexed="81"/>
            <rFont val="Tahoma"/>
            <family val="2"/>
          </rPr>
          <t xml:space="preserve">
Agrupar por grupos de 25. Clic derecho Agrupar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B1" authorId="0" shapeId="0" xr:uid="{463FA9E0-BE8E-44AB-85DD-501276F836C7}">
      <text>
        <r>
          <rPr>
            <b/>
            <sz val="9"/>
            <color indexed="81"/>
            <rFont val="Tahoma"/>
            <family val="2"/>
          </rPr>
          <t>Hp:</t>
        </r>
        <r>
          <rPr>
            <sz val="9"/>
            <color indexed="81"/>
            <rFont val="Tahoma"/>
            <family val="2"/>
          </rPr>
          <t xml:space="preserve">
Uso de Contar.Si para contar el número de consumidores en base a la fecha de venta</t>
        </r>
      </text>
    </comment>
    <comment ref="C1" authorId="0" shapeId="0" xr:uid="{A83FC822-ACFA-4AF4-99AE-B327DB61A536}">
      <text>
        <r>
          <rPr>
            <b/>
            <sz val="9"/>
            <color indexed="81"/>
            <rFont val="Tahoma"/>
            <family val="2"/>
          </rPr>
          <t>Hp:</t>
        </r>
        <r>
          <rPr>
            <sz val="9"/>
            <color indexed="81"/>
            <rFont val="Tahoma"/>
            <family val="2"/>
          </rPr>
          <t xml:space="preserve">
Cálculo del valor total de Sales Amount para Sales Month</t>
        </r>
      </text>
    </comment>
    <comment ref="E1" authorId="0" shapeId="0" xr:uid="{714F7118-07A6-4EB2-BC37-C2BE13052989}">
      <text>
        <r>
          <rPr>
            <b/>
            <sz val="9"/>
            <color indexed="81"/>
            <rFont val="Tahoma"/>
            <family val="2"/>
          </rPr>
          <t>Hp:</t>
        </r>
        <r>
          <rPr>
            <sz val="9"/>
            <color indexed="81"/>
            <rFont val="Tahoma"/>
            <family val="2"/>
          </rPr>
          <t xml:space="preserve">
Uso de CONTAR.SI.CONJUNTO para contar el número de clientes con una suscripción a Basic para Sales Month</t>
        </r>
      </text>
    </comment>
    <comment ref="F1" authorId="0" shapeId="0" xr:uid="{ABBC02ED-0885-477C-9D22-09C443A5CB4E}">
      <text>
        <r>
          <rPr>
            <b/>
            <sz val="9"/>
            <color indexed="81"/>
            <rFont val="Tahoma"/>
            <family val="2"/>
          </rPr>
          <t>Hp:</t>
        </r>
        <r>
          <rPr>
            <sz val="9"/>
            <color indexed="81"/>
            <rFont val="Tahoma"/>
            <family val="2"/>
          </rPr>
          <t xml:space="preserve">
Uso de CONTAR.SI.CONJUNTO con excluyentes para contabilizar el número de clientes que no son suscriptores de Basic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B1" authorId="0" shapeId="0" xr:uid="{4EB66176-9D0F-4BF4-A364-CA2AE485BCD9}">
      <text>
        <r>
          <rPr>
            <b/>
            <sz val="9"/>
            <color indexed="81"/>
            <rFont val="Tahoma"/>
            <family val="2"/>
          </rPr>
          <t>Hp:</t>
        </r>
        <r>
          <rPr>
            <sz val="9"/>
            <color indexed="81"/>
            <rFont val="Tahoma"/>
            <family val="2"/>
          </rPr>
          <t xml:space="preserve">
Uso de Formula SUMAR.SI para la Suma total de Current Upsell por tipo de suscripcion</t>
        </r>
      </text>
    </comment>
    <comment ref="D1" authorId="0" shapeId="0" xr:uid="{0B0F198D-1610-4250-ABB7-24CE18DDA77D}">
      <text>
        <r>
          <rPr>
            <b/>
            <sz val="9"/>
            <color indexed="81"/>
            <rFont val="Tahoma"/>
            <family val="2"/>
          </rPr>
          <t>Hp:</t>
        </r>
        <r>
          <rPr>
            <sz val="9"/>
            <color indexed="81"/>
            <rFont val="Tahoma"/>
            <family val="2"/>
          </rPr>
          <t xml:space="preserve">
Multiplicacion de Upsell Oportunity y Convertion Rate</t>
        </r>
      </text>
    </comment>
    <comment ref="A9" authorId="0" shapeId="0" xr:uid="{8C2834A9-841D-47F4-AF39-1E4E812BF85E}">
      <text>
        <r>
          <rPr>
            <b/>
            <sz val="9"/>
            <color indexed="81"/>
            <rFont val="Tahoma"/>
            <family val="2"/>
          </rPr>
          <t>Hp:</t>
        </r>
        <r>
          <rPr>
            <sz val="9"/>
            <color indexed="81"/>
            <rFont val="Tahoma"/>
            <family val="2"/>
          </rPr>
          <t xml:space="preserve">
Uso de formula SUMAR.SI + MAX() para sumar solo aquellas ventas del último mes</t>
        </r>
      </text>
    </comment>
    <comment ref="C13" authorId="0" shapeId="0" xr:uid="{EBF67239-A3C7-4C06-AF7E-3F99D43FBB82}">
      <text>
        <r>
          <rPr>
            <b/>
            <sz val="9"/>
            <color indexed="81"/>
            <rFont val="Tahoma"/>
            <family val="2"/>
          </rPr>
          <t>Hp:</t>
        </r>
        <r>
          <rPr>
            <sz val="9"/>
            <color indexed="81"/>
            <rFont val="Tahoma"/>
            <family val="2"/>
          </rPr>
          <t xml:space="preserve">
Suma de las licencias compradas en el último mes por tipo de suscripción</t>
        </r>
      </text>
    </comment>
    <comment ref="B20" authorId="0" shapeId="0" xr:uid="{D127BAA6-1363-48B9-B8BA-639EA994191B}">
      <text>
        <r>
          <rPr>
            <b/>
            <sz val="9"/>
            <color indexed="81"/>
            <rFont val="Tahoma"/>
            <family val="2"/>
          </rPr>
          <t>Hp:</t>
        </r>
        <r>
          <rPr>
            <sz val="9"/>
            <color indexed="81"/>
            <rFont val="Tahoma"/>
            <family val="2"/>
          </rPr>
          <t xml:space="preserve">
Aplicación de Tabla de datos para calcular las ventas proyectadas en base a su precio y elasticidad de mercado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C1" authorId="0" shapeId="0" xr:uid="{11E9C1F2-DC16-4021-807A-7BBF797D720B}">
      <text>
        <r>
          <rPr>
            <b/>
            <sz val="9"/>
            <color indexed="81"/>
            <rFont val="Tahoma"/>
            <family val="2"/>
          </rPr>
          <t>Hp:</t>
        </r>
        <r>
          <rPr>
            <sz val="9"/>
            <color indexed="81"/>
            <rFont val="Tahoma"/>
            <family val="2"/>
          </rPr>
          <t xml:space="preserve">
Uso de promedio Movil Simple calculando el promedio de los tres meses anteriores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C1" authorId="0" shapeId="0" xr:uid="{C3414D08-3920-4CE1-A4C1-8BCBCDF1ABED}">
      <text>
        <r>
          <rPr>
            <b/>
            <sz val="9"/>
            <color indexed="81"/>
            <rFont val="Tahoma"/>
            <family val="2"/>
          </rPr>
          <t>Hp:</t>
        </r>
        <r>
          <rPr>
            <sz val="9"/>
            <color indexed="81"/>
            <rFont val="Tahoma"/>
            <family val="2"/>
          </rPr>
          <t xml:space="preserve">
Creado a partir de la opcion de Previsión en Datos</t>
        </r>
      </text>
    </comment>
    <comment ref="F26" authorId="0" shapeId="0" xr:uid="{C8B1FA6A-EF0B-438D-9494-F1D7C3CFAE18}">
      <text>
        <r>
          <rPr>
            <b/>
            <sz val="9"/>
            <color indexed="81"/>
            <rFont val="Tahoma"/>
            <family val="2"/>
          </rPr>
          <t>Hp:</t>
        </r>
        <r>
          <rPr>
            <sz val="9"/>
            <color indexed="81"/>
            <rFont val="Tahoma"/>
            <family val="2"/>
          </rPr>
          <t xml:space="preserve">
Calculo de prevision de ventas con 95% de nivel de confianza de los ultimos 12 meses</t>
        </r>
      </text>
    </comment>
    <comment ref="G26" authorId="0" shapeId="0" xr:uid="{7EF68746-0333-49E8-AEC6-F1F5C988308E}">
      <text>
        <r>
          <rPr>
            <b/>
            <sz val="9"/>
            <color indexed="81"/>
            <rFont val="Tahoma"/>
            <family val="2"/>
          </rPr>
          <t>Hp:</t>
        </r>
        <r>
          <rPr>
            <sz val="9"/>
            <color indexed="81"/>
            <rFont val="Tahoma"/>
            <family val="2"/>
          </rPr>
          <t xml:space="preserve">
Intervalo de confianza inferior con un 95% de nivel de confianza</t>
        </r>
      </text>
    </comment>
    <comment ref="H26" authorId="0" shapeId="0" xr:uid="{EBCB4F9E-8C58-46FA-8C71-F811362979C6}">
      <text>
        <r>
          <rPr>
            <b/>
            <sz val="9"/>
            <color indexed="81"/>
            <rFont val="Tahoma"/>
            <family val="2"/>
          </rPr>
          <t>Hp:</t>
        </r>
        <r>
          <rPr>
            <sz val="9"/>
            <color indexed="81"/>
            <rFont val="Tahoma"/>
            <family val="2"/>
          </rPr>
          <t xml:space="preserve">
Límite de confianza superior con un nivel de confianza del 95%</t>
        </r>
      </text>
    </comment>
  </commentList>
</comments>
</file>

<file path=xl/sharedStrings.xml><?xml version="1.0" encoding="utf-8"?>
<sst xmlns="http://schemas.openxmlformats.org/spreadsheetml/2006/main" count="2330" uniqueCount="80">
  <si>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</si>
  <si>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</si>
  <si>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</si>
  <si>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</si>
  <si>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</si>
  <si>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</si>
  <si>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</si>
  <si>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</si>
  <si>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</si>
  <si>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</si>
  <si>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</si>
  <si>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</si>
  <si>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</si>
  <si>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</si>
  <si>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</si>
  <si>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</si>
  <si>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</si>
  <si>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Suma de Sales Amount</t>
  </si>
  <si>
    <t>Avg. Sales Amount</t>
  </si>
  <si>
    <t>Etiquetas de fila</t>
  </si>
  <si>
    <t>Total general</t>
  </si>
  <si>
    <t>Paid</t>
  </si>
  <si>
    <t>0-24</t>
  </si>
  <si>
    <t>25-49</t>
  </si>
  <si>
    <t>50-74</t>
  </si>
  <si>
    <t>may</t>
  </si>
  <si>
    <t>jun</t>
  </si>
  <si>
    <t>abr</t>
  </si>
  <si>
    <t>Etiquetas de columna</t>
  </si>
  <si>
    <t>Total Suma de Sales Amount</t>
  </si>
  <si>
    <t>Total Avg. Sales Amount</t>
  </si>
  <si>
    <t>Upsell $ Per Non-Paying User</t>
  </si>
  <si>
    <t>Non-Paying Users</t>
  </si>
  <si>
    <t>Current Upsell $</t>
  </si>
  <si>
    <t>Upsell Priority</t>
  </si>
  <si>
    <t>Upsell Account Detail</t>
  </si>
  <si>
    <t>Number Of Customers</t>
  </si>
  <si>
    <t>Total Sales</t>
  </si>
  <si>
    <t>Avg Sales Per Customer</t>
  </si>
  <si>
    <t>Difference Sales June 2020 - July 2021</t>
  </si>
  <si>
    <t>Difference Avg. Per Customer June 2020 - July 2021</t>
  </si>
  <si>
    <t>Non-Paying Customers</t>
  </si>
  <si>
    <t>Paying Customers</t>
  </si>
  <si>
    <t>Basic to Paying Ratio</t>
  </si>
  <si>
    <t>Premium Sales</t>
  </si>
  <si>
    <t>Business Sales</t>
  </si>
  <si>
    <t>Enterprise Sales</t>
  </si>
  <si>
    <t>Enterprise Sales Share</t>
  </si>
  <si>
    <t>Upsell Opportunity</t>
  </si>
  <si>
    <t>Convertion Rates</t>
  </si>
  <si>
    <t>Projected Upsell Amount</t>
  </si>
  <si>
    <t>TOTAL POTENTIAL UPSELLING</t>
  </si>
  <si>
    <t>Sales Last Month</t>
  </si>
  <si>
    <t>Growth Rate</t>
  </si>
  <si>
    <t>Sales Target</t>
  </si>
  <si>
    <t>Licence Price</t>
  </si>
  <si>
    <t>Projected Sales</t>
  </si>
  <si>
    <t>Creado por Hp el 3/3/2025</t>
  </si>
  <si>
    <t>Altos</t>
  </si>
  <si>
    <t>Celdas cambiantes:</t>
  </si>
  <si>
    <t>Valores actuales:</t>
  </si>
  <si>
    <t>Celdas de resultado:</t>
  </si>
  <si>
    <t>Notas: La columna de valores actuales representa los valores de las celdas cambiantes</t>
  </si>
  <si>
    <t>en el momento en que se creó el Informe resumen de escenario. Las celdas cambiantes de</t>
  </si>
  <si>
    <t>cada escenario se muestran en gris.</t>
  </si>
  <si>
    <t>TOTAL</t>
  </si>
  <si>
    <t>Actual</t>
  </si>
  <si>
    <t>DIFERENCIA ENTRE ESCENARIOS</t>
  </si>
  <si>
    <t>Elasticity</t>
  </si>
  <si>
    <t>Potential Upselling Premium Suscribers Scenario</t>
  </si>
  <si>
    <t>Price</t>
  </si>
  <si>
    <t>Resumen del escenario (Sin elasticidad)</t>
  </si>
  <si>
    <t>Simple Moving Average Forecast</t>
  </si>
  <si>
    <t>Weighted Moving Average Forecast</t>
  </si>
  <si>
    <t>Previsión 90% confianza</t>
  </si>
  <si>
    <t>Límite de confianza inferior 90%</t>
  </si>
  <si>
    <t>Límite de confianza superior 90%</t>
  </si>
  <si>
    <t>Prevision 95% de confianza</t>
  </si>
  <si>
    <t>Límite de confianza superior 95%</t>
  </si>
  <si>
    <t>Límite de confianza inferior 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</si>
</sst>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0.00_ ;_ &quot;$&quot;* \-#,##0.00_ ;_ &quot;$&quot;* &quot;-&quot;??_ ;_ @_ "/>
    <numFmt numFmtId="43" formatCode="_ * #,##0.00_ ;_ * \-#,##0.00_ ;_ * &quot;-&quot;??_ ;_ @_ "/>
    <numFmt numFmtId="164" formatCode="&quot;$&quot;#,##0"/>
    <numFmt numFmtId="165" formatCode="_ &quot;$&quot;* #,##0_ ;_ &quot;$&quot;* \-#,##0_ ;_ &quot;$&quot;* &quot;-&quot;??_ ;_ @_ "/>
  </numFmts>
  <fonts count="13" x14ac:knownFonts="1">
    <font>
      <sz val="12"/>
      <color theme="1"/>
      <name val="Calibri"/>
      <family val="2"/>
      <scheme val="minor"/>
    </font>
    <font>
      <b/>
      <sz val="12"/>
      <color theme="1"/>
      <name val="Calibri"/>
      <family val="2"/>
      <scheme val="minor"/>
    </font>
    <font>
      <sz val="9"/>
      <color indexed="81"/>
      <name val="Tahoma"/>
      <family val="2"/>
    </font>
    <font>
      <b/>
      <sz val="9"/>
      <color indexed="81"/>
      <name val="Tahoma"/>
      <family val="2"/>
    </font>
    <font>
      <sz val="12"/>
      <color theme="1"/>
      <name val="Calibri"/>
      <family val="2"/>
      <scheme val="minor"/>
    </font>
    <font>
      <b/>
      <sz val="12"/>
      <color theme="0"/>
      <name val="Calibri"/>
      <family val="2"/>
      <scheme val="minor"/>
    </font>
    <font>
      <b/>
      <sz val="12"/>
      <name val="Calibri"/>
      <family val="2"/>
      <scheme val="minor"/>
    </font>
    <font>
      <sz val="12"/>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8" tint="0.59999389629810485"/>
        <bgColor indexed="64"/>
      </patternFill>
    </fill>
  </fills>
  <borders count="10">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cellStyleXfs>
  <cellXfs count="55">
    <xf numFmtId="0" fontId="0" fillId="0" borderId="0" xfId="0"/>
    <xf numFmtId="14" fontId="0" fillId="0" borderId="0" xfId="0" applyNumberFormat="1"/>
    <xf numFmtId="0" fontId="1" fillId="2" borderId="0" xfId="0" applyFont="1" applyFill="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6" fillId="2" borderId="0" xfId="0" applyFont="1" applyFill="1"/>
    <xf numFmtId="0" fontId="0" fillId="0" borderId="0" xfId="0" applyNumberFormat="1"/>
    <xf numFmtId="44" fontId="0" fillId="0" borderId="0" xfId="2" applyFont="1"/>
    <xf numFmtId="164" fontId="0" fillId="0" borderId="0" xfId="2" applyNumberFormat="1" applyFont="1"/>
    <xf numFmtId="0" fontId="7" fillId="2" borderId="0" xfId="0" applyFont="1" applyFill="1"/>
    <xf numFmtId="0" fontId="0" fillId="0" borderId="0" xfId="1" applyNumberFormat="1" applyFont="1"/>
    <xf numFmtId="9" fontId="0" fillId="0" borderId="0" xfId="3" applyFont="1"/>
    <xf numFmtId="9" fontId="1" fillId="0" borderId="0" xfId="3" applyFont="1"/>
    <xf numFmtId="9" fontId="0" fillId="0" borderId="0" xfId="3" applyNumberFormat="1" applyFont="1"/>
    <xf numFmtId="9" fontId="0" fillId="0" borderId="0" xfId="0" applyNumberFormat="1"/>
    <xf numFmtId="9" fontId="0" fillId="3" borderId="3" xfId="0" applyNumberFormat="1" applyFont="1" applyFill="1" applyBorder="1"/>
    <xf numFmtId="0" fontId="5" fillId="4" borderId="4" xfId="0" applyFont="1" applyFill="1" applyBorder="1"/>
    <xf numFmtId="0" fontId="5" fillId="4" borderId="1" xfId="0" applyFont="1" applyFill="1" applyBorder="1"/>
    <xf numFmtId="0" fontId="0" fillId="0" borderId="0" xfId="0" applyBorder="1"/>
    <xf numFmtId="164" fontId="0" fillId="3" borderId="4" xfId="0" applyNumberFormat="1" applyFont="1" applyFill="1" applyBorder="1"/>
    <xf numFmtId="9" fontId="0" fillId="3" borderId="1" xfId="0" applyNumberFormat="1" applyFont="1" applyFill="1" applyBorder="1"/>
    <xf numFmtId="0" fontId="0" fillId="0" borderId="0" xfId="0" applyFill="1" applyBorder="1" applyAlignment="1"/>
    <xf numFmtId="0" fontId="8" fillId="5" borderId="7" xfId="0" applyFont="1" applyFill="1" applyBorder="1" applyAlignment="1">
      <alignment horizontal="left"/>
    </xf>
    <xf numFmtId="0" fontId="8" fillId="5" borderId="5" xfId="0" applyFont="1" applyFill="1" applyBorder="1" applyAlignment="1">
      <alignment horizontal="left"/>
    </xf>
    <xf numFmtId="0" fontId="0" fillId="0" borderId="8" xfId="0" applyFill="1" applyBorder="1" applyAlignment="1"/>
    <xf numFmtId="0" fontId="9" fillId="6" borderId="0" xfId="0" applyFont="1" applyFill="1" applyBorder="1" applyAlignment="1">
      <alignment horizontal="left"/>
    </xf>
    <xf numFmtId="0" fontId="10" fillId="6" borderId="8" xfId="0" applyFont="1" applyFill="1" applyBorder="1" applyAlignment="1">
      <alignment horizontal="left"/>
    </xf>
    <xf numFmtId="0" fontId="9" fillId="6" borderId="6" xfId="0" applyFont="1" applyFill="1" applyBorder="1" applyAlignment="1">
      <alignment horizontal="left"/>
    </xf>
    <xf numFmtId="0" fontId="11" fillId="5" borderId="5" xfId="0" applyFont="1" applyFill="1" applyBorder="1" applyAlignment="1">
      <alignment horizontal="right"/>
    </xf>
    <xf numFmtId="0" fontId="11" fillId="5" borderId="7" xfId="0" applyFont="1" applyFill="1" applyBorder="1" applyAlignment="1">
      <alignment horizontal="right"/>
    </xf>
    <xf numFmtId="0" fontId="12" fillId="0" borderId="0" xfId="0" applyFont="1" applyFill="1" applyBorder="1" applyAlignment="1">
      <alignment vertical="top" wrapText="1"/>
    </xf>
    <xf numFmtId="44" fontId="0" fillId="3" borderId="2" xfId="2" applyFont="1" applyFill="1" applyBorder="1"/>
    <xf numFmtId="44" fontId="0" fillId="3" borderId="4" xfId="2" applyFont="1" applyFill="1" applyBorder="1"/>
    <xf numFmtId="44" fontId="0" fillId="3" borderId="3" xfId="2" applyFont="1" applyFill="1" applyBorder="1"/>
    <xf numFmtId="44" fontId="0" fillId="3" borderId="1" xfId="2" applyFont="1" applyFill="1" applyBorder="1"/>
    <xf numFmtId="44" fontId="1" fillId="0" borderId="0" xfId="2" applyFont="1"/>
    <xf numFmtId="44" fontId="0" fillId="0" borderId="0" xfId="0" applyNumberFormat="1"/>
    <xf numFmtId="44" fontId="1" fillId="0" borderId="0" xfId="0" applyNumberFormat="1" applyFont="1"/>
    <xf numFmtId="44" fontId="0" fillId="0" borderId="0" xfId="0" applyNumberFormat="1" applyFill="1" applyBorder="1" applyAlignment="1"/>
    <xf numFmtId="44" fontId="0" fillId="0" borderId="6" xfId="0" applyNumberFormat="1" applyFill="1" applyBorder="1" applyAlignment="1"/>
    <xf numFmtId="44" fontId="0" fillId="7" borderId="0" xfId="0" applyNumberFormat="1" applyFill="1" applyBorder="1" applyAlignment="1"/>
    <xf numFmtId="164" fontId="4" fillId="0" borderId="0" xfId="0" applyNumberFormat="1" applyFont="1"/>
    <xf numFmtId="44" fontId="4" fillId="0" borderId="0" xfId="0" applyNumberFormat="1" applyFont="1"/>
    <xf numFmtId="10" fontId="1" fillId="8" borderId="9" xfId="0" applyNumberFormat="1" applyFont="1" applyFill="1" applyBorder="1"/>
    <xf numFmtId="10" fontId="1" fillId="8" borderId="9" xfId="3" applyNumberFormat="1" applyFont="1" applyFill="1" applyBorder="1"/>
    <xf numFmtId="44" fontId="1" fillId="8" borderId="9" xfId="2" applyFont="1" applyFill="1" applyBorder="1"/>
    <xf numFmtId="44" fontId="0" fillId="0" borderId="9" xfId="2" applyFont="1" applyBorder="1"/>
    <xf numFmtId="0" fontId="1" fillId="8" borderId="9" xfId="0" applyFont="1" applyFill="1" applyBorder="1" applyAlignment="1">
      <alignment horizontal="center"/>
    </xf>
    <xf numFmtId="44" fontId="1" fillId="8" borderId="9" xfId="0" applyNumberFormat="1" applyFont="1" applyFill="1" applyBorder="1"/>
    <xf numFmtId="165" fontId="0" fillId="0" borderId="0" xfId="0" applyNumberFormat="1"/>
    <xf numFmtId="0" fontId="1" fillId="8" borderId="0" xfId="0" applyFont="1" applyFill="1" applyAlignment="1">
      <alignment horizontal="center"/>
    </xf>
    <xf numFmtId="0" fontId="1" fillId="8" borderId="9" xfId="0" applyFont="1" applyFill="1" applyBorder="1" applyAlignment="1">
      <alignment horizontal="center"/>
    </xf>
  </cellXfs>
  <cellStyles count="4">
    <cellStyle name="Millares" xfId="1" builtinId="3"/>
    <cellStyle name="Moneda" xfId="2" builtinId="4"/>
    <cellStyle name="Normal" xfId="0" builtinId="0"/>
    <cellStyle name="Porcentaje" xfId="3" builtinId="5"/>
  </cellStyles>
  <dxfs count="38">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19" formatCode="d/m/yyyy"/>
    </dxf>
    <dxf>
      <font>
        <b val="0"/>
        <i val="0"/>
        <strike val="0"/>
        <condense val="0"/>
        <extend val="0"/>
        <outline val="0"/>
        <shadow val="0"/>
        <u val="none"/>
        <vertAlign val="baseline"/>
        <sz val="12"/>
        <color theme="1"/>
        <name val="Calibri"/>
        <family val="2"/>
        <scheme val="minor"/>
      </font>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Calibri"/>
        <family val="2"/>
        <scheme val="minor"/>
      </font>
      <numFmt numFmtId="164" formatCode="&quot;$&quot;#,##0"/>
    </dxf>
    <dxf>
      <font>
        <b val="0"/>
        <i val="0"/>
        <strike val="0"/>
        <condense val="0"/>
        <extend val="0"/>
        <outline val="0"/>
        <shadow val="0"/>
        <u val="none"/>
        <vertAlign val="baseline"/>
        <sz val="12"/>
        <color theme="1"/>
        <name val="Calibri"/>
        <family val="2"/>
        <scheme val="minor"/>
      </font>
      <numFmt numFmtId="166" formatCode="&quot;$&quot;#,##0.00"/>
      <fill>
        <patternFill patternType="solid">
          <fgColor theme="4" tint="0.79998168889431442"/>
          <bgColor theme="4" tint="0.79998168889431442"/>
        </patternFill>
      </fil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numFmt numFmtId="13" formatCode="0%"/>
      <fill>
        <patternFill patternType="solid">
          <fgColor theme="4" tint="0.79998168889431442"/>
          <bgColor theme="4" tint="0.79998168889431442"/>
        </patternFill>
      </fil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3" formatCode="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numFmt numFmtId="164" formatCode="&quot;$&quot;#,##0"/>
      <fill>
        <patternFill patternType="solid">
          <fgColor theme="4" tint="0.79998168889431442"/>
          <bgColor theme="4" tint="0.79998168889431442"/>
        </patternFill>
      </fill>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border diagonalUp="0" diagonalDown="0" outline="0">
        <left/>
        <right/>
        <top/>
        <bottom/>
      </border>
    </dxf>
    <dxf>
      <border outline="0">
        <right style="thin">
          <color theme="4" tint="0.39997558519241921"/>
        </right>
      </border>
    </dxf>
    <dxf>
      <font>
        <color rgb="FF9C0006"/>
      </font>
      <fill>
        <patternFill>
          <bgColor rgb="FFFFC7CE"/>
        </patternFill>
      </fill>
    </dxf>
    <dxf>
      <numFmt numFmtId="13" formatCode="0%"/>
    </dxf>
    <dxf>
      <numFmt numFmtId="0" formatCode="General"/>
    </dxf>
    <dxf>
      <numFmt numFmtId="0" formatCode="General"/>
    </dxf>
    <dxf>
      <numFmt numFmtId="164" formatCode="&quot;$&quot;#,##0"/>
    </dxf>
    <dxf>
      <numFmt numFmtId="0" formatCode="General"/>
    </dxf>
    <dxf>
      <numFmt numFmtId="19" formatCode="d/m/yyyy"/>
    </dxf>
    <dxf>
      <font>
        <strike val="0"/>
        <outline val="0"/>
        <shadow val="0"/>
        <u val="none"/>
        <vertAlign val="baseline"/>
        <sz val="12"/>
        <color auto="1"/>
        <name val="Calibri"/>
        <family val="2"/>
        <scheme val="minor"/>
      </font>
      <fill>
        <patternFill patternType="solid">
          <fgColor indexed="64"/>
          <bgColor rgb="FFFFFF00"/>
        </patternFill>
      </fill>
    </dxf>
    <dxf>
      <numFmt numFmtId="34" formatCode="_ &quot;$&quot;* #,##0.00_ ;_ &quot;$&quot;* \-#,##0.00_ ;_ &quot;$&quot;* &quot;-&quot;??_ ;_ @_ "/>
    </dxf>
    <dxf>
      <numFmt numFmtId="0" formatCode="General"/>
    </dxf>
    <dxf>
      <numFmt numFmtId="0" formatCode="General"/>
    </dxf>
    <dxf>
      <numFmt numFmtId="164" formatCode="&quot;$&quot;#,##0"/>
    </dxf>
    <dxf>
      <numFmt numFmtId="0" formatCode="General"/>
    </dxf>
    <dxf>
      <numFmt numFmtId="164" formatCode="&quot;$&quot;#,##0"/>
    </dxf>
    <dxf>
      <numFmt numFmtId="19" formatCode="d/m/yyyy"/>
    </dxf>
    <dxf>
      <numFmt numFmtId="19" formatCode="d/m/yyyy"/>
    </dxf>
    <dxf>
      <numFmt numFmtId="19" formatCode="d/m/yyyy"/>
    </dxf>
    <dxf>
      <font>
        <b/>
        <i val="0"/>
        <strike val="0"/>
        <condense val="0"/>
        <extend val="0"/>
        <outline val="0"/>
        <shadow val="0"/>
        <u val="none"/>
        <vertAlign val="baseline"/>
        <sz val="12"/>
        <color auto="1"/>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Last</a:t>
            </a:r>
            <a:r>
              <a:rPr lang="en-US" baseline="0"/>
              <a:t> 12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C"/>
        </a:p>
      </c:txPr>
    </c:title>
    <c:autoTitleDeleted val="0"/>
    <c:plotArea>
      <c:layout/>
      <c:lineChart>
        <c:grouping val="standard"/>
        <c:varyColors val="0"/>
        <c:ser>
          <c:idx val="0"/>
          <c:order val="0"/>
          <c:tx>
            <c:strRef>
              <c:f>Forescasting!$B$1</c:f>
              <c:strCache>
                <c:ptCount val="1"/>
                <c:pt idx="0">
                  <c:v>Total Sales</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exp"/>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trendlineLbl>
          </c:trendline>
          <c:cat>
            <c:numRef>
              <c:f>Forescasting!$A$14:$A$25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Forescasting!$B$14:$B$25</c:f>
              <c:numCache>
                <c:formatCode>_("$"* #,##0.00_);_("$"* \(#,##0.00\);_("$"*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B612-4F1D-A108-35B0F401D1F9}"/>
            </c:ext>
          </c:extLst>
        </c:ser>
        <c:dLbls>
          <c:showLegendKey val="0"/>
          <c:showVal val="0"/>
          <c:showCatName val="0"/>
          <c:showSerName val="0"/>
          <c:showPercent val="0"/>
          <c:showBubbleSize val="0"/>
        </c:dLbls>
        <c:smooth val="0"/>
        <c:axId val="1596714047"/>
        <c:axId val="1621798127"/>
      </c:lineChart>
      <c:dateAx>
        <c:axId val="1596714047"/>
        <c:scaling>
          <c:orientation val="minMax"/>
          <c:max val="44348"/>
          <c:min val="4401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621798127"/>
        <c:crosses val="autoZero"/>
        <c:auto val="1"/>
        <c:lblOffset val="100"/>
        <c:baseTimeUnit val="months"/>
      </c:dateAx>
      <c:valAx>
        <c:axId val="162179812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596714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C"/>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'Forescast Sheet'!$B$1</c:f>
              <c:strCache>
                <c:ptCount val="1"/>
                <c:pt idx="0">
                  <c:v>Total Sales</c:v>
                </c:pt>
              </c:strCache>
            </c:strRef>
          </c:tx>
          <c:spPr>
            <a:ln w="28575" cap="rnd">
              <a:solidFill>
                <a:schemeClr val="accent1"/>
              </a:solidFill>
              <a:round/>
            </a:ln>
            <a:effectLst/>
          </c:spPr>
          <c:marker>
            <c:symbol val="none"/>
          </c:marker>
          <c:val>
            <c:numRef>
              <c:f>'Forescast Sheet'!$B$2:$B$37</c:f>
              <c:numCache>
                <c:formatCode>_("$"* #,##0.00_);_("$"* \(#,##0.00\);_("$"* "-"??_);_(@_)</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77DA-4AAB-8D06-857AD245721D}"/>
            </c:ext>
          </c:extLst>
        </c:ser>
        <c:ser>
          <c:idx val="1"/>
          <c:order val="1"/>
          <c:tx>
            <c:strRef>
              <c:f>'Forescast Sheet'!$C$1</c:f>
              <c:strCache>
                <c:ptCount val="1"/>
                <c:pt idx="0">
                  <c:v>Previsión 90% confianza</c:v>
                </c:pt>
              </c:strCache>
            </c:strRef>
          </c:tx>
          <c:spPr>
            <a:ln w="25400" cap="rnd">
              <a:solidFill>
                <a:schemeClr val="accent2"/>
              </a:solidFill>
              <a:prstDash val="dash"/>
              <a:round/>
            </a:ln>
            <a:effectLst/>
          </c:spPr>
          <c:marker>
            <c:symbol val="none"/>
          </c:marker>
          <c:cat>
            <c:numRef>
              <c:f>'Forescast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'Forescast Sheet'!$C$2:$C$37</c:f>
              <c:numCache>
                <c:formatCode>General</c:formatCode>
                <c:ptCount val="36"/>
                <c:pt idx="23" formatCode="_ &quot;$&quot;* #,##0_ ;_ &quot;$&quot;* \-#,##0_ ;_ &quot;$&quot;* &quot;-&quot;??_ ;_ @_ ">
                  <c:v>80335</c:v>
                </c:pt>
                <c:pt idx="24" formatCode="_ &quot;$&quot;* #,##0_ ;_ &quot;$&quot;* \-#,##0_ ;_ &quot;$&quot;* &quot;-&quot;??_ ;_ @_ ">
                  <c:v>82995.899706484532</c:v>
                </c:pt>
                <c:pt idx="25" formatCode="_ &quot;$&quot;* #,##0_ ;_ &quot;$&quot;* \-#,##0_ ;_ &quot;$&quot;* &quot;-&quot;??_ ;_ @_ ">
                  <c:v>86538.844926448161</c:v>
                </c:pt>
                <c:pt idx="26" formatCode="_ &quot;$&quot;* #,##0_ ;_ &quot;$&quot;* \-#,##0_ ;_ &quot;$&quot;* &quot;-&quot;??_ ;_ @_ ">
                  <c:v>90081.790146411789</c:v>
                </c:pt>
                <c:pt idx="27" formatCode="_ &quot;$&quot;* #,##0_ ;_ &quot;$&quot;* \-#,##0_ ;_ &quot;$&quot;* &quot;-&quot;??_ ;_ @_ ">
                  <c:v>93624.735366375418</c:v>
                </c:pt>
                <c:pt idx="28" formatCode="_ &quot;$&quot;* #,##0_ ;_ &quot;$&quot;* \-#,##0_ ;_ &quot;$&quot;* &quot;-&quot;??_ ;_ @_ ">
                  <c:v>97167.680586339047</c:v>
                </c:pt>
                <c:pt idx="29" formatCode="_ &quot;$&quot;* #,##0_ ;_ &quot;$&quot;* \-#,##0_ ;_ &quot;$&quot;* &quot;-&quot;??_ ;_ @_ ">
                  <c:v>100710.62580630268</c:v>
                </c:pt>
                <c:pt idx="30" formatCode="_(&quot;$&quot;* #,##0.00_);_(&quot;$&quot;* \(#,##0.00\);_(&quot;$&quot;* &quot;-&quot;??_);_(@_)">
                  <c:v>104253.57102626631</c:v>
                </c:pt>
                <c:pt idx="31" formatCode="_(&quot;$&quot;* #,##0.00_);_(&quot;$&quot;* \(#,##0.00\);_(&quot;$&quot;* &quot;-&quot;??_);_(@_)">
                  <c:v>107796.51624622993</c:v>
                </c:pt>
                <c:pt idx="32" formatCode="_(&quot;$&quot;* #,##0.00_);_(&quot;$&quot;* \(#,##0.00\);_(&quot;$&quot;* &quot;-&quot;??_);_(@_)">
                  <c:v>111339.46146619356</c:v>
                </c:pt>
                <c:pt idx="33" formatCode="_(&quot;$&quot;* #,##0.00_);_(&quot;$&quot;* \(#,##0.00\);_(&quot;$&quot;* &quot;-&quot;??_);_(@_)">
                  <c:v>114882.40668615719</c:v>
                </c:pt>
                <c:pt idx="34" formatCode="_(&quot;$&quot;* #,##0.00_);_(&quot;$&quot;* \(#,##0.00\);_(&quot;$&quot;* &quot;-&quot;??_);_(@_)">
                  <c:v>118425.35190612082</c:v>
                </c:pt>
                <c:pt idx="35" formatCode="_(&quot;$&quot;* #,##0.00_);_(&quot;$&quot;* \(#,##0.00\);_(&quot;$&quot;* &quot;-&quot;??_);_(@_)">
                  <c:v>121968.29712608445</c:v>
                </c:pt>
              </c:numCache>
            </c:numRef>
          </c:val>
          <c:smooth val="0"/>
          <c:extLst>
            <c:ext xmlns:c16="http://schemas.microsoft.com/office/drawing/2014/chart" uri="{C3380CC4-5D6E-409C-BE32-E72D297353CC}">
              <c16:uniqueId val="{00000001-77DA-4AAB-8D06-857AD245721D}"/>
            </c:ext>
          </c:extLst>
        </c:ser>
        <c:ser>
          <c:idx val="2"/>
          <c:order val="2"/>
          <c:tx>
            <c:strRef>
              <c:f>'Forescast Sheet'!$D$1</c:f>
              <c:strCache>
                <c:ptCount val="1"/>
                <c:pt idx="0">
                  <c:v>Límite de confianza inferior 90%</c:v>
                </c:pt>
              </c:strCache>
            </c:strRef>
          </c:tx>
          <c:spPr>
            <a:ln w="12700" cap="rnd">
              <a:solidFill>
                <a:srgbClr val="ED7D31"/>
              </a:solidFill>
              <a:prstDash val="solid"/>
              <a:round/>
            </a:ln>
            <a:effectLst/>
          </c:spPr>
          <c:marker>
            <c:symbol val="none"/>
          </c:marker>
          <c:cat>
            <c:numRef>
              <c:f>'Forescast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'Forescast Sheet'!$D$2:$D$37</c:f>
              <c:numCache>
                <c:formatCode>General</c:formatCode>
                <c:ptCount val="36"/>
                <c:pt idx="23" formatCode="_ &quot;$&quot;* #,##0_ ;_ &quot;$&quot;* \-#,##0_ ;_ &quot;$&quot;* &quot;-&quot;??_ ;_ @_ ">
                  <c:v>80335</c:v>
                </c:pt>
                <c:pt idx="24" formatCode="_ &quot;$&quot;* #,##0_ ;_ &quot;$&quot;* \-#,##0_ ;_ &quot;$&quot;* &quot;-&quot;??_ ;_ @_ ">
                  <c:v>77967.187598291886</c:v>
                </c:pt>
                <c:pt idx="25" formatCode="_ &quot;$&quot;* #,##0_ ;_ &quot;$&quot;* \-#,##0_ ;_ &quot;$&quot;* &quot;-&quot;??_ ;_ @_ ">
                  <c:v>79770.039648911581</c:v>
                </c:pt>
                <c:pt idx="26" formatCode="_ &quot;$&quot;* #,##0_ ;_ &quot;$&quot;* \-#,##0_ ;_ &quot;$&quot;* &quot;-&quot;??_ ;_ @_ ">
                  <c:v>81933.716848446944</c:v>
                </c:pt>
                <c:pt idx="27" formatCode="_ &quot;$&quot;* #,##0_ ;_ &quot;$&quot;* \-#,##0_ ;_ &quot;$&quot;* &quot;-&quot;??_ ;_ @_ ">
                  <c:v>84296.760409592098</c:v>
                </c:pt>
                <c:pt idx="28" formatCode="_ &quot;$&quot;* #,##0_ ;_ &quot;$&quot;* \-#,##0_ ;_ &quot;$&quot;* &quot;-&quot;??_ ;_ @_ ">
                  <c:v>86790.935892688503</c:v>
                </c:pt>
                <c:pt idx="29" formatCode="_ &quot;$&quot;* #,##0_ ;_ &quot;$&quot;* \-#,##0_ ;_ &quot;$&quot;* &quot;-&quot;??_ ;_ @_ ">
                  <c:v>89379.770146936848</c:v>
                </c:pt>
                <c:pt idx="30" formatCode="_(&quot;$&quot;* #,##0.00_);_(&quot;$&quot;* \(#,##0.00\);_(&quot;$&quot;* &quot;-&quot;??_);_(@_)">
                  <c:v>92041.055070133385</c:v>
                </c:pt>
                <c:pt idx="31" formatCode="_(&quot;$&quot;* #,##0.00_);_(&quot;$&quot;* \(#,##0.00\);_(&quot;$&quot;* &quot;-&quot;??_);_(@_)">
                  <c:v>94760.080804386482</c:v>
                </c:pt>
                <c:pt idx="32" formatCode="_(&quot;$&quot;* #,##0.00_);_(&quot;$&quot;* \(#,##0.00\);_(&quot;$&quot;* &quot;-&quot;??_);_(@_)">
                  <c:v>97526.50922197997</c:v>
                </c:pt>
                <c:pt idx="33" formatCode="_(&quot;$&quot;* #,##0.00_);_(&quot;$&quot;* \(#,##0.00\);_(&quot;$&quot;* &quot;-&quot;??_);_(@_)">
                  <c:v>100332.74694548242</c:v>
                </c:pt>
                <c:pt idx="34" formatCode="_(&quot;$&quot;* #,##0.00_);_(&quot;$&quot;* \(#,##0.00\);_(&quot;$&quot;* &quot;-&quot;??_);_(@_)">
                  <c:v>103173.02270003875</c:v>
                </c:pt>
                <c:pt idx="35" formatCode="_(&quot;$&quot;* #,##0.00_);_(&quot;$&quot;* \(#,##0.00\);_(&quot;$&quot;* &quot;-&quot;??_);_(@_)">
                  <c:v>106042.82874362577</c:v>
                </c:pt>
              </c:numCache>
            </c:numRef>
          </c:val>
          <c:smooth val="0"/>
          <c:extLst>
            <c:ext xmlns:c16="http://schemas.microsoft.com/office/drawing/2014/chart" uri="{C3380CC4-5D6E-409C-BE32-E72D297353CC}">
              <c16:uniqueId val="{00000002-77DA-4AAB-8D06-857AD245721D}"/>
            </c:ext>
          </c:extLst>
        </c:ser>
        <c:ser>
          <c:idx val="3"/>
          <c:order val="3"/>
          <c:tx>
            <c:strRef>
              <c:f>'Forescast Sheet'!$E$1</c:f>
              <c:strCache>
                <c:ptCount val="1"/>
                <c:pt idx="0">
                  <c:v>Límite de confianza superior 90%</c:v>
                </c:pt>
              </c:strCache>
            </c:strRef>
          </c:tx>
          <c:spPr>
            <a:ln w="12700" cap="rnd">
              <a:solidFill>
                <a:srgbClr val="ED7D31"/>
              </a:solidFill>
              <a:prstDash val="solid"/>
              <a:round/>
            </a:ln>
            <a:effectLst/>
          </c:spPr>
          <c:marker>
            <c:symbol val="none"/>
          </c:marker>
          <c:cat>
            <c:numRef>
              <c:f>'Forescast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'Forescast Sheet'!$E$2:$E$37</c:f>
              <c:numCache>
                <c:formatCode>General</c:formatCode>
                <c:ptCount val="36"/>
                <c:pt idx="23" formatCode="_ &quot;$&quot;* #,##0_ ;_ &quot;$&quot;* \-#,##0_ ;_ &quot;$&quot;* &quot;-&quot;??_ ;_ @_ ">
                  <c:v>80335</c:v>
                </c:pt>
                <c:pt idx="24" formatCode="_ &quot;$&quot;* #,##0_ ;_ &quot;$&quot;* \-#,##0_ ;_ &quot;$&quot;* &quot;-&quot;??_ ;_ @_ ">
                  <c:v>88024.611814677177</c:v>
                </c:pt>
                <c:pt idx="25" formatCode="_ &quot;$&quot;* #,##0_ ;_ &quot;$&quot;* \-#,##0_ ;_ &quot;$&quot;* &quot;-&quot;??_ ;_ @_ ">
                  <c:v>93307.65020398474</c:v>
                </c:pt>
                <c:pt idx="26" formatCode="_ &quot;$&quot;* #,##0_ ;_ &quot;$&quot;* \-#,##0_ ;_ &quot;$&quot;* &quot;-&quot;??_ ;_ @_ ">
                  <c:v>98229.863444376635</c:v>
                </c:pt>
                <c:pt idx="27" formatCode="_ &quot;$&quot;* #,##0_ ;_ &quot;$&quot;* \-#,##0_ ;_ &quot;$&quot;* &quot;-&quot;??_ ;_ @_ ">
                  <c:v>102952.71032315874</c:v>
                </c:pt>
                <c:pt idx="28" formatCode="_ &quot;$&quot;* #,##0_ ;_ &quot;$&quot;* \-#,##0_ ;_ &quot;$&quot;* &quot;-&quot;??_ ;_ @_ ">
                  <c:v>107544.42527998959</c:v>
                </c:pt>
                <c:pt idx="29" formatCode="_ &quot;$&quot;* #,##0_ ;_ &quot;$&quot;* \-#,##0_ ;_ &quot;$&quot;* &quot;-&quot;??_ ;_ @_ ">
                  <c:v>112041.4814656685</c:v>
                </c:pt>
                <c:pt idx="30" formatCode="_(&quot;$&quot;* #,##0.00_);_(&quot;$&quot;* \(#,##0.00\);_(&quot;$&quot;* &quot;-&quot;??_);_(@_)">
                  <c:v>116466.08698239923</c:v>
                </c:pt>
                <c:pt idx="31" formatCode="_(&quot;$&quot;* #,##0.00_);_(&quot;$&quot;* \(#,##0.00\);_(&quot;$&quot;* &quot;-&quot;??_);_(@_)">
                  <c:v>120832.95168807339</c:v>
                </c:pt>
                <c:pt idx="32" formatCode="_(&quot;$&quot;* #,##0.00_);_(&quot;$&quot;* \(#,##0.00\);_(&quot;$&quot;* &quot;-&quot;??_);_(@_)">
                  <c:v>125152.41371040716</c:v>
                </c:pt>
                <c:pt idx="33" formatCode="_(&quot;$&quot;* #,##0.00_);_(&quot;$&quot;* \(#,##0.00\);_(&quot;$&quot;* &quot;-&quot;??_);_(@_)">
                  <c:v>129432.06642683197</c:v>
                </c:pt>
                <c:pt idx="34" formatCode="_(&quot;$&quot;* #,##0.00_);_(&quot;$&quot;* \(#,##0.00\);_(&quot;$&quot;* &quot;-&quot;??_);_(@_)">
                  <c:v>133677.68111220287</c:v>
                </c:pt>
                <c:pt idx="35" formatCode="_(&quot;$&quot;* #,##0.00_);_(&quot;$&quot;* \(#,##0.00\);_(&quot;$&quot;* &quot;-&quot;??_);_(@_)">
                  <c:v>137893.76550854315</c:v>
                </c:pt>
              </c:numCache>
            </c:numRef>
          </c:val>
          <c:smooth val="0"/>
          <c:extLst>
            <c:ext xmlns:c16="http://schemas.microsoft.com/office/drawing/2014/chart" uri="{C3380CC4-5D6E-409C-BE32-E72D297353CC}">
              <c16:uniqueId val="{00000003-77DA-4AAB-8D06-857AD245721D}"/>
            </c:ext>
          </c:extLst>
        </c:ser>
        <c:ser>
          <c:idx val="4"/>
          <c:order val="4"/>
          <c:tx>
            <c:strRef>
              <c:f>'Forescast Sheet'!$F$1</c:f>
              <c:strCache>
                <c:ptCount val="1"/>
                <c:pt idx="0">
                  <c:v>Prevision 95% de confianza</c:v>
                </c:pt>
              </c:strCache>
            </c:strRef>
          </c:tx>
          <c:spPr>
            <a:ln w="28575" cap="rnd">
              <a:solidFill>
                <a:srgbClr val="00B0F0"/>
              </a:solidFill>
              <a:prstDash val="dash"/>
              <a:round/>
            </a:ln>
            <a:effectLst/>
          </c:spPr>
          <c:marker>
            <c:symbol val="none"/>
          </c:marker>
          <c:val>
            <c:numRef>
              <c:f>'Forescast Sheet'!$F$2:$F$37</c:f>
              <c:numCache>
                <c:formatCode>_("$"* #,##0.00_);_("$"* \(#,##0.00\);_("$"* "-"??_);_(@_)</c:formatCode>
                <c:ptCount val="36"/>
                <c:pt idx="23" formatCode="_ &quot;$&quot;* #,##0_ ;_ &quot;$&quot;* \-#,##0_ ;_ &quot;$&quot;* &quot;-&quot;??_ ;_ @_ ">
                  <c:v>80335</c:v>
                </c:pt>
                <c:pt idx="24" formatCode="_ &quot;$&quot;* #,##0_ ;_ &quot;$&quot;* \-#,##0_ ;_ &quot;$&quot;* &quot;-&quot;??_ ;_ @_ ">
                  <c:v>78454.491921128021</c:v>
                </c:pt>
                <c:pt idx="25" formatCode="_ &quot;$&quot;* #,##0_ ;_ &quot;$&quot;* \-#,##0_ ;_ &quot;$&quot;* &quot;-&quot;??_ ;_ @_ ">
                  <c:v>82653.508289769248</c:v>
                </c:pt>
                <c:pt idx="26" formatCode="_ &quot;$&quot;* #,##0_ ;_ &quot;$&quot;* \-#,##0_ ;_ &quot;$&quot;* &quot;-&quot;??_ ;_ @_ ">
                  <c:v>86852.52465841049</c:v>
                </c:pt>
                <c:pt idx="27" formatCode="_ &quot;$&quot;* #,##0_ ;_ &quot;$&quot;* \-#,##0_ ;_ &quot;$&quot;* &quot;-&quot;??_ ;_ @_ ">
                  <c:v>91051.541027051731</c:v>
                </c:pt>
                <c:pt idx="28" formatCode="_ &quot;$&quot;* #,##0_ ;_ &quot;$&quot;* \-#,##0_ ;_ &quot;$&quot;* &quot;-&quot;??_ ;_ @_ ">
                  <c:v>95250.557395692973</c:v>
                </c:pt>
                <c:pt idx="29" formatCode="_ &quot;$&quot;* #,##0_ ;_ &quot;$&quot;* \-#,##0_ ;_ &quot;$&quot;* &quot;-&quot;??_ ;_ @_ ">
                  <c:v>99449.5737643342</c:v>
                </c:pt>
                <c:pt idx="30" formatCode="_ &quot;$&quot;* #,##0_ ;_ &quot;$&quot;* \-#,##0_ ;_ &quot;$&quot;* &quot;-&quot;??_ ;_ @_ ">
                  <c:v>103648.59013297544</c:v>
                </c:pt>
                <c:pt idx="31" formatCode="_ &quot;$&quot;* #,##0_ ;_ &quot;$&quot;* \-#,##0_ ;_ &quot;$&quot;* &quot;-&quot;??_ ;_ @_ ">
                  <c:v>107847.60650161668</c:v>
                </c:pt>
                <c:pt idx="32" formatCode="_ &quot;$&quot;* #,##0_ ;_ &quot;$&quot;* \-#,##0_ ;_ &quot;$&quot;* &quot;-&quot;??_ ;_ @_ ">
                  <c:v>112046.62287025791</c:v>
                </c:pt>
                <c:pt idx="33" formatCode="_ &quot;$&quot;* #,##0_ ;_ &quot;$&quot;* \-#,##0_ ;_ &quot;$&quot;* &quot;-&quot;??_ ;_ @_ ">
                  <c:v>116245.63923889915</c:v>
                </c:pt>
                <c:pt idx="34" formatCode="_ &quot;$&quot;* #,##0_ ;_ &quot;$&quot;* \-#,##0_ ;_ &quot;$&quot;* &quot;-&quot;??_ ;_ @_ ">
                  <c:v>120444.65560754039</c:v>
                </c:pt>
                <c:pt idx="35" formatCode="_ &quot;$&quot;* #,##0_ ;_ &quot;$&quot;* \-#,##0_ ;_ &quot;$&quot;* &quot;-&quot;??_ ;_ @_ ">
                  <c:v>124643.67197618162</c:v>
                </c:pt>
              </c:numCache>
            </c:numRef>
          </c:val>
          <c:smooth val="0"/>
          <c:extLst>
            <c:ext xmlns:c16="http://schemas.microsoft.com/office/drawing/2014/chart" uri="{C3380CC4-5D6E-409C-BE32-E72D297353CC}">
              <c16:uniqueId val="{00000004-77DA-4AAB-8D06-857AD245721D}"/>
            </c:ext>
          </c:extLst>
        </c:ser>
        <c:ser>
          <c:idx val="5"/>
          <c:order val="5"/>
          <c:tx>
            <c:strRef>
              <c:f>'Forescast Sheet'!$G$1</c:f>
              <c:strCache>
                <c:ptCount val="1"/>
                <c:pt idx="0">
                  <c:v>Límite de confianza inferior 95%</c:v>
                </c:pt>
              </c:strCache>
            </c:strRef>
          </c:tx>
          <c:spPr>
            <a:ln w="28575" cap="rnd">
              <a:solidFill>
                <a:srgbClr val="00B0F0"/>
              </a:solidFill>
              <a:round/>
            </a:ln>
            <a:effectLst/>
          </c:spPr>
          <c:marker>
            <c:symbol val="none"/>
          </c:marker>
          <c:val>
            <c:numRef>
              <c:f>'Forescast Sheet'!$G$2:$G$37</c:f>
              <c:numCache>
                <c:formatCode>_("$"* #,##0.00_);_("$"* \(#,##0.00\);_("$"* "-"??_);_(@_)</c:formatCode>
                <c:ptCount val="36"/>
                <c:pt idx="23" formatCode="_ &quot;$&quot;* #,##0_ ;_ &quot;$&quot;* \-#,##0_ ;_ &quot;$&quot;* &quot;-&quot;??_ ;_ @_ ">
                  <c:v>80335</c:v>
                </c:pt>
                <c:pt idx="24" formatCode="_ &quot;$&quot;* #,##0_ ;_ &quot;$&quot;* \-#,##0_ ;_ &quot;$&quot;* &quot;-&quot;??_ ;_ @_ ">
                  <c:v>72462.411860517954</c:v>
                </c:pt>
                <c:pt idx="25" formatCode="_ &quot;$&quot;* #,##0_ ;_ &quot;$&quot;* \-#,##0_ ;_ &quot;$&quot;* &quot;-&quot;??_ ;_ @_ ">
                  <c:v>74587.979330256712</c:v>
                </c:pt>
                <c:pt idx="26" formatCode="_ &quot;$&quot;* #,##0_ ;_ &quot;$&quot;* \-#,##0_ ;_ &quot;$&quot;* &quot;-&quot;??_ ;_ @_ ">
                  <c:v>77143.496483665323</c:v>
                </c:pt>
                <c:pt idx="27" formatCode="_ &quot;$&quot;* #,##0_ ;_ &quot;$&quot;* \-#,##0_ ;_ &quot;$&quot;* &quot;-&quot;??_ ;_ @_ ">
                  <c:v>79936.573309303407</c:v>
                </c:pt>
                <c:pt idx="28" formatCode="_ &quot;$&quot;* #,##0_ ;_ &quot;$&quot;* \-#,##0_ ;_ &quot;$&quot;* &quot;-&quot;??_ ;_ @_ ">
                  <c:v>82885.903457447916</c:v>
                </c:pt>
                <c:pt idx="29" formatCode="_ &quot;$&quot;* #,##0_ ;_ &quot;$&quot;* \-#,##0_ ;_ &quot;$&quot;* &quot;-&quot;??_ ;_ @_ ">
                  <c:v>85948.026488338161</c:v>
                </c:pt>
                <c:pt idx="30" formatCode="_ &quot;$&quot;* #,##0_ ;_ &quot;$&quot;* \-#,##0_ ;_ &quot;$&quot;* &quot;-&quot;??_ ;_ @_ ">
                  <c:v>89096.479816020495</c:v>
                </c:pt>
                <c:pt idx="31" formatCode="_ &quot;$&quot;* #,##0_ ;_ &quot;$&quot;* \-#,##0_ ;_ &quot;$&quot;* &quot;-&quot;??_ ;_ @_ ">
                  <c:v>92313.73556372046</c:v>
                </c:pt>
                <c:pt idx="32" formatCode="_ &quot;$&quot;* #,##0_ ;_ &quot;$&quot;* \-#,##0_ ;_ &quot;$&quot;* &quot;-&quot;??_ ;_ @_ ">
                  <c:v>95587.475092466571</c:v>
                </c:pt>
                <c:pt idx="33" formatCode="_ &quot;$&quot;* #,##0_ ;_ &quot;$&quot;* \-#,##0_ ;_ &quot;$&quot;* &quot;-&quot;??_ ;_ @_ ">
                  <c:v>98908.650334976293</c:v>
                </c:pt>
                <c:pt idx="34" formatCode="_ &quot;$&quot;* #,##0_ ;_ &quot;$&quot;* \-#,##0_ ;_ &quot;$&quot;* &quot;-&quot;??_ ;_ @_ ">
                  <c:v>102270.38439310167</c:v>
                </c:pt>
                <c:pt idx="35" formatCode="_ &quot;$&quot;* #,##0_ ;_ &quot;$&quot;* \-#,##0_ ;_ &quot;$&quot;* &quot;-&quot;??_ ;_ @_ ">
                  <c:v>105667.3059609269</c:v>
                </c:pt>
              </c:numCache>
            </c:numRef>
          </c:val>
          <c:smooth val="0"/>
          <c:extLst>
            <c:ext xmlns:c16="http://schemas.microsoft.com/office/drawing/2014/chart" uri="{C3380CC4-5D6E-409C-BE32-E72D297353CC}">
              <c16:uniqueId val="{00000005-77DA-4AAB-8D06-857AD245721D}"/>
            </c:ext>
          </c:extLst>
        </c:ser>
        <c:ser>
          <c:idx val="6"/>
          <c:order val="6"/>
          <c:tx>
            <c:strRef>
              <c:f>'Forescast Sheet'!$H$1</c:f>
              <c:strCache>
                <c:ptCount val="1"/>
                <c:pt idx="0">
                  <c:v>Límite de confianza superior 95%</c:v>
                </c:pt>
              </c:strCache>
            </c:strRef>
          </c:tx>
          <c:spPr>
            <a:ln w="28575" cap="rnd">
              <a:solidFill>
                <a:srgbClr val="00B0F0"/>
              </a:solidFill>
              <a:round/>
            </a:ln>
            <a:effectLst/>
          </c:spPr>
          <c:marker>
            <c:symbol val="none"/>
          </c:marker>
          <c:val>
            <c:numRef>
              <c:f>'Forescast Sheet'!$H$2:$H$37</c:f>
              <c:numCache>
                <c:formatCode>_("$"* #,##0.00_);_("$"* \(#,##0.00\);_("$"* "-"??_);_(@_)</c:formatCode>
                <c:ptCount val="36"/>
                <c:pt idx="23" formatCode="_ &quot;$&quot;* #,##0_ ;_ &quot;$&quot;* \-#,##0_ ;_ &quot;$&quot;* &quot;-&quot;??_ ;_ @_ ">
                  <c:v>80335</c:v>
                </c:pt>
                <c:pt idx="24" formatCode="_ &quot;$&quot;* #,##0_ ;_ &quot;$&quot;* \-#,##0_ ;_ &quot;$&quot;* &quot;-&quot;??_ ;_ @_ ">
                  <c:v>84446.571981738089</c:v>
                </c:pt>
                <c:pt idx="25" formatCode="_ &quot;$&quot;* #,##0_ ;_ &quot;$&quot;* \-#,##0_ ;_ &quot;$&quot;* &quot;-&quot;??_ ;_ @_ ">
                  <c:v>90719.037249281784</c:v>
                </c:pt>
                <c:pt idx="26" formatCode="_ &quot;$&quot;* #,##0_ ;_ &quot;$&quot;* \-#,##0_ ;_ &quot;$&quot;* &quot;-&quot;??_ ;_ @_ ">
                  <c:v>96561.552833155656</c:v>
                </c:pt>
                <c:pt idx="27" formatCode="_ &quot;$&quot;* #,##0_ ;_ &quot;$&quot;* \-#,##0_ ;_ &quot;$&quot;* &quot;-&quot;??_ ;_ @_ ">
                  <c:v>102166.50874480006</c:v>
                </c:pt>
                <c:pt idx="28" formatCode="_ &quot;$&quot;* #,##0_ ;_ &quot;$&quot;* \-#,##0_ ;_ &quot;$&quot;* &quot;-&quot;??_ ;_ @_ ">
                  <c:v>107615.21133393803</c:v>
                </c:pt>
                <c:pt idx="29" formatCode="_ &quot;$&quot;* #,##0_ ;_ &quot;$&quot;* \-#,##0_ ;_ &quot;$&quot;* &quot;-&quot;??_ ;_ @_ ">
                  <c:v>112951.12104033024</c:v>
                </c:pt>
                <c:pt idx="30" formatCode="_ &quot;$&quot;* #,##0_ ;_ &quot;$&quot;* \-#,##0_ ;_ &quot;$&quot;* &quot;-&quot;??_ ;_ @_ ">
                  <c:v>118200.70044993039</c:v>
                </c:pt>
                <c:pt idx="31" formatCode="_ &quot;$&quot;* #,##0_ ;_ &quot;$&quot;* \-#,##0_ ;_ &quot;$&quot;* &quot;-&quot;??_ ;_ @_ ">
                  <c:v>123381.47743951291</c:v>
                </c:pt>
                <c:pt idx="32" formatCode="_ &quot;$&quot;* #,##0_ ;_ &quot;$&quot;* \-#,##0_ ;_ &quot;$&quot;* &quot;-&quot;??_ ;_ @_ ">
                  <c:v>128505.77064804925</c:v>
                </c:pt>
                <c:pt idx="33" formatCode="_ &quot;$&quot;* #,##0_ ;_ &quot;$&quot;* \-#,##0_ ;_ &quot;$&quot;* &quot;-&quot;??_ ;_ @_ ">
                  <c:v>133582.62814282201</c:v>
                </c:pt>
                <c:pt idx="34" formatCode="_ &quot;$&quot;* #,##0_ ;_ &quot;$&quot;* \-#,##0_ ;_ &quot;$&quot;* &quot;-&quot;??_ ;_ @_ ">
                  <c:v>138618.92682197911</c:v>
                </c:pt>
                <c:pt idx="35" formatCode="_ &quot;$&quot;* #,##0_ ;_ &quot;$&quot;* \-#,##0_ ;_ &quot;$&quot;* &quot;-&quot;??_ ;_ @_ ">
                  <c:v>143620.03799143634</c:v>
                </c:pt>
              </c:numCache>
            </c:numRef>
          </c:val>
          <c:smooth val="0"/>
          <c:extLst>
            <c:ext xmlns:c16="http://schemas.microsoft.com/office/drawing/2014/chart" uri="{C3380CC4-5D6E-409C-BE32-E72D297353CC}">
              <c16:uniqueId val="{00000006-77DA-4AAB-8D06-857AD245721D}"/>
            </c:ext>
          </c:extLst>
        </c:ser>
        <c:dLbls>
          <c:showLegendKey val="0"/>
          <c:showVal val="0"/>
          <c:showCatName val="0"/>
          <c:showSerName val="0"/>
          <c:showPercent val="0"/>
          <c:showBubbleSize val="0"/>
        </c:dLbls>
        <c:smooth val="0"/>
        <c:axId val="1411818175"/>
        <c:axId val="1621775247"/>
      </c:lineChart>
      <c:catAx>
        <c:axId val="141181817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621775247"/>
        <c:crosses val="autoZero"/>
        <c:auto val="1"/>
        <c:lblAlgn val="ctr"/>
        <c:lblOffset val="100"/>
        <c:noMultiLvlLbl val="0"/>
      </c:catAx>
      <c:valAx>
        <c:axId val="162177524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1411818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C"/>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19</xdr:col>
      <xdr:colOff>333375</xdr:colOff>
      <xdr:row>1</xdr:row>
      <xdr:rowOff>47625</xdr:rowOff>
    </xdr:from>
    <xdr:to>
      <xdr:col>24</xdr:col>
      <xdr:colOff>762000</xdr:colOff>
      <xdr:row>10</xdr:row>
      <xdr:rowOff>123825</xdr:rowOff>
    </xdr:to>
    <xdr:sp macro="" textlink="">
      <xdr:nvSpPr>
        <xdr:cNvPr id="2" name="CuadroTexto 1">
          <a:extLst>
            <a:ext uri="{FF2B5EF4-FFF2-40B4-BE49-F238E27FC236}">
              <a16:creationId xmlns:a16="http://schemas.microsoft.com/office/drawing/2014/main" id="{506689E4-4DB4-40DD-9149-0C53B01915D5}"/>
            </a:ext>
          </a:extLst>
        </xdr:cNvPr>
        <xdr:cNvSpPr txBox="1"/>
      </xdr:nvSpPr>
      <xdr:spPr>
        <a:xfrm>
          <a:off x="25384125" y="247650"/>
          <a:ext cx="4619625" cy="1876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100" b="0" i="0">
              <a:solidFill>
                <a:schemeClr val="dk1"/>
              </a:solidFill>
              <a:effectLst/>
              <a:latin typeface="+mn-lt"/>
              <a:ea typeface="+mn-ea"/>
              <a:cs typeface="+mn-cs"/>
            </a:rPr>
            <a:t>Es increíble que a lo largo de todo el historial de ventas, Bananas podría haber ganado más de 272 000 dólares si hubieran convertido a todos sus usuarios gratuitos en cuentas de pago. Es una gran oportunidad para que ganen más dinero con los clientes existentes. Por supuesto, no podemos volver al pasado para recaudar este dinero, así que continuemos nuestro análisis para ver cuánto dinero podrían conseguir.</a:t>
          </a:r>
          <a:endParaRPr lang="es-EC"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598511</xdr:colOff>
      <xdr:row>2</xdr:row>
      <xdr:rowOff>13787</xdr:rowOff>
    </xdr:from>
    <xdr:to>
      <xdr:col>13</xdr:col>
      <xdr:colOff>1042471</xdr:colOff>
      <xdr:row>11</xdr:row>
      <xdr:rowOff>164886</xdr:rowOff>
    </xdr:to>
    <xdr:sp macro="" textlink="">
      <xdr:nvSpPr>
        <xdr:cNvPr id="2" name="CuadroTexto 1">
          <a:extLst>
            <a:ext uri="{FF2B5EF4-FFF2-40B4-BE49-F238E27FC236}">
              <a16:creationId xmlns:a16="http://schemas.microsoft.com/office/drawing/2014/main" id="{F2D2831C-2176-448D-842F-650BCC354A6A}"/>
            </a:ext>
          </a:extLst>
        </xdr:cNvPr>
        <xdr:cNvSpPr txBox="1"/>
      </xdr:nvSpPr>
      <xdr:spPr>
        <a:xfrm>
          <a:off x="10628451" y="403968"/>
          <a:ext cx="8752514" cy="1906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100" b="0" i="0">
              <a:solidFill>
                <a:schemeClr val="dk1"/>
              </a:solidFill>
              <a:effectLst/>
              <a:latin typeface="+mn-lt"/>
              <a:ea typeface="+mn-ea"/>
              <a:cs typeface="+mn-cs"/>
            </a:rPr>
            <a:t>cubo de 25 a 49 de Enterprise es mucho más bajo que los demás grupos de 25 a 49. Este tipo de análisis de agrupación puede ayudarnos a identificar tendencias y cómo escalan los distintos segmentos de la empresa. Los clientes Enterprise de Banana están escalando las ventas a más de 50 licencias, mientras que los clientes Premium y Business tienen el mayor nivel de ventas entre 25-49 licencias.</a:t>
          </a:r>
        </a:p>
        <a:p>
          <a:endParaRPr lang="es-EC" sz="1100" b="0" i="0">
            <a:solidFill>
              <a:schemeClr val="dk1"/>
            </a:solidFill>
            <a:effectLst/>
            <a:latin typeface="+mn-lt"/>
            <a:ea typeface="+mn-ea"/>
            <a:cs typeface="+mn-cs"/>
          </a:endParaRPr>
        </a:p>
        <a:p>
          <a:r>
            <a:rPr lang="es-EC" sz="1100" b="0" i="0">
              <a:solidFill>
                <a:schemeClr val="dk1"/>
              </a:solidFill>
              <a:effectLst/>
              <a:latin typeface="+mn-lt"/>
              <a:ea typeface="+mn-ea"/>
              <a:cs typeface="+mn-cs"/>
            </a:rPr>
            <a:t>Las ventas del cubo de 25</a:t>
          </a:r>
          <a:r>
            <a:rPr lang="es-EC" sz="1100" b="0" i="0" baseline="0">
              <a:solidFill>
                <a:schemeClr val="dk1"/>
              </a:solidFill>
              <a:effectLst/>
              <a:latin typeface="+mn-lt"/>
              <a:ea typeface="+mn-ea"/>
              <a:cs typeface="+mn-cs"/>
            </a:rPr>
            <a:t> a 49 licencias compradas</a:t>
          </a:r>
          <a:r>
            <a:rPr lang="es-EC" sz="1100" b="0" i="0">
              <a:solidFill>
                <a:schemeClr val="dk1"/>
              </a:solidFill>
              <a:effectLst/>
              <a:latin typeface="+mn-lt"/>
              <a:ea typeface="+mn-ea"/>
              <a:cs typeface="+mn-cs"/>
            </a:rPr>
            <a:t> disminuyeron 1110 dólares, mientras que los demás cubos aumentaron un total de 5550 dólares. Podría no significar mucho de forma aislada, ya que no sabemos por qué: podría ser que uno o varios clientes del cubo 25-49 se hayan trasladado a otro, ya sea a 50-74 si están aumentando su negocio con Banana o a 0-24 si han decidido bajar de categoría. Sin duda es una historia interesante y digna de más análisis.</a:t>
          </a:r>
          <a:endParaRPr lang="es-EC" sz="1100"/>
        </a:p>
      </xdr:txBody>
    </xdr:sp>
    <xdr:clientData/>
  </xdr:twoCellAnchor>
  <xdr:twoCellAnchor editAs="oneCell">
    <xdr:from>
      <xdr:col>8</xdr:col>
      <xdr:colOff>304395</xdr:colOff>
      <xdr:row>17</xdr:row>
      <xdr:rowOff>57099</xdr:rowOff>
    </xdr:from>
    <xdr:to>
      <xdr:col>9</xdr:col>
      <xdr:colOff>419250</xdr:colOff>
      <xdr:row>30</xdr:row>
      <xdr:rowOff>171006</xdr:rowOff>
    </xdr:to>
    <mc:AlternateContent xmlns:mc="http://schemas.openxmlformats.org/markup-compatibility/2006" xmlns:a14="http://schemas.microsoft.com/office/drawing/2010/main">
      <mc:Choice Requires="a14">
        <xdr:graphicFrame macro="">
          <xdr:nvGraphicFramePr>
            <xdr:cNvPr id="3" name="Subscription Type">
              <a:extLst>
                <a:ext uri="{FF2B5EF4-FFF2-40B4-BE49-F238E27FC236}">
                  <a16:creationId xmlns:a16="http://schemas.microsoft.com/office/drawing/2014/main" id="{54E7A05E-38A5-4B85-A3BA-B2F0F475BD67}"/>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8665228" y="3455525"/>
              <a:ext cx="1836117" cy="2712703"/>
            </a:xfrm>
            <a:prstGeom prst="rect">
              <a:avLst/>
            </a:prstGeom>
            <a:solidFill>
              <a:prstClr val="white"/>
            </a:solidFill>
            <a:ln w="1">
              <a:solidFill>
                <a:prstClr val="green"/>
              </a:solidFill>
            </a:ln>
          </xdr:spPr>
          <xdr:txBody>
            <a:bodyPr vertOverflow="clip" horzOverflow="clip"/>
            <a:lstStyle/>
            <a:p>
              <a:r>
                <a:rPr lang="es-EC"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3</xdr:col>
      <xdr:colOff>324006</xdr:colOff>
      <xdr:row>18</xdr:row>
      <xdr:rowOff>108227</xdr:rowOff>
    </xdr:from>
    <xdr:to>
      <xdr:col>5</xdr:col>
      <xdr:colOff>700817</xdr:colOff>
      <xdr:row>25</xdr:row>
      <xdr:rowOff>116021</xdr:rowOff>
    </xdr:to>
    <mc:AlternateContent xmlns:mc="http://schemas.openxmlformats.org/markup-compatibility/2006" xmlns:tsle="http://schemas.microsoft.com/office/drawing/2012/timeslicer">
      <mc:Choice Requires="tsle">
        <xdr:graphicFrame macro="">
          <xdr:nvGraphicFramePr>
            <xdr:cNvPr id="4" name="Sales Month">
              <a:extLst>
                <a:ext uri="{FF2B5EF4-FFF2-40B4-BE49-F238E27FC236}">
                  <a16:creationId xmlns:a16="http://schemas.microsoft.com/office/drawing/2014/main" id="{959F98D9-28E8-4F8B-A8C4-EB87F0DEC5B0}"/>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3816506" y="3706560"/>
              <a:ext cx="3337205" cy="1407146"/>
            </a:xfrm>
            <a:prstGeom prst="rect">
              <a:avLst/>
            </a:prstGeom>
            <a:solidFill>
              <a:prstClr val="white"/>
            </a:solidFill>
            <a:ln w="1">
              <a:solidFill>
                <a:prstClr val="green"/>
              </a:solidFill>
            </a:ln>
          </xdr:spPr>
          <xdr:txBody>
            <a:bodyPr vertOverflow="clip" horzOverflow="clip"/>
            <a:lstStyle/>
            <a:p>
              <a:r>
                <a:rPr lang="es-EC" sz="1100"/>
                <a:t>Línea de tiempo: Funciona en Excel 2013 o superior. No mover ni cambiar el tamaño.</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13</xdr:col>
      <xdr:colOff>38101</xdr:colOff>
      <xdr:row>1</xdr:row>
      <xdr:rowOff>66675</xdr:rowOff>
    </xdr:from>
    <xdr:to>
      <xdr:col>18</xdr:col>
      <xdr:colOff>76201</xdr:colOff>
      <xdr:row>18</xdr:row>
      <xdr:rowOff>123825</xdr:rowOff>
    </xdr:to>
    <xdr:sp macro="" textlink="">
      <xdr:nvSpPr>
        <xdr:cNvPr id="2" name="CuadroTexto 1">
          <a:extLst>
            <a:ext uri="{FF2B5EF4-FFF2-40B4-BE49-F238E27FC236}">
              <a16:creationId xmlns:a16="http://schemas.microsoft.com/office/drawing/2014/main" id="{279406A6-D704-4B7B-85C9-0F8A147FA9BC}"/>
            </a:ext>
          </a:extLst>
        </xdr:cNvPr>
        <xdr:cNvSpPr txBox="1"/>
      </xdr:nvSpPr>
      <xdr:spPr>
        <a:xfrm>
          <a:off x="18211801" y="266700"/>
          <a:ext cx="4229100" cy="3457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100" b="0" i="0">
              <a:solidFill>
                <a:schemeClr val="dk1"/>
              </a:solidFill>
              <a:effectLst/>
              <a:latin typeface="+mn-lt"/>
              <a:ea typeface="+mn-ea"/>
              <a:cs typeface="+mn-cs"/>
            </a:rPr>
            <a:t>Las ventas medias por cliente disminuyeron 111 dólares entre julio de 2020 y junio de 2021, mientras que las ventas de Bananas crecieron más de 52 000 dólares al mes, ¡lo que supuso un aumento de 184%!</a:t>
          </a:r>
        </a:p>
        <a:p>
          <a:endParaRPr lang="es-EC" sz="1100" b="0" i="0">
            <a:solidFill>
              <a:schemeClr val="dk1"/>
            </a:solidFill>
            <a:effectLst/>
            <a:latin typeface="+mn-lt"/>
            <a:ea typeface="+mn-ea"/>
            <a:cs typeface="+mn-cs"/>
          </a:endParaRPr>
        </a:p>
        <a:p>
          <a:r>
            <a:rPr lang="es-EC"/>
            <a:t>Basic to Paying Ratio</a:t>
          </a:r>
          <a:r>
            <a:rPr lang="es-EC" sz="1100" b="0" i="0">
              <a:solidFill>
                <a:schemeClr val="dk1"/>
              </a:solidFill>
              <a:effectLst/>
              <a:latin typeface="+mn-lt"/>
              <a:ea typeface="+mn-ea"/>
              <a:cs typeface="+mn-cs"/>
            </a:rPr>
            <a:t> ha disminuido drásticamente en los últimos 12 meses. Así que, ahora que sabemos que la cuota de clientes de </a:t>
          </a:r>
          <a:r>
            <a:rPr lang="es-EC"/>
            <a:t>Basic</a:t>
          </a:r>
          <a:r>
            <a:rPr lang="es-EC" sz="1100" b="0" i="0">
              <a:solidFill>
                <a:schemeClr val="dk1"/>
              </a:solidFill>
              <a:effectLst/>
              <a:latin typeface="+mn-lt"/>
              <a:ea typeface="+mn-ea"/>
              <a:cs typeface="+mn-cs"/>
            </a:rPr>
            <a:t> está disminuyendo, podríamos extraer otra hipótesis: </a:t>
          </a:r>
          <a:r>
            <a:rPr lang="es-EC"/>
            <a:t>Total Sales</a:t>
          </a:r>
          <a:r>
            <a:rPr lang="es-EC" sz="1100" b="0" i="0">
              <a:solidFill>
                <a:schemeClr val="dk1"/>
              </a:solidFill>
              <a:effectLst/>
              <a:latin typeface="+mn-lt"/>
              <a:ea typeface="+mn-ea"/>
              <a:cs typeface="+mn-cs"/>
            </a:rPr>
            <a:t> en otra categoría de suscripción está cambiando.</a:t>
          </a:r>
        </a:p>
        <a:p>
          <a:endParaRPr lang="es-EC" sz="1100" b="0" i="0">
            <a:solidFill>
              <a:schemeClr val="dk1"/>
            </a:solidFill>
            <a:effectLst/>
            <a:latin typeface="+mn-lt"/>
            <a:ea typeface="+mn-ea"/>
            <a:cs typeface="+mn-cs"/>
          </a:endParaRPr>
        </a:p>
        <a:p>
          <a:endParaRPr lang="es-EC" sz="1100" b="0" i="0">
            <a:solidFill>
              <a:schemeClr val="dk1"/>
            </a:solidFill>
            <a:effectLst/>
            <a:latin typeface="+mn-lt"/>
            <a:ea typeface="+mn-ea"/>
            <a:cs typeface="+mn-cs"/>
          </a:endParaRPr>
        </a:p>
        <a:p>
          <a:endParaRPr lang="es-EC" sz="1100" b="0" i="0">
            <a:solidFill>
              <a:schemeClr val="dk1"/>
            </a:solidFill>
            <a:effectLst/>
            <a:latin typeface="+mn-lt"/>
            <a:ea typeface="+mn-ea"/>
            <a:cs typeface="+mn-cs"/>
          </a:endParaRPr>
        </a:p>
        <a:p>
          <a:r>
            <a:rPr lang="es-EC" sz="1100" b="0" i="0">
              <a:solidFill>
                <a:schemeClr val="dk1"/>
              </a:solidFill>
              <a:effectLst/>
              <a:latin typeface="+mn-lt"/>
              <a:ea typeface="+mn-ea"/>
              <a:cs typeface="+mn-cs"/>
            </a:rPr>
            <a:t>La cuota de ventas de Enterprise cayó del 64 % en julio de 2020 al 38 % en junio de 2021. Sabemos por exploraciones anteriores que los clientes de Enterprise tienen el mayor volumen de ventas por cliente y, dado que su cuota está disminuyendo, nuestras ventas medias por cliente también están disminuyendo. Esto no es necesariamente algo malo y, de hecho, podría ser bueno, ya que Banana's está diversificando su base de clientes, que antes eran grandes empresas que podrían marcharse en cualquier mes y ahora son también clientes más pequeños que pueden ser reemplazados fácilmente.</a:t>
          </a:r>
          <a:endParaRPr lang="es-EC"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250928</xdr:colOff>
      <xdr:row>7</xdr:row>
      <xdr:rowOff>138266</xdr:rowOff>
    </xdr:from>
    <xdr:to>
      <xdr:col>6</xdr:col>
      <xdr:colOff>757904</xdr:colOff>
      <xdr:row>10</xdr:row>
      <xdr:rowOff>92178</xdr:rowOff>
    </xdr:to>
    <xdr:sp macro="" textlink="">
      <xdr:nvSpPr>
        <xdr:cNvPr id="2" name="CuadroTexto 1">
          <a:extLst>
            <a:ext uri="{FF2B5EF4-FFF2-40B4-BE49-F238E27FC236}">
              <a16:creationId xmlns:a16="http://schemas.microsoft.com/office/drawing/2014/main" id="{AB75819C-E86E-4CFB-B508-BF06729571FF}"/>
            </a:ext>
          </a:extLst>
        </xdr:cNvPr>
        <xdr:cNvSpPr txBox="1"/>
      </xdr:nvSpPr>
      <xdr:spPr>
        <a:xfrm>
          <a:off x="5064638" y="1572137"/>
          <a:ext cx="4050685" cy="568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100" b="0" i="0">
              <a:solidFill>
                <a:schemeClr val="dk1"/>
              </a:solidFill>
              <a:effectLst/>
              <a:latin typeface="+mn-lt"/>
              <a:ea typeface="+mn-ea"/>
              <a:cs typeface="+mn-cs"/>
            </a:rPr>
            <a:t>El mes que viene, el equipo de ventas necesitaría una tasa de crecimiento del 24 % para alcanzar los 100 000 dólares de ingresos.</a:t>
          </a:r>
          <a:endParaRPr lang="es-EC" sz="1100"/>
        </a:p>
      </xdr:txBody>
    </xdr:sp>
    <xdr:clientData/>
  </xdr:twoCellAnchor>
  <xdr:twoCellAnchor>
    <xdr:from>
      <xdr:col>4</xdr:col>
      <xdr:colOff>645242</xdr:colOff>
      <xdr:row>1</xdr:row>
      <xdr:rowOff>30725</xdr:rowOff>
    </xdr:from>
    <xdr:to>
      <xdr:col>9</xdr:col>
      <xdr:colOff>107540</xdr:colOff>
      <xdr:row>6</xdr:row>
      <xdr:rowOff>138267</xdr:rowOff>
    </xdr:to>
    <xdr:sp macro="" textlink="">
      <xdr:nvSpPr>
        <xdr:cNvPr id="3" name="CuadroTexto 2">
          <a:extLst>
            <a:ext uri="{FF2B5EF4-FFF2-40B4-BE49-F238E27FC236}">
              <a16:creationId xmlns:a16="http://schemas.microsoft.com/office/drawing/2014/main" id="{6CEE6726-6455-4B12-B168-7EB8AB3B78A1}"/>
            </a:ext>
          </a:extLst>
        </xdr:cNvPr>
        <xdr:cNvSpPr txBox="1"/>
      </xdr:nvSpPr>
      <xdr:spPr>
        <a:xfrm>
          <a:off x="7328105" y="230443"/>
          <a:ext cx="3687096" cy="1106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100" b="0" i="0">
              <a:solidFill>
                <a:schemeClr val="dk1"/>
              </a:solidFill>
              <a:effectLst/>
              <a:latin typeface="+mn-lt"/>
              <a:ea typeface="+mn-ea"/>
              <a:cs typeface="+mn-cs"/>
            </a:rPr>
            <a:t>Con</a:t>
          </a:r>
          <a:r>
            <a:rPr lang="es-EC" sz="1100" b="0" i="0" baseline="0">
              <a:solidFill>
                <a:schemeClr val="dk1"/>
              </a:solidFill>
              <a:effectLst/>
              <a:latin typeface="+mn-lt"/>
              <a:ea typeface="+mn-ea"/>
              <a:cs typeface="+mn-cs"/>
            </a:rPr>
            <a:t> las tassas de conversiones para cada tipo de suscripcion, hay potencial de ventas de upsell de $15.945,70. Con los clientes que ya se tienen hay un potencial de nuevos ingresos que no se está aprovechando.</a:t>
          </a:r>
          <a:endParaRPr lang="es-EC"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466329</xdr:colOff>
      <xdr:row>5</xdr:row>
      <xdr:rowOff>116905</xdr:rowOff>
    </xdr:from>
    <xdr:to>
      <xdr:col>11</xdr:col>
      <xdr:colOff>808635</xdr:colOff>
      <xdr:row>24</xdr:row>
      <xdr:rowOff>161554</xdr:rowOff>
    </xdr:to>
    <xdr:graphicFrame macro="">
      <xdr:nvGraphicFramePr>
        <xdr:cNvPr id="3" name="Gráfico 2">
          <a:extLst>
            <a:ext uri="{FF2B5EF4-FFF2-40B4-BE49-F238E27FC236}">
              <a16:creationId xmlns:a16="http://schemas.microsoft.com/office/drawing/2014/main" id="{5700B9F0-D6F6-4494-83D2-9DDBFE647D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822612</xdr:colOff>
      <xdr:row>40</xdr:row>
      <xdr:rowOff>134926</xdr:rowOff>
    </xdr:from>
    <xdr:to>
      <xdr:col>7</xdr:col>
      <xdr:colOff>2922443</xdr:colOff>
      <xdr:row>71</xdr:row>
      <xdr:rowOff>0</xdr:rowOff>
    </xdr:to>
    <xdr:graphicFrame macro="">
      <xdr:nvGraphicFramePr>
        <xdr:cNvPr id="2" name="Gráfico 1">
          <a:extLst>
            <a:ext uri="{FF2B5EF4-FFF2-40B4-BE49-F238E27FC236}">
              <a16:creationId xmlns:a16="http://schemas.microsoft.com/office/drawing/2014/main" id="{78F29437-4479-4ECA-AF43-C1133FB3EB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280147</xdr:colOff>
      <xdr:row>42</xdr:row>
      <xdr:rowOff>56030</xdr:rowOff>
    </xdr:from>
    <xdr:to>
      <xdr:col>14</xdr:col>
      <xdr:colOff>115845</xdr:colOff>
      <xdr:row>54</xdr:row>
      <xdr:rowOff>141589</xdr:rowOff>
    </xdr:to>
    <xdr:sp macro="" textlink="">
      <xdr:nvSpPr>
        <xdr:cNvPr id="3" name="CuadroTexto 2">
          <a:extLst>
            <a:ext uri="{FF2B5EF4-FFF2-40B4-BE49-F238E27FC236}">
              <a16:creationId xmlns:a16="http://schemas.microsoft.com/office/drawing/2014/main" id="{E3931868-1F44-4B9E-9C97-B0ED69922A91}"/>
            </a:ext>
          </a:extLst>
        </xdr:cNvPr>
        <xdr:cNvSpPr txBox="1"/>
      </xdr:nvSpPr>
      <xdr:spPr>
        <a:xfrm>
          <a:off x="19124201" y="8705760"/>
          <a:ext cx="4855630" cy="2556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C" sz="1100"/>
            <a:t>Pronóstico</a:t>
          </a:r>
          <a:r>
            <a:rPr lang="es-EC" sz="1100" baseline="0"/>
            <a:t> de e¡ventas para los próximos 12 meses, empleando comparación de los resultados mediante gráfica de líneas entre los niveles de confianza del 90% y del 95%. </a:t>
          </a:r>
          <a:r>
            <a:rPr lang="es-EC" sz="1100" b="0" i="0">
              <a:solidFill>
                <a:schemeClr val="dk1"/>
              </a:solidFill>
              <a:effectLst/>
              <a:latin typeface="+mn-lt"/>
              <a:ea typeface="+mn-ea"/>
              <a:cs typeface="+mn-cs"/>
            </a:rPr>
            <a:t>La elección entre un intervalo de confianza mayor o menor depende de los objetivos específicos, la tolerancia al riesgo y la naturaleza de la decisión que se tome basándose en la previsión.</a:t>
          </a:r>
        </a:p>
        <a:p>
          <a:endParaRPr lang="es-EC" sz="1100" b="0" i="0">
            <a:solidFill>
              <a:schemeClr val="dk1"/>
            </a:solidFill>
            <a:effectLst/>
            <a:latin typeface="+mn-lt"/>
            <a:ea typeface="+mn-ea"/>
            <a:cs typeface="+mn-cs"/>
          </a:endParaRPr>
        </a:p>
        <a:p>
          <a:r>
            <a:rPr lang="es-EC" sz="1100" b="0" i="0">
              <a:solidFill>
                <a:schemeClr val="dk1"/>
              </a:solidFill>
              <a:effectLst/>
              <a:latin typeface="+mn-lt"/>
              <a:ea typeface="+mn-ea"/>
              <a:cs typeface="+mn-cs"/>
            </a:rPr>
            <a:t>Se requiere de un análisis</a:t>
          </a:r>
          <a:r>
            <a:rPr lang="es-EC" sz="1100" b="0" i="0" baseline="0">
              <a:solidFill>
                <a:schemeClr val="dk1"/>
              </a:solidFill>
              <a:effectLst/>
              <a:latin typeface="+mn-lt"/>
              <a:ea typeface="+mn-ea"/>
              <a:cs typeface="+mn-cs"/>
            </a:rPr>
            <a:t> predictivo acerca de la </a:t>
          </a:r>
          <a:r>
            <a:rPr lang="es-EC" sz="1100" b="0" i="0">
              <a:solidFill>
                <a:schemeClr val="dk1"/>
              </a:solidFill>
              <a:effectLst/>
              <a:latin typeface="+mn-lt"/>
              <a:ea typeface="+mn-ea"/>
              <a:cs typeface="+mn-cs"/>
            </a:rPr>
            <a:t>prefierencia por la precisión a la confianza, y tener en cuenta el riesgo asociado a que la previsión sea incorrecta.</a:t>
          </a:r>
        </a:p>
        <a:p>
          <a:endParaRPr lang="es-EC" sz="1100" b="0" i="0">
            <a:solidFill>
              <a:schemeClr val="dk1"/>
            </a:solidFill>
            <a:effectLst/>
            <a:latin typeface="+mn-lt"/>
            <a:ea typeface="+mn-ea"/>
            <a:cs typeface="+mn-cs"/>
          </a:endParaRPr>
        </a:p>
        <a:p>
          <a:r>
            <a:rPr lang="es-EC" sz="1100" b="0" i="0">
              <a:solidFill>
                <a:schemeClr val="dk1"/>
              </a:solidFill>
              <a:effectLst/>
              <a:latin typeface="+mn-lt"/>
              <a:ea typeface="+mn-ea"/>
              <a:cs typeface="+mn-cs"/>
            </a:rPr>
            <a:t>Por uso común</a:t>
          </a:r>
          <a:r>
            <a:rPr lang="es-EC" sz="1100" b="0" i="0" baseline="0">
              <a:solidFill>
                <a:schemeClr val="dk1"/>
              </a:solidFill>
              <a:effectLst/>
              <a:latin typeface="+mn-lt"/>
              <a:ea typeface="+mn-ea"/>
              <a:cs typeface="+mn-cs"/>
            </a:rPr>
            <a:t> y recomendable por más seguridad que riesgo, usar el nivel de confianza del 95%.</a:t>
          </a:r>
          <a:endParaRPr lang="es-EC" sz="1100" b="0" i="0">
            <a:solidFill>
              <a:schemeClr val="dk1"/>
            </a:solidFill>
            <a:effectLst/>
            <a:latin typeface="+mn-lt"/>
            <a:ea typeface="+mn-ea"/>
            <a:cs typeface="+mn-cs"/>
          </a:endParaRPr>
        </a:p>
        <a:p>
          <a:endParaRPr lang="es-EC"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18.635727430556" createdVersion="6" refreshedVersion="6" minRefreshableVersion="3" recordCount="2220" xr:uid="{49B3C16D-8EDE-4AFF-B02B-D011E21C7D22}">
  <cacheSource type="worksheet">
    <worksheetSource ref="A1:M2221" sheet="Account Sales History"/>
  </cacheSource>
  <cacheFields count="17">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3"/>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6" base="11">
        <rangePr groupBy="months" startDate="2019-07-01T00:00:00" endDate="2021-06-02T00:00:00"/>
        <groupItems count="14">
          <s v="&lt;1/7/2019"/>
          <s v="ene"/>
          <s v="feb"/>
          <s v="mar"/>
          <s v="abr"/>
          <s v="may"/>
          <s v="jun"/>
          <s v="jul"/>
          <s v="ago"/>
          <s v="sept"/>
          <s v="oct"/>
          <s v="nov"/>
          <s v="dic"/>
          <s v="&gt;2/6/2021"/>
        </groupItems>
      </fieldGroup>
    </cacheField>
    <cacheField name="Sales Amount" numFmtId="0">
      <sharedItems containsSemiMixedTypes="0" containsString="0" containsNumber="1" containsInteger="1" minValue="0" maxValue="18000"/>
    </cacheField>
    <cacheField name="Subscription Type2" numFmtId="0" databaseField="0">
      <fieldGroup base="1">
        <discretePr count="4">
          <x v="0"/>
          <x v="1"/>
          <x v="1"/>
          <x v="1"/>
        </discretePr>
        <groupItems count="2">
          <s v="Basic"/>
          <s v="Grupo1"/>
        </groupItems>
      </fieldGroup>
    </cacheField>
    <cacheField name="Sales per Sub" numFmtId="0" formula="'Sales Amount'/'Licenses Bought'" databaseField="0"/>
    <cacheField name="Trimestres" numFmtId="0" databaseField="0">
      <fieldGroup base="11">
        <rangePr groupBy="quarters" startDate="2019-07-01T00:00:00" endDate="2021-06-02T00:00:00"/>
        <groupItems count="6">
          <s v="&lt;1/7/2019"/>
          <s v="Trim.1"/>
          <s v="Trim.2"/>
          <s v="Trim.3"/>
          <s v="Trim.4"/>
          <s v="&gt;2/6/2021"/>
        </groupItems>
      </fieldGroup>
    </cacheField>
    <cacheField name="Años" numFmtId="0" databaseField="0">
      <fieldGroup base="11">
        <rangePr groupBy="years" startDate="2019-07-01T00:00:00" endDate="2021-06-02T00:00:00"/>
        <groupItems count="5">
          <s v="&lt;1/7/2019"/>
          <s v="2019"/>
          <s v="2020"/>
          <s v="2021"/>
          <s v="&gt;2/6/2021"/>
        </groupItems>
      </fieldGroup>
    </cacheField>
  </cacheFields>
  <extLst>
    <ext xmlns:x14="http://schemas.microsoft.com/office/spreadsheetml/2009/9/main" uri="{725AE2AE-9491-48be-B2B4-4EB974FC3084}">
      <x14:pivotCacheDefinition pivotCacheId="2987785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4DD39-43B1-404D-AD3F-1C51AE5D2091}" name="TablaDinámica1" cacheId="0" applyNumberFormats="0" applyBorderFormats="0" applyFontFormats="0" applyPatternFormats="0" applyAlignmentFormats="0" applyWidthHeightFormats="1" dataCaption="Valores" updatedVersion="6" minRefreshableVersion="5" useAutoFormatting="1" itemPrintTitles="1" createdVersion="6" indent="0" outline="1" outlineData="1" multipleFieldFilters="0">
  <location ref="A3:I16" firstHeaderRow="1" firstDataRow="3" firstDataCol="1"/>
  <pivotFields count="17">
    <pivotField showAll="0"/>
    <pivotField axis="axisRow"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15">
        <item x="0"/>
        <item x="1"/>
        <item x="2"/>
        <item x="3"/>
        <item x="4"/>
        <item x="5"/>
        <item x="6"/>
        <item x="7"/>
        <item x="8"/>
        <item x="9"/>
        <item x="10"/>
        <item x="11"/>
        <item x="12"/>
        <item x="13"/>
        <item t="default"/>
      </items>
    </pivotField>
    <pivotField dataField="1" showAll="0"/>
    <pivotField name="Paid Category" axis="axisRow" showAll="0">
      <items count="3">
        <item n="Unpaid" x="0"/>
        <item n="Paid" x="1"/>
        <item t="default"/>
      </items>
    </pivotField>
    <pivotField dragToRow="0" dragToCol="0" dragToPage="0" showAll="0" defaultSubtotal="0"/>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13"/>
    <field x="5"/>
    <field x="1"/>
  </rowFields>
  <rowItems count="11">
    <i>
      <x v="1"/>
    </i>
    <i r="1">
      <x v="1"/>
    </i>
    <i r="2">
      <x v="1"/>
    </i>
    <i r="2">
      <x v="3"/>
    </i>
    <i r="1">
      <x v="2"/>
    </i>
    <i r="2">
      <x v="1"/>
    </i>
    <i r="2">
      <x v="3"/>
    </i>
    <i r="1">
      <x v="3"/>
    </i>
    <i r="2">
      <x v="1"/>
    </i>
    <i r="2">
      <x v="3"/>
    </i>
    <i t="grand">
      <x/>
    </i>
  </rowItems>
  <colFields count="2">
    <field x="11"/>
    <field x="-2"/>
  </colFields>
  <colItems count="8">
    <i>
      <x v="4"/>
      <x/>
    </i>
    <i r="1" i="1">
      <x v="1"/>
    </i>
    <i>
      <x v="5"/>
      <x/>
    </i>
    <i r="1" i="1">
      <x v="1"/>
    </i>
    <i>
      <x v="6"/>
      <x/>
    </i>
    <i r="1" i="1">
      <x v="1"/>
    </i>
    <i t="grand">
      <x/>
    </i>
    <i t="grand" i="1">
      <x/>
    </i>
  </colItems>
  <dataFields count="2">
    <dataField name="Suma de Sales Amount" fld="12" baseField="0" baseItem="1" numFmtId="164"/>
    <dataField name="Avg. Sales Amount" fld="12" subtotal="average" baseField="0" baseItem="1" numFmtId="164"/>
  </dataFields>
  <formats count="1">
    <format dxfId="28">
      <pivotArea outline="0" collapsedLevelsAreSubtotals="1" fieldPosition="0"/>
    </format>
  </formats>
  <pivotTableStyleInfo name="PivotStyleLight16" showRowHeaders="1" showColHeaders="1" showRowStripes="0" showColStripes="0" showLastColumn="1"/>
  <filters count="1">
    <filter fld="11" type="dateBetween" evalOrder="-1" id="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ubscription_Type" xr10:uid="{967CA5B5-E646-4C21-9277-DEA67C80B94B}" sourceName="Subscription Type">
  <pivotTables>
    <pivotTable tabId="12" name="TablaDinámica1"/>
  </pivotTables>
  <data>
    <tabular pivotCacheId="298778577">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7DEC4FEE-D1B2-48F5-80A7-1CFD48B722C6}" cache="SegmentaciónDeDatos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172487-79CB-4A3E-A1F8-16C08EC16118}" name="Sales" displayName="Sales" ref="A1:R2221" totalsRowShown="0" headerRowDxfId="37">
  <autoFilter ref="A1:R2221" xr:uid="{F71F4B77-CDA2-4278-83C3-2C26E4B37786}"/>
  <sortState ref="A2:R2221">
    <sortCondition descending="1" ref="L1:L2221"/>
  </sortState>
  <tableColumns count="18">
    <tableColumn id="1" xr3:uid="{DE1D4503-5BBA-4C82-B8AD-B560F58B16B2}" name="Customer ID"/>
    <tableColumn id="2" xr3:uid="{DD434073-2F34-4CBD-BF90-5E0FFC05FC31}" name="Subscription Type"/>
    <tableColumn id="3" xr3:uid="{16953381-F83D-443D-A371-BB8A1380D58D}" name="Contract Length (Months)"/>
    <tableColumn id="4" xr3:uid="{6C81C12C-E5E3-450B-8989-3C8365989838}" name="Current Contract Start"/>
    <tableColumn id="5" xr3:uid="{34C3EC86-80BC-494C-BFB6-8D6287F57C9D}" name="Current Contract End"/>
    <tableColumn id="6" xr3:uid="{CD5E505C-5800-4335-8202-AC498EC33797}" name="Licenses Bought"/>
    <tableColumn id="7" xr3:uid="{886D3413-3577-456E-8428-8467C28EA711}" name="Number of Users"/>
    <tableColumn id="8" xr3:uid="{E98228C5-FA3C-49CE-A579-ACDB2002A788}" name="Account Creation Month" dataDxfId="36"/>
    <tableColumn id="9" xr3:uid="{F4D8A9AF-2158-4AE8-82EC-E36DA9B690EE}" name="Last Active" dataDxfId="35"/>
    <tableColumn id="10" xr3:uid="{AF37FD0B-4D35-4F82-8CC8-47DE6BE875C4}" name="Months Active"/>
    <tableColumn id="11" xr3:uid="{F0785230-6639-4FAF-867A-303708F87E6D}" name="Months Since Last Active"/>
    <tableColumn id="12" xr3:uid="{ACAEE46F-6A8E-48CD-8E35-84B070399BB3}" name="Sales Month" dataDxfId="34"/>
    <tableColumn id="13" xr3:uid="{93C39752-A79B-4B38-A8D0-6F1992299864}" name="Sales Amount"/>
    <tableColumn id="14" xr3:uid="{5D2D8453-BA9B-4168-8D1E-7B5ADF0047EB}" name="Upsell $ Per Non-Paying User" dataDxfId="33" dataCellStyle="Moneda">
      <calculatedColumnFormula>_xlfn.SWITCH(Sales[[#This Row],[Subscription Type]],"Basic",10,"Premium",10,"Business",25,"Enterprise",27)</calculatedColumnFormula>
    </tableColumn>
    <tableColumn id="15" xr3:uid="{71E4B779-5732-4413-B4BA-62892001748F}" name="Non-Paying Users" dataDxfId="32">
      <calculatedColumnFormula>IF(Sales[[#This Row],[Number of Users]]-Sales[[#This Row],[Licenses Bought]]&lt;0,0,Sales[[#This Row],[Number of Users]]-Sales[[#This Row],[Licenses Bought]])</calculatedColumnFormula>
    </tableColumn>
    <tableColumn id="16" xr3:uid="{32E091CB-0A88-4A57-8C2A-2932FB5C75B8}" name="Current Upsell $" dataDxfId="31">
      <calculatedColumnFormula>IF(Sales[[#This Row],[Sales Month]]=MAX(Sales[Sales Month]),Sales[[#This Row],[Upsell $ Per Non-Paying User]]*Sales[[#This Row],[Non-Paying Users]],0)</calculatedColumnFormula>
    </tableColumn>
    <tableColumn id="17" xr3:uid="{987A4DAD-2163-4413-948A-4107CDA22A89}" name="Upsell Priority" dataDxfId="30">
      <calculatedColumnFormula>_xlfn.IFS(Sales[[#This Row],[Current Upsell $]]=0," ",Sales[[#This Row],[Current Upsell $]]&gt;=400,"High",Sales[[#This Row],[Current Upsell $]]&gt;=100,"Medium",Sales[[#This Row],[Current Upsell $]]&lt;100,"Low")</calculatedColumnFormula>
    </tableColumn>
    <tableColumn id="18" xr3:uid="{446AF39D-A9B1-44AF-A05E-260ACAC73F48}" name="Upsell Account Detail" dataDxfId="29">
      <calculatedColumnFormula>IF(Sales[[#This Row],[Current Upsell $]]&gt;0,_xlfn.TEXTJOIN(" ",FALSE,Sales[[#This Row],[Subscription Type]],Sales[[#This Row],[Upsell Priority]],TEXT(Sales[[#This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7BA0B5-00F8-4160-AECA-6A7098300A1B}" name="Sales_Trends" displayName="Sales_Trends" ref="A1:K13" totalsRowShown="0" headerRowDxfId="27">
  <autoFilter ref="A1:K13" xr:uid="{8D13474B-BE61-4240-AF72-B83DBF4E61E7}"/>
  <tableColumns count="11">
    <tableColumn id="1" xr3:uid="{A461C5FE-5770-47A5-A59A-94A875B1916F}" name="Sales Month" dataDxfId="26"/>
    <tableColumn id="2" xr3:uid="{B635590D-D010-43D7-9DB2-AE71E8BEA109}" name="Number Of Customers" dataDxfId="25" dataCellStyle="Millares">
      <calculatedColumnFormula>COUNTIF(Sales[Sales Month],Sales_Trends[[#This Row],[Sales Month]])</calculatedColumnFormula>
    </tableColumn>
    <tableColumn id="3" xr3:uid="{2DA7C3C2-2B3F-47F2-81F1-54B64645C6CF}" name="Total Sales" dataCellStyle="Moneda">
      <calculatedColumnFormula>SUMIF(Sales[Sales Month],Sales_Trends[[#This Row],[Sales Month]],Sales[Sales Amount])</calculatedColumnFormula>
    </tableColumn>
    <tableColumn id="4" xr3:uid="{3BB7293E-2006-42B1-A345-9AF7938F6C11}" name="Avg Sales Per Customer" dataDxfId="24">
      <calculatedColumnFormula>Sales_Trends[[#This Row],[Total Sales]]/Sales_Trends[[#This Row],[Number Of Customers]]</calculatedColumnFormula>
    </tableColumn>
    <tableColumn id="6" xr3:uid="{05D50B59-FB77-46B8-94C6-529EE8823385}" name="Non-Paying Customers" dataDxfId="23">
      <calculatedColumnFormula>COUNTIFS(Sales[Subscription Type],"Basic",Sales[Sales Month],Sales_Trends[[#This Row],[Sales Month]])</calculatedColumnFormula>
    </tableColumn>
    <tableColumn id="7" xr3:uid="{724C29B5-9A1E-49DE-88F3-B81F156C5D5F}" name="Paying Customers" dataDxfId="22">
      <calculatedColumnFormula>COUNTIFS(Sales[Subscription Type],"&lt;&gt;Basic",Sales[Sales Month],Sales_Trends[[#This Row],[Sales Month]])</calculatedColumnFormula>
    </tableColumn>
    <tableColumn id="8" xr3:uid="{B7772F29-7B1D-4EC6-93D2-05ABFDC760FB}" name="Basic to Paying Ratio" dataCellStyle="Porcentaje">
      <calculatedColumnFormula>Sales_Trends[[#This Row],[Non-Paying Customers]]/Sales_Trends[[#This Row],[Paying Customers]]</calculatedColumnFormula>
    </tableColumn>
    <tableColumn id="9" xr3:uid="{EFDDFADE-7017-418B-B10C-247ECD7DEB97}" name="Premium Sales" dataCellStyle="Moneda">
      <calculatedColumnFormula>SUMIFS(Sales[Sales Amount],Sales[Sales Month],Sales_Trends[[#This Row],[Sales Month]],Sales[Subscription Type],"Premium")</calculatedColumnFormula>
    </tableColumn>
    <tableColumn id="10" xr3:uid="{B1087042-141B-4956-A34C-F2F228CE4927}" name="Business Sales" dataCellStyle="Moneda">
      <calculatedColumnFormula>SUMIFS(Sales[Sales Amount],Sales[Sales Month],Sales_Trends[[#This Row],[Sales Month]],Sales[Subscription Type],"Business")</calculatedColumnFormula>
    </tableColumn>
    <tableColumn id="11" xr3:uid="{C86B5DFB-1ADB-477C-8A15-D4610E4421B2}" name="Enterprise Sales" dataCellStyle="Moneda">
      <calculatedColumnFormula>SUMIFS(Sales[Sales Amount],Sales[Sales Month],Sales_Trends[[#This Row],[Sales Month]],Sales[Subscription Type],"Enterprise")</calculatedColumnFormula>
    </tableColumn>
    <tableColumn id="12" xr3:uid="{F8DC044F-08E8-4CF9-9DCC-7B0408EC6836}" name="Enterprise Sales Share" dataDxfId="21" dataCellStyle="Porcentaje">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C9EED4-BC1E-443B-AE7D-17F19BED4770}" name="Tabla4" displayName="Tabla4" ref="A1:D6" totalsRowCount="1" tableBorderDxfId="19">
  <autoFilter ref="A1:D5" xr:uid="{EB652560-1541-4355-93CF-DA387E9F3899}"/>
  <tableColumns count="4">
    <tableColumn id="1" xr3:uid="{62D3C7CB-FE45-409D-B07C-CB555C926226}" name="Subscription Type" totalsRowLabel="TOTAL POTENTIAL UPSELLING" totalsRowDxfId="18"/>
    <tableColumn id="2" xr3:uid="{6EEDBFFE-0B4F-4932-A1D7-33E975EA7F29}" name="Upsell Opportunity" dataDxfId="17" totalsRowDxfId="16" dataCellStyle="Moneda">
      <calculatedColumnFormula>SUMIF(Sales[[Subscription Type]:[Current Upsell $]],Tabla4[[#This Row],[Subscription Type]],Sales[Current Upsell $])</calculatedColumnFormula>
    </tableColumn>
    <tableColumn id="3" xr3:uid="{A64DB6A1-D09A-4502-B3DC-3B1660DD01FF}" name="Convertion Rates" dataDxfId="15" totalsRowDxfId="14"/>
    <tableColumn id="4" xr3:uid="{4AD46FC4-CF86-4249-95A3-6BF3F4843530}" name="Projected Upsell Amount" totalsRowFunction="custom" dataDxfId="13" totalsRowDxfId="12" dataCellStyle="Moneda">
      <calculatedColumnFormula>Tabla4[[#This Row],[Upsell Opportunity]]*Tabla4[[#This Row],[Convertion Rates]]</calculatedColumnFormula>
      <totalsRowFormula>SUM(Tabla4[Projected Upsell Amount])</totalsRow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884BE6D-B0A9-4523-8225-7876412BDB1A}" name="Scernario2" displayName="Scernario2" ref="A9:C10" totalsRowShown="0" dataCellStyle="Moneda">
  <autoFilter ref="A9:C10" xr:uid="{3FE320DE-801F-4515-8771-CA3A9156837A}"/>
  <tableColumns count="3">
    <tableColumn id="1" xr3:uid="{5EBC687C-62F8-4280-97B1-A92EBFFF83BD}" name="Sales Last Month" dataCellStyle="Moneda">
      <calculatedColumnFormula>SUMIF(Sales[[Sales Month]:[Sales Amount]],MAX(Sales[Sales Month]),Sales[Sales Amount])</calculatedColumnFormula>
    </tableColumn>
    <tableColumn id="2" xr3:uid="{AD5DB7EE-A081-4C7F-AF33-4CC1A83DC247}" name="Growth Rate" dataCellStyle="Porcentaje"/>
    <tableColumn id="3" xr3:uid="{1AFD82CF-7839-4A23-BA68-85B2385257F7}" name="Sales Target" dataCellStyle="Moneda">
      <calculatedColumnFormula>Scernario2[Sales Last Month]*(1+Scernario2[Growth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B6A234-4675-46A5-8F89-E78DE940968C}" name="Scenario3" displayName="Scenario3" ref="A13:E17" totalsRowCount="1">
  <autoFilter ref="A13:E16" xr:uid="{B7F3212A-C497-4DC7-8A8D-5B8C3F1AA8B8}"/>
  <tableColumns count="5">
    <tableColumn id="1" xr3:uid="{63B888E5-05E8-403A-834E-81CCBAFCC5B6}" name="Subscription Type" totalsRowLabel="TOTAL"/>
    <tableColumn id="2" xr3:uid="{466339F2-D60E-48D2-8F84-77CD9677160E}" name="Licence Price" totalsRowDxfId="11" dataCellStyle="Moneda" totalsRowCellStyle="Moneda"/>
    <tableColumn id="3" xr3:uid="{D2664E52-7BC7-41C6-9466-DC08A9F07EB3}" name="Licenses Bought" dataDxfId="10" totalsRowDxfId="9">
      <calculatedColumnFormula>SUMIFS(Sales[Licenses Bought],Sales[Subscription Type],Scenario3[[#This Row],[Subscription Type]],Sales[Sales Month],MAX(Sales[Sales Month]))</calculatedColumnFormula>
    </tableColumn>
    <tableColumn id="5" xr3:uid="{6FB5A871-DEEF-4B65-82A0-B4FB3FAE3134}" name="Elasticity" totalsRowDxfId="8"/>
    <tableColumn id="4" xr3:uid="{7326177B-162E-4F10-997C-322B6FF8D826}" name="Projected Sales" totalsRowFunction="custom" totalsRowDxfId="7" dataCellStyle="Moneda" totalsRowCellStyle="Moneda">
      <calculatedColumnFormula>Scenario3[[#This Row],[Licence Price]]*Scenario3[[#This Row],[Licenses Bought]]*(1+Scenario3[[#This Row],[Elasticity]])</calculatedColumnFormula>
      <totalsRowFormula>SUM(Scenario3[Projected Sales])</totalsRow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CF496A-E5AE-485E-A4F1-5D5B2C82C93C}" name="Forecast" displayName="Forecast" ref="A1:D26" totalsRowShown="0">
  <autoFilter ref="A1:D26" xr:uid="{236AF7F4-1C55-4C8E-A5D1-0137F907E52F}"/>
  <tableColumns count="4">
    <tableColumn id="1" xr3:uid="{928205CB-6359-4189-A56C-E6CE0AF3C47F}" name="Sales Month"/>
    <tableColumn id="2" xr3:uid="{8A7D3ABA-471D-4D10-BC51-643BF8D9BE62}" name="Total Sales" dataCellStyle="Moneda">
      <calculatedColumnFormula>SUMIF(Sales[[Sales Month]:[Sales Amount]],Forecast[[#This Row],[Sales Month]],Sales[Sales Amount])</calculatedColumnFormula>
    </tableColumn>
    <tableColumn id="4" xr3:uid="{3DA6E58E-2D7F-440B-9947-CA22E052B066}" name="Simple Moving Average Forecast" dataCellStyle="Moneda"/>
    <tableColumn id="5" xr3:uid="{86925614-F299-4ED8-BD05-BD169BF94DBC}" name="Weighted Moving Average Forecas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C025F7A-22DD-410F-98B4-A1F9065367FD}" name="Tabla7" displayName="Tabla7" ref="A1:H37" totalsRowShown="0">
  <autoFilter ref="A1:H37" xr:uid="{D1B778BE-830F-4D07-8A16-15531FFAEA08}"/>
  <tableColumns count="8">
    <tableColumn id="1" xr3:uid="{44D74A20-7274-403C-BE96-F1039334D8B9}" name="Sales Month" dataDxfId="6"/>
    <tableColumn id="2" xr3:uid="{B053E7CF-41FB-46BA-BBDF-65102F296EE2}" name="Total Sales"/>
    <tableColumn id="3" xr3:uid="{0A954BB3-569B-4FBE-8354-57B28114579D}" name="Previsión 90% confianza" dataDxfId="5">
      <calculatedColumnFormula>_xlfn.FORECAST.ETS(A2,$B$2:$B$25,$A$2:$A$25,1,1)</calculatedColumnFormula>
    </tableColumn>
    <tableColumn id="4" xr3:uid="{20D7B7AF-FB81-4119-ABD9-8527CD6DB7EE}" name="Límite de confianza inferior 90%" dataDxfId="4">
      <calculatedColumnFormula>C2-_xlfn.FORECAST.ETS.CONFINT(A2,$B$2:$B$25,$A$2:$A$25,0.9,1,1)</calculatedColumnFormula>
    </tableColumn>
    <tableColumn id="5" xr3:uid="{37B9DFAD-E3C0-4F8B-937F-1FDBD7A42CCE}" name="Límite de confianza superior 90%" dataDxfId="3">
      <calculatedColumnFormula>C2+_xlfn.FORECAST.ETS.CONFINT(A2,$B$2:$B$25,$A$2:$A$25,0.9,1,1)</calculatedColumnFormula>
    </tableColumn>
    <tableColumn id="6" xr3:uid="{E5968FB2-4013-4AE4-8EE2-388E61EE9830}" name="Prevision 95% de confianza" dataDxfId="2">
      <calculatedColumnFormula>Tabla7[[#This Row],[Total Sales]]</calculatedColumnFormula>
    </tableColumn>
    <tableColumn id="7" xr3:uid="{B4BB526F-704C-4CB0-A64E-906F79986623}" name="Límite de confianza inferior 95%" dataDxfId="1">
      <calculatedColumnFormula>Tabla7[[#This Row],[Total Sales]]</calculatedColumnFormula>
    </tableColumn>
    <tableColumn id="8" xr3:uid="{B865732F-764B-45D9-AD0E-694FD6582282}" name="Límite de confianza superior 95%" dataDxfId="0">
      <calculatedColumnFormula>Tabla7[[#This Row],[Total Sales]]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E80A404E-A0B5-431E-A9DD-418D54DF0371}" sourceName="Sales Month">
  <pivotTables>
    <pivotTable tabId="12" name="TablaDinámica1"/>
  </pivotTables>
  <state minimalRefreshVersion="6" lastRefreshVersion="6" pivotCacheId="298778577"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2EB67239-54A5-45D3-90C4-EE31C025FF3C}" cache="NativeTimeline_Sales_Month" caption="Sales Month" level="1" selectionLevel="1" scrollPosition="2019-01-23T00:00:00"/>
</timeline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ivotTable" Target="../pivotTables/pivotTable1.xml"/><Relationship Id="rId6" Type="http://schemas.openxmlformats.org/officeDocument/2006/relationships/comments" Target="../comments2.xml"/><Relationship Id="rId5" Type="http://schemas.microsoft.com/office/2011/relationships/timeline" Target="../timelines/timelin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1.bin"/><Relationship Id="rId5" Type="http://schemas.openxmlformats.org/officeDocument/2006/relationships/comments" Target="../comments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comments" Target="../comments4.xml"/><Relationship Id="rId2" Type="http://schemas.openxmlformats.org/officeDocument/2006/relationships/drawing" Target="../drawings/drawing4.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5.vml"/><Relationship Id="rId1" Type="http://schemas.openxmlformats.org/officeDocument/2006/relationships/drawing" Target="../drawings/drawing5.xm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6.vml"/><Relationship Id="rId1" Type="http://schemas.openxmlformats.org/officeDocument/2006/relationships/drawing" Target="../drawings/drawing6.xm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L1743" workbookViewId="0">
      <selection activeCell="N3" sqref="N3"/>
    </sheetView>
  </sheetViews>
  <sheetFormatPr baseColWidth="10"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 customWidth="1"/>
    <col min="8" max="8" width="24" customWidth="1"/>
    <col min="9" max="9" width="12" customWidth="1"/>
    <col min="10" max="10" width="15.25" customWidth="1"/>
    <col min="11" max="11" width="24.125" customWidth="1"/>
    <col min="12" max="12" width="13.375" customWidth="1"/>
    <col min="13" max="13" width="14.5" customWidth="1"/>
    <col min="14" max="14" width="27.875" bestFit="1" customWidth="1"/>
    <col min="15" max="15" width="18" bestFit="1" customWidth="1"/>
    <col min="16" max="16" width="14.375" bestFit="1" customWidth="1"/>
    <col min="17" max="17" width="15" bestFit="1" customWidth="1"/>
    <col min="18" max="18" width="21.25" bestFit="1" customWidth="1"/>
  </cols>
  <sheetData>
    <row r="1" spans="1:18" x14ac:dyDescent="0.25">
      <c r="A1" s="8" t="s">
        <v>16</v>
      </c>
      <c r="B1" s="8" t="s">
        <v>14</v>
      </c>
      <c r="C1" s="8" t="s">
        <v>7</v>
      </c>
      <c r="D1" s="8" t="s">
        <v>5</v>
      </c>
      <c r="E1" s="8" t="s">
        <v>6</v>
      </c>
      <c r="F1" s="8" t="s">
        <v>4</v>
      </c>
      <c r="G1" s="8" t="s">
        <v>15</v>
      </c>
      <c r="H1" s="8" t="s">
        <v>8</v>
      </c>
      <c r="I1" s="8" t="s">
        <v>10</v>
      </c>
      <c r="J1" s="8" t="s">
        <v>9</v>
      </c>
      <c r="K1" s="8" t="s">
        <v>11</v>
      </c>
      <c r="L1" s="8" t="s">
        <v>12</v>
      </c>
      <c r="M1" s="8" t="s">
        <v>13</v>
      </c>
      <c r="N1" s="8" t="s">
        <v>31</v>
      </c>
      <c r="O1" s="8" t="s">
        <v>32</v>
      </c>
      <c r="P1" s="8" t="s">
        <v>33</v>
      </c>
      <c r="Q1" s="8" t="s">
        <v>34</v>
      </c>
      <c r="R1" s="8" t="s">
        <v>35</v>
      </c>
    </row>
    <row r="2" spans="1:18" x14ac:dyDescent="0.25">
      <c r="A2">
        <v>100007</v>
      </c>
      <c r="B2" t="s">
        <v>2</v>
      </c>
      <c r="C2">
        <v>12</v>
      </c>
      <c r="D2" s="1">
        <v>44378</v>
      </c>
      <c r="E2" s="1">
        <v>44742</v>
      </c>
      <c r="F2">
        <v>600</v>
      </c>
      <c r="G2">
        <v>687</v>
      </c>
      <c r="H2" s="1">
        <v>43831</v>
      </c>
      <c r="I2" s="1">
        <v>44378</v>
      </c>
      <c r="J2">
        <v>18</v>
      </c>
      <c r="K2">
        <v>0</v>
      </c>
      <c r="L2" s="1">
        <v>44348</v>
      </c>
      <c r="M2">
        <v>18000</v>
      </c>
      <c r="N2" s="11">
        <f>_xlfn.SWITCH(Sales[[#This Row],[Subscription Type]],"Basic",10,"Premium",10,"Business",25,"Enterprise",27)</f>
        <v>27</v>
      </c>
      <c r="O2">
        <f>IF(Sales[[#This Row],[Number of Users]]-Sales[[#This Row],[Licenses Bought]]&lt;0,0,Sales[[#This Row],[Number of Users]]-Sales[[#This Row],[Licenses Bought]])</f>
        <v>87</v>
      </c>
      <c r="P2" s="3">
        <f>IF(Sales[[#This Row],[Sales Month]]=MAX(Sales[Sales Month]),Sales[[#This Row],[Upsell $ Per Non-Paying User]]*Sales[[#This Row],[Non-Paying Users]],0)</f>
        <v>2349</v>
      </c>
      <c r="Q2" t="str">
        <f>_xlfn.IFS(Sales[[#This Row],[Current Upsell $]]=0," ",Sales[[#This Row],[Current Upsell $]]&gt;=400,"High",Sales[[#This Row],[Current Upsell $]]&gt;=100,"Medium",Sales[[#This Row],[Current Upsell $]]&lt;100,"Low")</f>
        <v>High</v>
      </c>
      <c r="R2" t="str">
        <f>IF(Sales[[#This Row],[Current Upsell $]]&gt;0,_xlfn.TEXTJOIN(" ",FALSE,Sales[[#This Row],[Subscription Type]],Sales[[#This Row],[Upsell Priority]],TEXT(Sales[[#This Row],[Current Upsell $]],"$#")),"")</f>
        <v>Enterprise High $2349</v>
      </c>
    </row>
    <row r="3" spans="1:18" x14ac:dyDescent="0.25">
      <c r="A3">
        <v>100005</v>
      </c>
      <c r="B3" t="s">
        <v>1</v>
      </c>
      <c r="D3" s="1"/>
      <c r="E3" s="1"/>
      <c r="F3">
        <v>37</v>
      </c>
      <c r="G3">
        <v>43</v>
      </c>
      <c r="H3" s="1">
        <v>43800</v>
      </c>
      <c r="I3" s="1">
        <v>44378</v>
      </c>
      <c r="J3">
        <v>19</v>
      </c>
      <c r="K3">
        <v>0</v>
      </c>
      <c r="L3" s="1">
        <v>44348</v>
      </c>
      <c r="M3">
        <v>925</v>
      </c>
      <c r="N3" s="11">
        <f>_xlfn.SWITCH(Sales[[#This Row],[Subscription Type]],"Basic",10,"Premium",10,"Business",25,"Enterprise",27)</f>
        <v>25</v>
      </c>
      <c r="O3">
        <f>IF(Sales[[#This Row],[Number of Users]]-Sales[[#This Row],[Licenses Bought]]&lt;0,0,Sales[[#This Row],[Number of Users]]-Sales[[#This Row],[Licenses Bought]])</f>
        <v>6</v>
      </c>
      <c r="P3" s="3">
        <f>IF(Sales[[#This Row],[Sales Month]]=MAX(Sales[Sales Month]),Sales[[#This Row],[Upsell $ Per Non-Paying User]]*Sales[[#This Row],[Non-Paying Users]],0)</f>
        <v>150</v>
      </c>
      <c r="Q3" t="str">
        <f>_xlfn.IFS(Sales[[#This Row],[Current Upsell $]]=0," ",Sales[[#This Row],[Current Upsell $]]&gt;=400,"High",Sales[[#This Row],[Current Upsell $]]&gt;=100,"Medium",Sales[[#This Row],[Current Upsell $]]&lt;100,"Low")</f>
        <v>Medium</v>
      </c>
      <c r="R3" t="str">
        <f>IF(Sales[[#This Row],[Current Upsell $]]&gt;0,_xlfn.TEXTJOIN(" ",FALSE,Sales[[#This Row],[Subscription Type]],Sales[[#This Row],[Upsell Priority]],TEXT(Sales[[#This Row],[Current Upsell $]],"$#")),"")</f>
        <v>Business Medium $150</v>
      </c>
    </row>
    <row r="4" spans="1:18" x14ac:dyDescent="0.25">
      <c r="A4">
        <v>100008</v>
      </c>
      <c r="B4" t="s">
        <v>0</v>
      </c>
      <c r="D4" s="1"/>
      <c r="E4" s="1"/>
      <c r="F4">
        <v>1</v>
      </c>
      <c r="G4">
        <v>2</v>
      </c>
      <c r="H4" s="1">
        <v>43831</v>
      </c>
      <c r="I4" s="1">
        <v>44378</v>
      </c>
      <c r="J4">
        <v>18</v>
      </c>
      <c r="K4">
        <v>0</v>
      </c>
      <c r="L4" s="1">
        <v>44348</v>
      </c>
      <c r="M4">
        <v>10</v>
      </c>
      <c r="N4" s="11">
        <f>_xlfn.SWITCH(Sales[[#This Row],[Subscription Type]],"Basic",10,"Premium",10,"Business",25,"Enterprise",27)</f>
        <v>10</v>
      </c>
      <c r="O4">
        <f>IF(Sales[[#This Row],[Number of Users]]-Sales[[#This Row],[Licenses Bought]]&lt;0,0,Sales[[#This Row],[Number of Users]]-Sales[[#This Row],[Licenses Bought]])</f>
        <v>1</v>
      </c>
      <c r="P4" s="3">
        <f>IF(Sales[[#This Row],[Sales Month]]=MAX(Sales[Sales Month]),Sales[[#This Row],[Upsell $ Per Non-Paying User]]*Sales[[#This Row],[Non-Paying Users]],0)</f>
        <v>10</v>
      </c>
      <c r="Q4" t="str">
        <f>_xlfn.IFS(Sales[[#This Row],[Current Upsell $]]=0," ",Sales[[#This Row],[Current Upsell $]]&gt;=400,"High",Sales[[#This Row],[Current Upsell $]]&gt;=100,"Medium",Sales[[#This Row],[Current Upsell $]]&lt;100,"Low")</f>
        <v>Low</v>
      </c>
      <c r="R4" t="str">
        <f>IF(Sales[[#This Row],[Current Upsell $]]&gt;0,_xlfn.TEXTJOIN(" ",FALSE,Sales[[#This Row],[Subscription Type]],Sales[[#This Row],[Upsell Priority]],TEXT(Sales[[#This Row],[Current Upsell $]],"$#")),"")</f>
        <v>Premium Low $10</v>
      </c>
    </row>
    <row r="5" spans="1:18" x14ac:dyDescent="0.25">
      <c r="A5">
        <v>100009</v>
      </c>
      <c r="B5" t="s">
        <v>1</v>
      </c>
      <c r="D5" s="1"/>
      <c r="E5" s="1"/>
      <c r="F5">
        <v>52</v>
      </c>
      <c r="G5">
        <v>53</v>
      </c>
      <c r="H5" s="1">
        <v>43862</v>
      </c>
      <c r="I5" s="1">
        <v>44378</v>
      </c>
      <c r="J5">
        <v>17</v>
      </c>
      <c r="K5">
        <v>0</v>
      </c>
      <c r="L5" s="1">
        <v>44348</v>
      </c>
      <c r="M5">
        <v>1300</v>
      </c>
      <c r="N5" s="11">
        <f>_xlfn.SWITCH(Sales[[#This Row],[Subscription Type]],"Basic",10,"Premium",10,"Business",25,"Enterprise",27)</f>
        <v>25</v>
      </c>
      <c r="O5">
        <f>IF(Sales[[#This Row],[Number of Users]]-Sales[[#This Row],[Licenses Bought]]&lt;0,0,Sales[[#This Row],[Number of Users]]-Sales[[#This Row],[Licenses Bought]])</f>
        <v>1</v>
      </c>
      <c r="P5" s="3">
        <f>IF(Sales[[#This Row],[Sales Month]]=MAX(Sales[Sales Month]),Sales[[#This Row],[Upsell $ Per Non-Paying User]]*Sales[[#This Row],[Non-Paying Users]],0)</f>
        <v>25</v>
      </c>
      <c r="Q5" t="str">
        <f>_xlfn.IFS(Sales[[#This Row],[Current Upsell $]]=0," ",Sales[[#This Row],[Current Upsell $]]&gt;=400,"High",Sales[[#This Row],[Current Upsell $]]&gt;=100,"Medium",Sales[[#This Row],[Current Upsell $]]&lt;100,"Low")</f>
        <v>Low</v>
      </c>
      <c r="R5" t="str">
        <f>IF(Sales[[#This Row],[Current Upsell $]]&gt;0,_xlfn.TEXTJOIN(" ",FALSE,Sales[[#This Row],[Subscription Type]],Sales[[#This Row],[Upsell Priority]],TEXT(Sales[[#This Row],[Current Upsell $]],"$#")),"")</f>
        <v>Business Low $25</v>
      </c>
    </row>
    <row r="6" spans="1:18" x14ac:dyDescent="0.25">
      <c r="A6">
        <v>100011</v>
      </c>
      <c r="B6" t="s">
        <v>1</v>
      </c>
      <c r="D6" s="1"/>
      <c r="E6" s="1"/>
      <c r="F6">
        <v>37</v>
      </c>
      <c r="G6">
        <v>41</v>
      </c>
      <c r="H6" s="1">
        <v>43891</v>
      </c>
      <c r="I6" s="1">
        <v>44378</v>
      </c>
      <c r="J6">
        <v>16</v>
      </c>
      <c r="K6">
        <v>0</v>
      </c>
      <c r="L6" s="1">
        <v>44348</v>
      </c>
      <c r="M6">
        <v>925</v>
      </c>
      <c r="N6" s="11">
        <f>_xlfn.SWITCH(Sales[[#This Row],[Subscription Type]],"Basic",10,"Premium",10,"Business",25,"Enterprise",27)</f>
        <v>25</v>
      </c>
      <c r="O6">
        <f>IF(Sales[[#This Row],[Number of Users]]-Sales[[#This Row],[Licenses Bought]]&lt;0,0,Sales[[#This Row],[Number of Users]]-Sales[[#This Row],[Licenses Bought]])</f>
        <v>4</v>
      </c>
      <c r="P6" s="3">
        <f>IF(Sales[[#This Row],[Sales Month]]=MAX(Sales[Sales Month]),Sales[[#This Row],[Upsell $ Per Non-Paying User]]*Sales[[#This Row],[Non-Paying Users]],0)</f>
        <v>100</v>
      </c>
      <c r="Q6" t="str">
        <f>_xlfn.IFS(Sales[[#This Row],[Current Upsell $]]=0," ",Sales[[#This Row],[Current Upsell $]]&gt;=400,"High",Sales[[#This Row],[Current Upsell $]]&gt;=100,"Medium",Sales[[#This Row],[Current Upsell $]]&lt;100,"Low")</f>
        <v>Medium</v>
      </c>
      <c r="R6" t="str">
        <f>IF(Sales[[#This Row],[Current Upsell $]]&gt;0,_xlfn.TEXTJOIN(" ",FALSE,Sales[[#This Row],[Subscription Type]],Sales[[#This Row],[Upsell Priority]],TEXT(Sales[[#This Row],[Current Upsell $]],"$#")),"")</f>
        <v>Business Medium $100</v>
      </c>
    </row>
    <row r="7" spans="1:18" x14ac:dyDescent="0.25">
      <c r="A7">
        <v>100012</v>
      </c>
      <c r="B7" t="s">
        <v>0</v>
      </c>
      <c r="D7" s="1"/>
      <c r="E7" s="1"/>
      <c r="F7">
        <v>32</v>
      </c>
      <c r="G7">
        <v>39</v>
      </c>
      <c r="H7" s="1">
        <v>43891</v>
      </c>
      <c r="I7" s="1">
        <v>44378</v>
      </c>
      <c r="J7">
        <v>16</v>
      </c>
      <c r="K7">
        <v>0</v>
      </c>
      <c r="L7" s="1">
        <v>44348</v>
      </c>
      <c r="M7">
        <v>320</v>
      </c>
      <c r="N7" s="11">
        <f>_xlfn.SWITCH(Sales[[#This Row],[Subscription Type]],"Basic",10,"Premium",10,"Business",25,"Enterprise",27)</f>
        <v>10</v>
      </c>
      <c r="O7">
        <f>IF(Sales[[#This Row],[Number of Users]]-Sales[[#This Row],[Licenses Bought]]&lt;0,0,Sales[[#This Row],[Number of Users]]-Sales[[#This Row],[Licenses Bought]])</f>
        <v>7</v>
      </c>
      <c r="P7" s="3">
        <f>IF(Sales[[#This Row],[Sales Month]]=MAX(Sales[Sales Month]),Sales[[#This Row],[Upsell $ Per Non-Paying User]]*Sales[[#This Row],[Non-Paying Users]],0)</f>
        <v>70</v>
      </c>
      <c r="Q7" t="str">
        <f>_xlfn.IFS(Sales[[#This Row],[Current Upsell $]]=0," ",Sales[[#This Row],[Current Upsell $]]&gt;=400,"High",Sales[[#This Row],[Current Upsell $]]&gt;=100,"Medium",Sales[[#This Row],[Current Upsell $]]&lt;100,"Low")</f>
        <v>Low</v>
      </c>
      <c r="R7" t="str">
        <f>IF(Sales[[#This Row],[Current Upsell $]]&gt;0,_xlfn.TEXTJOIN(" ",FALSE,Sales[[#This Row],[Subscription Type]],Sales[[#This Row],[Upsell Priority]],TEXT(Sales[[#This Row],[Current Upsell $]],"$#")),"")</f>
        <v>Premium Low $70</v>
      </c>
    </row>
    <row r="8" spans="1:18" x14ac:dyDescent="0.25">
      <c r="A8">
        <v>100016</v>
      </c>
      <c r="B8" t="s">
        <v>3</v>
      </c>
      <c r="F8">
        <v>0</v>
      </c>
      <c r="G8">
        <v>2</v>
      </c>
      <c r="H8" s="1">
        <v>43891</v>
      </c>
      <c r="I8" s="1">
        <v>44348</v>
      </c>
      <c r="J8">
        <v>15</v>
      </c>
      <c r="K8">
        <v>0</v>
      </c>
      <c r="L8" s="1">
        <v>44348</v>
      </c>
      <c r="M8">
        <v>0</v>
      </c>
      <c r="N8" s="11">
        <f>_xlfn.SWITCH(Sales[[#This Row],[Subscription Type]],"Basic",10,"Premium",10,"Business",25,"Enterprise",27)</f>
        <v>10</v>
      </c>
      <c r="O8">
        <f>IF(Sales[[#This Row],[Number of Users]]-Sales[[#This Row],[Licenses Bought]]&lt;0,0,Sales[[#This Row],[Number of Users]]-Sales[[#This Row],[Licenses Bought]])</f>
        <v>2</v>
      </c>
      <c r="P8" s="3">
        <f>IF(Sales[[#This Row],[Sales Month]]=MAX(Sales[Sales Month]),Sales[[#This Row],[Upsell $ Per Non-Paying User]]*Sales[[#This Row],[Non-Paying Users]],0)</f>
        <v>20</v>
      </c>
      <c r="Q8" t="str">
        <f>_xlfn.IFS(Sales[[#This Row],[Current Upsell $]]=0," ",Sales[[#This Row],[Current Upsell $]]&gt;=400,"High",Sales[[#This Row],[Current Upsell $]]&gt;=100,"Medium",Sales[[#This Row],[Current Upsell $]]&lt;100,"Low")</f>
        <v>Low</v>
      </c>
      <c r="R8" t="str">
        <f>IF(Sales[[#This Row],[Current Upsell $]]&gt;0,_xlfn.TEXTJOIN(" ",FALSE,Sales[[#This Row],[Subscription Type]],Sales[[#This Row],[Upsell Priority]],TEXT(Sales[[#This Row],[Current Upsell $]],"$#")),"")</f>
        <v>Basic Low $20</v>
      </c>
    </row>
    <row r="9" spans="1:18" x14ac:dyDescent="0.25">
      <c r="A9">
        <v>100370</v>
      </c>
      <c r="B9" t="s">
        <v>3</v>
      </c>
      <c r="D9" s="1"/>
      <c r="E9" s="1"/>
      <c r="F9">
        <v>0</v>
      </c>
      <c r="G9">
        <v>85</v>
      </c>
      <c r="H9" s="1">
        <v>44348</v>
      </c>
      <c r="I9" s="1">
        <v>44378</v>
      </c>
      <c r="J9">
        <v>1</v>
      </c>
      <c r="K9">
        <v>0</v>
      </c>
      <c r="L9" s="1">
        <v>44348</v>
      </c>
      <c r="M9">
        <v>0</v>
      </c>
      <c r="N9" s="11">
        <f>_xlfn.SWITCH(Sales[[#This Row],[Subscription Type]],"Basic",10,"Premium",10,"Business",25,"Enterprise",27)</f>
        <v>10</v>
      </c>
      <c r="O9">
        <f>IF(Sales[[#This Row],[Number of Users]]-Sales[[#This Row],[Licenses Bought]]&lt;0,0,Sales[[#This Row],[Number of Users]]-Sales[[#This Row],[Licenses Bought]])</f>
        <v>85</v>
      </c>
      <c r="P9" s="3">
        <f>IF(Sales[[#This Row],[Sales Month]]=MAX(Sales[Sales Month]),Sales[[#This Row],[Upsell $ Per Non-Paying User]]*Sales[[#This Row],[Non-Paying Users]],0)</f>
        <v>850</v>
      </c>
      <c r="Q9" t="str">
        <f>_xlfn.IFS(Sales[[#This Row],[Current Upsell $]]=0," ",Sales[[#This Row],[Current Upsell $]]&gt;=400,"High",Sales[[#This Row],[Current Upsell $]]&gt;=100,"Medium",Sales[[#This Row],[Current Upsell $]]&lt;100,"Low")</f>
        <v>High</v>
      </c>
      <c r="R9" t="str">
        <f>IF(Sales[[#This Row],[Current Upsell $]]&gt;0,_xlfn.TEXTJOIN(" ",FALSE,Sales[[#This Row],[Subscription Type]],Sales[[#This Row],[Upsell Priority]],TEXT(Sales[[#This Row],[Current Upsell $]],"$#")),"")</f>
        <v>Basic High $850</v>
      </c>
    </row>
    <row r="10" spans="1:18" x14ac:dyDescent="0.25">
      <c r="A10">
        <v>100320</v>
      </c>
      <c r="B10" t="s">
        <v>3</v>
      </c>
      <c r="D10" s="1"/>
      <c r="E10" s="1"/>
      <c r="F10">
        <v>0</v>
      </c>
      <c r="G10">
        <v>84</v>
      </c>
      <c r="H10" s="1">
        <v>44348</v>
      </c>
      <c r="I10" s="1">
        <v>44378</v>
      </c>
      <c r="J10">
        <v>1</v>
      </c>
      <c r="K10">
        <v>0</v>
      </c>
      <c r="L10" s="1">
        <v>44348</v>
      </c>
      <c r="M10">
        <v>0</v>
      </c>
      <c r="N10" s="11">
        <f>_xlfn.SWITCH(Sales[[#This Row],[Subscription Type]],"Basic",10,"Premium",10,"Business",25,"Enterprise",27)</f>
        <v>10</v>
      </c>
      <c r="O10">
        <f>IF(Sales[[#This Row],[Number of Users]]-Sales[[#This Row],[Licenses Bought]]&lt;0,0,Sales[[#This Row],[Number of Users]]-Sales[[#This Row],[Licenses Bought]])</f>
        <v>84</v>
      </c>
      <c r="P10" s="3">
        <f>IF(Sales[[#This Row],[Sales Month]]=MAX(Sales[Sales Month]),Sales[[#This Row],[Upsell $ Per Non-Paying User]]*Sales[[#This Row],[Non-Paying Users]],0)</f>
        <v>840</v>
      </c>
      <c r="Q10" t="str">
        <f>_xlfn.IFS(Sales[[#This Row],[Current Upsell $]]=0," ",Sales[[#This Row],[Current Upsell $]]&gt;=400,"High",Sales[[#This Row],[Current Upsell $]]&gt;=100,"Medium",Sales[[#This Row],[Current Upsell $]]&lt;100,"Low")</f>
        <v>High</v>
      </c>
      <c r="R10" t="str">
        <f>IF(Sales[[#This Row],[Current Upsell $]]&gt;0,_xlfn.TEXTJOIN(" ",FALSE,Sales[[#This Row],[Subscription Type]],Sales[[#This Row],[Upsell Priority]],TEXT(Sales[[#This Row],[Current Upsell $]],"$#")),"")</f>
        <v>Basic High $840</v>
      </c>
    </row>
    <row r="11" spans="1:18" x14ac:dyDescent="0.25">
      <c r="A11">
        <v>100018</v>
      </c>
      <c r="B11" t="s">
        <v>1</v>
      </c>
      <c r="D11" s="1"/>
      <c r="E11" s="1"/>
      <c r="F11">
        <v>58</v>
      </c>
      <c r="G11">
        <v>72</v>
      </c>
      <c r="H11" s="1">
        <v>43922</v>
      </c>
      <c r="I11" s="1">
        <v>44378</v>
      </c>
      <c r="J11">
        <v>15</v>
      </c>
      <c r="K11">
        <v>0</v>
      </c>
      <c r="L11" s="1">
        <v>44348</v>
      </c>
      <c r="M11">
        <v>1450</v>
      </c>
      <c r="N11" s="11">
        <f>_xlfn.SWITCH(Sales[[#This Row],[Subscription Type]],"Basic",10,"Premium",10,"Business",25,"Enterprise",27)</f>
        <v>25</v>
      </c>
      <c r="O11">
        <f>IF(Sales[[#This Row],[Number of Users]]-Sales[[#This Row],[Licenses Bought]]&lt;0,0,Sales[[#This Row],[Number of Users]]-Sales[[#This Row],[Licenses Bought]])</f>
        <v>14</v>
      </c>
      <c r="P11" s="3">
        <f>IF(Sales[[#This Row],[Sales Month]]=MAX(Sales[Sales Month]),Sales[[#This Row],[Upsell $ Per Non-Paying User]]*Sales[[#This Row],[Non-Paying Users]],0)</f>
        <v>350</v>
      </c>
      <c r="Q11" t="str">
        <f>_xlfn.IFS(Sales[[#This Row],[Current Upsell $]]=0," ",Sales[[#This Row],[Current Upsell $]]&gt;=400,"High",Sales[[#This Row],[Current Upsell $]]&gt;=100,"Medium",Sales[[#This Row],[Current Upsell $]]&lt;100,"Low")</f>
        <v>Medium</v>
      </c>
      <c r="R11" t="str">
        <f>IF(Sales[[#This Row],[Current Upsell $]]&gt;0,_xlfn.TEXTJOIN(" ",FALSE,Sales[[#This Row],[Subscription Type]],Sales[[#This Row],[Upsell Priority]],TEXT(Sales[[#This Row],[Current Upsell $]],"$#")),"")</f>
        <v>Business Medium $350</v>
      </c>
    </row>
    <row r="12" spans="1:18" x14ac:dyDescent="0.25">
      <c r="A12">
        <v>100019</v>
      </c>
      <c r="B12" t="s">
        <v>0</v>
      </c>
      <c r="D12" s="1"/>
      <c r="E12" s="1"/>
      <c r="F12">
        <v>33</v>
      </c>
      <c r="G12">
        <v>44</v>
      </c>
      <c r="H12" s="1">
        <v>43922</v>
      </c>
      <c r="I12" s="1">
        <v>44378</v>
      </c>
      <c r="J12">
        <v>15</v>
      </c>
      <c r="K12">
        <v>0</v>
      </c>
      <c r="L12" s="1">
        <v>44348</v>
      </c>
      <c r="M12">
        <v>330</v>
      </c>
      <c r="N12" s="11">
        <f>_xlfn.SWITCH(Sales[[#This Row],[Subscription Type]],"Basic",10,"Premium",10,"Business",25,"Enterprise",27)</f>
        <v>10</v>
      </c>
      <c r="O12">
        <f>IF(Sales[[#This Row],[Number of Users]]-Sales[[#This Row],[Licenses Bought]]&lt;0,0,Sales[[#This Row],[Number of Users]]-Sales[[#This Row],[Licenses Bought]])</f>
        <v>11</v>
      </c>
      <c r="P12" s="3">
        <f>IF(Sales[[#This Row],[Sales Month]]=MAX(Sales[Sales Month]),Sales[[#This Row],[Upsell $ Per Non-Paying User]]*Sales[[#This Row],[Non-Paying Users]],0)</f>
        <v>110</v>
      </c>
      <c r="Q12" t="str">
        <f>_xlfn.IFS(Sales[[#This Row],[Current Upsell $]]=0," ",Sales[[#This Row],[Current Upsell $]]&gt;=400,"High",Sales[[#This Row],[Current Upsell $]]&gt;=100,"Medium",Sales[[#This Row],[Current Upsell $]]&lt;100,"Low")</f>
        <v>Medium</v>
      </c>
      <c r="R12" t="str">
        <f>IF(Sales[[#This Row],[Current Upsell $]]&gt;0,_xlfn.TEXTJOIN(" ",FALSE,Sales[[#This Row],[Subscription Type]],Sales[[#This Row],[Upsell Priority]],TEXT(Sales[[#This Row],[Current Upsell $]],"$#")),"")</f>
        <v>Premium Medium $110</v>
      </c>
    </row>
    <row r="13" spans="1:18" x14ac:dyDescent="0.25">
      <c r="A13">
        <v>100020</v>
      </c>
      <c r="B13" t="s">
        <v>0</v>
      </c>
      <c r="D13" s="1"/>
      <c r="E13" s="1"/>
      <c r="F13">
        <v>12</v>
      </c>
      <c r="G13">
        <v>16</v>
      </c>
      <c r="H13" s="1">
        <v>43922</v>
      </c>
      <c r="I13" s="1">
        <v>44378</v>
      </c>
      <c r="J13">
        <v>15</v>
      </c>
      <c r="K13">
        <v>0</v>
      </c>
      <c r="L13" s="1">
        <v>44348</v>
      </c>
      <c r="M13">
        <v>120</v>
      </c>
      <c r="N13" s="11">
        <f>_xlfn.SWITCH(Sales[[#This Row],[Subscription Type]],"Basic",10,"Premium",10,"Business",25,"Enterprise",27)</f>
        <v>10</v>
      </c>
      <c r="O13">
        <f>IF(Sales[[#This Row],[Number of Users]]-Sales[[#This Row],[Licenses Bought]]&lt;0,0,Sales[[#This Row],[Number of Users]]-Sales[[#This Row],[Licenses Bought]])</f>
        <v>4</v>
      </c>
      <c r="P13" s="3">
        <f>IF(Sales[[#This Row],[Sales Month]]=MAX(Sales[Sales Month]),Sales[[#This Row],[Upsell $ Per Non-Paying User]]*Sales[[#This Row],[Non-Paying Users]],0)</f>
        <v>40</v>
      </c>
      <c r="Q13" t="str">
        <f>_xlfn.IFS(Sales[[#This Row],[Current Upsell $]]=0," ",Sales[[#This Row],[Current Upsell $]]&gt;=400,"High",Sales[[#This Row],[Current Upsell $]]&gt;=100,"Medium",Sales[[#This Row],[Current Upsell $]]&lt;100,"Low")</f>
        <v>Low</v>
      </c>
      <c r="R13" t="str">
        <f>IF(Sales[[#This Row],[Current Upsell $]]&gt;0,_xlfn.TEXTJOIN(" ",FALSE,Sales[[#This Row],[Subscription Type]],Sales[[#This Row],[Upsell Priority]],TEXT(Sales[[#This Row],[Current Upsell $]],"$#")),"")</f>
        <v>Premium Low $40</v>
      </c>
    </row>
    <row r="14" spans="1:18" x14ac:dyDescent="0.25">
      <c r="A14">
        <v>100025</v>
      </c>
      <c r="B14" t="s">
        <v>3</v>
      </c>
      <c r="F14">
        <v>0</v>
      </c>
      <c r="G14">
        <v>2</v>
      </c>
      <c r="H14" s="1">
        <v>43922</v>
      </c>
      <c r="I14" s="1">
        <v>44378</v>
      </c>
      <c r="J14">
        <v>15</v>
      </c>
      <c r="K14">
        <v>0</v>
      </c>
      <c r="L14" s="1">
        <v>44348</v>
      </c>
      <c r="M14">
        <v>0</v>
      </c>
      <c r="N14" s="11">
        <f>_xlfn.SWITCH(Sales[[#This Row],[Subscription Type]],"Basic",10,"Premium",10,"Business",25,"Enterprise",27)</f>
        <v>10</v>
      </c>
      <c r="O14">
        <f>IF(Sales[[#This Row],[Number of Users]]-Sales[[#This Row],[Licenses Bought]]&lt;0,0,Sales[[#This Row],[Number of Users]]-Sales[[#This Row],[Licenses Bought]])</f>
        <v>2</v>
      </c>
      <c r="P14" s="3">
        <f>IF(Sales[[#This Row],[Sales Month]]=MAX(Sales[Sales Month]),Sales[[#This Row],[Upsell $ Per Non-Paying User]]*Sales[[#This Row],[Non-Paying Users]],0)</f>
        <v>20</v>
      </c>
      <c r="Q14" t="str">
        <f>_xlfn.IFS(Sales[[#This Row],[Current Upsell $]]=0," ",Sales[[#This Row],[Current Upsell $]]&gt;=400,"High",Sales[[#This Row],[Current Upsell $]]&gt;=100,"Medium",Sales[[#This Row],[Current Upsell $]]&lt;100,"Low")</f>
        <v>Low</v>
      </c>
      <c r="R14" t="str">
        <f>IF(Sales[[#This Row],[Current Upsell $]]&gt;0,_xlfn.TEXTJOIN(" ",FALSE,Sales[[#This Row],[Subscription Type]],Sales[[#This Row],[Upsell Priority]],TEXT(Sales[[#This Row],[Current Upsell $]],"$#")),"")</f>
        <v>Basic Low $20</v>
      </c>
    </row>
    <row r="15" spans="1:18" x14ac:dyDescent="0.25">
      <c r="A15">
        <v>100026</v>
      </c>
      <c r="B15" t="s">
        <v>0</v>
      </c>
      <c r="D15" s="1"/>
      <c r="E15" s="1"/>
      <c r="F15">
        <v>27</v>
      </c>
      <c r="G15">
        <v>32</v>
      </c>
      <c r="H15" s="1">
        <v>43952</v>
      </c>
      <c r="I15" s="1">
        <v>44378</v>
      </c>
      <c r="J15">
        <v>14</v>
      </c>
      <c r="K15">
        <v>0</v>
      </c>
      <c r="L15" s="1">
        <v>44348</v>
      </c>
      <c r="M15">
        <v>270</v>
      </c>
      <c r="N15" s="11">
        <f>_xlfn.SWITCH(Sales[[#This Row],[Subscription Type]],"Basic",10,"Premium",10,"Business",25,"Enterprise",27)</f>
        <v>10</v>
      </c>
      <c r="O15">
        <f>IF(Sales[[#This Row],[Number of Users]]-Sales[[#This Row],[Licenses Bought]]&lt;0,0,Sales[[#This Row],[Number of Users]]-Sales[[#This Row],[Licenses Bought]])</f>
        <v>5</v>
      </c>
      <c r="P15" s="3">
        <f>IF(Sales[[#This Row],[Sales Month]]=MAX(Sales[Sales Month]),Sales[[#This Row],[Upsell $ Per Non-Paying User]]*Sales[[#This Row],[Non-Paying Users]],0)</f>
        <v>50</v>
      </c>
      <c r="Q15" t="str">
        <f>_xlfn.IFS(Sales[[#This Row],[Current Upsell $]]=0," ",Sales[[#This Row],[Current Upsell $]]&gt;=400,"High",Sales[[#This Row],[Current Upsell $]]&gt;=100,"Medium",Sales[[#This Row],[Current Upsell $]]&lt;100,"Low")</f>
        <v>Low</v>
      </c>
      <c r="R15" t="str">
        <f>IF(Sales[[#This Row],[Current Upsell $]]&gt;0,_xlfn.TEXTJOIN(" ",FALSE,Sales[[#This Row],[Subscription Type]],Sales[[#This Row],[Upsell Priority]],TEXT(Sales[[#This Row],[Current Upsell $]],"$#")),"")</f>
        <v>Premium Low $50</v>
      </c>
    </row>
    <row r="16" spans="1:18" x14ac:dyDescent="0.25">
      <c r="A16">
        <v>100245</v>
      </c>
      <c r="B16" t="s">
        <v>1</v>
      </c>
      <c r="D16" s="1"/>
      <c r="E16" s="1"/>
      <c r="F16">
        <v>35</v>
      </c>
      <c r="G16">
        <v>64</v>
      </c>
      <c r="H16" s="1">
        <v>44287</v>
      </c>
      <c r="I16" s="1">
        <v>44378</v>
      </c>
      <c r="J16">
        <v>3</v>
      </c>
      <c r="K16">
        <v>0</v>
      </c>
      <c r="L16" s="1">
        <v>44348</v>
      </c>
      <c r="M16">
        <v>875</v>
      </c>
      <c r="N16" s="11">
        <f>_xlfn.SWITCH(Sales[[#This Row],[Subscription Type]],"Basic",10,"Premium",10,"Business",25,"Enterprise",27)</f>
        <v>25</v>
      </c>
      <c r="O16">
        <f>IF(Sales[[#This Row],[Number of Users]]-Sales[[#This Row],[Licenses Bought]]&lt;0,0,Sales[[#This Row],[Number of Users]]-Sales[[#This Row],[Licenses Bought]])</f>
        <v>29</v>
      </c>
      <c r="P16" s="3">
        <f>IF(Sales[[#This Row],[Sales Month]]=MAX(Sales[Sales Month]),Sales[[#This Row],[Upsell $ Per Non-Paying User]]*Sales[[#This Row],[Non-Paying Users]],0)</f>
        <v>725</v>
      </c>
      <c r="Q16" t="str">
        <f>_xlfn.IFS(Sales[[#This Row],[Current Upsell $]]=0," ",Sales[[#This Row],[Current Upsell $]]&gt;=400,"High",Sales[[#This Row],[Current Upsell $]]&gt;=100,"Medium",Sales[[#This Row],[Current Upsell $]]&lt;100,"Low")</f>
        <v>High</v>
      </c>
      <c r="R16" t="str">
        <f>IF(Sales[[#This Row],[Current Upsell $]]&gt;0,_xlfn.TEXTJOIN(" ",FALSE,Sales[[#This Row],[Subscription Type]],Sales[[#This Row],[Upsell Priority]],TEXT(Sales[[#This Row],[Current Upsell $]],"$#")),"")</f>
        <v>Business High $725</v>
      </c>
    </row>
    <row r="17" spans="1:18" x14ac:dyDescent="0.25">
      <c r="A17">
        <v>100027</v>
      </c>
      <c r="B17" t="s">
        <v>1</v>
      </c>
      <c r="D17" s="1"/>
      <c r="E17" s="1"/>
      <c r="F17">
        <v>26</v>
      </c>
      <c r="G17">
        <v>29</v>
      </c>
      <c r="H17" s="1">
        <v>43952</v>
      </c>
      <c r="I17" s="1">
        <v>44378</v>
      </c>
      <c r="J17">
        <v>14</v>
      </c>
      <c r="K17">
        <v>0</v>
      </c>
      <c r="L17" s="1">
        <v>44348</v>
      </c>
      <c r="M17">
        <v>650</v>
      </c>
      <c r="N17" s="11">
        <f>_xlfn.SWITCH(Sales[[#This Row],[Subscription Type]],"Basic",10,"Premium",10,"Business",25,"Enterprise",27)</f>
        <v>25</v>
      </c>
      <c r="O17">
        <f>IF(Sales[[#This Row],[Number of Users]]-Sales[[#This Row],[Licenses Bought]]&lt;0,0,Sales[[#This Row],[Number of Users]]-Sales[[#This Row],[Licenses Bought]])</f>
        <v>3</v>
      </c>
      <c r="P17" s="3">
        <f>IF(Sales[[#This Row],[Sales Month]]=MAX(Sales[Sales Month]),Sales[[#This Row],[Upsell $ Per Non-Paying User]]*Sales[[#This Row],[Non-Paying Users]],0)</f>
        <v>75</v>
      </c>
      <c r="Q17" t="str">
        <f>_xlfn.IFS(Sales[[#This Row],[Current Upsell $]]=0," ",Sales[[#This Row],[Current Upsell $]]&gt;=400,"High",Sales[[#This Row],[Current Upsell $]]&gt;=100,"Medium",Sales[[#This Row],[Current Upsell $]]&lt;100,"Low")</f>
        <v>Low</v>
      </c>
      <c r="R17" t="str">
        <f>IF(Sales[[#This Row],[Current Upsell $]]&gt;0,_xlfn.TEXTJOIN(" ",FALSE,Sales[[#This Row],[Subscription Type]],Sales[[#This Row],[Upsell Priority]],TEXT(Sales[[#This Row],[Current Upsell $]],"$#")),"")</f>
        <v>Business Low $75</v>
      </c>
    </row>
    <row r="18" spans="1:18" x14ac:dyDescent="0.25">
      <c r="A18">
        <v>100028</v>
      </c>
      <c r="B18" t="s">
        <v>0</v>
      </c>
      <c r="D18" s="1"/>
      <c r="E18" s="1"/>
      <c r="F18">
        <v>25</v>
      </c>
      <c r="G18">
        <v>32</v>
      </c>
      <c r="H18" s="1">
        <v>43952</v>
      </c>
      <c r="I18" s="1">
        <v>44378</v>
      </c>
      <c r="J18">
        <v>14</v>
      </c>
      <c r="K18">
        <v>0</v>
      </c>
      <c r="L18" s="1">
        <v>44348</v>
      </c>
      <c r="M18">
        <v>250</v>
      </c>
      <c r="N18" s="11">
        <f>_xlfn.SWITCH(Sales[[#This Row],[Subscription Type]],"Basic",10,"Premium",10,"Business",25,"Enterprise",27)</f>
        <v>10</v>
      </c>
      <c r="O18">
        <f>IF(Sales[[#This Row],[Number of Users]]-Sales[[#This Row],[Licenses Bought]]&lt;0,0,Sales[[#This Row],[Number of Users]]-Sales[[#This Row],[Licenses Bought]])</f>
        <v>7</v>
      </c>
      <c r="P18" s="3">
        <f>IF(Sales[[#This Row],[Sales Month]]=MAX(Sales[Sales Month]),Sales[[#This Row],[Upsell $ Per Non-Paying User]]*Sales[[#This Row],[Non-Paying Users]],0)</f>
        <v>70</v>
      </c>
      <c r="Q18" t="str">
        <f>_xlfn.IFS(Sales[[#This Row],[Current Upsell $]]=0," ",Sales[[#This Row],[Current Upsell $]]&gt;=400,"High",Sales[[#This Row],[Current Upsell $]]&gt;=100,"Medium",Sales[[#This Row],[Current Upsell $]]&lt;100,"Low")</f>
        <v>Low</v>
      </c>
      <c r="R18" t="str">
        <f>IF(Sales[[#This Row],[Current Upsell $]]&gt;0,_xlfn.TEXTJOIN(" ",FALSE,Sales[[#This Row],[Subscription Type]],Sales[[#This Row],[Upsell Priority]],TEXT(Sales[[#This Row],[Current Upsell $]],"$#")),"")</f>
        <v>Premium Low $70</v>
      </c>
    </row>
    <row r="19" spans="1:18" x14ac:dyDescent="0.25">
      <c r="A19">
        <v>100030</v>
      </c>
      <c r="B19" t="s">
        <v>3</v>
      </c>
      <c r="F19">
        <v>0</v>
      </c>
      <c r="G19">
        <v>8</v>
      </c>
      <c r="H19" s="1">
        <v>43952</v>
      </c>
      <c r="I19" s="1">
        <v>44378</v>
      </c>
      <c r="J19">
        <v>14</v>
      </c>
      <c r="K19">
        <v>0</v>
      </c>
      <c r="L19" s="1">
        <v>44348</v>
      </c>
      <c r="M19">
        <v>0</v>
      </c>
      <c r="N19" s="11">
        <f>_xlfn.SWITCH(Sales[[#This Row],[Subscription Type]],"Basic",10,"Premium",10,"Business",25,"Enterprise",27)</f>
        <v>10</v>
      </c>
      <c r="O19">
        <f>IF(Sales[[#This Row],[Number of Users]]-Sales[[#This Row],[Licenses Bought]]&lt;0,0,Sales[[#This Row],[Number of Users]]-Sales[[#This Row],[Licenses Bought]])</f>
        <v>8</v>
      </c>
      <c r="P19" s="3">
        <f>IF(Sales[[#This Row],[Sales Month]]=MAX(Sales[Sales Month]),Sales[[#This Row],[Upsell $ Per Non-Paying User]]*Sales[[#This Row],[Non-Paying Users]],0)</f>
        <v>80</v>
      </c>
      <c r="Q19" t="str">
        <f>_xlfn.IFS(Sales[[#This Row],[Current Upsell $]]=0," ",Sales[[#This Row],[Current Upsell $]]&gt;=400,"High",Sales[[#This Row],[Current Upsell $]]&gt;=100,"Medium",Sales[[#This Row],[Current Upsell $]]&lt;100,"Low")</f>
        <v>Low</v>
      </c>
      <c r="R19" t="str">
        <f>IF(Sales[[#This Row],[Current Upsell $]]&gt;0,_xlfn.TEXTJOIN(" ",FALSE,Sales[[#This Row],[Subscription Type]],Sales[[#This Row],[Upsell Priority]],TEXT(Sales[[#This Row],[Current Upsell $]],"$#")),"")</f>
        <v>Basic Low $80</v>
      </c>
    </row>
    <row r="20" spans="1:18" x14ac:dyDescent="0.25">
      <c r="A20">
        <v>100031</v>
      </c>
      <c r="B20" t="s">
        <v>3</v>
      </c>
      <c r="F20">
        <v>0</v>
      </c>
      <c r="G20">
        <v>4</v>
      </c>
      <c r="H20" s="1">
        <v>43952</v>
      </c>
      <c r="I20" s="1">
        <v>44378</v>
      </c>
      <c r="J20">
        <v>14</v>
      </c>
      <c r="K20">
        <v>0</v>
      </c>
      <c r="L20" s="1">
        <v>44348</v>
      </c>
      <c r="M20">
        <v>0</v>
      </c>
      <c r="N20" s="11">
        <f>_xlfn.SWITCH(Sales[[#This Row],[Subscription Type]],"Basic",10,"Premium",10,"Business",25,"Enterprise",27)</f>
        <v>10</v>
      </c>
      <c r="O20">
        <f>IF(Sales[[#This Row],[Number of Users]]-Sales[[#This Row],[Licenses Bought]]&lt;0,0,Sales[[#This Row],[Number of Users]]-Sales[[#This Row],[Licenses Bought]])</f>
        <v>4</v>
      </c>
      <c r="P20" s="3">
        <f>IF(Sales[[#This Row],[Sales Month]]=MAX(Sales[Sales Month]),Sales[[#This Row],[Upsell $ Per Non-Paying User]]*Sales[[#This Row],[Non-Paying Users]],0)</f>
        <v>40</v>
      </c>
      <c r="Q20" t="str">
        <f>_xlfn.IFS(Sales[[#This Row],[Current Upsell $]]=0," ",Sales[[#This Row],[Current Upsell $]]&gt;=400,"High",Sales[[#This Row],[Current Upsell $]]&gt;=100,"Medium",Sales[[#This Row],[Current Upsell $]]&lt;100,"Low")</f>
        <v>Low</v>
      </c>
      <c r="R20" t="str">
        <f>IF(Sales[[#This Row],[Current Upsell $]]&gt;0,_xlfn.TEXTJOIN(" ",FALSE,Sales[[#This Row],[Subscription Type]],Sales[[#This Row],[Upsell Priority]],TEXT(Sales[[#This Row],[Current Upsell $]],"$#")),"")</f>
        <v>Basic Low $40</v>
      </c>
    </row>
    <row r="21" spans="1:18" x14ac:dyDescent="0.25">
      <c r="A21">
        <v>100036</v>
      </c>
      <c r="B21" t="s">
        <v>0</v>
      </c>
      <c r="D21" s="1"/>
      <c r="E21" s="1"/>
      <c r="F21">
        <v>1</v>
      </c>
      <c r="G21">
        <v>2</v>
      </c>
      <c r="H21" s="1">
        <v>43952</v>
      </c>
      <c r="I21" s="1">
        <v>44378</v>
      </c>
      <c r="J21">
        <v>14</v>
      </c>
      <c r="K21">
        <v>0</v>
      </c>
      <c r="L21" s="1">
        <v>44348</v>
      </c>
      <c r="M21">
        <v>10</v>
      </c>
      <c r="N21" s="11">
        <f>_xlfn.SWITCH(Sales[[#This Row],[Subscription Type]],"Basic",10,"Premium",10,"Business",25,"Enterprise",27)</f>
        <v>10</v>
      </c>
      <c r="O21">
        <f>IF(Sales[[#This Row],[Number of Users]]-Sales[[#This Row],[Licenses Bought]]&lt;0,0,Sales[[#This Row],[Number of Users]]-Sales[[#This Row],[Licenses Bought]])</f>
        <v>1</v>
      </c>
      <c r="P21" s="3">
        <f>IF(Sales[[#This Row],[Sales Month]]=MAX(Sales[Sales Month]),Sales[[#This Row],[Upsell $ Per Non-Paying User]]*Sales[[#This Row],[Non-Paying Users]],0)</f>
        <v>10</v>
      </c>
      <c r="Q21" t="str">
        <f>_xlfn.IFS(Sales[[#This Row],[Current Upsell $]]=0," ",Sales[[#This Row],[Current Upsell $]]&gt;=400,"High",Sales[[#This Row],[Current Upsell $]]&gt;=100,"Medium",Sales[[#This Row],[Current Upsell $]]&lt;100,"Low")</f>
        <v>Low</v>
      </c>
      <c r="R21" t="str">
        <f>IF(Sales[[#This Row],[Current Upsell $]]&gt;0,_xlfn.TEXTJOIN(" ",FALSE,Sales[[#This Row],[Subscription Type]],Sales[[#This Row],[Upsell Priority]],TEXT(Sales[[#This Row],[Current Upsell $]],"$#")),"")</f>
        <v>Premium Low $10</v>
      </c>
    </row>
    <row r="22" spans="1:18" x14ac:dyDescent="0.25">
      <c r="A22">
        <v>100319</v>
      </c>
      <c r="B22" t="s">
        <v>3</v>
      </c>
      <c r="D22" s="1"/>
      <c r="E22" s="1"/>
      <c r="F22">
        <v>0</v>
      </c>
      <c r="G22">
        <v>72</v>
      </c>
      <c r="H22" s="1">
        <v>44348</v>
      </c>
      <c r="I22" s="1">
        <v>44378</v>
      </c>
      <c r="J22">
        <v>1</v>
      </c>
      <c r="K22">
        <v>0</v>
      </c>
      <c r="L22" s="1">
        <v>44348</v>
      </c>
      <c r="M22">
        <v>0</v>
      </c>
      <c r="N22" s="11">
        <f>_xlfn.SWITCH(Sales[[#This Row],[Subscription Type]],"Basic",10,"Premium",10,"Business",25,"Enterprise",27)</f>
        <v>10</v>
      </c>
      <c r="O22">
        <f>IF(Sales[[#This Row],[Number of Users]]-Sales[[#This Row],[Licenses Bought]]&lt;0,0,Sales[[#This Row],[Number of Users]]-Sales[[#This Row],[Licenses Bought]])</f>
        <v>72</v>
      </c>
      <c r="P22" s="3">
        <f>IF(Sales[[#This Row],[Sales Month]]=MAX(Sales[Sales Month]),Sales[[#This Row],[Upsell $ Per Non-Paying User]]*Sales[[#This Row],[Non-Paying Users]],0)</f>
        <v>720</v>
      </c>
      <c r="Q22" t="str">
        <f>_xlfn.IFS(Sales[[#This Row],[Current Upsell $]]=0," ",Sales[[#This Row],[Current Upsell $]]&gt;=400,"High",Sales[[#This Row],[Current Upsell $]]&gt;=100,"Medium",Sales[[#This Row],[Current Upsell $]]&lt;100,"Low")</f>
        <v>High</v>
      </c>
      <c r="R22" t="str">
        <f>IF(Sales[[#This Row],[Current Upsell $]]&gt;0,_xlfn.TEXTJOIN(" ",FALSE,Sales[[#This Row],[Subscription Type]],Sales[[#This Row],[Upsell Priority]],TEXT(Sales[[#This Row],[Current Upsell $]],"$#")),"")</f>
        <v>Basic High $720</v>
      </c>
    </row>
    <row r="23" spans="1:18" x14ac:dyDescent="0.25">
      <c r="A23">
        <v>100037</v>
      </c>
      <c r="B23" t="s">
        <v>0</v>
      </c>
      <c r="D23" s="1"/>
      <c r="E23" s="1"/>
      <c r="F23">
        <v>53</v>
      </c>
      <c r="G23">
        <v>66</v>
      </c>
      <c r="H23" s="1">
        <v>43983</v>
      </c>
      <c r="I23" s="1">
        <v>44378</v>
      </c>
      <c r="J23">
        <v>13</v>
      </c>
      <c r="K23">
        <v>0</v>
      </c>
      <c r="L23" s="1">
        <v>44348</v>
      </c>
      <c r="M23">
        <v>530</v>
      </c>
      <c r="N23" s="11">
        <f>_xlfn.SWITCH(Sales[[#This Row],[Subscription Type]],"Basic",10,"Premium",10,"Business",25,"Enterprise",27)</f>
        <v>10</v>
      </c>
      <c r="O23">
        <f>IF(Sales[[#This Row],[Number of Users]]-Sales[[#This Row],[Licenses Bought]]&lt;0,0,Sales[[#This Row],[Number of Users]]-Sales[[#This Row],[Licenses Bought]])</f>
        <v>13</v>
      </c>
      <c r="P23" s="3">
        <f>IF(Sales[[#This Row],[Sales Month]]=MAX(Sales[Sales Month]),Sales[[#This Row],[Upsell $ Per Non-Paying User]]*Sales[[#This Row],[Non-Paying Users]],0)</f>
        <v>130</v>
      </c>
      <c r="Q23" t="str">
        <f>_xlfn.IFS(Sales[[#This Row],[Current Upsell $]]=0," ",Sales[[#This Row],[Current Upsell $]]&gt;=400,"High",Sales[[#This Row],[Current Upsell $]]&gt;=100,"Medium",Sales[[#This Row],[Current Upsell $]]&lt;100,"Low")</f>
        <v>Medium</v>
      </c>
      <c r="R23" t="str">
        <f>IF(Sales[[#This Row],[Current Upsell $]]&gt;0,_xlfn.TEXTJOIN(" ",FALSE,Sales[[#This Row],[Subscription Type]],Sales[[#This Row],[Upsell Priority]],TEXT(Sales[[#This Row],[Current Upsell $]],"$#")),"")</f>
        <v>Premium Medium $130</v>
      </c>
    </row>
    <row r="24" spans="1:18" x14ac:dyDescent="0.25">
      <c r="A24">
        <v>100322</v>
      </c>
      <c r="B24" t="s">
        <v>3</v>
      </c>
      <c r="D24" s="1"/>
      <c r="E24" s="1"/>
      <c r="F24">
        <v>0</v>
      </c>
      <c r="G24">
        <v>68</v>
      </c>
      <c r="H24" s="1">
        <v>44348</v>
      </c>
      <c r="I24" s="1">
        <v>44378</v>
      </c>
      <c r="J24">
        <v>1</v>
      </c>
      <c r="K24">
        <v>0</v>
      </c>
      <c r="L24" s="1">
        <v>44348</v>
      </c>
      <c r="M24">
        <v>0</v>
      </c>
      <c r="N24" s="11">
        <f>_xlfn.SWITCH(Sales[[#This Row],[Subscription Type]],"Basic",10,"Premium",10,"Business",25,"Enterprise",27)</f>
        <v>10</v>
      </c>
      <c r="O24">
        <f>IF(Sales[[#This Row],[Number of Users]]-Sales[[#This Row],[Licenses Bought]]&lt;0,0,Sales[[#This Row],[Number of Users]]-Sales[[#This Row],[Licenses Bought]])</f>
        <v>68</v>
      </c>
      <c r="P24" s="3">
        <f>IF(Sales[[#This Row],[Sales Month]]=MAX(Sales[Sales Month]),Sales[[#This Row],[Upsell $ Per Non-Paying User]]*Sales[[#This Row],[Non-Paying Users]],0)</f>
        <v>680</v>
      </c>
      <c r="Q24" t="str">
        <f>_xlfn.IFS(Sales[[#This Row],[Current Upsell $]]=0," ",Sales[[#This Row],[Current Upsell $]]&gt;=400,"High",Sales[[#This Row],[Current Upsell $]]&gt;=100,"Medium",Sales[[#This Row],[Current Upsell $]]&lt;100,"Low")</f>
        <v>High</v>
      </c>
      <c r="R24" t="str">
        <f>IF(Sales[[#This Row],[Current Upsell $]]&gt;0,_xlfn.TEXTJOIN(" ",FALSE,Sales[[#This Row],[Subscription Type]],Sales[[#This Row],[Upsell Priority]],TEXT(Sales[[#This Row],[Current Upsell $]],"$#")),"")</f>
        <v>Basic High $680</v>
      </c>
    </row>
    <row r="25" spans="1:18" x14ac:dyDescent="0.25">
      <c r="A25">
        <v>100324</v>
      </c>
      <c r="B25" t="s">
        <v>3</v>
      </c>
      <c r="D25" s="1"/>
      <c r="E25" s="1"/>
      <c r="F25">
        <v>0</v>
      </c>
      <c r="G25">
        <v>68</v>
      </c>
      <c r="H25" s="1">
        <v>44348</v>
      </c>
      <c r="I25" s="1">
        <v>44378</v>
      </c>
      <c r="J25">
        <v>1</v>
      </c>
      <c r="K25">
        <v>0</v>
      </c>
      <c r="L25" s="1">
        <v>44348</v>
      </c>
      <c r="M25">
        <v>0</v>
      </c>
      <c r="N25" s="11">
        <f>_xlfn.SWITCH(Sales[[#This Row],[Subscription Type]],"Basic",10,"Premium",10,"Business",25,"Enterprise",27)</f>
        <v>10</v>
      </c>
      <c r="O25">
        <f>IF(Sales[[#This Row],[Number of Users]]-Sales[[#This Row],[Licenses Bought]]&lt;0,0,Sales[[#This Row],[Number of Users]]-Sales[[#This Row],[Licenses Bought]])</f>
        <v>68</v>
      </c>
      <c r="P25" s="3">
        <f>IF(Sales[[#This Row],[Sales Month]]=MAX(Sales[Sales Month]),Sales[[#This Row],[Upsell $ Per Non-Paying User]]*Sales[[#This Row],[Non-Paying Users]],0)</f>
        <v>680</v>
      </c>
      <c r="Q25" t="str">
        <f>_xlfn.IFS(Sales[[#This Row],[Current Upsell $]]=0," ",Sales[[#This Row],[Current Upsell $]]&gt;=400,"High",Sales[[#This Row],[Current Upsell $]]&gt;=100,"Medium",Sales[[#This Row],[Current Upsell $]]&lt;100,"Low")</f>
        <v>High</v>
      </c>
      <c r="R25" t="str">
        <f>IF(Sales[[#This Row],[Current Upsell $]]&gt;0,_xlfn.TEXTJOIN(" ",FALSE,Sales[[#This Row],[Subscription Type]],Sales[[#This Row],[Upsell Priority]],TEXT(Sales[[#This Row],[Current Upsell $]],"$#")),"")</f>
        <v>Basic High $680</v>
      </c>
    </row>
    <row r="26" spans="1:18" x14ac:dyDescent="0.25">
      <c r="A26">
        <v>100038</v>
      </c>
      <c r="B26" t="s">
        <v>1</v>
      </c>
      <c r="D26" s="1"/>
      <c r="E26" s="1"/>
      <c r="F26">
        <v>52</v>
      </c>
      <c r="G26">
        <v>64</v>
      </c>
      <c r="H26" s="1">
        <v>43983</v>
      </c>
      <c r="I26" s="1">
        <v>44378</v>
      </c>
      <c r="J26">
        <v>13</v>
      </c>
      <c r="K26">
        <v>0</v>
      </c>
      <c r="L26" s="1">
        <v>44348</v>
      </c>
      <c r="M26">
        <v>1300</v>
      </c>
      <c r="N26" s="11">
        <f>_xlfn.SWITCH(Sales[[#This Row],[Subscription Type]],"Basic",10,"Premium",10,"Business",25,"Enterprise",27)</f>
        <v>25</v>
      </c>
      <c r="O26">
        <f>IF(Sales[[#This Row],[Number of Users]]-Sales[[#This Row],[Licenses Bought]]&lt;0,0,Sales[[#This Row],[Number of Users]]-Sales[[#This Row],[Licenses Bought]])</f>
        <v>12</v>
      </c>
      <c r="P26" s="3">
        <f>IF(Sales[[#This Row],[Sales Month]]=MAX(Sales[Sales Month]),Sales[[#This Row],[Upsell $ Per Non-Paying User]]*Sales[[#This Row],[Non-Paying Users]],0)</f>
        <v>300</v>
      </c>
      <c r="Q26" t="str">
        <f>_xlfn.IFS(Sales[[#This Row],[Current Upsell $]]=0," ",Sales[[#This Row],[Current Upsell $]]&gt;=400,"High",Sales[[#This Row],[Current Upsell $]]&gt;=100,"Medium",Sales[[#This Row],[Current Upsell $]]&lt;100,"Low")</f>
        <v>Medium</v>
      </c>
      <c r="R26" t="str">
        <f>IF(Sales[[#This Row],[Current Upsell $]]&gt;0,_xlfn.TEXTJOIN(" ",FALSE,Sales[[#This Row],[Subscription Type]],Sales[[#This Row],[Upsell Priority]],TEXT(Sales[[#This Row],[Current Upsell $]],"$#")),"")</f>
        <v>Business Medium $300</v>
      </c>
    </row>
    <row r="27" spans="1:18" x14ac:dyDescent="0.25">
      <c r="A27">
        <v>100039</v>
      </c>
      <c r="B27" t="s">
        <v>0</v>
      </c>
      <c r="D27" s="1"/>
      <c r="E27" s="1"/>
      <c r="F27">
        <v>40</v>
      </c>
      <c r="G27">
        <v>51</v>
      </c>
      <c r="H27" s="1">
        <v>43983</v>
      </c>
      <c r="I27" s="1">
        <v>44378</v>
      </c>
      <c r="J27">
        <v>13</v>
      </c>
      <c r="K27">
        <v>0</v>
      </c>
      <c r="L27" s="1">
        <v>44348</v>
      </c>
      <c r="M27">
        <v>400</v>
      </c>
      <c r="N27" s="11">
        <f>_xlfn.SWITCH(Sales[[#This Row],[Subscription Type]],"Basic",10,"Premium",10,"Business",25,"Enterprise",27)</f>
        <v>10</v>
      </c>
      <c r="O27">
        <f>IF(Sales[[#This Row],[Number of Users]]-Sales[[#This Row],[Licenses Bought]]&lt;0,0,Sales[[#This Row],[Number of Users]]-Sales[[#This Row],[Licenses Bought]])</f>
        <v>11</v>
      </c>
      <c r="P27" s="3">
        <f>IF(Sales[[#This Row],[Sales Month]]=MAX(Sales[Sales Month]),Sales[[#This Row],[Upsell $ Per Non-Paying User]]*Sales[[#This Row],[Non-Paying Users]],0)</f>
        <v>110</v>
      </c>
      <c r="Q27" t="str">
        <f>_xlfn.IFS(Sales[[#This Row],[Current Upsell $]]=0," ",Sales[[#This Row],[Current Upsell $]]&gt;=400,"High",Sales[[#This Row],[Current Upsell $]]&gt;=100,"Medium",Sales[[#This Row],[Current Upsell $]]&lt;100,"Low")</f>
        <v>Medium</v>
      </c>
      <c r="R27" t="str">
        <f>IF(Sales[[#This Row],[Current Upsell $]]&gt;0,_xlfn.TEXTJOIN(" ",FALSE,Sales[[#This Row],[Subscription Type]],Sales[[#This Row],[Upsell Priority]],TEXT(Sales[[#This Row],[Current Upsell $]],"$#")),"")</f>
        <v>Premium Medium $110</v>
      </c>
    </row>
    <row r="28" spans="1:18" x14ac:dyDescent="0.25">
      <c r="A28">
        <v>100040</v>
      </c>
      <c r="B28" t="s">
        <v>0</v>
      </c>
      <c r="D28" s="1"/>
      <c r="E28" s="1"/>
      <c r="F28">
        <v>36</v>
      </c>
      <c r="G28">
        <v>43</v>
      </c>
      <c r="H28" s="1">
        <v>43983</v>
      </c>
      <c r="I28" s="1">
        <v>44378</v>
      </c>
      <c r="J28">
        <v>13</v>
      </c>
      <c r="K28">
        <v>0</v>
      </c>
      <c r="L28" s="1">
        <v>44348</v>
      </c>
      <c r="M28">
        <v>360</v>
      </c>
      <c r="N28" s="11">
        <f>_xlfn.SWITCH(Sales[[#This Row],[Subscription Type]],"Basic",10,"Premium",10,"Business",25,"Enterprise",27)</f>
        <v>10</v>
      </c>
      <c r="O28">
        <f>IF(Sales[[#This Row],[Number of Users]]-Sales[[#This Row],[Licenses Bought]]&lt;0,0,Sales[[#This Row],[Number of Users]]-Sales[[#This Row],[Licenses Bought]])</f>
        <v>7</v>
      </c>
      <c r="P28" s="3">
        <f>IF(Sales[[#This Row],[Sales Month]]=MAX(Sales[Sales Month]),Sales[[#This Row],[Upsell $ Per Non-Paying User]]*Sales[[#This Row],[Non-Paying Users]],0)</f>
        <v>70</v>
      </c>
      <c r="Q28" t="str">
        <f>_xlfn.IFS(Sales[[#This Row],[Current Upsell $]]=0," ",Sales[[#This Row],[Current Upsell $]]&gt;=400,"High",Sales[[#This Row],[Current Upsell $]]&gt;=100,"Medium",Sales[[#This Row],[Current Upsell $]]&lt;100,"Low")</f>
        <v>Low</v>
      </c>
      <c r="R28" t="str">
        <f>IF(Sales[[#This Row],[Current Upsell $]]&gt;0,_xlfn.TEXTJOIN(" ",FALSE,Sales[[#This Row],[Subscription Type]],Sales[[#This Row],[Upsell Priority]],TEXT(Sales[[#This Row],[Current Upsell $]],"$#")),"")</f>
        <v>Premium Low $70</v>
      </c>
    </row>
    <row r="29" spans="1:18" x14ac:dyDescent="0.25">
      <c r="A29">
        <v>100268</v>
      </c>
      <c r="B29" t="s">
        <v>0</v>
      </c>
      <c r="D29" s="1"/>
      <c r="E29" s="1"/>
      <c r="F29">
        <v>18</v>
      </c>
      <c r="G29">
        <v>84</v>
      </c>
      <c r="H29" s="1">
        <v>44317</v>
      </c>
      <c r="I29" s="1">
        <v>44378</v>
      </c>
      <c r="J29">
        <v>2</v>
      </c>
      <c r="K29">
        <v>0</v>
      </c>
      <c r="L29" s="1">
        <v>44348</v>
      </c>
      <c r="M29">
        <v>180</v>
      </c>
      <c r="N29" s="11">
        <f>_xlfn.SWITCH(Sales[[#This Row],[Subscription Type]],"Basic",10,"Premium",10,"Business",25,"Enterprise",27)</f>
        <v>10</v>
      </c>
      <c r="O29">
        <f>IF(Sales[[#This Row],[Number of Users]]-Sales[[#This Row],[Licenses Bought]]&lt;0,0,Sales[[#This Row],[Number of Users]]-Sales[[#This Row],[Licenses Bought]])</f>
        <v>66</v>
      </c>
      <c r="P29" s="3">
        <f>IF(Sales[[#This Row],[Sales Month]]=MAX(Sales[Sales Month]),Sales[[#This Row],[Upsell $ Per Non-Paying User]]*Sales[[#This Row],[Non-Paying Users]],0)</f>
        <v>660</v>
      </c>
      <c r="Q29" t="str">
        <f>_xlfn.IFS(Sales[[#This Row],[Current Upsell $]]=0," ",Sales[[#This Row],[Current Upsell $]]&gt;=400,"High",Sales[[#This Row],[Current Upsell $]]&gt;=100,"Medium",Sales[[#This Row],[Current Upsell $]]&lt;100,"Low")</f>
        <v>High</v>
      </c>
      <c r="R29" t="str">
        <f>IF(Sales[[#This Row],[Current Upsell $]]&gt;0,_xlfn.TEXTJOIN(" ",FALSE,Sales[[#This Row],[Subscription Type]],Sales[[#This Row],[Upsell Priority]],TEXT(Sales[[#This Row],[Current Upsell $]],"$#")),"")</f>
        <v>Premium High $660</v>
      </c>
    </row>
    <row r="30" spans="1:18" x14ac:dyDescent="0.25">
      <c r="A30">
        <v>100041</v>
      </c>
      <c r="B30" t="s">
        <v>1</v>
      </c>
      <c r="D30" s="1"/>
      <c r="E30" s="1"/>
      <c r="F30">
        <v>32</v>
      </c>
      <c r="G30">
        <v>45</v>
      </c>
      <c r="H30" s="1">
        <v>43983</v>
      </c>
      <c r="I30" s="1">
        <v>44378</v>
      </c>
      <c r="J30">
        <v>13</v>
      </c>
      <c r="K30">
        <v>0</v>
      </c>
      <c r="L30" s="1">
        <v>44348</v>
      </c>
      <c r="M30">
        <v>800</v>
      </c>
      <c r="N30" s="11">
        <f>_xlfn.SWITCH(Sales[[#This Row],[Subscription Type]],"Basic",10,"Premium",10,"Business",25,"Enterprise",27)</f>
        <v>25</v>
      </c>
      <c r="O30">
        <f>IF(Sales[[#This Row],[Number of Users]]-Sales[[#This Row],[Licenses Bought]]&lt;0,0,Sales[[#This Row],[Number of Users]]-Sales[[#This Row],[Licenses Bought]])</f>
        <v>13</v>
      </c>
      <c r="P30" s="3">
        <f>IF(Sales[[#This Row],[Sales Month]]=MAX(Sales[Sales Month]),Sales[[#This Row],[Upsell $ Per Non-Paying User]]*Sales[[#This Row],[Non-Paying Users]],0)</f>
        <v>325</v>
      </c>
      <c r="Q30" t="str">
        <f>_xlfn.IFS(Sales[[#This Row],[Current Upsell $]]=0," ",Sales[[#This Row],[Current Upsell $]]&gt;=400,"High",Sales[[#This Row],[Current Upsell $]]&gt;=100,"Medium",Sales[[#This Row],[Current Upsell $]]&lt;100,"Low")</f>
        <v>Medium</v>
      </c>
      <c r="R30" t="str">
        <f>IF(Sales[[#This Row],[Current Upsell $]]&gt;0,_xlfn.TEXTJOIN(" ",FALSE,Sales[[#This Row],[Subscription Type]],Sales[[#This Row],[Upsell Priority]],TEXT(Sales[[#This Row],[Current Upsell $]],"$#")),"")</f>
        <v>Business Medium $325</v>
      </c>
    </row>
    <row r="31" spans="1:18" x14ac:dyDescent="0.25">
      <c r="A31">
        <v>100042</v>
      </c>
      <c r="B31" t="s">
        <v>1</v>
      </c>
      <c r="D31" s="1"/>
      <c r="E31" s="1"/>
      <c r="F31">
        <v>26</v>
      </c>
      <c r="G31">
        <v>31</v>
      </c>
      <c r="H31" s="1">
        <v>43983</v>
      </c>
      <c r="I31" s="1">
        <v>44378</v>
      </c>
      <c r="J31">
        <v>13</v>
      </c>
      <c r="K31">
        <v>0</v>
      </c>
      <c r="L31" s="1">
        <v>44348</v>
      </c>
      <c r="M31">
        <v>650</v>
      </c>
      <c r="N31" s="11">
        <f>_xlfn.SWITCH(Sales[[#This Row],[Subscription Type]],"Basic",10,"Premium",10,"Business",25,"Enterprise",27)</f>
        <v>25</v>
      </c>
      <c r="O31">
        <f>IF(Sales[[#This Row],[Number of Users]]-Sales[[#This Row],[Licenses Bought]]&lt;0,0,Sales[[#This Row],[Number of Users]]-Sales[[#This Row],[Licenses Bought]])</f>
        <v>5</v>
      </c>
      <c r="P31" s="3">
        <f>IF(Sales[[#This Row],[Sales Month]]=MAX(Sales[Sales Month]),Sales[[#This Row],[Upsell $ Per Non-Paying User]]*Sales[[#This Row],[Non-Paying Users]],0)</f>
        <v>125</v>
      </c>
      <c r="Q31" t="str">
        <f>_xlfn.IFS(Sales[[#This Row],[Current Upsell $]]=0," ",Sales[[#This Row],[Current Upsell $]]&gt;=400,"High",Sales[[#This Row],[Current Upsell $]]&gt;=100,"Medium",Sales[[#This Row],[Current Upsell $]]&lt;100,"Low")</f>
        <v>Medium</v>
      </c>
      <c r="R31" t="str">
        <f>IF(Sales[[#This Row],[Current Upsell $]]&gt;0,_xlfn.TEXTJOIN(" ",FALSE,Sales[[#This Row],[Subscription Type]],Sales[[#This Row],[Upsell Priority]],TEXT(Sales[[#This Row],[Current Upsell $]],"$#")),"")</f>
        <v>Business Medium $125</v>
      </c>
    </row>
    <row r="32" spans="1:18" x14ac:dyDescent="0.25">
      <c r="A32">
        <v>100043</v>
      </c>
      <c r="B32" t="s">
        <v>0</v>
      </c>
      <c r="D32" s="1"/>
      <c r="E32" s="1"/>
      <c r="F32">
        <v>13</v>
      </c>
      <c r="G32">
        <v>18</v>
      </c>
      <c r="H32" s="1">
        <v>43983</v>
      </c>
      <c r="I32" s="1">
        <v>44378</v>
      </c>
      <c r="J32">
        <v>13</v>
      </c>
      <c r="K32">
        <v>0</v>
      </c>
      <c r="L32" s="1">
        <v>44348</v>
      </c>
      <c r="M32">
        <v>130</v>
      </c>
      <c r="N32" s="11">
        <f>_xlfn.SWITCH(Sales[[#This Row],[Subscription Type]],"Basic",10,"Premium",10,"Business",25,"Enterprise",27)</f>
        <v>10</v>
      </c>
      <c r="O32">
        <f>IF(Sales[[#This Row],[Number of Users]]-Sales[[#This Row],[Licenses Bought]]&lt;0,0,Sales[[#This Row],[Number of Users]]-Sales[[#This Row],[Licenses Bought]])</f>
        <v>5</v>
      </c>
      <c r="P32" s="3">
        <f>IF(Sales[[#This Row],[Sales Month]]=MAX(Sales[Sales Month]),Sales[[#This Row],[Upsell $ Per Non-Paying User]]*Sales[[#This Row],[Non-Paying Users]],0)</f>
        <v>50</v>
      </c>
      <c r="Q32" t="str">
        <f>_xlfn.IFS(Sales[[#This Row],[Current Upsell $]]=0," ",Sales[[#This Row],[Current Upsell $]]&gt;=400,"High",Sales[[#This Row],[Current Upsell $]]&gt;=100,"Medium",Sales[[#This Row],[Current Upsell $]]&lt;100,"Low")</f>
        <v>Low</v>
      </c>
      <c r="R32" t="str">
        <f>IF(Sales[[#This Row],[Current Upsell $]]&gt;0,_xlfn.TEXTJOIN(" ",FALSE,Sales[[#This Row],[Subscription Type]],Sales[[#This Row],[Upsell Priority]],TEXT(Sales[[#This Row],[Current Upsell $]],"$#")),"")</f>
        <v>Premium Low $50</v>
      </c>
    </row>
    <row r="33" spans="1:18" x14ac:dyDescent="0.25">
      <c r="A33">
        <v>100044</v>
      </c>
      <c r="B33" t="s">
        <v>3</v>
      </c>
      <c r="F33">
        <v>0</v>
      </c>
      <c r="G33">
        <v>15</v>
      </c>
      <c r="H33" s="1">
        <v>43983</v>
      </c>
      <c r="I33" s="1">
        <v>44348</v>
      </c>
      <c r="J33">
        <v>12</v>
      </c>
      <c r="K33">
        <v>0</v>
      </c>
      <c r="L33" s="1">
        <v>44348</v>
      </c>
      <c r="M33">
        <v>0</v>
      </c>
      <c r="N33" s="11">
        <f>_xlfn.SWITCH(Sales[[#This Row],[Subscription Type]],"Basic",10,"Premium",10,"Business",25,"Enterprise",27)</f>
        <v>10</v>
      </c>
      <c r="O33">
        <f>IF(Sales[[#This Row],[Number of Users]]-Sales[[#This Row],[Licenses Bought]]&lt;0,0,Sales[[#This Row],[Number of Users]]-Sales[[#This Row],[Licenses Bought]])</f>
        <v>15</v>
      </c>
      <c r="P33" s="3">
        <f>IF(Sales[[#This Row],[Sales Month]]=MAX(Sales[Sales Month]),Sales[[#This Row],[Upsell $ Per Non-Paying User]]*Sales[[#This Row],[Non-Paying Users]],0)</f>
        <v>150</v>
      </c>
      <c r="Q33" t="str">
        <f>_xlfn.IFS(Sales[[#This Row],[Current Upsell $]]=0," ",Sales[[#This Row],[Current Upsell $]]&gt;=400,"High",Sales[[#This Row],[Current Upsell $]]&gt;=100,"Medium",Sales[[#This Row],[Current Upsell $]]&lt;100,"Low")</f>
        <v>Medium</v>
      </c>
      <c r="R33" t="str">
        <f>IF(Sales[[#This Row],[Current Upsell $]]&gt;0,_xlfn.TEXTJOIN(" ",FALSE,Sales[[#This Row],[Subscription Type]],Sales[[#This Row],[Upsell Priority]],TEXT(Sales[[#This Row],[Current Upsell $]],"$#")),"")</f>
        <v>Basic Medium $150</v>
      </c>
    </row>
    <row r="34" spans="1:18" x14ac:dyDescent="0.25">
      <c r="A34">
        <v>100045</v>
      </c>
      <c r="B34" t="s">
        <v>1</v>
      </c>
      <c r="D34" s="1"/>
      <c r="E34" s="1"/>
      <c r="F34">
        <v>9</v>
      </c>
      <c r="G34">
        <v>10</v>
      </c>
      <c r="H34" s="1">
        <v>43983</v>
      </c>
      <c r="I34" s="1">
        <v>44378</v>
      </c>
      <c r="J34">
        <v>13</v>
      </c>
      <c r="K34">
        <v>0</v>
      </c>
      <c r="L34" s="1">
        <v>44348</v>
      </c>
      <c r="M34">
        <v>225</v>
      </c>
      <c r="N34" s="11">
        <f>_xlfn.SWITCH(Sales[[#This Row],[Subscription Type]],"Basic",10,"Premium",10,"Business",25,"Enterprise",27)</f>
        <v>25</v>
      </c>
      <c r="O34">
        <f>IF(Sales[[#This Row],[Number of Users]]-Sales[[#This Row],[Licenses Bought]]&lt;0,0,Sales[[#This Row],[Number of Users]]-Sales[[#This Row],[Licenses Bought]])</f>
        <v>1</v>
      </c>
      <c r="P34" s="3">
        <f>IF(Sales[[#This Row],[Sales Month]]=MAX(Sales[Sales Month]),Sales[[#This Row],[Upsell $ Per Non-Paying User]]*Sales[[#This Row],[Non-Paying Users]],0)</f>
        <v>25</v>
      </c>
      <c r="Q34" t="str">
        <f>_xlfn.IFS(Sales[[#This Row],[Current Upsell $]]=0," ",Sales[[#This Row],[Current Upsell $]]&gt;=400,"High",Sales[[#This Row],[Current Upsell $]]&gt;=100,"Medium",Sales[[#This Row],[Current Upsell $]]&lt;100,"Low")</f>
        <v>Low</v>
      </c>
      <c r="R34" t="str">
        <f>IF(Sales[[#This Row],[Current Upsell $]]&gt;0,_xlfn.TEXTJOIN(" ",FALSE,Sales[[#This Row],[Subscription Type]],Sales[[#This Row],[Upsell Priority]],TEXT(Sales[[#This Row],[Current Upsell $]],"$#")),"")</f>
        <v>Business Low $25</v>
      </c>
    </row>
    <row r="35" spans="1:18" x14ac:dyDescent="0.25">
      <c r="A35">
        <v>100048</v>
      </c>
      <c r="B35" t="s">
        <v>0</v>
      </c>
      <c r="D35" s="1"/>
      <c r="E35" s="1"/>
      <c r="F35">
        <v>6</v>
      </c>
      <c r="G35">
        <v>9</v>
      </c>
      <c r="H35" s="1">
        <v>43983</v>
      </c>
      <c r="I35" s="1">
        <v>44378</v>
      </c>
      <c r="J35">
        <v>13</v>
      </c>
      <c r="K35">
        <v>0</v>
      </c>
      <c r="L35" s="1">
        <v>44348</v>
      </c>
      <c r="M35">
        <v>60</v>
      </c>
      <c r="N35" s="11">
        <f>_xlfn.SWITCH(Sales[[#This Row],[Subscription Type]],"Basic",10,"Premium",10,"Business",25,"Enterprise",27)</f>
        <v>10</v>
      </c>
      <c r="O35">
        <f>IF(Sales[[#This Row],[Number of Users]]-Sales[[#This Row],[Licenses Bought]]&lt;0,0,Sales[[#This Row],[Number of Users]]-Sales[[#This Row],[Licenses Bought]])</f>
        <v>3</v>
      </c>
      <c r="P35" s="3">
        <f>IF(Sales[[#This Row],[Sales Month]]=MAX(Sales[Sales Month]),Sales[[#This Row],[Upsell $ Per Non-Paying User]]*Sales[[#This Row],[Non-Paying Users]],0)</f>
        <v>30</v>
      </c>
      <c r="Q35" t="str">
        <f>_xlfn.IFS(Sales[[#This Row],[Current Upsell $]]=0," ",Sales[[#This Row],[Current Upsell $]]&gt;=400,"High",Sales[[#This Row],[Current Upsell $]]&gt;=100,"Medium",Sales[[#This Row],[Current Upsell $]]&lt;100,"Low")</f>
        <v>Low</v>
      </c>
      <c r="R35" t="str">
        <f>IF(Sales[[#This Row],[Current Upsell $]]&gt;0,_xlfn.TEXTJOIN(" ",FALSE,Sales[[#This Row],[Subscription Type]],Sales[[#This Row],[Upsell Priority]],TEXT(Sales[[#This Row],[Current Upsell $]],"$#")),"")</f>
        <v>Premium Low $30</v>
      </c>
    </row>
    <row r="36" spans="1:18" x14ac:dyDescent="0.25">
      <c r="A36">
        <v>100049</v>
      </c>
      <c r="B36" t="s">
        <v>3</v>
      </c>
      <c r="F36">
        <v>0</v>
      </c>
      <c r="G36">
        <v>7</v>
      </c>
      <c r="H36" s="1">
        <v>43983</v>
      </c>
      <c r="I36" s="1">
        <v>44378</v>
      </c>
      <c r="J36">
        <v>13</v>
      </c>
      <c r="K36">
        <v>0</v>
      </c>
      <c r="L36" s="1">
        <v>44348</v>
      </c>
      <c r="M36">
        <v>0</v>
      </c>
      <c r="N36" s="11">
        <f>_xlfn.SWITCH(Sales[[#This Row],[Subscription Type]],"Basic",10,"Premium",10,"Business",25,"Enterprise",27)</f>
        <v>10</v>
      </c>
      <c r="O36">
        <f>IF(Sales[[#This Row],[Number of Users]]-Sales[[#This Row],[Licenses Bought]]&lt;0,0,Sales[[#This Row],[Number of Users]]-Sales[[#This Row],[Licenses Bought]])</f>
        <v>7</v>
      </c>
      <c r="P36" s="3">
        <f>IF(Sales[[#This Row],[Sales Month]]=MAX(Sales[Sales Month]),Sales[[#This Row],[Upsell $ Per Non-Paying User]]*Sales[[#This Row],[Non-Paying Users]],0)</f>
        <v>70</v>
      </c>
      <c r="Q36" t="str">
        <f>_xlfn.IFS(Sales[[#This Row],[Current Upsell $]]=0," ",Sales[[#This Row],[Current Upsell $]]&gt;=400,"High",Sales[[#This Row],[Current Upsell $]]&gt;=100,"Medium",Sales[[#This Row],[Current Upsell $]]&lt;100,"Low")</f>
        <v>Low</v>
      </c>
      <c r="R36" t="str">
        <f>IF(Sales[[#This Row],[Current Upsell $]]&gt;0,_xlfn.TEXTJOIN(" ",FALSE,Sales[[#This Row],[Subscription Type]],Sales[[#This Row],[Upsell Priority]],TEXT(Sales[[#This Row],[Current Upsell $]],"$#")),"")</f>
        <v>Basic Low $70</v>
      </c>
    </row>
    <row r="37" spans="1:18" x14ac:dyDescent="0.25">
      <c r="A37">
        <v>100050</v>
      </c>
      <c r="B37" t="s">
        <v>0</v>
      </c>
      <c r="D37" s="1"/>
      <c r="E37" s="1"/>
      <c r="F37">
        <v>5</v>
      </c>
      <c r="G37">
        <v>5</v>
      </c>
      <c r="H37" s="1">
        <v>43983</v>
      </c>
      <c r="I37" s="1">
        <v>44378</v>
      </c>
      <c r="J37">
        <v>13</v>
      </c>
      <c r="K37">
        <v>0</v>
      </c>
      <c r="L37" s="1">
        <v>44348</v>
      </c>
      <c r="M37">
        <v>50</v>
      </c>
      <c r="N37" s="11">
        <f>_xlfn.SWITCH(Sales[[#This Row],[Subscription Type]],"Basic",10,"Premium",10,"Business",25,"Enterprise",27)</f>
        <v>10</v>
      </c>
      <c r="O37">
        <f>IF(Sales[[#This Row],[Number of Users]]-Sales[[#This Row],[Licenses Bought]]&lt;0,0,Sales[[#This Row],[Number of Users]]-Sales[[#This Row],[Licenses Bought]])</f>
        <v>0</v>
      </c>
      <c r="P37" s="3">
        <f>IF(Sales[[#This Row],[Sales Month]]=MAX(Sales[Sales Month]),Sales[[#This Row],[Upsell $ Per Non-Paying User]]*Sales[[#This Row],[Non-Paying Users]],0)</f>
        <v>0</v>
      </c>
      <c r="Q37" t="str">
        <f>_xlfn.IFS(Sales[[#This Row],[Current Upsell $]]=0," ",Sales[[#This Row],[Current Upsell $]]&gt;=400,"High",Sales[[#This Row],[Current Upsell $]]&gt;=100,"Medium",Sales[[#This Row],[Current Upsell $]]&lt;100,"Low")</f>
        <v xml:space="preserve"> </v>
      </c>
      <c r="R37" t="str">
        <f>IF(Sales[[#This Row],[Current Upsell $]]&gt;0,_xlfn.TEXTJOIN(" ",FALSE,Sales[[#This Row],[Subscription Type]],Sales[[#This Row],[Upsell Priority]],TEXT(Sales[[#This Row],[Current Upsell $]],"$#")),"")</f>
        <v/>
      </c>
    </row>
    <row r="38" spans="1:18" x14ac:dyDescent="0.25">
      <c r="A38">
        <v>100056</v>
      </c>
      <c r="B38" t="s">
        <v>0</v>
      </c>
      <c r="D38" s="1"/>
      <c r="E38" s="1"/>
      <c r="F38">
        <v>1</v>
      </c>
      <c r="G38">
        <v>2</v>
      </c>
      <c r="H38" s="1">
        <v>43983</v>
      </c>
      <c r="I38" s="1">
        <v>44378</v>
      </c>
      <c r="J38">
        <v>13</v>
      </c>
      <c r="K38">
        <v>0</v>
      </c>
      <c r="L38" s="1">
        <v>44348</v>
      </c>
      <c r="M38">
        <v>10</v>
      </c>
      <c r="N38" s="11">
        <f>_xlfn.SWITCH(Sales[[#This Row],[Subscription Type]],"Basic",10,"Premium",10,"Business",25,"Enterprise",27)</f>
        <v>10</v>
      </c>
      <c r="O38">
        <f>IF(Sales[[#This Row],[Number of Users]]-Sales[[#This Row],[Licenses Bought]]&lt;0,0,Sales[[#This Row],[Number of Users]]-Sales[[#This Row],[Licenses Bought]])</f>
        <v>1</v>
      </c>
      <c r="P38" s="3">
        <f>IF(Sales[[#This Row],[Sales Month]]=MAX(Sales[Sales Month]),Sales[[#This Row],[Upsell $ Per Non-Paying User]]*Sales[[#This Row],[Non-Paying Users]],0)</f>
        <v>10</v>
      </c>
      <c r="Q38" t="str">
        <f>_xlfn.IFS(Sales[[#This Row],[Current Upsell $]]=0," ",Sales[[#This Row],[Current Upsell $]]&gt;=400,"High",Sales[[#This Row],[Current Upsell $]]&gt;=100,"Medium",Sales[[#This Row],[Current Upsell $]]&lt;100,"Low")</f>
        <v>Low</v>
      </c>
      <c r="R38" t="str">
        <f>IF(Sales[[#This Row],[Current Upsell $]]&gt;0,_xlfn.TEXTJOIN(" ",FALSE,Sales[[#This Row],[Subscription Type]],Sales[[#This Row],[Upsell Priority]],TEXT(Sales[[#This Row],[Current Upsell $]],"$#")),"")</f>
        <v>Premium Low $10</v>
      </c>
    </row>
    <row r="39" spans="1:18" x14ac:dyDescent="0.25">
      <c r="A39">
        <v>100057</v>
      </c>
      <c r="B39" t="s">
        <v>0</v>
      </c>
      <c r="D39" s="1"/>
      <c r="E39" s="1"/>
      <c r="F39">
        <v>56</v>
      </c>
      <c r="G39">
        <v>76</v>
      </c>
      <c r="H39" s="1">
        <v>44013</v>
      </c>
      <c r="I39" s="1">
        <v>44378</v>
      </c>
      <c r="J39">
        <v>12</v>
      </c>
      <c r="K39">
        <v>0</v>
      </c>
      <c r="L39" s="1">
        <v>44348</v>
      </c>
      <c r="M39">
        <v>560</v>
      </c>
      <c r="N39" s="11">
        <f>_xlfn.SWITCH(Sales[[#This Row],[Subscription Type]],"Basic",10,"Premium",10,"Business",25,"Enterprise",27)</f>
        <v>10</v>
      </c>
      <c r="O39">
        <f>IF(Sales[[#This Row],[Number of Users]]-Sales[[#This Row],[Licenses Bought]]&lt;0,0,Sales[[#This Row],[Number of Users]]-Sales[[#This Row],[Licenses Bought]])</f>
        <v>20</v>
      </c>
      <c r="P39" s="3">
        <f>IF(Sales[[#This Row],[Sales Month]]=MAX(Sales[Sales Month]),Sales[[#This Row],[Upsell $ Per Non-Paying User]]*Sales[[#This Row],[Non-Paying Users]],0)</f>
        <v>200</v>
      </c>
      <c r="Q39" t="str">
        <f>_xlfn.IFS(Sales[[#This Row],[Current Upsell $]]=0," ",Sales[[#This Row],[Current Upsell $]]&gt;=400,"High",Sales[[#This Row],[Current Upsell $]]&gt;=100,"Medium",Sales[[#This Row],[Current Upsell $]]&lt;100,"Low")</f>
        <v>Medium</v>
      </c>
      <c r="R39" t="str">
        <f>IF(Sales[[#This Row],[Current Upsell $]]&gt;0,_xlfn.TEXTJOIN(" ",FALSE,Sales[[#This Row],[Subscription Type]],Sales[[#This Row],[Upsell Priority]],TEXT(Sales[[#This Row],[Current Upsell $]],"$#")),"")</f>
        <v>Premium Medium $200</v>
      </c>
    </row>
    <row r="40" spans="1:18" x14ac:dyDescent="0.25">
      <c r="A40">
        <v>100058</v>
      </c>
      <c r="B40" t="s">
        <v>1</v>
      </c>
      <c r="D40" s="1"/>
      <c r="E40" s="1"/>
      <c r="F40">
        <v>55</v>
      </c>
      <c r="G40">
        <v>66</v>
      </c>
      <c r="H40" s="1">
        <v>44013</v>
      </c>
      <c r="I40" s="1">
        <v>44378</v>
      </c>
      <c r="J40">
        <v>12</v>
      </c>
      <c r="K40">
        <v>0</v>
      </c>
      <c r="L40" s="1">
        <v>44348</v>
      </c>
      <c r="M40">
        <v>1375</v>
      </c>
      <c r="N40" s="11">
        <f>_xlfn.SWITCH(Sales[[#This Row],[Subscription Type]],"Basic",10,"Premium",10,"Business",25,"Enterprise",27)</f>
        <v>25</v>
      </c>
      <c r="O40">
        <f>IF(Sales[[#This Row],[Number of Users]]-Sales[[#This Row],[Licenses Bought]]&lt;0,0,Sales[[#This Row],[Number of Users]]-Sales[[#This Row],[Licenses Bought]])</f>
        <v>11</v>
      </c>
      <c r="P40" s="3">
        <f>IF(Sales[[#This Row],[Sales Month]]=MAX(Sales[Sales Month]),Sales[[#This Row],[Upsell $ Per Non-Paying User]]*Sales[[#This Row],[Non-Paying Users]],0)</f>
        <v>275</v>
      </c>
      <c r="Q40" t="str">
        <f>_xlfn.IFS(Sales[[#This Row],[Current Upsell $]]=0," ",Sales[[#This Row],[Current Upsell $]]&gt;=400,"High",Sales[[#This Row],[Current Upsell $]]&gt;=100,"Medium",Sales[[#This Row],[Current Upsell $]]&lt;100,"Low")</f>
        <v>Medium</v>
      </c>
      <c r="R40" t="str">
        <f>IF(Sales[[#This Row],[Current Upsell $]]&gt;0,_xlfn.TEXTJOIN(" ",FALSE,Sales[[#This Row],[Subscription Type]],Sales[[#This Row],[Upsell Priority]],TEXT(Sales[[#This Row],[Current Upsell $]],"$#")),"")</f>
        <v>Business Medium $275</v>
      </c>
    </row>
    <row r="41" spans="1:18" x14ac:dyDescent="0.25">
      <c r="A41">
        <v>100059</v>
      </c>
      <c r="B41" t="s">
        <v>0</v>
      </c>
      <c r="D41" s="1"/>
      <c r="E41" s="1"/>
      <c r="F41">
        <v>33</v>
      </c>
      <c r="G41">
        <v>34</v>
      </c>
      <c r="H41" s="1">
        <v>44013</v>
      </c>
      <c r="I41" s="1">
        <v>44378</v>
      </c>
      <c r="J41">
        <v>12</v>
      </c>
      <c r="K41">
        <v>0</v>
      </c>
      <c r="L41" s="1">
        <v>44348</v>
      </c>
      <c r="M41">
        <v>330</v>
      </c>
      <c r="N41" s="11">
        <f>_xlfn.SWITCH(Sales[[#This Row],[Subscription Type]],"Basic",10,"Premium",10,"Business",25,"Enterprise",27)</f>
        <v>10</v>
      </c>
      <c r="O41">
        <f>IF(Sales[[#This Row],[Number of Users]]-Sales[[#This Row],[Licenses Bought]]&lt;0,0,Sales[[#This Row],[Number of Users]]-Sales[[#This Row],[Licenses Bought]])</f>
        <v>1</v>
      </c>
      <c r="P41" s="3">
        <f>IF(Sales[[#This Row],[Sales Month]]=MAX(Sales[Sales Month]),Sales[[#This Row],[Upsell $ Per Non-Paying User]]*Sales[[#This Row],[Non-Paying Users]],0)</f>
        <v>10</v>
      </c>
      <c r="Q41" t="str">
        <f>_xlfn.IFS(Sales[[#This Row],[Current Upsell $]]=0," ",Sales[[#This Row],[Current Upsell $]]&gt;=400,"High",Sales[[#This Row],[Current Upsell $]]&gt;=100,"Medium",Sales[[#This Row],[Current Upsell $]]&lt;100,"Low")</f>
        <v>Low</v>
      </c>
      <c r="R41" t="str">
        <f>IF(Sales[[#This Row],[Current Upsell $]]&gt;0,_xlfn.TEXTJOIN(" ",FALSE,Sales[[#This Row],[Subscription Type]],Sales[[#This Row],[Upsell Priority]],TEXT(Sales[[#This Row],[Current Upsell $]],"$#")),"")</f>
        <v>Premium Low $10</v>
      </c>
    </row>
    <row r="42" spans="1:18" x14ac:dyDescent="0.25">
      <c r="A42">
        <v>100061</v>
      </c>
      <c r="B42" t="s">
        <v>0</v>
      </c>
      <c r="D42" s="1"/>
      <c r="E42" s="1"/>
      <c r="F42">
        <v>16</v>
      </c>
      <c r="G42">
        <v>19</v>
      </c>
      <c r="H42" s="1">
        <v>44013</v>
      </c>
      <c r="I42" s="1">
        <v>44378</v>
      </c>
      <c r="J42">
        <v>12</v>
      </c>
      <c r="K42">
        <v>0</v>
      </c>
      <c r="L42" s="1">
        <v>44348</v>
      </c>
      <c r="M42">
        <v>160</v>
      </c>
      <c r="N42" s="11">
        <f>_xlfn.SWITCH(Sales[[#This Row],[Subscription Type]],"Basic",10,"Premium",10,"Business",25,"Enterprise",27)</f>
        <v>10</v>
      </c>
      <c r="O42">
        <f>IF(Sales[[#This Row],[Number of Users]]-Sales[[#This Row],[Licenses Bought]]&lt;0,0,Sales[[#This Row],[Number of Users]]-Sales[[#This Row],[Licenses Bought]])</f>
        <v>3</v>
      </c>
      <c r="P42" s="3">
        <f>IF(Sales[[#This Row],[Sales Month]]=MAX(Sales[Sales Month]),Sales[[#This Row],[Upsell $ Per Non-Paying User]]*Sales[[#This Row],[Non-Paying Users]],0)</f>
        <v>30</v>
      </c>
      <c r="Q42" t="str">
        <f>_xlfn.IFS(Sales[[#This Row],[Current Upsell $]]=0," ",Sales[[#This Row],[Current Upsell $]]&gt;=400,"High",Sales[[#This Row],[Current Upsell $]]&gt;=100,"Medium",Sales[[#This Row],[Current Upsell $]]&lt;100,"Low")</f>
        <v>Low</v>
      </c>
      <c r="R42" t="str">
        <f>IF(Sales[[#This Row],[Current Upsell $]]&gt;0,_xlfn.TEXTJOIN(" ",FALSE,Sales[[#This Row],[Subscription Type]],Sales[[#This Row],[Upsell Priority]],TEXT(Sales[[#This Row],[Current Upsell $]],"$#")),"")</f>
        <v>Premium Low $30</v>
      </c>
    </row>
    <row r="43" spans="1:18" x14ac:dyDescent="0.25">
      <c r="A43">
        <v>100062</v>
      </c>
      <c r="B43" t="s">
        <v>0</v>
      </c>
      <c r="D43" s="1"/>
      <c r="E43" s="1"/>
      <c r="F43">
        <v>15</v>
      </c>
      <c r="G43">
        <v>20</v>
      </c>
      <c r="H43" s="1">
        <v>44013</v>
      </c>
      <c r="I43" s="1">
        <v>44378</v>
      </c>
      <c r="J43">
        <v>12</v>
      </c>
      <c r="K43">
        <v>0</v>
      </c>
      <c r="L43" s="1">
        <v>44348</v>
      </c>
      <c r="M43">
        <v>150</v>
      </c>
      <c r="N43" s="11">
        <f>_xlfn.SWITCH(Sales[[#This Row],[Subscription Type]],"Basic",10,"Premium",10,"Business",25,"Enterprise",27)</f>
        <v>10</v>
      </c>
      <c r="O43">
        <f>IF(Sales[[#This Row],[Number of Users]]-Sales[[#This Row],[Licenses Bought]]&lt;0,0,Sales[[#This Row],[Number of Users]]-Sales[[#This Row],[Licenses Bought]])</f>
        <v>5</v>
      </c>
      <c r="P43" s="3">
        <f>IF(Sales[[#This Row],[Sales Month]]=MAX(Sales[Sales Month]),Sales[[#This Row],[Upsell $ Per Non-Paying User]]*Sales[[#This Row],[Non-Paying Users]],0)</f>
        <v>50</v>
      </c>
      <c r="Q43" t="str">
        <f>_xlfn.IFS(Sales[[#This Row],[Current Upsell $]]=0," ",Sales[[#This Row],[Current Upsell $]]&gt;=400,"High",Sales[[#This Row],[Current Upsell $]]&gt;=100,"Medium",Sales[[#This Row],[Current Upsell $]]&lt;100,"Low")</f>
        <v>Low</v>
      </c>
      <c r="R43" t="str">
        <f>IF(Sales[[#This Row],[Current Upsell $]]&gt;0,_xlfn.TEXTJOIN(" ",FALSE,Sales[[#This Row],[Subscription Type]],Sales[[#This Row],[Upsell Priority]],TEXT(Sales[[#This Row],[Current Upsell $]],"$#")),"")</f>
        <v>Premium Low $50</v>
      </c>
    </row>
    <row r="44" spans="1:18" x14ac:dyDescent="0.25">
      <c r="A44">
        <v>100069</v>
      </c>
      <c r="B44" t="s">
        <v>3</v>
      </c>
      <c r="F44">
        <v>0</v>
      </c>
      <c r="G44">
        <v>9</v>
      </c>
      <c r="H44" s="1">
        <v>44013</v>
      </c>
      <c r="I44" s="1">
        <v>44348</v>
      </c>
      <c r="J44">
        <v>11</v>
      </c>
      <c r="K44">
        <v>0</v>
      </c>
      <c r="L44" s="1">
        <v>44348</v>
      </c>
      <c r="M44">
        <v>0</v>
      </c>
      <c r="N44" s="11">
        <f>_xlfn.SWITCH(Sales[[#This Row],[Subscription Type]],"Basic",10,"Premium",10,"Business",25,"Enterprise",27)</f>
        <v>10</v>
      </c>
      <c r="O44">
        <f>IF(Sales[[#This Row],[Number of Users]]-Sales[[#This Row],[Licenses Bought]]&lt;0,0,Sales[[#This Row],[Number of Users]]-Sales[[#This Row],[Licenses Bought]])</f>
        <v>9</v>
      </c>
      <c r="P44" s="3">
        <f>IF(Sales[[#This Row],[Sales Month]]=MAX(Sales[Sales Month]),Sales[[#This Row],[Upsell $ Per Non-Paying User]]*Sales[[#This Row],[Non-Paying Users]],0)</f>
        <v>90</v>
      </c>
      <c r="Q44" t="str">
        <f>_xlfn.IFS(Sales[[#This Row],[Current Upsell $]]=0," ",Sales[[#This Row],[Current Upsell $]]&gt;=400,"High",Sales[[#This Row],[Current Upsell $]]&gt;=100,"Medium",Sales[[#This Row],[Current Upsell $]]&lt;100,"Low")</f>
        <v>Low</v>
      </c>
      <c r="R44" t="str">
        <f>IF(Sales[[#This Row],[Current Upsell $]]&gt;0,_xlfn.TEXTJOIN(" ",FALSE,Sales[[#This Row],[Subscription Type]],Sales[[#This Row],[Upsell Priority]],TEXT(Sales[[#This Row],[Current Upsell $]],"$#")),"")</f>
        <v>Basic Low $90</v>
      </c>
    </row>
    <row r="45" spans="1:18" x14ac:dyDescent="0.25">
      <c r="A45">
        <v>100070</v>
      </c>
      <c r="B45" t="s">
        <v>3</v>
      </c>
      <c r="F45">
        <v>0</v>
      </c>
      <c r="G45">
        <v>8</v>
      </c>
      <c r="H45" s="1">
        <v>44013</v>
      </c>
      <c r="I45" s="1">
        <v>44348</v>
      </c>
      <c r="J45">
        <v>11</v>
      </c>
      <c r="K45">
        <v>0</v>
      </c>
      <c r="L45" s="1">
        <v>44348</v>
      </c>
      <c r="M45">
        <v>0</v>
      </c>
      <c r="N45" s="11">
        <f>_xlfn.SWITCH(Sales[[#This Row],[Subscription Type]],"Basic",10,"Premium",10,"Business",25,"Enterprise",27)</f>
        <v>10</v>
      </c>
      <c r="O45">
        <f>IF(Sales[[#This Row],[Number of Users]]-Sales[[#This Row],[Licenses Bought]]&lt;0,0,Sales[[#This Row],[Number of Users]]-Sales[[#This Row],[Licenses Bought]])</f>
        <v>8</v>
      </c>
      <c r="P45" s="3">
        <f>IF(Sales[[#This Row],[Sales Month]]=MAX(Sales[Sales Month]),Sales[[#This Row],[Upsell $ Per Non-Paying User]]*Sales[[#This Row],[Non-Paying Users]],0)</f>
        <v>80</v>
      </c>
      <c r="Q45" t="str">
        <f>_xlfn.IFS(Sales[[#This Row],[Current Upsell $]]=0," ",Sales[[#This Row],[Current Upsell $]]&gt;=400,"High",Sales[[#This Row],[Current Upsell $]]&gt;=100,"Medium",Sales[[#This Row],[Current Upsell $]]&lt;100,"Low")</f>
        <v>Low</v>
      </c>
      <c r="R45" t="str">
        <f>IF(Sales[[#This Row],[Current Upsell $]]&gt;0,_xlfn.TEXTJOIN(" ",FALSE,Sales[[#This Row],[Subscription Type]],Sales[[#This Row],[Upsell Priority]],TEXT(Sales[[#This Row],[Current Upsell $]],"$#")),"")</f>
        <v>Basic Low $80</v>
      </c>
    </row>
    <row r="46" spans="1:18" x14ac:dyDescent="0.25">
      <c r="A46">
        <v>100071</v>
      </c>
      <c r="B46" t="s">
        <v>3</v>
      </c>
      <c r="F46">
        <v>0</v>
      </c>
      <c r="G46">
        <v>9</v>
      </c>
      <c r="H46" s="1">
        <v>44013</v>
      </c>
      <c r="I46" s="1">
        <v>44348</v>
      </c>
      <c r="J46">
        <v>11</v>
      </c>
      <c r="K46">
        <v>0</v>
      </c>
      <c r="L46" s="1">
        <v>44348</v>
      </c>
      <c r="M46">
        <v>0</v>
      </c>
      <c r="N46" s="11">
        <f>_xlfn.SWITCH(Sales[[#This Row],[Subscription Type]],"Basic",10,"Premium",10,"Business",25,"Enterprise",27)</f>
        <v>10</v>
      </c>
      <c r="O46">
        <f>IF(Sales[[#This Row],[Number of Users]]-Sales[[#This Row],[Licenses Bought]]&lt;0,0,Sales[[#This Row],[Number of Users]]-Sales[[#This Row],[Licenses Bought]])</f>
        <v>9</v>
      </c>
      <c r="P46" s="3">
        <f>IF(Sales[[#This Row],[Sales Month]]=MAX(Sales[Sales Month]),Sales[[#This Row],[Upsell $ Per Non-Paying User]]*Sales[[#This Row],[Non-Paying Users]],0)</f>
        <v>90</v>
      </c>
      <c r="Q46" t="str">
        <f>_xlfn.IFS(Sales[[#This Row],[Current Upsell $]]=0," ",Sales[[#This Row],[Current Upsell $]]&gt;=400,"High",Sales[[#This Row],[Current Upsell $]]&gt;=100,"Medium",Sales[[#This Row],[Current Upsell $]]&lt;100,"Low")</f>
        <v>Low</v>
      </c>
      <c r="R46" t="str">
        <f>IF(Sales[[#This Row],[Current Upsell $]]&gt;0,_xlfn.TEXTJOIN(" ",FALSE,Sales[[#This Row],[Subscription Type]],Sales[[#This Row],[Upsell Priority]],TEXT(Sales[[#This Row],[Current Upsell $]],"$#")),"")</f>
        <v>Basic Low $90</v>
      </c>
    </row>
    <row r="47" spans="1:18" x14ac:dyDescent="0.25">
      <c r="A47">
        <v>100073</v>
      </c>
      <c r="B47" t="s">
        <v>3</v>
      </c>
      <c r="F47">
        <v>0</v>
      </c>
      <c r="G47">
        <v>3</v>
      </c>
      <c r="H47" s="1">
        <v>44013</v>
      </c>
      <c r="I47" s="1">
        <v>44378</v>
      </c>
      <c r="J47">
        <v>12</v>
      </c>
      <c r="K47">
        <v>0</v>
      </c>
      <c r="L47" s="1">
        <v>44348</v>
      </c>
      <c r="M47">
        <v>0</v>
      </c>
      <c r="N47" s="11">
        <f>_xlfn.SWITCH(Sales[[#This Row],[Subscription Type]],"Basic",10,"Premium",10,"Business",25,"Enterprise",27)</f>
        <v>10</v>
      </c>
      <c r="O47">
        <f>IF(Sales[[#This Row],[Number of Users]]-Sales[[#This Row],[Licenses Bought]]&lt;0,0,Sales[[#This Row],[Number of Users]]-Sales[[#This Row],[Licenses Bought]])</f>
        <v>3</v>
      </c>
      <c r="P47" s="3">
        <f>IF(Sales[[#This Row],[Sales Month]]=MAX(Sales[Sales Month]),Sales[[#This Row],[Upsell $ Per Non-Paying User]]*Sales[[#This Row],[Non-Paying Users]],0)</f>
        <v>30</v>
      </c>
      <c r="Q47" t="str">
        <f>_xlfn.IFS(Sales[[#This Row],[Current Upsell $]]=0," ",Sales[[#This Row],[Current Upsell $]]&gt;=400,"High",Sales[[#This Row],[Current Upsell $]]&gt;=100,"Medium",Sales[[#This Row],[Current Upsell $]]&lt;100,"Low")</f>
        <v>Low</v>
      </c>
      <c r="R47" t="str">
        <f>IF(Sales[[#This Row],[Current Upsell $]]&gt;0,_xlfn.TEXTJOIN(" ",FALSE,Sales[[#This Row],[Subscription Type]],Sales[[#This Row],[Upsell Priority]],TEXT(Sales[[#This Row],[Current Upsell $]],"$#")),"")</f>
        <v>Basic Low $30</v>
      </c>
    </row>
    <row r="48" spans="1:18" x14ac:dyDescent="0.25">
      <c r="A48">
        <v>100074</v>
      </c>
      <c r="B48" t="s">
        <v>0</v>
      </c>
      <c r="D48" s="1"/>
      <c r="E48" s="1"/>
      <c r="F48">
        <v>2</v>
      </c>
      <c r="G48">
        <v>3</v>
      </c>
      <c r="H48" s="1">
        <v>44013</v>
      </c>
      <c r="I48" s="1">
        <v>44378</v>
      </c>
      <c r="J48">
        <v>12</v>
      </c>
      <c r="K48">
        <v>0</v>
      </c>
      <c r="L48" s="1">
        <v>44348</v>
      </c>
      <c r="M48">
        <v>20</v>
      </c>
      <c r="N48" s="11">
        <f>_xlfn.SWITCH(Sales[[#This Row],[Subscription Type]],"Basic",10,"Premium",10,"Business",25,"Enterprise",27)</f>
        <v>10</v>
      </c>
      <c r="O48">
        <f>IF(Sales[[#This Row],[Number of Users]]-Sales[[#This Row],[Licenses Bought]]&lt;0,0,Sales[[#This Row],[Number of Users]]-Sales[[#This Row],[Licenses Bought]])</f>
        <v>1</v>
      </c>
      <c r="P48" s="3">
        <f>IF(Sales[[#This Row],[Sales Month]]=MAX(Sales[Sales Month]),Sales[[#This Row],[Upsell $ Per Non-Paying User]]*Sales[[#This Row],[Non-Paying Users]],0)</f>
        <v>10</v>
      </c>
      <c r="Q48" t="str">
        <f>_xlfn.IFS(Sales[[#This Row],[Current Upsell $]]=0," ",Sales[[#This Row],[Current Upsell $]]&gt;=400,"High",Sales[[#This Row],[Current Upsell $]]&gt;=100,"Medium",Sales[[#This Row],[Current Upsell $]]&lt;100,"Low")</f>
        <v>Low</v>
      </c>
      <c r="R48" t="str">
        <f>IF(Sales[[#This Row],[Current Upsell $]]&gt;0,_xlfn.TEXTJOIN(" ",FALSE,Sales[[#This Row],[Subscription Type]],Sales[[#This Row],[Upsell Priority]],TEXT(Sales[[#This Row],[Current Upsell $]],"$#")),"")</f>
        <v>Premium Low $10</v>
      </c>
    </row>
    <row r="49" spans="1:18" x14ac:dyDescent="0.25">
      <c r="A49">
        <v>100079</v>
      </c>
      <c r="B49" t="s">
        <v>0</v>
      </c>
      <c r="D49" s="1"/>
      <c r="E49" s="1"/>
      <c r="F49">
        <v>1</v>
      </c>
      <c r="G49">
        <v>2</v>
      </c>
      <c r="H49" s="1">
        <v>44013</v>
      </c>
      <c r="I49" s="1">
        <v>44378</v>
      </c>
      <c r="J49">
        <v>12</v>
      </c>
      <c r="K49">
        <v>0</v>
      </c>
      <c r="L49" s="1">
        <v>44348</v>
      </c>
      <c r="M49">
        <v>10</v>
      </c>
      <c r="N49" s="11">
        <f>_xlfn.SWITCH(Sales[[#This Row],[Subscription Type]],"Basic",10,"Premium",10,"Business",25,"Enterprise",27)</f>
        <v>10</v>
      </c>
      <c r="O49">
        <f>IF(Sales[[#This Row],[Number of Users]]-Sales[[#This Row],[Licenses Bought]]&lt;0,0,Sales[[#This Row],[Number of Users]]-Sales[[#This Row],[Licenses Bought]])</f>
        <v>1</v>
      </c>
      <c r="P49" s="3">
        <f>IF(Sales[[#This Row],[Sales Month]]=MAX(Sales[Sales Month]),Sales[[#This Row],[Upsell $ Per Non-Paying User]]*Sales[[#This Row],[Non-Paying Users]],0)</f>
        <v>10</v>
      </c>
      <c r="Q49" t="str">
        <f>_xlfn.IFS(Sales[[#This Row],[Current Upsell $]]=0," ",Sales[[#This Row],[Current Upsell $]]&gt;=400,"High",Sales[[#This Row],[Current Upsell $]]&gt;=100,"Medium",Sales[[#This Row],[Current Upsell $]]&lt;100,"Low")</f>
        <v>Low</v>
      </c>
      <c r="R49" t="str">
        <f>IF(Sales[[#This Row],[Current Upsell $]]&gt;0,_xlfn.TEXTJOIN(" ",FALSE,Sales[[#This Row],[Subscription Type]],Sales[[#This Row],[Upsell Priority]],TEXT(Sales[[#This Row],[Current Upsell $]],"$#")),"")</f>
        <v>Premium Low $10</v>
      </c>
    </row>
    <row r="50" spans="1:18" x14ac:dyDescent="0.25">
      <c r="A50">
        <v>100080</v>
      </c>
      <c r="B50" t="s">
        <v>0</v>
      </c>
      <c r="D50" s="1"/>
      <c r="E50" s="1"/>
      <c r="F50">
        <v>1</v>
      </c>
      <c r="G50">
        <v>1</v>
      </c>
      <c r="H50" s="1">
        <v>44013</v>
      </c>
      <c r="I50" s="1">
        <v>44378</v>
      </c>
      <c r="J50">
        <v>12</v>
      </c>
      <c r="K50">
        <v>0</v>
      </c>
      <c r="L50" s="1">
        <v>44348</v>
      </c>
      <c r="M50">
        <v>10</v>
      </c>
      <c r="N50" s="11">
        <f>_xlfn.SWITCH(Sales[[#This Row],[Subscription Type]],"Basic",10,"Premium",10,"Business",25,"Enterprise",27)</f>
        <v>10</v>
      </c>
      <c r="O50">
        <f>IF(Sales[[#This Row],[Number of Users]]-Sales[[#This Row],[Licenses Bought]]&lt;0,0,Sales[[#This Row],[Number of Users]]-Sales[[#This Row],[Licenses Bought]])</f>
        <v>0</v>
      </c>
      <c r="P50" s="3">
        <f>IF(Sales[[#This Row],[Sales Month]]=MAX(Sales[Sales Month]),Sales[[#This Row],[Upsell $ Per Non-Paying User]]*Sales[[#This Row],[Non-Paying Users]],0)</f>
        <v>0</v>
      </c>
      <c r="Q50" t="str">
        <f>_xlfn.IFS(Sales[[#This Row],[Current Upsell $]]=0," ",Sales[[#This Row],[Current Upsell $]]&gt;=400,"High",Sales[[#This Row],[Current Upsell $]]&gt;=100,"Medium",Sales[[#This Row],[Current Upsell $]]&lt;100,"Low")</f>
        <v xml:space="preserve"> </v>
      </c>
      <c r="R50" t="str">
        <f>IF(Sales[[#This Row],[Current Upsell $]]&gt;0,_xlfn.TEXTJOIN(" ",FALSE,Sales[[#This Row],[Subscription Type]],Sales[[#This Row],[Upsell Priority]],TEXT(Sales[[#This Row],[Current Upsell $]],"$#")),"")</f>
        <v/>
      </c>
    </row>
    <row r="51" spans="1:18" x14ac:dyDescent="0.25">
      <c r="A51">
        <v>100081</v>
      </c>
      <c r="B51" t="s">
        <v>0</v>
      </c>
      <c r="D51" s="1"/>
      <c r="E51" s="1"/>
      <c r="F51">
        <v>36</v>
      </c>
      <c r="G51">
        <v>47</v>
      </c>
      <c r="H51" s="1">
        <v>44044</v>
      </c>
      <c r="I51" s="1">
        <v>44378</v>
      </c>
      <c r="J51">
        <v>11</v>
      </c>
      <c r="K51">
        <v>0</v>
      </c>
      <c r="L51" s="1">
        <v>44348</v>
      </c>
      <c r="M51">
        <v>360</v>
      </c>
      <c r="N51" s="11">
        <f>_xlfn.SWITCH(Sales[[#This Row],[Subscription Type]],"Basic",10,"Premium",10,"Business",25,"Enterprise",27)</f>
        <v>10</v>
      </c>
      <c r="O51">
        <f>IF(Sales[[#This Row],[Number of Users]]-Sales[[#This Row],[Licenses Bought]]&lt;0,0,Sales[[#This Row],[Number of Users]]-Sales[[#This Row],[Licenses Bought]])</f>
        <v>11</v>
      </c>
      <c r="P51" s="3">
        <f>IF(Sales[[#This Row],[Sales Month]]=MAX(Sales[Sales Month]),Sales[[#This Row],[Upsell $ Per Non-Paying User]]*Sales[[#This Row],[Non-Paying Users]],0)</f>
        <v>110</v>
      </c>
      <c r="Q51" t="str">
        <f>_xlfn.IFS(Sales[[#This Row],[Current Upsell $]]=0," ",Sales[[#This Row],[Current Upsell $]]&gt;=400,"High",Sales[[#This Row],[Current Upsell $]]&gt;=100,"Medium",Sales[[#This Row],[Current Upsell $]]&lt;100,"Low")</f>
        <v>Medium</v>
      </c>
      <c r="R51" t="str">
        <f>IF(Sales[[#This Row],[Current Upsell $]]&gt;0,_xlfn.TEXTJOIN(" ",FALSE,Sales[[#This Row],[Subscription Type]],Sales[[#This Row],[Upsell Priority]],TEXT(Sales[[#This Row],[Current Upsell $]],"$#")),"")</f>
        <v>Premium Medium $110</v>
      </c>
    </row>
    <row r="52" spans="1:18" x14ac:dyDescent="0.25">
      <c r="A52">
        <v>100017</v>
      </c>
      <c r="B52" t="s">
        <v>1</v>
      </c>
      <c r="D52" s="1"/>
      <c r="E52" s="1"/>
      <c r="F52">
        <v>68</v>
      </c>
      <c r="G52">
        <v>92</v>
      </c>
      <c r="H52" s="1">
        <v>43922</v>
      </c>
      <c r="I52" s="1">
        <v>44378</v>
      </c>
      <c r="J52">
        <v>15</v>
      </c>
      <c r="K52">
        <v>0</v>
      </c>
      <c r="L52" s="1">
        <v>44348</v>
      </c>
      <c r="M52">
        <v>1700</v>
      </c>
      <c r="N52" s="11">
        <f>_xlfn.SWITCH(Sales[[#This Row],[Subscription Type]],"Basic",10,"Premium",10,"Business",25,"Enterprise",27)</f>
        <v>25</v>
      </c>
      <c r="O52">
        <f>IF(Sales[[#This Row],[Number of Users]]-Sales[[#This Row],[Licenses Bought]]&lt;0,0,Sales[[#This Row],[Number of Users]]-Sales[[#This Row],[Licenses Bought]])</f>
        <v>24</v>
      </c>
      <c r="P52" s="3">
        <f>IF(Sales[[#This Row],[Sales Month]]=MAX(Sales[Sales Month]),Sales[[#This Row],[Upsell $ Per Non-Paying User]]*Sales[[#This Row],[Non-Paying Users]],0)</f>
        <v>600</v>
      </c>
      <c r="Q52" t="str">
        <f>_xlfn.IFS(Sales[[#This Row],[Current Upsell $]]=0," ",Sales[[#This Row],[Current Upsell $]]&gt;=400,"High",Sales[[#This Row],[Current Upsell $]]&gt;=100,"Medium",Sales[[#This Row],[Current Upsell $]]&lt;100,"Low")</f>
        <v>High</v>
      </c>
      <c r="R52" t="str">
        <f>IF(Sales[[#This Row],[Current Upsell $]]&gt;0,_xlfn.TEXTJOIN(" ",FALSE,Sales[[#This Row],[Subscription Type]],Sales[[#This Row],[Upsell Priority]],TEXT(Sales[[#This Row],[Current Upsell $]],"$#")),"")</f>
        <v>Business High $600</v>
      </c>
    </row>
    <row r="53" spans="1:18" x14ac:dyDescent="0.25">
      <c r="A53">
        <v>100082</v>
      </c>
      <c r="B53" t="s">
        <v>0</v>
      </c>
      <c r="D53" s="1"/>
      <c r="E53" s="1"/>
      <c r="F53">
        <v>34</v>
      </c>
      <c r="G53">
        <v>47</v>
      </c>
      <c r="H53" s="1">
        <v>44044</v>
      </c>
      <c r="I53" s="1">
        <v>44378</v>
      </c>
      <c r="J53">
        <v>11</v>
      </c>
      <c r="K53">
        <v>0</v>
      </c>
      <c r="L53" s="1">
        <v>44348</v>
      </c>
      <c r="M53">
        <v>340</v>
      </c>
      <c r="N53" s="11">
        <f>_xlfn.SWITCH(Sales[[#This Row],[Subscription Type]],"Basic",10,"Premium",10,"Business",25,"Enterprise",27)</f>
        <v>10</v>
      </c>
      <c r="O53">
        <f>IF(Sales[[#This Row],[Number of Users]]-Sales[[#This Row],[Licenses Bought]]&lt;0,0,Sales[[#This Row],[Number of Users]]-Sales[[#This Row],[Licenses Bought]])</f>
        <v>13</v>
      </c>
      <c r="P53" s="3">
        <f>IF(Sales[[#This Row],[Sales Month]]=MAX(Sales[Sales Month]),Sales[[#This Row],[Upsell $ Per Non-Paying User]]*Sales[[#This Row],[Non-Paying Users]],0)</f>
        <v>130</v>
      </c>
      <c r="Q53" t="str">
        <f>_xlfn.IFS(Sales[[#This Row],[Current Upsell $]]=0," ",Sales[[#This Row],[Current Upsell $]]&gt;=400,"High",Sales[[#This Row],[Current Upsell $]]&gt;=100,"Medium",Sales[[#This Row],[Current Upsell $]]&lt;100,"Low")</f>
        <v>Medium</v>
      </c>
      <c r="R53" t="str">
        <f>IF(Sales[[#This Row],[Current Upsell $]]&gt;0,_xlfn.TEXTJOIN(" ",FALSE,Sales[[#This Row],[Subscription Type]],Sales[[#This Row],[Upsell Priority]],TEXT(Sales[[#This Row],[Current Upsell $]],"$#")),"")</f>
        <v>Premium Medium $130</v>
      </c>
    </row>
    <row r="54" spans="1:18" x14ac:dyDescent="0.25">
      <c r="A54">
        <v>100083</v>
      </c>
      <c r="B54" t="s">
        <v>0</v>
      </c>
      <c r="D54" s="1"/>
      <c r="E54" s="1"/>
      <c r="F54">
        <v>28</v>
      </c>
      <c r="G54">
        <v>32</v>
      </c>
      <c r="H54" s="1">
        <v>44044</v>
      </c>
      <c r="I54" s="1">
        <v>44378</v>
      </c>
      <c r="J54">
        <v>11</v>
      </c>
      <c r="K54">
        <v>0</v>
      </c>
      <c r="L54" s="1">
        <v>44348</v>
      </c>
      <c r="M54">
        <v>280</v>
      </c>
      <c r="N54" s="11">
        <f>_xlfn.SWITCH(Sales[[#This Row],[Subscription Type]],"Basic",10,"Premium",10,"Business",25,"Enterprise",27)</f>
        <v>10</v>
      </c>
      <c r="O54">
        <f>IF(Sales[[#This Row],[Number of Users]]-Sales[[#This Row],[Licenses Bought]]&lt;0,0,Sales[[#This Row],[Number of Users]]-Sales[[#This Row],[Licenses Bought]])</f>
        <v>4</v>
      </c>
      <c r="P54" s="3">
        <f>IF(Sales[[#This Row],[Sales Month]]=MAX(Sales[Sales Month]),Sales[[#This Row],[Upsell $ Per Non-Paying User]]*Sales[[#This Row],[Non-Paying Users]],0)</f>
        <v>40</v>
      </c>
      <c r="Q54" t="str">
        <f>_xlfn.IFS(Sales[[#This Row],[Current Upsell $]]=0," ",Sales[[#This Row],[Current Upsell $]]&gt;=400,"High",Sales[[#This Row],[Current Upsell $]]&gt;=100,"Medium",Sales[[#This Row],[Current Upsell $]]&lt;100,"Low")</f>
        <v>Low</v>
      </c>
      <c r="R54" t="str">
        <f>IF(Sales[[#This Row],[Current Upsell $]]&gt;0,_xlfn.TEXTJOIN(" ",FALSE,Sales[[#This Row],[Subscription Type]],Sales[[#This Row],[Upsell Priority]],TEXT(Sales[[#This Row],[Current Upsell $]],"$#")),"")</f>
        <v>Premium Low $40</v>
      </c>
    </row>
    <row r="55" spans="1:18" x14ac:dyDescent="0.25">
      <c r="A55">
        <v>100084</v>
      </c>
      <c r="B55" t="s">
        <v>0</v>
      </c>
      <c r="D55" s="1"/>
      <c r="E55" s="1"/>
      <c r="F55">
        <v>22</v>
      </c>
      <c r="G55">
        <v>31</v>
      </c>
      <c r="H55" s="1">
        <v>44044</v>
      </c>
      <c r="I55" s="1">
        <v>44378</v>
      </c>
      <c r="J55">
        <v>11</v>
      </c>
      <c r="K55">
        <v>0</v>
      </c>
      <c r="L55" s="1">
        <v>44348</v>
      </c>
      <c r="M55">
        <v>220</v>
      </c>
      <c r="N55" s="11">
        <f>_xlfn.SWITCH(Sales[[#This Row],[Subscription Type]],"Basic",10,"Premium",10,"Business",25,"Enterprise",27)</f>
        <v>10</v>
      </c>
      <c r="O55">
        <f>IF(Sales[[#This Row],[Number of Users]]-Sales[[#This Row],[Licenses Bought]]&lt;0,0,Sales[[#This Row],[Number of Users]]-Sales[[#This Row],[Licenses Bought]])</f>
        <v>9</v>
      </c>
      <c r="P55" s="3">
        <f>IF(Sales[[#This Row],[Sales Month]]=MAX(Sales[Sales Month]),Sales[[#This Row],[Upsell $ Per Non-Paying User]]*Sales[[#This Row],[Non-Paying Users]],0)</f>
        <v>90</v>
      </c>
      <c r="Q55" t="str">
        <f>_xlfn.IFS(Sales[[#This Row],[Current Upsell $]]=0," ",Sales[[#This Row],[Current Upsell $]]&gt;=400,"High",Sales[[#This Row],[Current Upsell $]]&gt;=100,"Medium",Sales[[#This Row],[Current Upsell $]]&lt;100,"Low")</f>
        <v>Low</v>
      </c>
      <c r="R55" t="str">
        <f>IF(Sales[[#This Row],[Current Upsell $]]&gt;0,_xlfn.TEXTJOIN(" ",FALSE,Sales[[#This Row],[Subscription Type]],Sales[[#This Row],[Upsell Priority]],TEXT(Sales[[#This Row],[Current Upsell $]],"$#")),"")</f>
        <v>Premium Low $90</v>
      </c>
    </row>
    <row r="56" spans="1:18" x14ac:dyDescent="0.25">
      <c r="A56">
        <v>100085</v>
      </c>
      <c r="B56" t="s">
        <v>0</v>
      </c>
      <c r="D56" s="1"/>
      <c r="E56" s="1"/>
      <c r="F56">
        <v>22</v>
      </c>
      <c r="G56">
        <v>29</v>
      </c>
      <c r="H56" s="1">
        <v>44044</v>
      </c>
      <c r="I56" s="1">
        <v>44378</v>
      </c>
      <c r="J56">
        <v>11</v>
      </c>
      <c r="K56">
        <v>0</v>
      </c>
      <c r="L56" s="1">
        <v>44348</v>
      </c>
      <c r="M56">
        <v>220</v>
      </c>
      <c r="N56" s="11">
        <f>_xlfn.SWITCH(Sales[[#This Row],[Subscription Type]],"Basic",10,"Premium",10,"Business",25,"Enterprise",27)</f>
        <v>10</v>
      </c>
      <c r="O56">
        <f>IF(Sales[[#This Row],[Number of Users]]-Sales[[#This Row],[Licenses Bought]]&lt;0,0,Sales[[#This Row],[Number of Users]]-Sales[[#This Row],[Licenses Bought]])</f>
        <v>7</v>
      </c>
      <c r="P56" s="3">
        <f>IF(Sales[[#This Row],[Sales Month]]=MAX(Sales[Sales Month]),Sales[[#This Row],[Upsell $ Per Non-Paying User]]*Sales[[#This Row],[Non-Paying Users]],0)</f>
        <v>70</v>
      </c>
      <c r="Q56" t="str">
        <f>_xlfn.IFS(Sales[[#This Row],[Current Upsell $]]=0," ",Sales[[#This Row],[Current Upsell $]]&gt;=400,"High",Sales[[#This Row],[Current Upsell $]]&gt;=100,"Medium",Sales[[#This Row],[Current Upsell $]]&lt;100,"Low")</f>
        <v>Low</v>
      </c>
      <c r="R56" t="str">
        <f>IF(Sales[[#This Row],[Current Upsell $]]&gt;0,_xlfn.TEXTJOIN(" ",FALSE,Sales[[#This Row],[Subscription Type]],Sales[[#This Row],[Upsell Priority]],TEXT(Sales[[#This Row],[Current Upsell $]],"$#")),"")</f>
        <v>Premium Low $70</v>
      </c>
    </row>
    <row r="57" spans="1:18" x14ac:dyDescent="0.25">
      <c r="A57">
        <v>100086</v>
      </c>
      <c r="B57" t="s">
        <v>1</v>
      </c>
      <c r="D57" s="1"/>
      <c r="E57" s="1"/>
      <c r="F57">
        <v>21</v>
      </c>
      <c r="G57">
        <v>23</v>
      </c>
      <c r="H57" s="1">
        <v>44044</v>
      </c>
      <c r="I57" s="1">
        <v>44378</v>
      </c>
      <c r="J57">
        <v>11</v>
      </c>
      <c r="K57">
        <v>0</v>
      </c>
      <c r="L57" s="1">
        <v>44348</v>
      </c>
      <c r="M57">
        <v>525</v>
      </c>
      <c r="N57" s="11">
        <f>_xlfn.SWITCH(Sales[[#This Row],[Subscription Type]],"Basic",10,"Premium",10,"Business",25,"Enterprise",27)</f>
        <v>25</v>
      </c>
      <c r="O57">
        <f>IF(Sales[[#This Row],[Number of Users]]-Sales[[#This Row],[Licenses Bought]]&lt;0,0,Sales[[#This Row],[Number of Users]]-Sales[[#This Row],[Licenses Bought]])</f>
        <v>2</v>
      </c>
      <c r="P57" s="3">
        <f>IF(Sales[[#This Row],[Sales Month]]=MAX(Sales[Sales Month]),Sales[[#This Row],[Upsell $ Per Non-Paying User]]*Sales[[#This Row],[Non-Paying Users]],0)</f>
        <v>50</v>
      </c>
      <c r="Q57" t="str">
        <f>_xlfn.IFS(Sales[[#This Row],[Current Upsell $]]=0," ",Sales[[#This Row],[Current Upsell $]]&gt;=400,"High",Sales[[#This Row],[Current Upsell $]]&gt;=100,"Medium",Sales[[#This Row],[Current Upsell $]]&lt;100,"Low")</f>
        <v>Low</v>
      </c>
      <c r="R57" t="str">
        <f>IF(Sales[[#This Row],[Current Upsell $]]&gt;0,_xlfn.TEXTJOIN(" ",FALSE,Sales[[#This Row],[Subscription Type]],Sales[[#This Row],[Upsell Priority]],TEXT(Sales[[#This Row],[Current Upsell $]],"$#")),"")</f>
        <v>Business Low $50</v>
      </c>
    </row>
    <row r="58" spans="1:18" x14ac:dyDescent="0.25">
      <c r="A58">
        <v>100087</v>
      </c>
      <c r="B58" t="s">
        <v>0</v>
      </c>
      <c r="D58" s="1"/>
      <c r="E58" s="1"/>
      <c r="F58">
        <v>21</v>
      </c>
      <c r="G58">
        <v>26</v>
      </c>
      <c r="H58" s="1">
        <v>44044</v>
      </c>
      <c r="I58" s="1">
        <v>44378</v>
      </c>
      <c r="J58">
        <v>11</v>
      </c>
      <c r="K58">
        <v>0</v>
      </c>
      <c r="L58" s="1">
        <v>44348</v>
      </c>
      <c r="M58">
        <v>210</v>
      </c>
      <c r="N58" s="11">
        <f>_xlfn.SWITCH(Sales[[#This Row],[Subscription Type]],"Basic",10,"Premium",10,"Business",25,"Enterprise",27)</f>
        <v>10</v>
      </c>
      <c r="O58">
        <f>IF(Sales[[#This Row],[Number of Users]]-Sales[[#This Row],[Licenses Bought]]&lt;0,0,Sales[[#This Row],[Number of Users]]-Sales[[#This Row],[Licenses Bought]])</f>
        <v>5</v>
      </c>
      <c r="P58" s="3">
        <f>IF(Sales[[#This Row],[Sales Month]]=MAX(Sales[Sales Month]),Sales[[#This Row],[Upsell $ Per Non-Paying User]]*Sales[[#This Row],[Non-Paying Users]],0)</f>
        <v>50</v>
      </c>
      <c r="Q58" t="str">
        <f>_xlfn.IFS(Sales[[#This Row],[Current Upsell $]]=0," ",Sales[[#This Row],[Current Upsell $]]&gt;=400,"High",Sales[[#This Row],[Current Upsell $]]&gt;=100,"Medium",Sales[[#This Row],[Current Upsell $]]&lt;100,"Low")</f>
        <v>Low</v>
      </c>
      <c r="R58" t="str">
        <f>IF(Sales[[#This Row],[Current Upsell $]]&gt;0,_xlfn.TEXTJOIN(" ",FALSE,Sales[[#This Row],[Subscription Type]],Sales[[#This Row],[Upsell Priority]],TEXT(Sales[[#This Row],[Current Upsell $]],"$#")),"")</f>
        <v>Premium Low $50</v>
      </c>
    </row>
    <row r="59" spans="1:18" x14ac:dyDescent="0.25">
      <c r="A59">
        <v>100089</v>
      </c>
      <c r="B59" t="s">
        <v>0</v>
      </c>
      <c r="D59" s="1"/>
      <c r="E59" s="1"/>
      <c r="F59">
        <v>14</v>
      </c>
      <c r="G59">
        <v>17</v>
      </c>
      <c r="H59" s="1">
        <v>44044</v>
      </c>
      <c r="I59" s="1">
        <v>44378</v>
      </c>
      <c r="J59">
        <v>11</v>
      </c>
      <c r="K59">
        <v>0</v>
      </c>
      <c r="L59" s="1">
        <v>44348</v>
      </c>
      <c r="M59">
        <v>140</v>
      </c>
      <c r="N59" s="11">
        <f>_xlfn.SWITCH(Sales[[#This Row],[Subscription Type]],"Basic",10,"Premium",10,"Business",25,"Enterprise",27)</f>
        <v>10</v>
      </c>
      <c r="O59">
        <f>IF(Sales[[#This Row],[Number of Users]]-Sales[[#This Row],[Licenses Bought]]&lt;0,0,Sales[[#This Row],[Number of Users]]-Sales[[#This Row],[Licenses Bought]])</f>
        <v>3</v>
      </c>
      <c r="P59" s="3">
        <f>IF(Sales[[#This Row],[Sales Month]]=MAX(Sales[Sales Month]),Sales[[#This Row],[Upsell $ Per Non-Paying User]]*Sales[[#This Row],[Non-Paying Users]],0)</f>
        <v>30</v>
      </c>
      <c r="Q59" t="str">
        <f>_xlfn.IFS(Sales[[#This Row],[Current Upsell $]]=0," ",Sales[[#This Row],[Current Upsell $]]&gt;=400,"High",Sales[[#This Row],[Current Upsell $]]&gt;=100,"Medium",Sales[[#This Row],[Current Upsell $]]&lt;100,"Low")</f>
        <v>Low</v>
      </c>
      <c r="R59" t="str">
        <f>IF(Sales[[#This Row],[Current Upsell $]]&gt;0,_xlfn.TEXTJOIN(" ",FALSE,Sales[[#This Row],[Subscription Type]],Sales[[#This Row],[Upsell Priority]],TEXT(Sales[[#This Row],[Current Upsell $]],"$#")),"")</f>
        <v>Premium Low $30</v>
      </c>
    </row>
    <row r="60" spans="1:18" x14ac:dyDescent="0.25">
      <c r="A60">
        <v>100091</v>
      </c>
      <c r="B60" t="s">
        <v>3</v>
      </c>
      <c r="F60">
        <v>0</v>
      </c>
      <c r="G60">
        <v>8</v>
      </c>
      <c r="H60" s="1">
        <v>44044</v>
      </c>
      <c r="I60" s="1">
        <v>44378</v>
      </c>
      <c r="J60">
        <v>11</v>
      </c>
      <c r="K60">
        <v>0</v>
      </c>
      <c r="L60" s="1">
        <v>44348</v>
      </c>
      <c r="M60">
        <v>0</v>
      </c>
      <c r="N60" s="11">
        <f>_xlfn.SWITCH(Sales[[#This Row],[Subscription Type]],"Basic",10,"Premium",10,"Business",25,"Enterprise",27)</f>
        <v>10</v>
      </c>
      <c r="O60">
        <f>IF(Sales[[#This Row],[Number of Users]]-Sales[[#This Row],[Licenses Bought]]&lt;0,0,Sales[[#This Row],[Number of Users]]-Sales[[#This Row],[Licenses Bought]])</f>
        <v>8</v>
      </c>
      <c r="P60" s="3">
        <f>IF(Sales[[#This Row],[Sales Month]]=MAX(Sales[Sales Month]),Sales[[#This Row],[Upsell $ Per Non-Paying User]]*Sales[[#This Row],[Non-Paying Users]],0)</f>
        <v>80</v>
      </c>
      <c r="Q60" t="str">
        <f>_xlfn.IFS(Sales[[#This Row],[Current Upsell $]]=0," ",Sales[[#This Row],[Current Upsell $]]&gt;=400,"High",Sales[[#This Row],[Current Upsell $]]&gt;=100,"Medium",Sales[[#This Row],[Current Upsell $]]&lt;100,"Low")</f>
        <v>Low</v>
      </c>
      <c r="R60" t="str">
        <f>IF(Sales[[#This Row],[Current Upsell $]]&gt;0,_xlfn.TEXTJOIN(" ",FALSE,Sales[[#This Row],[Subscription Type]],Sales[[#This Row],[Upsell Priority]],TEXT(Sales[[#This Row],[Current Upsell $]],"$#")),"")</f>
        <v>Basic Low $80</v>
      </c>
    </row>
    <row r="61" spans="1:18" x14ac:dyDescent="0.25">
      <c r="A61">
        <v>100096</v>
      </c>
      <c r="B61" t="s">
        <v>0</v>
      </c>
      <c r="D61" s="1"/>
      <c r="E61" s="1"/>
      <c r="F61">
        <v>4</v>
      </c>
      <c r="G61">
        <v>6</v>
      </c>
      <c r="H61" s="1">
        <v>44044</v>
      </c>
      <c r="I61" s="1">
        <v>44378</v>
      </c>
      <c r="J61">
        <v>11</v>
      </c>
      <c r="K61">
        <v>0</v>
      </c>
      <c r="L61" s="1">
        <v>44348</v>
      </c>
      <c r="M61">
        <v>40</v>
      </c>
      <c r="N61" s="11">
        <f>_xlfn.SWITCH(Sales[[#This Row],[Subscription Type]],"Basic",10,"Premium",10,"Business",25,"Enterprise",27)</f>
        <v>10</v>
      </c>
      <c r="O61">
        <f>IF(Sales[[#This Row],[Number of Users]]-Sales[[#This Row],[Licenses Bought]]&lt;0,0,Sales[[#This Row],[Number of Users]]-Sales[[#This Row],[Licenses Bought]])</f>
        <v>2</v>
      </c>
      <c r="P61" s="3">
        <f>IF(Sales[[#This Row],[Sales Month]]=MAX(Sales[Sales Month]),Sales[[#This Row],[Upsell $ Per Non-Paying User]]*Sales[[#This Row],[Non-Paying Users]],0)</f>
        <v>20</v>
      </c>
      <c r="Q61" t="str">
        <f>_xlfn.IFS(Sales[[#This Row],[Current Upsell $]]=0," ",Sales[[#This Row],[Current Upsell $]]&gt;=400,"High",Sales[[#This Row],[Current Upsell $]]&gt;=100,"Medium",Sales[[#This Row],[Current Upsell $]]&lt;100,"Low")</f>
        <v>Low</v>
      </c>
      <c r="R61" t="str">
        <f>IF(Sales[[#This Row],[Current Upsell $]]&gt;0,_xlfn.TEXTJOIN(" ",FALSE,Sales[[#This Row],[Subscription Type]],Sales[[#This Row],[Upsell Priority]],TEXT(Sales[[#This Row],[Current Upsell $]],"$#")),"")</f>
        <v>Premium Low $20</v>
      </c>
    </row>
    <row r="62" spans="1:18" x14ac:dyDescent="0.25">
      <c r="A62">
        <v>100108</v>
      </c>
      <c r="B62" t="s">
        <v>0</v>
      </c>
      <c r="D62" s="1"/>
      <c r="E62" s="1"/>
      <c r="F62">
        <v>1</v>
      </c>
      <c r="G62">
        <v>2</v>
      </c>
      <c r="H62" s="1">
        <v>44044</v>
      </c>
      <c r="I62" s="1">
        <v>44378</v>
      </c>
      <c r="J62">
        <v>11</v>
      </c>
      <c r="K62">
        <v>0</v>
      </c>
      <c r="L62" s="1">
        <v>44348</v>
      </c>
      <c r="M62">
        <v>10</v>
      </c>
      <c r="N62" s="11">
        <f>_xlfn.SWITCH(Sales[[#This Row],[Subscription Type]],"Basic",10,"Premium",10,"Business",25,"Enterprise",27)</f>
        <v>10</v>
      </c>
      <c r="O62">
        <f>IF(Sales[[#This Row],[Number of Users]]-Sales[[#This Row],[Licenses Bought]]&lt;0,0,Sales[[#This Row],[Number of Users]]-Sales[[#This Row],[Licenses Bought]])</f>
        <v>1</v>
      </c>
      <c r="P62" s="3">
        <f>IF(Sales[[#This Row],[Sales Month]]=MAX(Sales[Sales Month]),Sales[[#This Row],[Upsell $ Per Non-Paying User]]*Sales[[#This Row],[Non-Paying Users]],0)</f>
        <v>10</v>
      </c>
      <c r="Q62" t="str">
        <f>_xlfn.IFS(Sales[[#This Row],[Current Upsell $]]=0," ",Sales[[#This Row],[Current Upsell $]]&gt;=400,"High",Sales[[#This Row],[Current Upsell $]]&gt;=100,"Medium",Sales[[#This Row],[Current Upsell $]]&lt;100,"Low")</f>
        <v>Low</v>
      </c>
      <c r="R62" t="str">
        <f>IF(Sales[[#This Row],[Current Upsell $]]&gt;0,_xlfn.TEXTJOIN(" ",FALSE,Sales[[#This Row],[Subscription Type]],Sales[[#This Row],[Upsell Priority]],TEXT(Sales[[#This Row],[Current Upsell $]],"$#")),"")</f>
        <v>Premium Low $10</v>
      </c>
    </row>
    <row r="63" spans="1:18" x14ac:dyDescent="0.25">
      <c r="A63">
        <v>100109</v>
      </c>
      <c r="B63" t="s">
        <v>0</v>
      </c>
      <c r="D63" s="1"/>
      <c r="E63" s="1"/>
      <c r="F63">
        <v>1</v>
      </c>
      <c r="G63">
        <v>2</v>
      </c>
      <c r="H63" s="1">
        <v>44044</v>
      </c>
      <c r="I63" s="1">
        <v>44378</v>
      </c>
      <c r="J63">
        <v>11</v>
      </c>
      <c r="K63">
        <v>0</v>
      </c>
      <c r="L63" s="1">
        <v>44348</v>
      </c>
      <c r="M63">
        <v>10</v>
      </c>
      <c r="N63" s="11">
        <f>_xlfn.SWITCH(Sales[[#This Row],[Subscription Type]],"Basic",10,"Premium",10,"Business",25,"Enterprise",27)</f>
        <v>10</v>
      </c>
      <c r="O63">
        <f>IF(Sales[[#This Row],[Number of Users]]-Sales[[#This Row],[Licenses Bought]]&lt;0,0,Sales[[#This Row],[Number of Users]]-Sales[[#This Row],[Licenses Bought]])</f>
        <v>1</v>
      </c>
      <c r="P63" s="3">
        <f>IF(Sales[[#This Row],[Sales Month]]=MAX(Sales[Sales Month]),Sales[[#This Row],[Upsell $ Per Non-Paying User]]*Sales[[#This Row],[Non-Paying Users]],0)</f>
        <v>10</v>
      </c>
      <c r="Q63" t="str">
        <f>_xlfn.IFS(Sales[[#This Row],[Current Upsell $]]=0," ",Sales[[#This Row],[Current Upsell $]]&gt;=400,"High",Sales[[#This Row],[Current Upsell $]]&gt;=100,"Medium",Sales[[#This Row],[Current Upsell $]]&lt;100,"Low")</f>
        <v>Low</v>
      </c>
      <c r="R63" t="str">
        <f>IF(Sales[[#This Row],[Current Upsell $]]&gt;0,_xlfn.TEXTJOIN(" ",FALSE,Sales[[#This Row],[Subscription Type]],Sales[[#This Row],[Upsell Priority]],TEXT(Sales[[#This Row],[Current Upsell $]],"$#")),"")</f>
        <v>Premium Low $10</v>
      </c>
    </row>
    <row r="64" spans="1:18" x14ac:dyDescent="0.25">
      <c r="A64">
        <v>100325</v>
      </c>
      <c r="B64" t="s">
        <v>3</v>
      </c>
      <c r="D64" s="1"/>
      <c r="E64" s="1"/>
      <c r="F64">
        <v>0</v>
      </c>
      <c r="G64">
        <v>59</v>
      </c>
      <c r="H64" s="1">
        <v>44348</v>
      </c>
      <c r="I64" s="1">
        <v>44378</v>
      </c>
      <c r="J64">
        <v>1</v>
      </c>
      <c r="K64">
        <v>0</v>
      </c>
      <c r="L64" s="1">
        <v>44348</v>
      </c>
      <c r="M64">
        <v>0</v>
      </c>
      <c r="N64" s="11">
        <f>_xlfn.SWITCH(Sales[[#This Row],[Subscription Type]],"Basic",10,"Premium",10,"Business",25,"Enterprise",27)</f>
        <v>10</v>
      </c>
      <c r="O64">
        <f>IF(Sales[[#This Row],[Number of Users]]-Sales[[#This Row],[Licenses Bought]]&lt;0,0,Sales[[#This Row],[Number of Users]]-Sales[[#This Row],[Licenses Bought]])</f>
        <v>59</v>
      </c>
      <c r="P64" s="3">
        <f>IF(Sales[[#This Row],[Sales Month]]=MAX(Sales[Sales Month]),Sales[[#This Row],[Upsell $ Per Non-Paying User]]*Sales[[#This Row],[Non-Paying Users]],0)</f>
        <v>590</v>
      </c>
      <c r="Q64" t="str">
        <f>_xlfn.IFS(Sales[[#This Row],[Current Upsell $]]=0," ",Sales[[#This Row],[Current Upsell $]]&gt;=400,"High",Sales[[#This Row],[Current Upsell $]]&gt;=100,"Medium",Sales[[#This Row],[Current Upsell $]]&lt;100,"Low")</f>
        <v>High</v>
      </c>
      <c r="R64" t="str">
        <f>IF(Sales[[#This Row],[Current Upsell $]]&gt;0,_xlfn.TEXTJOIN(" ",FALSE,Sales[[#This Row],[Subscription Type]],Sales[[#This Row],[Upsell Priority]],TEXT(Sales[[#This Row],[Current Upsell $]],"$#")),"")</f>
        <v>Basic High $590</v>
      </c>
    </row>
    <row r="65" spans="1:18" x14ac:dyDescent="0.25">
      <c r="A65">
        <v>100110</v>
      </c>
      <c r="B65" t="s">
        <v>0</v>
      </c>
      <c r="D65" s="1"/>
      <c r="E65" s="1"/>
      <c r="F65">
        <v>62</v>
      </c>
      <c r="G65">
        <v>82</v>
      </c>
      <c r="H65" s="1">
        <v>44075</v>
      </c>
      <c r="I65" s="1">
        <v>44378</v>
      </c>
      <c r="J65">
        <v>10</v>
      </c>
      <c r="K65">
        <v>0</v>
      </c>
      <c r="L65" s="1">
        <v>44348</v>
      </c>
      <c r="M65">
        <v>620</v>
      </c>
      <c r="N65" s="11">
        <f>_xlfn.SWITCH(Sales[[#This Row],[Subscription Type]],"Basic",10,"Premium",10,"Business",25,"Enterprise",27)</f>
        <v>10</v>
      </c>
      <c r="O65">
        <f>IF(Sales[[#This Row],[Number of Users]]-Sales[[#This Row],[Licenses Bought]]&lt;0,0,Sales[[#This Row],[Number of Users]]-Sales[[#This Row],[Licenses Bought]])</f>
        <v>20</v>
      </c>
      <c r="P65" s="3">
        <f>IF(Sales[[#This Row],[Sales Month]]=MAX(Sales[Sales Month]),Sales[[#This Row],[Upsell $ Per Non-Paying User]]*Sales[[#This Row],[Non-Paying Users]],0)</f>
        <v>200</v>
      </c>
      <c r="Q65" t="str">
        <f>_xlfn.IFS(Sales[[#This Row],[Current Upsell $]]=0," ",Sales[[#This Row],[Current Upsell $]]&gt;=400,"High",Sales[[#This Row],[Current Upsell $]]&gt;=100,"Medium",Sales[[#This Row],[Current Upsell $]]&lt;100,"Low")</f>
        <v>Medium</v>
      </c>
      <c r="R65" t="str">
        <f>IF(Sales[[#This Row],[Current Upsell $]]&gt;0,_xlfn.TEXTJOIN(" ",FALSE,Sales[[#This Row],[Subscription Type]],Sales[[#This Row],[Upsell Priority]],TEXT(Sales[[#This Row],[Current Upsell $]],"$#")),"")</f>
        <v>Premium Medium $200</v>
      </c>
    </row>
    <row r="66" spans="1:18" x14ac:dyDescent="0.25">
      <c r="A66">
        <v>100111</v>
      </c>
      <c r="B66" t="s">
        <v>1</v>
      </c>
      <c r="D66" s="1"/>
      <c r="E66" s="1"/>
      <c r="F66">
        <v>48</v>
      </c>
      <c r="G66">
        <v>59</v>
      </c>
      <c r="H66" s="1">
        <v>44075</v>
      </c>
      <c r="I66" s="1">
        <v>44378</v>
      </c>
      <c r="J66">
        <v>10</v>
      </c>
      <c r="K66">
        <v>0</v>
      </c>
      <c r="L66" s="1">
        <v>44348</v>
      </c>
      <c r="M66">
        <v>1200</v>
      </c>
      <c r="N66" s="11">
        <f>_xlfn.SWITCH(Sales[[#This Row],[Subscription Type]],"Basic",10,"Premium",10,"Business",25,"Enterprise",27)</f>
        <v>25</v>
      </c>
      <c r="O66">
        <f>IF(Sales[[#This Row],[Number of Users]]-Sales[[#This Row],[Licenses Bought]]&lt;0,0,Sales[[#This Row],[Number of Users]]-Sales[[#This Row],[Licenses Bought]])</f>
        <v>11</v>
      </c>
      <c r="P66" s="3">
        <f>IF(Sales[[#This Row],[Sales Month]]=MAX(Sales[Sales Month]),Sales[[#This Row],[Upsell $ Per Non-Paying User]]*Sales[[#This Row],[Non-Paying Users]],0)</f>
        <v>275</v>
      </c>
      <c r="Q66" t="str">
        <f>_xlfn.IFS(Sales[[#This Row],[Current Upsell $]]=0," ",Sales[[#This Row],[Current Upsell $]]&gt;=400,"High",Sales[[#This Row],[Current Upsell $]]&gt;=100,"Medium",Sales[[#This Row],[Current Upsell $]]&lt;100,"Low")</f>
        <v>Medium</v>
      </c>
      <c r="R66" t="str">
        <f>IF(Sales[[#This Row],[Current Upsell $]]&gt;0,_xlfn.TEXTJOIN(" ",FALSE,Sales[[#This Row],[Subscription Type]],Sales[[#This Row],[Upsell Priority]],TEXT(Sales[[#This Row],[Current Upsell $]],"$#")),"")</f>
        <v>Business Medium $275</v>
      </c>
    </row>
    <row r="67" spans="1:18" x14ac:dyDescent="0.25">
      <c r="A67">
        <v>100112</v>
      </c>
      <c r="B67" t="s">
        <v>1</v>
      </c>
      <c r="D67" s="1"/>
      <c r="E67" s="1"/>
      <c r="F67">
        <v>47</v>
      </c>
      <c r="G67">
        <v>54</v>
      </c>
      <c r="H67" s="1">
        <v>44075</v>
      </c>
      <c r="I67" s="1">
        <v>44378</v>
      </c>
      <c r="J67">
        <v>10</v>
      </c>
      <c r="K67">
        <v>0</v>
      </c>
      <c r="L67" s="1">
        <v>44348</v>
      </c>
      <c r="M67">
        <v>1175</v>
      </c>
      <c r="N67" s="11">
        <f>_xlfn.SWITCH(Sales[[#This Row],[Subscription Type]],"Basic",10,"Premium",10,"Business",25,"Enterprise",27)</f>
        <v>25</v>
      </c>
      <c r="O67">
        <f>IF(Sales[[#This Row],[Number of Users]]-Sales[[#This Row],[Licenses Bought]]&lt;0,0,Sales[[#This Row],[Number of Users]]-Sales[[#This Row],[Licenses Bought]])</f>
        <v>7</v>
      </c>
      <c r="P67" s="3">
        <f>IF(Sales[[#This Row],[Sales Month]]=MAX(Sales[Sales Month]),Sales[[#This Row],[Upsell $ Per Non-Paying User]]*Sales[[#This Row],[Non-Paying Users]],0)</f>
        <v>175</v>
      </c>
      <c r="Q67" t="str">
        <f>_xlfn.IFS(Sales[[#This Row],[Current Upsell $]]=0," ",Sales[[#This Row],[Current Upsell $]]&gt;=400,"High",Sales[[#This Row],[Current Upsell $]]&gt;=100,"Medium",Sales[[#This Row],[Current Upsell $]]&lt;100,"Low")</f>
        <v>Medium</v>
      </c>
      <c r="R67" t="str">
        <f>IF(Sales[[#This Row],[Current Upsell $]]&gt;0,_xlfn.TEXTJOIN(" ",FALSE,Sales[[#This Row],[Subscription Type]],Sales[[#This Row],[Upsell Priority]],TEXT(Sales[[#This Row],[Current Upsell $]],"$#")),"")</f>
        <v>Business Medium $175</v>
      </c>
    </row>
    <row r="68" spans="1:18" x14ac:dyDescent="0.25">
      <c r="A68">
        <v>100328</v>
      </c>
      <c r="B68" t="s">
        <v>3</v>
      </c>
      <c r="D68" s="1"/>
      <c r="E68" s="1"/>
      <c r="F68">
        <v>0</v>
      </c>
      <c r="G68">
        <v>55</v>
      </c>
      <c r="H68" s="1">
        <v>44348</v>
      </c>
      <c r="I68" s="1">
        <v>44378</v>
      </c>
      <c r="J68">
        <v>1</v>
      </c>
      <c r="K68">
        <v>0</v>
      </c>
      <c r="L68" s="1">
        <v>44348</v>
      </c>
      <c r="M68">
        <v>0</v>
      </c>
      <c r="N68" s="11">
        <f>_xlfn.SWITCH(Sales[[#This Row],[Subscription Type]],"Basic",10,"Premium",10,"Business",25,"Enterprise",27)</f>
        <v>10</v>
      </c>
      <c r="O68">
        <f>IF(Sales[[#This Row],[Number of Users]]-Sales[[#This Row],[Licenses Bought]]&lt;0,0,Sales[[#This Row],[Number of Users]]-Sales[[#This Row],[Licenses Bought]])</f>
        <v>55</v>
      </c>
      <c r="P68" s="3">
        <f>IF(Sales[[#This Row],[Sales Month]]=MAX(Sales[Sales Month]),Sales[[#This Row],[Upsell $ Per Non-Paying User]]*Sales[[#This Row],[Non-Paying Users]],0)</f>
        <v>550</v>
      </c>
      <c r="Q68" t="str">
        <f>_xlfn.IFS(Sales[[#This Row],[Current Upsell $]]=0," ",Sales[[#This Row],[Current Upsell $]]&gt;=400,"High",Sales[[#This Row],[Current Upsell $]]&gt;=100,"Medium",Sales[[#This Row],[Current Upsell $]]&lt;100,"Low")</f>
        <v>High</v>
      </c>
      <c r="R68" t="str">
        <f>IF(Sales[[#This Row],[Current Upsell $]]&gt;0,_xlfn.TEXTJOIN(" ",FALSE,Sales[[#This Row],[Subscription Type]],Sales[[#This Row],[Upsell Priority]],TEXT(Sales[[#This Row],[Current Upsell $]],"$#")),"")</f>
        <v>Basic High $550</v>
      </c>
    </row>
    <row r="69" spans="1:18" x14ac:dyDescent="0.25">
      <c r="A69">
        <v>100327</v>
      </c>
      <c r="B69" t="s">
        <v>3</v>
      </c>
      <c r="D69" s="1"/>
      <c r="E69" s="1"/>
      <c r="F69">
        <v>0</v>
      </c>
      <c r="G69">
        <v>54</v>
      </c>
      <c r="H69" s="1">
        <v>44348</v>
      </c>
      <c r="I69" s="1">
        <v>44378</v>
      </c>
      <c r="J69">
        <v>1</v>
      </c>
      <c r="K69">
        <v>0</v>
      </c>
      <c r="L69" s="1">
        <v>44348</v>
      </c>
      <c r="M69">
        <v>0</v>
      </c>
      <c r="N69" s="11">
        <f>_xlfn.SWITCH(Sales[[#This Row],[Subscription Type]],"Basic",10,"Premium",10,"Business",25,"Enterprise",27)</f>
        <v>10</v>
      </c>
      <c r="O69">
        <f>IF(Sales[[#This Row],[Number of Users]]-Sales[[#This Row],[Licenses Bought]]&lt;0,0,Sales[[#This Row],[Number of Users]]-Sales[[#This Row],[Licenses Bought]])</f>
        <v>54</v>
      </c>
      <c r="P69" s="3">
        <f>IF(Sales[[#This Row],[Sales Month]]=MAX(Sales[Sales Month]),Sales[[#This Row],[Upsell $ Per Non-Paying User]]*Sales[[#This Row],[Non-Paying Users]],0)</f>
        <v>540</v>
      </c>
      <c r="Q69" t="str">
        <f>_xlfn.IFS(Sales[[#This Row],[Current Upsell $]]=0," ",Sales[[#This Row],[Current Upsell $]]&gt;=400,"High",Sales[[#This Row],[Current Upsell $]]&gt;=100,"Medium",Sales[[#This Row],[Current Upsell $]]&lt;100,"Low")</f>
        <v>High</v>
      </c>
      <c r="R69" t="str">
        <f>IF(Sales[[#This Row],[Current Upsell $]]&gt;0,_xlfn.TEXTJOIN(" ",FALSE,Sales[[#This Row],[Subscription Type]],Sales[[#This Row],[Upsell Priority]],TEXT(Sales[[#This Row],[Current Upsell $]],"$#")),"")</f>
        <v>Basic High $540</v>
      </c>
    </row>
    <row r="70" spans="1:18" x14ac:dyDescent="0.25">
      <c r="A70">
        <v>100114</v>
      </c>
      <c r="B70" t="s">
        <v>1</v>
      </c>
      <c r="D70" s="1"/>
      <c r="E70" s="1"/>
      <c r="F70">
        <v>43</v>
      </c>
      <c r="G70">
        <v>53</v>
      </c>
      <c r="H70" s="1">
        <v>44075</v>
      </c>
      <c r="I70" s="1">
        <v>44378</v>
      </c>
      <c r="J70">
        <v>10</v>
      </c>
      <c r="K70">
        <v>0</v>
      </c>
      <c r="L70" s="1">
        <v>44348</v>
      </c>
      <c r="M70">
        <v>1075</v>
      </c>
      <c r="N70" s="11">
        <f>_xlfn.SWITCH(Sales[[#This Row],[Subscription Type]],"Basic",10,"Premium",10,"Business",25,"Enterprise",27)</f>
        <v>25</v>
      </c>
      <c r="O70">
        <f>IF(Sales[[#This Row],[Number of Users]]-Sales[[#This Row],[Licenses Bought]]&lt;0,0,Sales[[#This Row],[Number of Users]]-Sales[[#This Row],[Licenses Bought]])</f>
        <v>10</v>
      </c>
      <c r="P70" s="3">
        <f>IF(Sales[[#This Row],[Sales Month]]=MAX(Sales[Sales Month]),Sales[[#This Row],[Upsell $ Per Non-Paying User]]*Sales[[#This Row],[Non-Paying Users]],0)</f>
        <v>250</v>
      </c>
      <c r="Q70" t="str">
        <f>_xlfn.IFS(Sales[[#This Row],[Current Upsell $]]=0," ",Sales[[#This Row],[Current Upsell $]]&gt;=400,"High",Sales[[#This Row],[Current Upsell $]]&gt;=100,"Medium",Sales[[#This Row],[Current Upsell $]]&lt;100,"Low")</f>
        <v>Medium</v>
      </c>
      <c r="R70" t="str">
        <f>IF(Sales[[#This Row],[Current Upsell $]]&gt;0,_xlfn.TEXTJOIN(" ",FALSE,Sales[[#This Row],[Subscription Type]],Sales[[#This Row],[Upsell Priority]],TEXT(Sales[[#This Row],[Current Upsell $]],"$#")),"")</f>
        <v>Business Medium $250</v>
      </c>
    </row>
    <row r="71" spans="1:18" x14ac:dyDescent="0.25">
      <c r="A71">
        <v>100115</v>
      </c>
      <c r="B71" t="s">
        <v>0</v>
      </c>
      <c r="D71" s="1"/>
      <c r="E71" s="1"/>
      <c r="F71">
        <v>33</v>
      </c>
      <c r="G71">
        <v>38</v>
      </c>
      <c r="H71" s="1">
        <v>44075</v>
      </c>
      <c r="I71" s="1">
        <v>44378</v>
      </c>
      <c r="J71">
        <v>10</v>
      </c>
      <c r="K71">
        <v>0</v>
      </c>
      <c r="L71" s="1">
        <v>44348</v>
      </c>
      <c r="M71">
        <v>330</v>
      </c>
      <c r="N71" s="11">
        <f>_xlfn.SWITCH(Sales[[#This Row],[Subscription Type]],"Basic",10,"Premium",10,"Business",25,"Enterprise",27)</f>
        <v>10</v>
      </c>
      <c r="O71">
        <f>IF(Sales[[#This Row],[Number of Users]]-Sales[[#This Row],[Licenses Bought]]&lt;0,0,Sales[[#This Row],[Number of Users]]-Sales[[#This Row],[Licenses Bought]])</f>
        <v>5</v>
      </c>
      <c r="P71" s="3">
        <f>IF(Sales[[#This Row],[Sales Month]]=MAX(Sales[Sales Month]),Sales[[#This Row],[Upsell $ Per Non-Paying User]]*Sales[[#This Row],[Non-Paying Users]],0)</f>
        <v>50</v>
      </c>
      <c r="Q71" t="str">
        <f>_xlfn.IFS(Sales[[#This Row],[Current Upsell $]]=0," ",Sales[[#This Row],[Current Upsell $]]&gt;=400,"High",Sales[[#This Row],[Current Upsell $]]&gt;=100,"Medium",Sales[[#This Row],[Current Upsell $]]&lt;100,"Low")</f>
        <v>Low</v>
      </c>
      <c r="R71" t="str">
        <f>IF(Sales[[#This Row],[Current Upsell $]]&gt;0,_xlfn.TEXTJOIN(" ",FALSE,Sales[[#This Row],[Subscription Type]],Sales[[#This Row],[Upsell Priority]],TEXT(Sales[[#This Row],[Current Upsell $]],"$#")),"")</f>
        <v>Premium Low $50</v>
      </c>
    </row>
    <row r="72" spans="1:18" x14ac:dyDescent="0.25">
      <c r="A72">
        <v>100116</v>
      </c>
      <c r="B72" t="s">
        <v>0</v>
      </c>
      <c r="D72" s="1"/>
      <c r="E72" s="1"/>
      <c r="F72">
        <v>32</v>
      </c>
      <c r="G72">
        <v>42</v>
      </c>
      <c r="H72" s="1">
        <v>44075</v>
      </c>
      <c r="I72" s="1">
        <v>44378</v>
      </c>
      <c r="J72">
        <v>10</v>
      </c>
      <c r="K72">
        <v>0</v>
      </c>
      <c r="L72" s="1">
        <v>44348</v>
      </c>
      <c r="M72">
        <v>320</v>
      </c>
      <c r="N72" s="11">
        <f>_xlfn.SWITCH(Sales[[#This Row],[Subscription Type]],"Basic",10,"Premium",10,"Business",25,"Enterprise",27)</f>
        <v>10</v>
      </c>
      <c r="O72">
        <f>IF(Sales[[#This Row],[Number of Users]]-Sales[[#This Row],[Licenses Bought]]&lt;0,0,Sales[[#This Row],[Number of Users]]-Sales[[#This Row],[Licenses Bought]])</f>
        <v>10</v>
      </c>
      <c r="P72" s="3">
        <f>IF(Sales[[#This Row],[Sales Month]]=MAX(Sales[Sales Month]),Sales[[#This Row],[Upsell $ Per Non-Paying User]]*Sales[[#This Row],[Non-Paying Users]],0)</f>
        <v>100</v>
      </c>
      <c r="Q72" t="str">
        <f>_xlfn.IFS(Sales[[#This Row],[Current Upsell $]]=0," ",Sales[[#This Row],[Current Upsell $]]&gt;=400,"High",Sales[[#This Row],[Current Upsell $]]&gt;=100,"Medium",Sales[[#This Row],[Current Upsell $]]&lt;100,"Low")</f>
        <v>Medium</v>
      </c>
      <c r="R72" t="str">
        <f>IF(Sales[[#This Row],[Current Upsell $]]&gt;0,_xlfn.TEXTJOIN(" ",FALSE,Sales[[#This Row],[Subscription Type]],Sales[[#This Row],[Upsell Priority]],TEXT(Sales[[#This Row],[Current Upsell $]],"$#")),"")</f>
        <v>Premium Medium $100</v>
      </c>
    </row>
    <row r="73" spans="1:18" x14ac:dyDescent="0.25">
      <c r="A73">
        <v>100272</v>
      </c>
      <c r="B73" t="s">
        <v>1</v>
      </c>
      <c r="D73" s="1"/>
      <c r="E73" s="1"/>
      <c r="F73">
        <v>24</v>
      </c>
      <c r="G73">
        <v>45</v>
      </c>
      <c r="H73" s="1">
        <v>44317</v>
      </c>
      <c r="I73" s="1">
        <v>44378</v>
      </c>
      <c r="J73">
        <v>2</v>
      </c>
      <c r="K73">
        <v>0</v>
      </c>
      <c r="L73" s="1">
        <v>44348</v>
      </c>
      <c r="M73">
        <v>600</v>
      </c>
      <c r="N73" s="11">
        <f>_xlfn.SWITCH(Sales[[#This Row],[Subscription Type]],"Basic",10,"Premium",10,"Business",25,"Enterprise",27)</f>
        <v>25</v>
      </c>
      <c r="O73">
        <f>IF(Sales[[#This Row],[Number of Users]]-Sales[[#This Row],[Licenses Bought]]&lt;0,0,Sales[[#This Row],[Number of Users]]-Sales[[#This Row],[Licenses Bought]])</f>
        <v>21</v>
      </c>
      <c r="P73" s="3">
        <f>IF(Sales[[#This Row],[Sales Month]]=MAX(Sales[Sales Month]),Sales[[#This Row],[Upsell $ Per Non-Paying User]]*Sales[[#This Row],[Non-Paying Users]],0)</f>
        <v>525</v>
      </c>
      <c r="Q73" t="str">
        <f>_xlfn.IFS(Sales[[#This Row],[Current Upsell $]]=0," ",Sales[[#This Row],[Current Upsell $]]&gt;=400,"High",Sales[[#This Row],[Current Upsell $]]&gt;=100,"Medium",Sales[[#This Row],[Current Upsell $]]&lt;100,"Low")</f>
        <v>High</v>
      </c>
      <c r="R73" t="str">
        <f>IF(Sales[[#This Row],[Current Upsell $]]&gt;0,_xlfn.TEXTJOIN(" ",FALSE,Sales[[#This Row],[Subscription Type]],Sales[[#This Row],[Upsell Priority]],TEXT(Sales[[#This Row],[Current Upsell $]],"$#")),"")</f>
        <v>Business High $525</v>
      </c>
    </row>
    <row r="74" spans="1:18" x14ac:dyDescent="0.25">
      <c r="A74">
        <v>100118</v>
      </c>
      <c r="B74" t="s">
        <v>0</v>
      </c>
      <c r="D74" s="1"/>
      <c r="E74" s="1"/>
      <c r="F74">
        <v>31</v>
      </c>
      <c r="G74">
        <v>44</v>
      </c>
      <c r="H74" s="1">
        <v>44075</v>
      </c>
      <c r="I74" s="1">
        <v>44378</v>
      </c>
      <c r="J74">
        <v>10</v>
      </c>
      <c r="K74">
        <v>0</v>
      </c>
      <c r="L74" s="1">
        <v>44348</v>
      </c>
      <c r="M74">
        <v>310</v>
      </c>
      <c r="N74" s="11">
        <f>_xlfn.SWITCH(Sales[[#This Row],[Subscription Type]],"Basic",10,"Premium",10,"Business",25,"Enterprise",27)</f>
        <v>10</v>
      </c>
      <c r="O74">
        <f>IF(Sales[[#This Row],[Number of Users]]-Sales[[#This Row],[Licenses Bought]]&lt;0,0,Sales[[#This Row],[Number of Users]]-Sales[[#This Row],[Licenses Bought]])</f>
        <v>13</v>
      </c>
      <c r="P74" s="3">
        <f>IF(Sales[[#This Row],[Sales Month]]=MAX(Sales[Sales Month]),Sales[[#This Row],[Upsell $ Per Non-Paying User]]*Sales[[#This Row],[Non-Paying Users]],0)</f>
        <v>130</v>
      </c>
      <c r="Q74" t="str">
        <f>_xlfn.IFS(Sales[[#This Row],[Current Upsell $]]=0," ",Sales[[#This Row],[Current Upsell $]]&gt;=400,"High",Sales[[#This Row],[Current Upsell $]]&gt;=100,"Medium",Sales[[#This Row],[Current Upsell $]]&lt;100,"Low")</f>
        <v>Medium</v>
      </c>
      <c r="R74" t="str">
        <f>IF(Sales[[#This Row],[Current Upsell $]]&gt;0,_xlfn.TEXTJOIN(" ",FALSE,Sales[[#This Row],[Subscription Type]],Sales[[#This Row],[Upsell Priority]],TEXT(Sales[[#This Row],[Current Upsell $]],"$#")),"")</f>
        <v>Premium Medium $130</v>
      </c>
    </row>
    <row r="75" spans="1:18" x14ac:dyDescent="0.25">
      <c r="A75">
        <v>100119</v>
      </c>
      <c r="B75" t="s">
        <v>0</v>
      </c>
      <c r="D75" s="1"/>
      <c r="E75" s="1"/>
      <c r="F75">
        <v>26</v>
      </c>
      <c r="G75">
        <v>35</v>
      </c>
      <c r="H75" s="1">
        <v>44075</v>
      </c>
      <c r="I75" s="1">
        <v>44378</v>
      </c>
      <c r="J75">
        <v>10</v>
      </c>
      <c r="K75">
        <v>0</v>
      </c>
      <c r="L75" s="1">
        <v>44348</v>
      </c>
      <c r="M75">
        <v>260</v>
      </c>
      <c r="N75" s="11">
        <f>_xlfn.SWITCH(Sales[[#This Row],[Subscription Type]],"Basic",10,"Premium",10,"Business",25,"Enterprise",27)</f>
        <v>10</v>
      </c>
      <c r="O75">
        <f>IF(Sales[[#This Row],[Number of Users]]-Sales[[#This Row],[Licenses Bought]]&lt;0,0,Sales[[#This Row],[Number of Users]]-Sales[[#This Row],[Licenses Bought]])</f>
        <v>9</v>
      </c>
      <c r="P75" s="3">
        <f>IF(Sales[[#This Row],[Sales Month]]=MAX(Sales[Sales Month]),Sales[[#This Row],[Upsell $ Per Non-Paying User]]*Sales[[#This Row],[Non-Paying Users]],0)</f>
        <v>90</v>
      </c>
      <c r="Q75" t="str">
        <f>_xlfn.IFS(Sales[[#This Row],[Current Upsell $]]=0," ",Sales[[#This Row],[Current Upsell $]]&gt;=400,"High",Sales[[#This Row],[Current Upsell $]]&gt;=100,"Medium",Sales[[#This Row],[Current Upsell $]]&lt;100,"Low")</f>
        <v>Low</v>
      </c>
      <c r="R75" t="str">
        <f>IF(Sales[[#This Row],[Current Upsell $]]&gt;0,_xlfn.TEXTJOIN(" ",FALSE,Sales[[#This Row],[Subscription Type]],Sales[[#This Row],[Upsell Priority]],TEXT(Sales[[#This Row],[Current Upsell $]],"$#")),"")</f>
        <v>Premium Low $90</v>
      </c>
    </row>
    <row r="76" spans="1:18" x14ac:dyDescent="0.25">
      <c r="A76">
        <v>100120</v>
      </c>
      <c r="B76" t="s">
        <v>1</v>
      </c>
      <c r="D76" s="1"/>
      <c r="E76" s="1"/>
      <c r="F76">
        <v>16</v>
      </c>
      <c r="G76">
        <v>21</v>
      </c>
      <c r="H76" s="1">
        <v>44075</v>
      </c>
      <c r="I76" s="1">
        <v>44378</v>
      </c>
      <c r="J76">
        <v>10</v>
      </c>
      <c r="K76">
        <v>0</v>
      </c>
      <c r="L76" s="1">
        <v>44348</v>
      </c>
      <c r="M76">
        <v>400</v>
      </c>
      <c r="N76" s="11">
        <f>_xlfn.SWITCH(Sales[[#This Row],[Subscription Type]],"Basic",10,"Premium",10,"Business",25,"Enterprise",27)</f>
        <v>25</v>
      </c>
      <c r="O76">
        <f>IF(Sales[[#This Row],[Number of Users]]-Sales[[#This Row],[Licenses Bought]]&lt;0,0,Sales[[#This Row],[Number of Users]]-Sales[[#This Row],[Licenses Bought]])</f>
        <v>5</v>
      </c>
      <c r="P76" s="3">
        <f>IF(Sales[[#This Row],[Sales Month]]=MAX(Sales[Sales Month]),Sales[[#This Row],[Upsell $ Per Non-Paying User]]*Sales[[#This Row],[Non-Paying Users]],0)</f>
        <v>125</v>
      </c>
      <c r="Q76" t="str">
        <f>_xlfn.IFS(Sales[[#This Row],[Current Upsell $]]=0," ",Sales[[#This Row],[Current Upsell $]]&gt;=400,"High",Sales[[#This Row],[Current Upsell $]]&gt;=100,"Medium",Sales[[#This Row],[Current Upsell $]]&lt;100,"Low")</f>
        <v>Medium</v>
      </c>
      <c r="R76" t="str">
        <f>IF(Sales[[#This Row],[Current Upsell $]]&gt;0,_xlfn.TEXTJOIN(" ",FALSE,Sales[[#This Row],[Subscription Type]],Sales[[#This Row],[Upsell Priority]],TEXT(Sales[[#This Row],[Current Upsell $]],"$#")),"")</f>
        <v>Business Medium $125</v>
      </c>
    </row>
    <row r="77" spans="1:18" x14ac:dyDescent="0.25">
      <c r="A77">
        <v>100121</v>
      </c>
      <c r="B77" t="s">
        <v>1</v>
      </c>
      <c r="D77" s="1"/>
      <c r="E77" s="1"/>
      <c r="F77">
        <v>16</v>
      </c>
      <c r="G77">
        <v>21</v>
      </c>
      <c r="H77" s="1">
        <v>44075</v>
      </c>
      <c r="I77" s="1">
        <v>44378</v>
      </c>
      <c r="J77">
        <v>10</v>
      </c>
      <c r="K77">
        <v>0</v>
      </c>
      <c r="L77" s="1">
        <v>44348</v>
      </c>
      <c r="M77">
        <v>400</v>
      </c>
      <c r="N77" s="11">
        <f>_xlfn.SWITCH(Sales[[#This Row],[Subscription Type]],"Basic",10,"Premium",10,"Business",25,"Enterprise",27)</f>
        <v>25</v>
      </c>
      <c r="O77">
        <f>IF(Sales[[#This Row],[Number of Users]]-Sales[[#This Row],[Licenses Bought]]&lt;0,0,Sales[[#This Row],[Number of Users]]-Sales[[#This Row],[Licenses Bought]])</f>
        <v>5</v>
      </c>
      <c r="P77" s="3">
        <f>IF(Sales[[#This Row],[Sales Month]]=MAX(Sales[Sales Month]),Sales[[#This Row],[Upsell $ Per Non-Paying User]]*Sales[[#This Row],[Non-Paying Users]],0)</f>
        <v>125</v>
      </c>
      <c r="Q77" t="str">
        <f>_xlfn.IFS(Sales[[#This Row],[Current Upsell $]]=0," ",Sales[[#This Row],[Current Upsell $]]&gt;=400,"High",Sales[[#This Row],[Current Upsell $]]&gt;=100,"Medium",Sales[[#This Row],[Current Upsell $]]&lt;100,"Low")</f>
        <v>Medium</v>
      </c>
      <c r="R77" t="str">
        <f>IF(Sales[[#This Row],[Current Upsell $]]&gt;0,_xlfn.TEXTJOIN(" ",FALSE,Sales[[#This Row],[Subscription Type]],Sales[[#This Row],[Upsell Priority]],TEXT(Sales[[#This Row],[Current Upsell $]],"$#")),"")</f>
        <v>Business Medium $125</v>
      </c>
    </row>
    <row r="78" spans="1:18" x14ac:dyDescent="0.25">
      <c r="A78">
        <v>100122</v>
      </c>
      <c r="B78" t="s">
        <v>0</v>
      </c>
      <c r="D78" s="1"/>
      <c r="E78" s="1"/>
      <c r="F78">
        <v>14</v>
      </c>
      <c r="G78">
        <v>17</v>
      </c>
      <c r="H78" s="1">
        <v>44075</v>
      </c>
      <c r="I78" s="1">
        <v>44378</v>
      </c>
      <c r="J78">
        <v>10</v>
      </c>
      <c r="K78">
        <v>0</v>
      </c>
      <c r="L78" s="1">
        <v>44348</v>
      </c>
      <c r="M78">
        <v>140</v>
      </c>
      <c r="N78" s="11">
        <f>_xlfn.SWITCH(Sales[[#This Row],[Subscription Type]],"Basic",10,"Premium",10,"Business",25,"Enterprise",27)</f>
        <v>10</v>
      </c>
      <c r="O78">
        <f>IF(Sales[[#This Row],[Number of Users]]-Sales[[#This Row],[Licenses Bought]]&lt;0,0,Sales[[#This Row],[Number of Users]]-Sales[[#This Row],[Licenses Bought]])</f>
        <v>3</v>
      </c>
      <c r="P78" s="3">
        <f>IF(Sales[[#This Row],[Sales Month]]=MAX(Sales[Sales Month]),Sales[[#This Row],[Upsell $ Per Non-Paying User]]*Sales[[#This Row],[Non-Paying Users]],0)</f>
        <v>30</v>
      </c>
      <c r="Q78" t="str">
        <f>_xlfn.IFS(Sales[[#This Row],[Current Upsell $]]=0," ",Sales[[#This Row],[Current Upsell $]]&gt;=400,"High",Sales[[#This Row],[Current Upsell $]]&gt;=100,"Medium",Sales[[#This Row],[Current Upsell $]]&lt;100,"Low")</f>
        <v>Low</v>
      </c>
      <c r="R78" t="str">
        <f>IF(Sales[[#This Row],[Current Upsell $]]&gt;0,_xlfn.TEXTJOIN(" ",FALSE,Sales[[#This Row],[Subscription Type]],Sales[[#This Row],[Upsell Priority]],TEXT(Sales[[#This Row],[Current Upsell $]],"$#")),"")</f>
        <v>Premium Low $30</v>
      </c>
    </row>
    <row r="79" spans="1:18" x14ac:dyDescent="0.25">
      <c r="A79">
        <v>100124</v>
      </c>
      <c r="B79" t="s">
        <v>3</v>
      </c>
      <c r="F79">
        <v>0</v>
      </c>
      <c r="G79">
        <v>14</v>
      </c>
      <c r="H79" s="1">
        <v>44075</v>
      </c>
      <c r="I79" s="1">
        <v>44378</v>
      </c>
      <c r="J79">
        <v>10</v>
      </c>
      <c r="K79">
        <v>0</v>
      </c>
      <c r="L79" s="1">
        <v>44348</v>
      </c>
      <c r="M79">
        <v>0</v>
      </c>
      <c r="N79" s="11">
        <f>_xlfn.SWITCH(Sales[[#This Row],[Subscription Type]],"Basic",10,"Premium",10,"Business",25,"Enterprise",27)</f>
        <v>10</v>
      </c>
      <c r="O79">
        <f>IF(Sales[[#This Row],[Number of Users]]-Sales[[#This Row],[Licenses Bought]]&lt;0,0,Sales[[#This Row],[Number of Users]]-Sales[[#This Row],[Licenses Bought]])</f>
        <v>14</v>
      </c>
      <c r="P79" s="3">
        <f>IF(Sales[[#This Row],[Sales Month]]=MAX(Sales[Sales Month]),Sales[[#This Row],[Upsell $ Per Non-Paying User]]*Sales[[#This Row],[Non-Paying Users]],0)</f>
        <v>140</v>
      </c>
      <c r="Q79" t="str">
        <f>_xlfn.IFS(Sales[[#This Row],[Current Upsell $]]=0," ",Sales[[#This Row],[Current Upsell $]]&gt;=400,"High",Sales[[#This Row],[Current Upsell $]]&gt;=100,"Medium",Sales[[#This Row],[Current Upsell $]]&lt;100,"Low")</f>
        <v>Medium</v>
      </c>
      <c r="R79" t="str">
        <f>IF(Sales[[#This Row],[Current Upsell $]]&gt;0,_xlfn.TEXTJOIN(" ",FALSE,Sales[[#This Row],[Subscription Type]],Sales[[#This Row],[Upsell Priority]],TEXT(Sales[[#This Row],[Current Upsell $]],"$#")),"")</f>
        <v>Basic Medium $140</v>
      </c>
    </row>
    <row r="80" spans="1:18" x14ac:dyDescent="0.25">
      <c r="A80">
        <v>100125</v>
      </c>
      <c r="B80" t="s">
        <v>1</v>
      </c>
      <c r="D80" s="1"/>
      <c r="E80" s="1"/>
      <c r="F80">
        <v>11</v>
      </c>
      <c r="G80">
        <v>13</v>
      </c>
      <c r="H80" s="1">
        <v>44075</v>
      </c>
      <c r="I80" s="1">
        <v>44378</v>
      </c>
      <c r="J80">
        <v>10</v>
      </c>
      <c r="K80">
        <v>0</v>
      </c>
      <c r="L80" s="1">
        <v>44348</v>
      </c>
      <c r="M80">
        <v>275</v>
      </c>
      <c r="N80" s="11">
        <f>_xlfn.SWITCH(Sales[[#This Row],[Subscription Type]],"Basic",10,"Premium",10,"Business",25,"Enterprise",27)</f>
        <v>25</v>
      </c>
      <c r="O80">
        <f>IF(Sales[[#This Row],[Number of Users]]-Sales[[#This Row],[Licenses Bought]]&lt;0,0,Sales[[#This Row],[Number of Users]]-Sales[[#This Row],[Licenses Bought]])</f>
        <v>2</v>
      </c>
      <c r="P80" s="3">
        <f>IF(Sales[[#This Row],[Sales Month]]=MAX(Sales[Sales Month]),Sales[[#This Row],[Upsell $ Per Non-Paying User]]*Sales[[#This Row],[Non-Paying Users]],0)</f>
        <v>50</v>
      </c>
      <c r="Q80" t="str">
        <f>_xlfn.IFS(Sales[[#This Row],[Current Upsell $]]=0," ",Sales[[#This Row],[Current Upsell $]]&gt;=400,"High",Sales[[#This Row],[Current Upsell $]]&gt;=100,"Medium",Sales[[#This Row],[Current Upsell $]]&lt;100,"Low")</f>
        <v>Low</v>
      </c>
      <c r="R80" t="str">
        <f>IF(Sales[[#This Row],[Current Upsell $]]&gt;0,_xlfn.TEXTJOIN(" ",FALSE,Sales[[#This Row],[Subscription Type]],Sales[[#This Row],[Upsell Priority]],TEXT(Sales[[#This Row],[Current Upsell $]],"$#")),"")</f>
        <v>Business Low $50</v>
      </c>
    </row>
    <row r="81" spans="1:18" x14ac:dyDescent="0.25">
      <c r="A81">
        <v>100126</v>
      </c>
      <c r="B81" t="s">
        <v>0</v>
      </c>
      <c r="D81" s="1"/>
      <c r="E81" s="1"/>
      <c r="F81">
        <v>11</v>
      </c>
      <c r="G81">
        <v>13</v>
      </c>
      <c r="H81" s="1">
        <v>44075</v>
      </c>
      <c r="I81" s="1">
        <v>44378</v>
      </c>
      <c r="J81">
        <v>10</v>
      </c>
      <c r="K81">
        <v>0</v>
      </c>
      <c r="L81" s="1">
        <v>44348</v>
      </c>
      <c r="M81">
        <v>110</v>
      </c>
      <c r="N81" s="11">
        <f>_xlfn.SWITCH(Sales[[#This Row],[Subscription Type]],"Basic",10,"Premium",10,"Business",25,"Enterprise",27)</f>
        <v>10</v>
      </c>
      <c r="O81">
        <f>IF(Sales[[#This Row],[Number of Users]]-Sales[[#This Row],[Licenses Bought]]&lt;0,0,Sales[[#This Row],[Number of Users]]-Sales[[#This Row],[Licenses Bought]])</f>
        <v>2</v>
      </c>
      <c r="P81" s="3">
        <f>IF(Sales[[#This Row],[Sales Month]]=MAX(Sales[Sales Month]),Sales[[#This Row],[Upsell $ Per Non-Paying User]]*Sales[[#This Row],[Non-Paying Users]],0)</f>
        <v>20</v>
      </c>
      <c r="Q81" t="str">
        <f>_xlfn.IFS(Sales[[#This Row],[Current Upsell $]]=0," ",Sales[[#This Row],[Current Upsell $]]&gt;=400,"High",Sales[[#This Row],[Current Upsell $]]&gt;=100,"Medium",Sales[[#This Row],[Current Upsell $]]&lt;100,"Low")</f>
        <v>Low</v>
      </c>
      <c r="R81" t="str">
        <f>IF(Sales[[#This Row],[Current Upsell $]]&gt;0,_xlfn.TEXTJOIN(" ",FALSE,Sales[[#This Row],[Subscription Type]],Sales[[#This Row],[Upsell Priority]],TEXT(Sales[[#This Row],[Current Upsell $]],"$#")),"")</f>
        <v>Premium Low $20</v>
      </c>
    </row>
    <row r="82" spans="1:18" x14ac:dyDescent="0.25">
      <c r="A82">
        <v>100127</v>
      </c>
      <c r="B82" t="s">
        <v>0</v>
      </c>
      <c r="D82" s="1"/>
      <c r="E82" s="1"/>
      <c r="F82">
        <v>10</v>
      </c>
      <c r="G82">
        <v>16</v>
      </c>
      <c r="H82" s="1">
        <v>44075</v>
      </c>
      <c r="I82" s="1">
        <v>44378</v>
      </c>
      <c r="J82">
        <v>10</v>
      </c>
      <c r="K82">
        <v>0</v>
      </c>
      <c r="L82" s="1">
        <v>44348</v>
      </c>
      <c r="M82">
        <v>100</v>
      </c>
      <c r="N82" s="11">
        <f>_xlfn.SWITCH(Sales[[#This Row],[Subscription Type]],"Basic",10,"Premium",10,"Business",25,"Enterprise",27)</f>
        <v>10</v>
      </c>
      <c r="O82">
        <f>IF(Sales[[#This Row],[Number of Users]]-Sales[[#This Row],[Licenses Bought]]&lt;0,0,Sales[[#This Row],[Number of Users]]-Sales[[#This Row],[Licenses Bought]])</f>
        <v>6</v>
      </c>
      <c r="P82" s="3">
        <f>IF(Sales[[#This Row],[Sales Month]]=MAX(Sales[Sales Month]),Sales[[#This Row],[Upsell $ Per Non-Paying User]]*Sales[[#This Row],[Non-Paying Users]],0)</f>
        <v>60</v>
      </c>
      <c r="Q82" t="str">
        <f>_xlfn.IFS(Sales[[#This Row],[Current Upsell $]]=0," ",Sales[[#This Row],[Current Upsell $]]&gt;=400,"High",Sales[[#This Row],[Current Upsell $]]&gt;=100,"Medium",Sales[[#This Row],[Current Upsell $]]&lt;100,"Low")</f>
        <v>Low</v>
      </c>
      <c r="R82" t="str">
        <f>IF(Sales[[#This Row],[Current Upsell $]]&gt;0,_xlfn.TEXTJOIN(" ",FALSE,Sales[[#This Row],[Subscription Type]],Sales[[#This Row],[Upsell Priority]],TEXT(Sales[[#This Row],[Current Upsell $]],"$#")),"")</f>
        <v>Premium Low $60</v>
      </c>
    </row>
    <row r="83" spans="1:18" x14ac:dyDescent="0.25">
      <c r="A83">
        <v>100130</v>
      </c>
      <c r="B83" t="s">
        <v>3</v>
      </c>
      <c r="F83">
        <v>0</v>
      </c>
      <c r="G83">
        <v>8</v>
      </c>
      <c r="H83" s="1">
        <v>44075</v>
      </c>
      <c r="I83" s="1">
        <v>44378</v>
      </c>
      <c r="J83">
        <v>10</v>
      </c>
      <c r="K83">
        <v>0</v>
      </c>
      <c r="L83" s="1">
        <v>44348</v>
      </c>
      <c r="M83">
        <v>0</v>
      </c>
      <c r="N83" s="11">
        <f>_xlfn.SWITCH(Sales[[#This Row],[Subscription Type]],"Basic",10,"Premium",10,"Business",25,"Enterprise",27)</f>
        <v>10</v>
      </c>
      <c r="O83">
        <f>IF(Sales[[#This Row],[Number of Users]]-Sales[[#This Row],[Licenses Bought]]&lt;0,0,Sales[[#This Row],[Number of Users]]-Sales[[#This Row],[Licenses Bought]])</f>
        <v>8</v>
      </c>
      <c r="P83" s="3">
        <f>IF(Sales[[#This Row],[Sales Month]]=MAX(Sales[Sales Month]),Sales[[#This Row],[Upsell $ Per Non-Paying User]]*Sales[[#This Row],[Non-Paying Users]],0)</f>
        <v>80</v>
      </c>
      <c r="Q83" t="str">
        <f>_xlfn.IFS(Sales[[#This Row],[Current Upsell $]]=0," ",Sales[[#This Row],[Current Upsell $]]&gt;=400,"High",Sales[[#This Row],[Current Upsell $]]&gt;=100,"Medium",Sales[[#This Row],[Current Upsell $]]&lt;100,"Low")</f>
        <v>Low</v>
      </c>
      <c r="R83" t="str">
        <f>IF(Sales[[#This Row],[Current Upsell $]]&gt;0,_xlfn.TEXTJOIN(" ",FALSE,Sales[[#This Row],[Subscription Type]],Sales[[#This Row],[Upsell Priority]],TEXT(Sales[[#This Row],[Current Upsell $]],"$#")),"")</f>
        <v>Basic Low $80</v>
      </c>
    </row>
    <row r="84" spans="1:18" x14ac:dyDescent="0.25">
      <c r="A84">
        <v>100133</v>
      </c>
      <c r="B84" t="s">
        <v>3</v>
      </c>
      <c r="F84">
        <v>0</v>
      </c>
      <c r="G84">
        <v>3</v>
      </c>
      <c r="H84" s="1">
        <v>44075</v>
      </c>
      <c r="I84" s="1">
        <v>44378</v>
      </c>
      <c r="J84">
        <v>10</v>
      </c>
      <c r="K84">
        <v>0</v>
      </c>
      <c r="L84" s="1">
        <v>44348</v>
      </c>
      <c r="M84">
        <v>0</v>
      </c>
      <c r="N84" s="11">
        <f>_xlfn.SWITCH(Sales[[#This Row],[Subscription Type]],"Basic",10,"Premium",10,"Business",25,"Enterprise",27)</f>
        <v>10</v>
      </c>
      <c r="O84">
        <f>IF(Sales[[#This Row],[Number of Users]]-Sales[[#This Row],[Licenses Bought]]&lt;0,0,Sales[[#This Row],[Number of Users]]-Sales[[#This Row],[Licenses Bought]])</f>
        <v>3</v>
      </c>
      <c r="P84" s="3">
        <f>IF(Sales[[#This Row],[Sales Month]]=MAX(Sales[Sales Month]),Sales[[#This Row],[Upsell $ Per Non-Paying User]]*Sales[[#This Row],[Non-Paying Users]],0)</f>
        <v>30</v>
      </c>
      <c r="Q84" t="str">
        <f>_xlfn.IFS(Sales[[#This Row],[Current Upsell $]]=0," ",Sales[[#This Row],[Current Upsell $]]&gt;=400,"High",Sales[[#This Row],[Current Upsell $]]&gt;=100,"Medium",Sales[[#This Row],[Current Upsell $]]&lt;100,"Low")</f>
        <v>Low</v>
      </c>
      <c r="R84" t="str">
        <f>IF(Sales[[#This Row],[Current Upsell $]]&gt;0,_xlfn.TEXTJOIN(" ",FALSE,Sales[[#This Row],[Subscription Type]],Sales[[#This Row],[Upsell Priority]],TEXT(Sales[[#This Row],[Current Upsell $]],"$#")),"")</f>
        <v>Basic Low $30</v>
      </c>
    </row>
    <row r="85" spans="1:18" x14ac:dyDescent="0.25">
      <c r="A85">
        <v>100134</v>
      </c>
      <c r="B85" t="s">
        <v>0</v>
      </c>
      <c r="F85">
        <v>1</v>
      </c>
      <c r="G85">
        <v>2</v>
      </c>
      <c r="H85" s="1">
        <v>44075</v>
      </c>
      <c r="I85" s="1">
        <v>44348</v>
      </c>
      <c r="J85">
        <v>9</v>
      </c>
      <c r="K85">
        <v>0</v>
      </c>
      <c r="L85" s="1">
        <v>44348</v>
      </c>
      <c r="M85">
        <v>10</v>
      </c>
      <c r="N85" s="11">
        <f>_xlfn.SWITCH(Sales[[#This Row],[Subscription Type]],"Basic",10,"Premium",10,"Business",25,"Enterprise",27)</f>
        <v>10</v>
      </c>
      <c r="O85">
        <f>IF(Sales[[#This Row],[Number of Users]]-Sales[[#This Row],[Licenses Bought]]&lt;0,0,Sales[[#This Row],[Number of Users]]-Sales[[#This Row],[Licenses Bought]])</f>
        <v>1</v>
      </c>
      <c r="P85" s="3">
        <f>IF(Sales[[#This Row],[Sales Month]]=MAX(Sales[Sales Month]),Sales[[#This Row],[Upsell $ Per Non-Paying User]]*Sales[[#This Row],[Non-Paying Users]],0)</f>
        <v>10</v>
      </c>
      <c r="Q85" t="str">
        <f>_xlfn.IFS(Sales[[#This Row],[Current Upsell $]]=0," ",Sales[[#This Row],[Current Upsell $]]&gt;=400,"High",Sales[[#This Row],[Current Upsell $]]&gt;=100,"Medium",Sales[[#This Row],[Current Upsell $]]&lt;100,"Low")</f>
        <v>Low</v>
      </c>
      <c r="R85" t="str">
        <f>IF(Sales[[#This Row],[Current Upsell $]]&gt;0,_xlfn.TEXTJOIN(" ",FALSE,Sales[[#This Row],[Subscription Type]],Sales[[#This Row],[Upsell Priority]],TEXT(Sales[[#This Row],[Current Upsell $]],"$#")),"")</f>
        <v>Premium Low $10</v>
      </c>
    </row>
    <row r="86" spans="1:18" x14ac:dyDescent="0.25">
      <c r="A86">
        <v>100135</v>
      </c>
      <c r="B86" t="s">
        <v>3</v>
      </c>
      <c r="F86">
        <v>0</v>
      </c>
      <c r="G86">
        <v>2</v>
      </c>
      <c r="H86" s="1">
        <v>44075</v>
      </c>
      <c r="I86" s="1">
        <v>44378</v>
      </c>
      <c r="J86">
        <v>10</v>
      </c>
      <c r="K86">
        <v>0</v>
      </c>
      <c r="L86" s="1">
        <v>44348</v>
      </c>
      <c r="M86">
        <v>0</v>
      </c>
      <c r="N86" s="11">
        <f>_xlfn.SWITCH(Sales[[#This Row],[Subscription Type]],"Basic",10,"Premium",10,"Business",25,"Enterprise",27)</f>
        <v>10</v>
      </c>
      <c r="O86">
        <f>IF(Sales[[#This Row],[Number of Users]]-Sales[[#This Row],[Licenses Bought]]&lt;0,0,Sales[[#This Row],[Number of Users]]-Sales[[#This Row],[Licenses Bought]])</f>
        <v>2</v>
      </c>
      <c r="P86" s="3">
        <f>IF(Sales[[#This Row],[Sales Month]]=MAX(Sales[Sales Month]),Sales[[#This Row],[Upsell $ Per Non-Paying User]]*Sales[[#This Row],[Non-Paying Users]],0)</f>
        <v>20</v>
      </c>
      <c r="Q86" t="str">
        <f>_xlfn.IFS(Sales[[#This Row],[Current Upsell $]]=0," ",Sales[[#This Row],[Current Upsell $]]&gt;=400,"High",Sales[[#This Row],[Current Upsell $]]&gt;=100,"Medium",Sales[[#This Row],[Current Upsell $]]&lt;100,"Low")</f>
        <v>Low</v>
      </c>
      <c r="R86" t="str">
        <f>IF(Sales[[#This Row],[Current Upsell $]]&gt;0,_xlfn.TEXTJOIN(" ",FALSE,Sales[[#This Row],[Subscription Type]],Sales[[#This Row],[Upsell Priority]],TEXT(Sales[[#This Row],[Current Upsell $]],"$#")),"")</f>
        <v>Basic Low $20</v>
      </c>
    </row>
    <row r="87" spans="1:18" x14ac:dyDescent="0.25">
      <c r="A87">
        <v>100138</v>
      </c>
      <c r="B87" t="s">
        <v>0</v>
      </c>
      <c r="F87">
        <v>1</v>
      </c>
      <c r="G87">
        <v>2</v>
      </c>
      <c r="H87" s="1">
        <v>44075</v>
      </c>
      <c r="I87" s="1">
        <v>44378</v>
      </c>
      <c r="J87">
        <v>10</v>
      </c>
      <c r="K87">
        <v>0</v>
      </c>
      <c r="L87" s="1">
        <v>44348</v>
      </c>
      <c r="M87">
        <v>10</v>
      </c>
      <c r="N87" s="11">
        <f>_xlfn.SWITCH(Sales[[#This Row],[Subscription Type]],"Basic",10,"Premium",10,"Business",25,"Enterprise",27)</f>
        <v>10</v>
      </c>
      <c r="O87">
        <f>IF(Sales[[#This Row],[Number of Users]]-Sales[[#This Row],[Licenses Bought]]&lt;0,0,Sales[[#This Row],[Number of Users]]-Sales[[#This Row],[Licenses Bought]])</f>
        <v>1</v>
      </c>
      <c r="P87" s="3">
        <f>IF(Sales[[#This Row],[Sales Month]]=MAX(Sales[Sales Month]),Sales[[#This Row],[Upsell $ Per Non-Paying User]]*Sales[[#This Row],[Non-Paying Users]],0)</f>
        <v>10</v>
      </c>
      <c r="Q87" t="str">
        <f>_xlfn.IFS(Sales[[#This Row],[Current Upsell $]]=0," ",Sales[[#This Row],[Current Upsell $]]&gt;=400,"High",Sales[[#This Row],[Current Upsell $]]&gt;=100,"Medium",Sales[[#This Row],[Current Upsell $]]&lt;100,"Low")</f>
        <v>Low</v>
      </c>
      <c r="R87" t="str">
        <f>IF(Sales[[#This Row],[Current Upsell $]]&gt;0,_xlfn.TEXTJOIN(" ",FALSE,Sales[[#This Row],[Subscription Type]],Sales[[#This Row],[Upsell Priority]],TEXT(Sales[[#This Row],[Current Upsell $]],"$#")),"")</f>
        <v>Premium Low $10</v>
      </c>
    </row>
    <row r="88" spans="1:18" x14ac:dyDescent="0.25">
      <c r="A88">
        <v>100141</v>
      </c>
      <c r="B88" t="s">
        <v>0</v>
      </c>
      <c r="D88" s="1"/>
      <c r="E88" s="1"/>
      <c r="F88">
        <v>1</v>
      </c>
      <c r="G88">
        <v>2</v>
      </c>
      <c r="H88" s="1">
        <v>44075</v>
      </c>
      <c r="I88" s="1">
        <v>44378</v>
      </c>
      <c r="J88">
        <v>10</v>
      </c>
      <c r="K88">
        <v>0</v>
      </c>
      <c r="L88" s="1">
        <v>44348</v>
      </c>
      <c r="M88">
        <v>10</v>
      </c>
      <c r="N88" s="11">
        <f>_xlfn.SWITCH(Sales[[#This Row],[Subscription Type]],"Basic",10,"Premium",10,"Business",25,"Enterprise",27)</f>
        <v>10</v>
      </c>
      <c r="O88">
        <f>IF(Sales[[#This Row],[Number of Users]]-Sales[[#This Row],[Licenses Bought]]&lt;0,0,Sales[[#This Row],[Number of Users]]-Sales[[#This Row],[Licenses Bought]])</f>
        <v>1</v>
      </c>
      <c r="P88" s="3">
        <f>IF(Sales[[#This Row],[Sales Month]]=MAX(Sales[Sales Month]),Sales[[#This Row],[Upsell $ Per Non-Paying User]]*Sales[[#This Row],[Non-Paying Users]],0)</f>
        <v>10</v>
      </c>
      <c r="Q88" t="str">
        <f>_xlfn.IFS(Sales[[#This Row],[Current Upsell $]]=0," ",Sales[[#This Row],[Current Upsell $]]&gt;=400,"High",Sales[[#This Row],[Current Upsell $]]&gt;=100,"Medium",Sales[[#This Row],[Current Upsell $]]&lt;100,"Low")</f>
        <v>Low</v>
      </c>
      <c r="R88" t="str">
        <f>IF(Sales[[#This Row],[Current Upsell $]]&gt;0,_xlfn.TEXTJOIN(" ",FALSE,Sales[[#This Row],[Subscription Type]],Sales[[#This Row],[Upsell Priority]],TEXT(Sales[[#This Row],[Current Upsell $]],"$#")),"")</f>
        <v>Premium Low $10</v>
      </c>
    </row>
    <row r="89" spans="1:18" x14ac:dyDescent="0.25">
      <c r="A89">
        <v>100142</v>
      </c>
      <c r="B89" t="s">
        <v>0</v>
      </c>
      <c r="D89" s="1"/>
      <c r="E89" s="1"/>
      <c r="F89">
        <v>1</v>
      </c>
      <c r="G89">
        <v>1</v>
      </c>
      <c r="H89" s="1">
        <v>44075</v>
      </c>
      <c r="I89" s="1">
        <v>44378</v>
      </c>
      <c r="J89">
        <v>10</v>
      </c>
      <c r="K89">
        <v>0</v>
      </c>
      <c r="L89" s="1">
        <v>44348</v>
      </c>
      <c r="M89">
        <v>10</v>
      </c>
      <c r="N89" s="11">
        <f>_xlfn.SWITCH(Sales[[#This Row],[Subscription Type]],"Basic",10,"Premium",10,"Business",25,"Enterprise",27)</f>
        <v>10</v>
      </c>
      <c r="O89">
        <f>IF(Sales[[#This Row],[Number of Users]]-Sales[[#This Row],[Licenses Bought]]&lt;0,0,Sales[[#This Row],[Number of Users]]-Sales[[#This Row],[Licenses Bought]])</f>
        <v>0</v>
      </c>
      <c r="P89" s="3">
        <f>IF(Sales[[#This Row],[Sales Month]]=MAX(Sales[Sales Month]),Sales[[#This Row],[Upsell $ Per Non-Paying User]]*Sales[[#This Row],[Non-Paying Users]],0)</f>
        <v>0</v>
      </c>
      <c r="Q89" t="str">
        <f>_xlfn.IFS(Sales[[#This Row],[Current Upsell $]]=0," ",Sales[[#This Row],[Current Upsell $]]&gt;=400,"High",Sales[[#This Row],[Current Upsell $]]&gt;=100,"Medium",Sales[[#This Row],[Current Upsell $]]&lt;100,"Low")</f>
        <v xml:space="preserve"> </v>
      </c>
      <c r="R89" t="str">
        <f>IF(Sales[[#This Row],[Current Upsell $]]&gt;0,_xlfn.TEXTJOIN(" ",FALSE,Sales[[#This Row],[Subscription Type]],Sales[[#This Row],[Upsell Priority]],TEXT(Sales[[#This Row],[Current Upsell $]],"$#")),"")</f>
        <v/>
      </c>
    </row>
    <row r="90" spans="1:18" x14ac:dyDescent="0.25">
      <c r="A90">
        <v>100143</v>
      </c>
      <c r="B90" t="s">
        <v>0</v>
      </c>
      <c r="D90" s="1"/>
      <c r="E90" s="1"/>
      <c r="F90">
        <v>1</v>
      </c>
      <c r="G90">
        <v>2</v>
      </c>
      <c r="H90" s="1">
        <v>44075</v>
      </c>
      <c r="I90" s="1">
        <v>44378</v>
      </c>
      <c r="J90">
        <v>10</v>
      </c>
      <c r="K90">
        <v>0</v>
      </c>
      <c r="L90" s="1">
        <v>44348</v>
      </c>
      <c r="M90">
        <v>10</v>
      </c>
      <c r="N90" s="11">
        <f>_xlfn.SWITCH(Sales[[#This Row],[Subscription Type]],"Basic",10,"Premium",10,"Business",25,"Enterprise",27)</f>
        <v>10</v>
      </c>
      <c r="O90">
        <f>IF(Sales[[#This Row],[Number of Users]]-Sales[[#This Row],[Licenses Bought]]&lt;0,0,Sales[[#This Row],[Number of Users]]-Sales[[#This Row],[Licenses Bought]])</f>
        <v>1</v>
      </c>
      <c r="P90" s="3">
        <f>IF(Sales[[#This Row],[Sales Month]]=MAX(Sales[Sales Month]),Sales[[#This Row],[Upsell $ Per Non-Paying User]]*Sales[[#This Row],[Non-Paying Users]],0)</f>
        <v>10</v>
      </c>
      <c r="Q90" t="str">
        <f>_xlfn.IFS(Sales[[#This Row],[Current Upsell $]]=0," ",Sales[[#This Row],[Current Upsell $]]&gt;=400,"High",Sales[[#This Row],[Current Upsell $]]&gt;=100,"Medium",Sales[[#This Row],[Current Upsell $]]&lt;100,"Low")</f>
        <v>Low</v>
      </c>
      <c r="R90" t="str">
        <f>IF(Sales[[#This Row],[Current Upsell $]]&gt;0,_xlfn.TEXTJOIN(" ",FALSE,Sales[[#This Row],[Subscription Type]],Sales[[#This Row],[Upsell Priority]],TEXT(Sales[[#This Row],[Current Upsell $]],"$#")),"")</f>
        <v>Premium Low $10</v>
      </c>
    </row>
    <row r="91" spans="1:18" x14ac:dyDescent="0.25">
      <c r="A91">
        <v>100144</v>
      </c>
      <c r="B91" t="s">
        <v>0</v>
      </c>
      <c r="D91" s="1"/>
      <c r="E91" s="1"/>
      <c r="F91">
        <v>1</v>
      </c>
      <c r="G91">
        <v>2</v>
      </c>
      <c r="H91" s="1">
        <v>44075</v>
      </c>
      <c r="I91" s="1">
        <v>44378</v>
      </c>
      <c r="J91">
        <v>10</v>
      </c>
      <c r="K91">
        <v>0</v>
      </c>
      <c r="L91" s="1">
        <v>44348</v>
      </c>
      <c r="M91">
        <v>10</v>
      </c>
      <c r="N91" s="11">
        <f>_xlfn.SWITCH(Sales[[#This Row],[Subscription Type]],"Basic",10,"Premium",10,"Business",25,"Enterprise",27)</f>
        <v>10</v>
      </c>
      <c r="O91">
        <f>IF(Sales[[#This Row],[Number of Users]]-Sales[[#This Row],[Licenses Bought]]&lt;0,0,Sales[[#This Row],[Number of Users]]-Sales[[#This Row],[Licenses Bought]])</f>
        <v>1</v>
      </c>
      <c r="P91" s="3">
        <f>IF(Sales[[#This Row],[Sales Month]]=MAX(Sales[Sales Month]),Sales[[#This Row],[Upsell $ Per Non-Paying User]]*Sales[[#This Row],[Non-Paying Users]],0)</f>
        <v>10</v>
      </c>
      <c r="Q91" t="str">
        <f>_xlfn.IFS(Sales[[#This Row],[Current Upsell $]]=0," ",Sales[[#This Row],[Current Upsell $]]&gt;=400,"High",Sales[[#This Row],[Current Upsell $]]&gt;=100,"Medium",Sales[[#This Row],[Current Upsell $]]&lt;100,"Low")</f>
        <v>Low</v>
      </c>
      <c r="R91" t="str">
        <f>IF(Sales[[#This Row],[Current Upsell $]]&gt;0,_xlfn.TEXTJOIN(" ",FALSE,Sales[[#This Row],[Subscription Type]],Sales[[#This Row],[Upsell Priority]],TEXT(Sales[[#This Row],[Current Upsell $]],"$#")),"")</f>
        <v>Premium Low $10</v>
      </c>
    </row>
    <row r="92" spans="1:18" x14ac:dyDescent="0.25">
      <c r="A92">
        <v>100145</v>
      </c>
      <c r="B92" t="s">
        <v>0</v>
      </c>
      <c r="D92" s="1"/>
      <c r="E92" s="1"/>
      <c r="F92">
        <v>1</v>
      </c>
      <c r="G92">
        <v>2</v>
      </c>
      <c r="H92" s="1">
        <v>44075</v>
      </c>
      <c r="I92" s="1">
        <v>44378</v>
      </c>
      <c r="J92">
        <v>10</v>
      </c>
      <c r="K92">
        <v>0</v>
      </c>
      <c r="L92" s="1">
        <v>44348</v>
      </c>
      <c r="M92">
        <v>10</v>
      </c>
      <c r="N92" s="11">
        <f>_xlfn.SWITCH(Sales[[#This Row],[Subscription Type]],"Basic",10,"Premium",10,"Business",25,"Enterprise",27)</f>
        <v>10</v>
      </c>
      <c r="O92">
        <f>IF(Sales[[#This Row],[Number of Users]]-Sales[[#This Row],[Licenses Bought]]&lt;0,0,Sales[[#This Row],[Number of Users]]-Sales[[#This Row],[Licenses Bought]])</f>
        <v>1</v>
      </c>
      <c r="P92" s="3">
        <f>IF(Sales[[#This Row],[Sales Month]]=MAX(Sales[Sales Month]),Sales[[#This Row],[Upsell $ Per Non-Paying User]]*Sales[[#This Row],[Non-Paying Users]],0)</f>
        <v>10</v>
      </c>
      <c r="Q92" t="str">
        <f>_xlfn.IFS(Sales[[#This Row],[Current Upsell $]]=0," ",Sales[[#This Row],[Current Upsell $]]&gt;=400,"High",Sales[[#This Row],[Current Upsell $]]&gt;=100,"Medium",Sales[[#This Row],[Current Upsell $]]&lt;100,"Low")</f>
        <v>Low</v>
      </c>
      <c r="R92" t="str">
        <f>IF(Sales[[#This Row],[Current Upsell $]]&gt;0,_xlfn.TEXTJOIN(" ",FALSE,Sales[[#This Row],[Subscription Type]],Sales[[#This Row],[Upsell Priority]],TEXT(Sales[[#This Row],[Current Upsell $]],"$#")),"")</f>
        <v>Premium Low $10</v>
      </c>
    </row>
    <row r="93" spans="1:18" x14ac:dyDescent="0.25">
      <c r="A93">
        <v>100146</v>
      </c>
      <c r="B93" t="s">
        <v>0</v>
      </c>
      <c r="D93" s="1"/>
      <c r="E93" s="1"/>
      <c r="F93">
        <v>52</v>
      </c>
      <c r="G93">
        <v>62</v>
      </c>
      <c r="H93" s="1">
        <v>44105</v>
      </c>
      <c r="I93" s="1">
        <v>44378</v>
      </c>
      <c r="J93">
        <v>9</v>
      </c>
      <c r="K93">
        <v>0</v>
      </c>
      <c r="L93" s="1">
        <v>44348</v>
      </c>
      <c r="M93">
        <v>520</v>
      </c>
      <c r="N93" s="11">
        <f>_xlfn.SWITCH(Sales[[#This Row],[Subscription Type]],"Basic",10,"Premium",10,"Business",25,"Enterprise",27)</f>
        <v>10</v>
      </c>
      <c r="O93">
        <f>IF(Sales[[#This Row],[Number of Users]]-Sales[[#This Row],[Licenses Bought]]&lt;0,0,Sales[[#This Row],[Number of Users]]-Sales[[#This Row],[Licenses Bought]])</f>
        <v>10</v>
      </c>
      <c r="P93" s="3">
        <f>IF(Sales[[#This Row],[Sales Month]]=MAX(Sales[Sales Month]),Sales[[#This Row],[Upsell $ Per Non-Paying User]]*Sales[[#This Row],[Non-Paying Users]],0)</f>
        <v>100</v>
      </c>
      <c r="Q93" t="str">
        <f>_xlfn.IFS(Sales[[#This Row],[Current Upsell $]]=0," ",Sales[[#This Row],[Current Upsell $]]&gt;=400,"High",Sales[[#This Row],[Current Upsell $]]&gt;=100,"Medium",Sales[[#This Row],[Current Upsell $]]&lt;100,"Low")</f>
        <v>Medium</v>
      </c>
      <c r="R93" t="str">
        <f>IF(Sales[[#This Row],[Current Upsell $]]&gt;0,_xlfn.TEXTJOIN(" ",FALSE,Sales[[#This Row],[Subscription Type]],Sales[[#This Row],[Upsell Priority]],TEXT(Sales[[#This Row],[Current Upsell $]],"$#")),"")</f>
        <v>Premium Medium $100</v>
      </c>
    </row>
    <row r="94" spans="1:18" x14ac:dyDescent="0.25">
      <c r="A94">
        <v>100147</v>
      </c>
      <c r="B94" t="s">
        <v>0</v>
      </c>
      <c r="D94" s="1"/>
      <c r="E94" s="1"/>
      <c r="F94">
        <v>51</v>
      </c>
      <c r="G94">
        <v>55</v>
      </c>
      <c r="H94" s="1">
        <v>44105</v>
      </c>
      <c r="I94" s="1">
        <v>44378</v>
      </c>
      <c r="J94">
        <v>9</v>
      </c>
      <c r="K94">
        <v>0</v>
      </c>
      <c r="L94" s="1">
        <v>44348</v>
      </c>
      <c r="M94">
        <v>510</v>
      </c>
      <c r="N94" s="11">
        <f>_xlfn.SWITCH(Sales[[#This Row],[Subscription Type]],"Basic",10,"Premium",10,"Business",25,"Enterprise",27)</f>
        <v>10</v>
      </c>
      <c r="O94">
        <f>IF(Sales[[#This Row],[Number of Users]]-Sales[[#This Row],[Licenses Bought]]&lt;0,0,Sales[[#This Row],[Number of Users]]-Sales[[#This Row],[Licenses Bought]])</f>
        <v>4</v>
      </c>
      <c r="P94" s="3">
        <f>IF(Sales[[#This Row],[Sales Month]]=MAX(Sales[Sales Month]),Sales[[#This Row],[Upsell $ Per Non-Paying User]]*Sales[[#This Row],[Non-Paying Users]],0)</f>
        <v>40</v>
      </c>
      <c r="Q94" t="str">
        <f>_xlfn.IFS(Sales[[#This Row],[Current Upsell $]]=0," ",Sales[[#This Row],[Current Upsell $]]&gt;=400,"High",Sales[[#This Row],[Current Upsell $]]&gt;=100,"Medium",Sales[[#This Row],[Current Upsell $]]&lt;100,"Low")</f>
        <v>Low</v>
      </c>
      <c r="R94" t="str">
        <f>IF(Sales[[#This Row],[Current Upsell $]]&gt;0,_xlfn.TEXTJOIN(" ",FALSE,Sales[[#This Row],[Subscription Type]],Sales[[#This Row],[Upsell Priority]],TEXT(Sales[[#This Row],[Current Upsell $]],"$#")),"")</f>
        <v>Premium Low $40</v>
      </c>
    </row>
    <row r="95" spans="1:18" x14ac:dyDescent="0.25">
      <c r="A95">
        <v>100148</v>
      </c>
      <c r="B95" t="s">
        <v>0</v>
      </c>
      <c r="D95" s="1"/>
      <c r="E95" s="1"/>
      <c r="F95">
        <v>48</v>
      </c>
      <c r="G95">
        <v>56</v>
      </c>
      <c r="H95" s="1">
        <v>44105</v>
      </c>
      <c r="I95" s="1">
        <v>44378</v>
      </c>
      <c r="J95">
        <v>9</v>
      </c>
      <c r="K95">
        <v>0</v>
      </c>
      <c r="L95" s="1">
        <v>44348</v>
      </c>
      <c r="M95">
        <v>480</v>
      </c>
      <c r="N95" s="11">
        <f>_xlfn.SWITCH(Sales[[#This Row],[Subscription Type]],"Basic",10,"Premium",10,"Business",25,"Enterprise",27)</f>
        <v>10</v>
      </c>
      <c r="O95">
        <f>IF(Sales[[#This Row],[Number of Users]]-Sales[[#This Row],[Licenses Bought]]&lt;0,0,Sales[[#This Row],[Number of Users]]-Sales[[#This Row],[Licenses Bought]])</f>
        <v>8</v>
      </c>
      <c r="P95" s="3">
        <f>IF(Sales[[#This Row],[Sales Month]]=MAX(Sales[Sales Month]),Sales[[#This Row],[Upsell $ Per Non-Paying User]]*Sales[[#This Row],[Non-Paying Users]],0)</f>
        <v>80</v>
      </c>
      <c r="Q95" t="str">
        <f>_xlfn.IFS(Sales[[#This Row],[Current Upsell $]]=0," ",Sales[[#This Row],[Current Upsell $]]&gt;=400,"High",Sales[[#This Row],[Current Upsell $]]&gt;=100,"Medium",Sales[[#This Row],[Current Upsell $]]&lt;100,"Low")</f>
        <v>Low</v>
      </c>
      <c r="R95" t="str">
        <f>IF(Sales[[#This Row],[Current Upsell $]]&gt;0,_xlfn.TEXTJOIN(" ",FALSE,Sales[[#This Row],[Subscription Type]],Sales[[#This Row],[Upsell Priority]],TEXT(Sales[[#This Row],[Current Upsell $]],"$#")),"")</f>
        <v>Premium Low $80</v>
      </c>
    </row>
    <row r="96" spans="1:18" x14ac:dyDescent="0.25">
      <c r="A96">
        <v>100149</v>
      </c>
      <c r="B96" t="s">
        <v>0</v>
      </c>
      <c r="D96" s="1"/>
      <c r="E96" s="1"/>
      <c r="F96">
        <v>33</v>
      </c>
      <c r="G96">
        <v>37</v>
      </c>
      <c r="H96" s="1">
        <v>44105</v>
      </c>
      <c r="I96" s="1">
        <v>44378</v>
      </c>
      <c r="J96">
        <v>9</v>
      </c>
      <c r="K96">
        <v>0</v>
      </c>
      <c r="L96" s="1">
        <v>44348</v>
      </c>
      <c r="M96">
        <v>330</v>
      </c>
      <c r="N96" s="11">
        <f>_xlfn.SWITCH(Sales[[#This Row],[Subscription Type]],"Basic",10,"Premium",10,"Business",25,"Enterprise",27)</f>
        <v>10</v>
      </c>
      <c r="O96">
        <f>IF(Sales[[#This Row],[Number of Users]]-Sales[[#This Row],[Licenses Bought]]&lt;0,0,Sales[[#This Row],[Number of Users]]-Sales[[#This Row],[Licenses Bought]])</f>
        <v>4</v>
      </c>
      <c r="P96" s="3">
        <f>IF(Sales[[#This Row],[Sales Month]]=MAX(Sales[Sales Month]),Sales[[#This Row],[Upsell $ Per Non-Paying User]]*Sales[[#This Row],[Non-Paying Users]],0)</f>
        <v>40</v>
      </c>
      <c r="Q96" t="str">
        <f>_xlfn.IFS(Sales[[#This Row],[Current Upsell $]]=0," ",Sales[[#This Row],[Current Upsell $]]&gt;=400,"High",Sales[[#This Row],[Current Upsell $]]&gt;=100,"Medium",Sales[[#This Row],[Current Upsell $]]&lt;100,"Low")</f>
        <v>Low</v>
      </c>
      <c r="R96" t="str">
        <f>IF(Sales[[#This Row],[Current Upsell $]]&gt;0,_xlfn.TEXTJOIN(" ",FALSE,Sales[[#This Row],[Subscription Type]],Sales[[#This Row],[Upsell Priority]],TEXT(Sales[[#This Row],[Current Upsell $]],"$#")),"")</f>
        <v>Premium Low $40</v>
      </c>
    </row>
    <row r="97" spans="1:18" x14ac:dyDescent="0.25">
      <c r="A97">
        <v>100150</v>
      </c>
      <c r="B97" t="s">
        <v>0</v>
      </c>
      <c r="D97" s="1"/>
      <c r="E97" s="1"/>
      <c r="F97">
        <v>27</v>
      </c>
      <c r="G97">
        <v>28</v>
      </c>
      <c r="H97" s="1">
        <v>44105</v>
      </c>
      <c r="I97" s="1">
        <v>44378</v>
      </c>
      <c r="J97">
        <v>9</v>
      </c>
      <c r="K97">
        <v>0</v>
      </c>
      <c r="L97" s="1">
        <v>44348</v>
      </c>
      <c r="M97">
        <v>270</v>
      </c>
      <c r="N97" s="11">
        <f>_xlfn.SWITCH(Sales[[#This Row],[Subscription Type]],"Basic",10,"Premium",10,"Business",25,"Enterprise",27)</f>
        <v>10</v>
      </c>
      <c r="O97">
        <f>IF(Sales[[#This Row],[Number of Users]]-Sales[[#This Row],[Licenses Bought]]&lt;0,0,Sales[[#This Row],[Number of Users]]-Sales[[#This Row],[Licenses Bought]])</f>
        <v>1</v>
      </c>
      <c r="P97" s="3">
        <f>IF(Sales[[#This Row],[Sales Month]]=MAX(Sales[Sales Month]),Sales[[#This Row],[Upsell $ Per Non-Paying User]]*Sales[[#This Row],[Non-Paying Users]],0)</f>
        <v>10</v>
      </c>
      <c r="Q97" t="str">
        <f>_xlfn.IFS(Sales[[#This Row],[Current Upsell $]]=0," ",Sales[[#This Row],[Current Upsell $]]&gt;=400,"High",Sales[[#This Row],[Current Upsell $]]&gt;=100,"Medium",Sales[[#This Row],[Current Upsell $]]&lt;100,"Low")</f>
        <v>Low</v>
      </c>
      <c r="R97" t="str">
        <f>IF(Sales[[#This Row],[Current Upsell $]]&gt;0,_xlfn.TEXTJOIN(" ",FALSE,Sales[[#This Row],[Subscription Type]],Sales[[#This Row],[Upsell Priority]],TEXT(Sales[[#This Row],[Current Upsell $]],"$#")),"")</f>
        <v>Premium Low $10</v>
      </c>
    </row>
    <row r="98" spans="1:18" x14ac:dyDescent="0.25">
      <c r="A98">
        <v>100151</v>
      </c>
      <c r="B98" t="s">
        <v>0</v>
      </c>
      <c r="D98" s="1"/>
      <c r="E98" s="1"/>
      <c r="F98">
        <v>20</v>
      </c>
      <c r="G98">
        <v>21</v>
      </c>
      <c r="H98" s="1">
        <v>44105</v>
      </c>
      <c r="I98" s="1">
        <v>44378</v>
      </c>
      <c r="J98">
        <v>9</v>
      </c>
      <c r="K98">
        <v>0</v>
      </c>
      <c r="L98" s="1">
        <v>44348</v>
      </c>
      <c r="M98">
        <v>200</v>
      </c>
      <c r="N98" s="11">
        <f>_xlfn.SWITCH(Sales[[#This Row],[Subscription Type]],"Basic",10,"Premium",10,"Business",25,"Enterprise",27)</f>
        <v>10</v>
      </c>
      <c r="O98">
        <f>IF(Sales[[#This Row],[Number of Users]]-Sales[[#This Row],[Licenses Bought]]&lt;0,0,Sales[[#This Row],[Number of Users]]-Sales[[#This Row],[Licenses Bought]])</f>
        <v>1</v>
      </c>
      <c r="P98" s="3">
        <f>IF(Sales[[#This Row],[Sales Month]]=MAX(Sales[Sales Month]),Sales[[#This Row],[Upsell $ Per Non-Paying User]]*Sales[[#This Row],[Non-Paying Users]],0)</f>
        <v>10</v>
      </c>
      <c r="Q98" t="str">
        <f>_xlfn.IFS(Sales[[#This Row],[Current Upsell $]]=0," ",Sales[[#This Row],[Current Upsell $]]&gt;=400,"High",Sales[[#This Row],[Current Upsell $]]&gt;=100,"Medium",Sales[[#This Row],[Current Upsell $]]&lt;100,"Low")</f>
        <v>Low</v>
      </c>
      <c r="R98" t="str">
        <f>IF(Sales[[#This Row],[Current Upsell $]]&gt;0,_xlfn.TEXTJOIN(" ",FALSE,Sales[[#This Row],[Subscription Type]],Sales[[#This Row],[Upsell Priority]],TEXT(Sales[[#This Row],[Current Upsell $]],"$#")),"")</f>
        <v>Premium Low $10</v>
      </c>
    </row>
    <row r="99" spans="1:18" x14ac:dyDescent="0.25">
      <c r="A99">
        <v>100152</v>
      </c>
      <c r="B99" t="s">
        <v>0</v>
      </c>
      <c r="D99" s="1"/>
      <c r="E99" s="1"/>
      <c r="F99">
        <v>10</v>
      </c>
      <c r="G99">
        <v>12</v>
      </c>
      <c r="H99" s="1">
        <v>44105</v>
      </c>
      <c r="I99" s="1">
        <v>44378</v>
      </c>
      <c r="J99">
        <v>9</v>
      </c>
      <c r="K99">
        <v>0</v>
      </c>
      <c r="L99" s="1">
        <v>44348</v>
      </c>
      <c r="M99">
        <v>100</v>
      </c>
      <c r="N99" s="11">
        <f>_xlfn.SWITCH(Sales[[#This Row],[Subscription Type]],"Basic",10,"Premium",10,"Business",25,"Enterprise",27)</f>
        <v>10</v>
      </c>
      <c r="O99">
        <f>IF(Sales[[#This Row],[Number of Users]]-Sales[[#This Row],[Licenses Bought]]&lt;0,0,Sales[[#This Row],[Number of Users]]-Sales[[#This Row],[Licenses Bought]])</f>
        <v>2</v>
      </c>
      <c r="P99" s="3">
        <f>IF(Sales[[#This Row],[Sales Month]]=MAX(Sales[Sales Month]),Sales[[#This Row],[Upsell $ Per Non-Paying User]]*Sales[[#This Row],[Non-Paying Users]],0)</f>
        <v>20</v>
      </c>
      <c r="Q99" t="str">
        <f>_xlfn.IFS(Sales[[#This Row],[Current Upsell $]]=0," ",Sales[[#This Row],[Current Upsell $]]&gt;=400,"High",Sales[[#This Row],[Current Upsell $]]&gt;=100,"Medium",Sales[[#This Row],[Current Upsell $]]&lt;100,"Low")</f>
        <v>Low</v>
      </c>
      <c r="R99" t="str">
        <f>IF(Sales[[#This Row],[Current Upsell $]]&gt;0,_xlfn.TEXTJOIN(" ",FALSE,Sales[[#This Row],[Subscription Type]],Sales[[#This Row],[Upsell Priority]],TEXT(Sales[[#This Row],[Current Upsell $]],"$#")),"")</f>
        <v>Premium Low $20</v>
      </c>
    </row>
    <row r="100" spans="1:18" x14ac:dyDescent="0.25">
      <c r="A100">
        <v>100154</v>
      </c>
      <c r="B100" t="s">
        <v>0</v>
      </c>
      <c r="D100" s="1"/>
      <c r="E100" s="1"/>
      <c r="F100">
        <v>6</v>
      </c>
      <c r="G100">
        <v>8</v>
      </c>
      <c r="H100" s="1">
        <v>44105</v>
      </c>
      <c r="I100" s="1">
        <v>44378</v>
      </c>
      <c r="J100">
        <v>9</v>
      </c>
      <c r="K100">
        <v>0</v>
      </c>
      <c r="L100" s="1">
        <v>44348</v>
      </c>
      <c r="M100">
        <v>60</v>
      </c>
      <c r="N100" s="11">
        <f>_xlfn.SWITCH(Sales[[#This Row],[Subscription Type]],"Basic",10,"Premium",10,"Business",25,"Enterprise",27)</f>
        <v>10</v>
      </c>
      <c r="O100">
        <f>IF(Sales[[#This Row],[Number of Users]]-Sales[[#This Row],[Licenses Bought]]&lt;0,0,Sales[[#This Row],[Number of Users]]-Sales[[#This Row],[Licenses Bought]])</f>
        <v>2</v>
      </c>
      <c r="P100" s="3">
        <f>IF(Sales[[#This Row],[Sales Month]]=MAX(Sales[Sales Month]),Sales[[#This Row],[Upsell $ Per Non-Paying User]]*Sales[[#This Row],[Non-Paying Users]],0)</f>
        <v>20</v>
      </c>
      <c r="Q100" t="str">
        <f>_xlfn.IFS(Sales[[#This Row],[Current Upsell $]]=0," ",Sales[[#This Row],[Current Upsell $]]&gt;=400,"High",Sales[[#This Row],[Current Upsell $]]&gt;=100,"Medium",Sales[[#This Row],[Current Upsell $]]&lt;100,"Low")</f>
        <v>Low</v>
      </c>
      <c r="R100" t="str">
        <f>IF(Sales[[#This Row],[Current Upsell $]]&gt;0,_xlfn.TEXTJOIN(" ",FALSE,Sales[[#This Row],[Subscription Type]],Sales[[#This Row],[Upsell Priority]],TEXT(Sales[[#This Row],[Current Upsell $]],"$#")),"")</f>
        <v>Premium Low $20</v>
      </c>
    </row>
    <row r="101" spans="1:18" x14ac:dyDescent="0.25">
      <c r="A101">
        <v>100155</v>
      </c>
      <c r="B101" t="s">
        <v>2</v>
      </c>
      <c r="C101">
        <v>12</v>
      </c>
      <c r="D101" s="1">
        <v>44501</v>
      </c>
      <c r="E101" s="1">
        <v>44865</v>
      </c>
      <c r="F101">
        <v>50</v>
      </c>
      <c r="G101">
        <v>21</v>
      </c>
      <c r="H101" s="1">
        <v>44105</v>
      </c>
      <c r="I101" s="1">
        <v>44378</v>
      </c>
      <c r="J101">
        <v>9</v>
      </c>
      <c r="K101">
        <v>0</v>
      </c>
      <c r="L101" s="1">
        <v>44348</v>
      </c>
      <c r="M101">
        <v>1500</v>
      </c>
      <c r="N101" s="11">
        <f>_xlfn.SWITCH(Sales[[#This Row],[Subscription Type]],"Basic",10,"Premium",10,"Business",25,"Enterprise",27)</f>
        <v>27</v>
      </c>
      <c r="O101">
        <f>IF(Sales[[#This Row],[Number of Users]]-Sales[[#This Row],[Licenses Bought]]&lt;0,0,Sales[[#This Row],[Number of Users]]-Sales[[#This Row],[Licenses Bought]])</f>
        <v>0</v>
      </c>
      <c r="P101" s="3">
        <f>IF(Sales[[#This Row],[Sales Month]]=MAX(Sales[Sales Month]),Sales[[#This Row],[Upsell $ Per Non-Paying User]]*Sales[[#This Row],[Non-Paying Users]],0)</f>
        <v>0</v>
      </c>
      <c r="Q101" t="str">
        <f>_xlfn.IFS(Sales[[#This Row],[Current Upsell $]]=0," ",Sales[[#This Row],[Current Upsell $]]&gt;=400,"High",Sales[[#This Row],[Current Upsell $]]&gt;=100,"Medium",Sales[[#This Row],[Current Upsell $]]&lt;100,"Low")</f>
        <v xml:space="preserve"> </v>
      </c>
      <c r="R101" t="str">
        <f>IF(Sales[[#This Row],[Current Upsell $]]&gt;0,_xlfn.TEXTJOIN(" ",FALSE,Sales[[#This Row],[Subscription Type]],Sales[[#This Row],[Upsell Priority]],TEXT(Sales[[#This Row],[Current Upsell $]],"$#")),"")</f>
        <v/>
      </c>
    </row>
    <row r="102" spans="1:18" x14ac:dyDescent="0.25">
      <c r="A102">
        <v>100157</v>
      </c>
      <c r="B102" t="s">
        <v>3</v>
      </c>
      <c r="F102">
        <v>0</v>
      </c>
      <c r="G102">
        <v>2</v>
      </c>
      <c r="H102" s="1">
        <v>44105</v>
      </c>
      <c r="I102" s="1">
        <v>44378</v>
      </c>
      <c r="J102">
        <v>9</v>
      </c>
      <c r="K102">
        <v>0</v>
      </c>
      <c r="L102" s="1">
        <v>44348</v>
      </c>
      <c r="M102">
        <v>0</v>
      </c>
      <c r="N102" s="11">
        <f>_xlfn.SWITCH(Sales[[#This Row],[Subscription Type]],"Basic",10,"Premium",10,"Business",25,"Enterprise",27)</f>
        <v>10</v>
      </c>
      <c r="O102">
        <f>IF(Sales[[#This Row],[Number of Users]]-Sales[[#This Row],[Licenses Bought]]&lt;0,0,Sales[[#This Row],[Number of Users]]-Sales[[#This Row],[Licenses Bought]])</f>
        <v>2</v>
      </c>
      <c r="P102" s="3">
        <f>IF(Sales[[#This Row],[Sales Month]]=MAX(Sales[Sales Month]),Sales[[#This Row],[Upsell $ Per Non-Paying User]]*Sales[[#This Row],[Non-Paying Users]],0)</f>
        <v>20</v>
      </c>
      <c r="Q102" t="str">
        <f>_xlfn.IFS(Sales[[#This Row],[Current Upsell $]]=0," ",Sales[[#This Row],[Current Upsell $]]&gt;=400,"High",Sales[[#This Row],[Current Upsell $]]&gt;=100,"Medium",Sales[[#This Row],[Current Upsell $]]&lt;100,"Low")</f>
        <v>Low</v>
      </c>
      <c r="R102" t="str">
        <f>IF(Sales[[#This Row],[Current Upsell $]]&gt;0,_xlfn.TEXTJOIN(" ",FALSE,Sales[[#This Row],[Subscription Type]],Sales[[#This Row],[Upsell Priority]],TEXT(Sales[[#This Row],[Current Upsell $]],"$#")),"")</f>
        <v>Basic Low $20</v>
      </c>
    </row>
    <row r="103" spans="1:18" x14ac:dyDescent="0.25">
      <c r="A103">
        <v>100158</v>
      </c>
      <c r="B103" t="s">
        <v>3</v>
      </c>
      <c r="F103">
        <v>0</v>
      </c>
      <c r="G103">
        <v>2</v>
      </c>
      <c r="H103" s="1">
        <v>44105</v>
      </c>
      <c r="I103" s="1">
        <v>44348</v>
      </c>
      <c r="J103">
        <v>8</v>
      </c>
      <c r="K103">
        <v>0</v>
      </c>
      <c r="L103" s="1">
        <v>44348</v>
      </c>
      <c r="M103">
        <v>0</v>
      </c>
      <c r="N103" s="11">
        <f>_xlfn.SWITCH(Sales[[#This Row],[Subscription Type]],"Basic",10,"Premium",10,"Business",25,"Enterprise",27)</f>
        <v>10</v>
      </c>
      <c r="O103">
        <f>IF(Sales[[#This Row],[Number of Users]]-Sales[[#This Row],[Licenses Bought]]&lt;0,0,Sales[[#This Row],[Number of Users]]-Sales[[#This Row],[Licenses Bought]])</f>
        <v>2</v>
      </c>
      <c r="P103" s="3">
        <f>IF(Sales[[#This Row],[Sales Month]]=MAX(Sales[Sales Month]),Sales[[#This Row],[Upsell $ Per Non-Paying User]]*Sales[[#This Row],[Non-Paying Users]],0)</f>
        <v>20</v>
      </c>
      <c r="Q103" t="str">
        <f>_xlfn.IFS(Sales[[#This Row],[Current Upsell $]]=0," ",Sales[[#This Row],[Current Upsell $]]&gt;=400,"High",Sales[[#This Row],[Current Upsell $]]&gt;=100,"Medium",Sales[[#This Row],[Current Upsell $]]&lt;100,"Low")</f>
        <v>Low</v>
      </c>
      <c r="R103" t="str">
        <f>IF(Sales[[#This Row],[Current Upsell $]]&gt;0,_xlfn.TEXTJOIN(" ",FALSE,Sales[[#This Row],[Subscription Type]],Sales[[#This Row],[Upsell Priority]],TEXT(Sales[[#This Row],[Current Upsell $]],"$#")),"")</f>
        <v>Basic Low $20</v>
      </c>
    </row>
    <row r="104" spans="1:18" x14ac:dyDescent="0.25">
      <c r="A104">
        <v>100159</v>
      </c>
      <c r="B104" t="s">
        <v>3</v>
      </c>
      <c r="F104">
        <v>0</v>
      </c>
      <c r="G104">
        <v>2</v>
      </c>
      <c r="H104" s="1">
        <v>44105</v>
      </c>
      <c r="I104" s="1">
        <v>44378</v>
      </c>
      <c r="J104">
        <v>9</v>
      </c>
      <c r="K104">
        <v>0</v>
      </c>
      <c r="L104" s="1">
        <v>44348</v>
      </c>
      <c r="M104">
        <v>0</v>
      </c>
      <c r="N104" s="11">
        <f>_xlfn.SWITCH(Sales[[#This Row],[Subscription Type]],"Basic",10,"Premium",10,"Business",25,"Enterprise",27)</f>
        <v>10</v>
      </c>
      <c r="O104">
        <f>IF(Sales[[#This Row],[Number of Users]]-Sales[[#This Row],[Licenses Bought]]&lt;0,0,Sales[[#This Row],[Number of Users]]-Sales[[#This Row],[Licenses Bought]])</f>
        <v>2</v>
      </c>
      <c r="P104" s="3">
        <f>IF(Sales[[#This Row],[Sales Month]]=MAX(Sales[Sales Month]),Sales[[#This Row],[Upsell $ Per Non-Paying User]]*Sales[[#This Row],[Non-Paying Users]],0)</f>
        <v>20</v>
      </c>
      <c r="Q104" t="str">
        <f>_xlfn.IFS(Sales[[#This Row],[Current Upsell $]]=0," ",Sales[[#This Row],[Current Upsell $]]&gt;=400,"High",Sales[[#This Row],[Current Upsell $]]&gt;=100,"Medium",Sales[[#This Row],[Current Upsell $]]&lt;100,"Low")</f>
        <v>Low</v>
      </c>
      <c r="R104" t="str">
        <f>IF(Sales[[#This Row],[Current Upsell $]]&gt;0,_xlfn.TEXTJOIN(" ",FALSE,Sales[[#This Row],[Subscription Type]],Sales[[#This Row],[Upsell Priority]],TEXT(Sales[[#This Row],[Current Upsell $]],"$#")),"")</f>
        <v>Basic Low $20</v>
      </c>
    </row>
    <row r="105" spans="1:18" x14ac:dyDescent="0.25">
      <c r="A105">
        <v>100160</v>
      </c>
      <c r="B105" t="s">
        <v>3</v>
      </c>
      <c r="F105">
        <v>0</v>
      </c>
      <c r="G105">
        <v>2</v>
      </c>
      <c r="H105" s="1">
        <v>44105</v>
      </c>
      <c r="I105" s="1">
        <v>44378</v>
      </c>
      <c r="J105">
        <v>9</v>
      </c>
      <c r="K105">
        <v>0</v>
      </c>
      <c r="L105" s="1">
        <v>44348</v>
      </c>
      <c r="M105">
        <v>0</v>
      </c>
      <c r="N105" s="11">
        <f>_xlfn.SWITCH(Sales[[#This Row],[Subscription Type]],"Basic",10,"Premium",10,"Business",25,"Enterprise",27)</f>
        <v>10</v>
      </c>
      <c r="O105">
        <f>IF(Sales[[#This Row],[Number of Users]]-Sales[[#This Row],[Licenses Bought]]&lt;0,0,Sales[[#This Row],[Number of Users]]-Sales[[#This Row],[Licenses Bought]])</f>
        <v>2</v>
      </c>
      <c r="P105" s="3">
        <f>IF(Sales[[#This Row],[Sales Month]]=MAX(Sales[Sales Month]),Sales[[#This Row],[Upsell $ Per Non-Paying User]]*Sales[[#This Row],[Non-Paying Users]],0)</f>
        <v>20</v>
      </c>
      <c r="Q105" t="str">
        <f>_xlfn.IFS(Sales[[#This Row],[Current Upsell $]]=0," ",Sales[[#This Row],[Current Upsell $]]&gt;=400,"High",Sales[[#This Row],[Current Upsell $]]&gt;=100,"Medium",Sales[[#This Row],[Current Upsell $]]&lt;100,"Low")</f>
        <v>Low</v>
      </c>
      <c r="R105" t="str">
        <f>IF(Sales[[#This Row],[Current Upsell $]]&gt;0,_xlfn.TEXTJOIN(" ",FALSE,Sales[[#This Row],[Subscription Type]],Sales[[#This Row],[Upsell Priority]],TEXT(Sales[[#This Row],[Current Upsell $]],"$#")),"")</f>
        <v>Basic Low $20</v>
      </c>
    </row>
    <row r="106" spans="1:18" x14ac:dyDescent="0.25">
      <c r="A106">
        <v>100161</v>
      </c>
      <c r="B106" t="s">
        <v>3</v>
      </c>
      <c r="F106">
        <v>0</v>
      </c>
      <c r="G106">
        <v>2</v>
      </c>
      <c r="H106" s="1">
        <v>44105</v>
      </c>
      <c r="I106" s="1">
        <v>44348</v>
      </c>
      <c r="J106">
        <v>8</v>
      </c>
      <c r="K106">
        <v>0</v>
      </c>
      <c r="L106" s="1">
        <v>44348</v>
      </c>
      <c r="M106">
        <v>0</v>
      </c>
      <c r="N106" s="11">
        <f>_xlfn.SWITCH(Sales[[#This Row],[Subscription Type]],"Basic",10,"Premium",10,"Business",25,"Enterprise",27)</f>
        <v>10</v>
      </c>
      <c r="O106">
        <f>IF(Sales[[#This Row],[Number of Users]]-Sales[[#This Row],[Licenses Bought]]&lt;0,0,Sales[[#This Row],[Number of Users]]-Sales[[#This Row],[Licenses Bought]])</f>
        <v>2</v>
      </c>
      <c r="P106" s="3">
        <f>IF(Sales[[#This Row],[Sales Month]]=MAX(Sales[Sales Month]),Sales[[#This Row],[Upsell $ Per Non-Paying User]]*Sales[[#This Row],[Non-Paying Users]],0)</f>
        <v>20</v>
      </c>
      <c r="Q106" t="str">
        <f>_xlfn.IFS(Sales[[#This Row],[Current Upsell $]]=0," ",Sales[[#This Row],[Current Upsell $]]&gt;=400,"High",Sales[[#This Row],[Current Upsell $]]&gt;=100,"Medium",Sales[[#This Row],[Current Upsell $]]&lt;100,"Low")</f>
        <v>Low</v>
      </c>
      <c r="R106" t="str">
        <f>IF(Sales[[#This Row],[Current Upsell $]]&gt;0,_xlfn.TEXTJOIN(" ",FALSE,Sales[[#This Row],[Subscription Type]],Sales[[#This Row],[Upsell Priority]],TEXT(Sales[[#This Row],[Current Upsell $]],"$#")),"")</f>
        <v>Basic Low $20</v>
      </c>
    </row>
    <row r="107" spans="1:18" x14ac:dyDescent="0.25">
      <c r="A107">
        <v>100162</v>
      </c>
      <c r="B107" t="s">
        <v>3</v>
      </c>
      <c r="F107">
        <v>0</v>
      </c>
      <c r="G107">
        <v>2</v>
      </c>
      <c r="H107" s="1">
        <v>44105</v>
      </c>
      <c r="I107" s="1">
        <v>44378</v>
      </c>
      <c r="J107">
        <v>9</v>
      </c>
      <c r="K107">
        <v>0</v>
      </c>
      <c r="L107" s="1">
        <v>44348</v>
      </c>
      <c r="M107">
        <v>0</v>
      </c>
      <c r="N107" s="11">
        <f>_xlfn.SWITCH(Sales[[#This Row],[Subscription Type]],"Basic",10,"Premium",10,"Business",25,"Enterprise",27)</f>
        <v>10</v>
      </c>
      <c r="O107">
        <f>IF(Sales[[#This Row],[Number of Users]]-Sales[[#This Row],[Licenses Bought]]&lt;0,0,Sales[[#This Row],[Number of Users]]-Sales[[#This Row],[Licenses Bought]])</f>
        <v>2</v>
      </c>
      <c r="P107" s="3">
        <f>IF(Sales[[#This Row],[Sales Month]]=MAX(Sales[Sales Month]),Sales[[#This Row],[Upsell $ Per Non-Paying User]]*Sales[[#This Row],[Non-Paying Users]],0)</f>
        <v>20</v>
      </c>
      <c r="Q107" t="str">
        <f>_xlfn.IFS(Sales[[#This Row],[Current Upsell $]]=0," ",Sales[[#This Row],[Current Upsell $]]&gt;=400,"High",Sales[[#This Row],[Current Upsell $]]&gt;=100,"Medium",Sales[[#This Row],[Current Upsell $]]&lt;100,"Low")</f>
        <v>Low</v>
      </c>
      <c r="R107" t="str">
        <f>IF(Sales[[#This Row],[Current Upsell $]]&gt;0,_xlfn.TEXTJOIN(" ",FALSE,Sales[[#This Row],[Subscription Type]],Sales[[#This Row],[Upsell Priority]],TEXT(Sales[[#This Row],[Current Upsell $]],"$#")),"")</f>
        <v>Basic Low $20</v>
      </c>
    </row>
    <row r="108" spans="1:18" x14ac:dyDescent="0.25">
      <c r="A108">
        <v>100164</v>
      </c>
      <c r="B108" t="s">
        <v>0</v>
      </c>
      <c r="D108" s="1"/>
      <c r="E108" s="1"/>
      <c r="F108">
        <v>31</v>
      </c>
      <c r="G108">
        <v>38</v>
      </c>
      <c r="H108" s="1">
        <v>44136</v>
      </c>
      <c r="I108" s="1">
        <v>44378</v>
      </c>
      <c r="J108">
        <v>8</v>
      </c>
      <c r="K108">
        <v>0</v>
      </c>
      <c r="L108" s="1">
        <v>44348</v>
      </c>
      <c r="M108">
        <v>310</v>
      </c>
      <c r="N108" s="11">
        <f>_xlfn.SWITCH(Sales[[#This Row],[Subscription Type]],"Basic",10,"Premium",10,"Business",25,"Enterprise",27)</f>
        <v>10</v>
      </c>
      <c r="O108">
        <f>IF(Sales[[#This Row],[Number of Users]]-Sales[[#This Row],[Licenses Bought]]&lt;0,0,Sales[[#This Row],[Number of Users]]-Sales[[#This Row],[Licenses Bought]])</f>
        <v>7</v>
      </c>
      <c r="P108" s="3">
        <f>IF(Sales[[#This Row],[Sales Month]]=MAX(Sales[Sales Month]),Sales[[#This Row],[Upsell $ Per Non-Paying User]]*Sales[[#This Row],[Non-Paying Users]],0)</f>
        <v>70</v>
      </c>
      <c r="Q108" t="str">
        <f>_xlfn.IFS(Sales[[#This Row],[Current Upsell $]]=0," ",Sales[[#This Row],[Current Upsell $]]&gt;=400,"High",Sales[[#This Row],[Current Upsell $]]&gt;=100,"Medium",Sales[[#This Row],[Current Upsell $]]&lt;100,"Low")</f>
        <v>Low</v>
      </c>
      <c r="R108" t="str">
        <f>IF(Sales[[#This Row],[Current Upsell $]]&gt;0,_xlfn.TEXTJOIN(" ",FALSE,Sales[[#This Row],[Subscription Type]],Sales[[#This Row],[Upsell Priority]],TEXT(Sales[[#This Row],[Current Upsell $]],"$#")),"")</f>
        <v>Premium Low $70</v>
      </c>
    </row>
    <row r="109" spans="1:18" x14ac:dyDescent="0.25">
      <c r="A109">
        <v>100323</v>
      </c>
      <c r="B109" t="s">
        <v>3</v>
      </c>
      <c r="D109" s="1"/>
      <c r="E109" s="1"/>
      <c r="F109">
        <v>0</v>
      </c>
      <c r="G109">
        <v>51</v>
      </c>
      <c r="H109" s="1">
        <v>44348</v>
      </c>
      <c r="I109" s="1">
        <v>44378</v>
      </c>
      <c r="J109">
        <v>1</v>
      </c>
      <c r="K109">
        <v>0</v>
      </c>
      <c r="L109" s="1">
        <v>44348</v>
      </c>
      <c r="M109">
        <v>0</v>
      </c>
      <c r="N109" s="11">
        <f>_xlfn.SWITCH(Sales[[#This Row],[Subscription Type]],"Basic",10,"Premium",10,"Business",25,"Enterprise",27)</f>
        <v>10</v>
      </c>
      <c r="O109">
        <f>IF(Sales[[#This Row],[Number of Users]]-Sales[[#This Row],[Licenses Bought]]&lt;0,0,Sales[[#This Row],[Number of Users]]-Sales[[#This Row],[Licenses Bought]])</f>
        <v>51</v>
      </c>
      <c r="P109" s="3">
        <f>IF(Sales[[#This Row],[Sales Month]]=MAX(Sales[Sales Month]),Sales[[#This Row],[Upsell $ Per Non-Paying User]]*Sales[[#This Row],[Non-Paying Users]],0)</f>
        <v>510</v>
      </c>
      <c r="Q109" t="str">
        <f>_xlfn.IFS(Sales[[#This Row],[Current Upsell $]]=0," ",Sales[[#This Row],[Current Upsell $]]&gt;=400,"High",Sales[[#This Row],[Current Upsell $]]&gt;=100,"Medium",Sales[[#This Row],[Current Upsell $]]&lt;100,"Low")</f>
        <v>High</v>
      </c>
      <c r="R109" t="str">
        <f>IF(Sales[[#This Row],[Current Upsell $]]&gt;0,_xlfn.TEXTJOIN(" ",FALSE,Sales[[#This Row],[Subscription Type]],Sales[[#This Row],[Upsell Priority]],TEXT(Sales[[#This Row],[Current Upsell $]],"$#")),"")</f>
        <v>Basic High $510</v>
      </c>
    </row>
    <row r="110" spans="1:18" x14ac:dyDescent="0.25">
      <c r="A110">
        <v>100165</v>
      </c>
      <c r="B110" t="s">
        <v>0</v>
      </c>
      <c r="D110" s="1"/>
      <c r="E110" s="1"/>
      <c r="F110">
        <v>29</v>
      </c>
      <c r="G110">
        <v>35</v>
      </c>
      <c r="H110" s="1">
        <v>44136</v>
      </c>
      <c r="I110" s="1">
        <v>44378</v>
      </c>
      <c r="J110">
        <v>8</v>
      </c>
      <c r="K110">
        <v>0</v>
      </c>
      <c r="L110" s="1">
        <v>44348</v>
      </c>
      <c r="M110">
        <v>290</v>
      </c>
      <c r="N110" s="11">
        <f>_xlfn.SWITCH(Sales[[#This Row],[Subscription Type]],"Basic",10,"Premium",10,"Business",25,"Enterprise",27)</f>
        <v>10</v>
      </c>
      <c r="O110">
        <f>IF(Sales[[#This Row],[Number of Users]]-Sales[[#This Row],[Licenses Bought]]&lt;0,0,Sales[[#This Row],[Number of Users]]-Sales[[#This Row],[Licenses Bought]])</f>
        <v>6</v>
      </c>
      <c r="P110" s="3">
        <f>IF(Sales[[#This Row],[Sales Month]]=MAX(Sales[Sales Month]),Sales[[#This Row],[Upsell $ Per Non-Paying User]]*Sales[[#This Row],[Non-Paying Users]],0)</f>
        <v>60</v>
      </c>
      <c r="Q110" t="str">
        <f>_xlfn.IFS(Sales[[#This Row],[Current Upsell $]]=0," ",Sales[[#This Row],[Current Upsell $]]&gt;=400,"High",Sales[[#This Row],[Current Upsell $]]&gt;=100,"Medium",Sales[[#This Row],[Current Upsell $]]&lt;100,"Low")</f>
        <v>Low</v>
      </c>
      <c r="R110" t="str">
        <f>IF(Sales[[#This Row],[Current Upsell $]]&gt;0,_xlfn.TEXTJOIN(" ",FALSE,Sales[[#This Row],[Subscription Type]],Sales[[#This Row],[Upsell Priority]],TEXT(Sales[[#This Row],[Current Upsell $]],"$#")),"")</f>
        <v>Premium Low $60</v>
      </c>
    </row>
    <row r="111" spans="1:18" x14ac:dyDescent="0.25">
      <c r="A111">
        <v>100166</v>
      </c>
      <c r="B111" t="s">
        <v>0</v>
      </c>
      <c r="D111" s="1"/>
      <c r="E111" s="1"/>
      <c r="F111">
        <v>17</v>
      </c>
      <c r="G111">
        <v>21</v>
      </c>
      <c r="H111" s="1">
        <v>44136</v>
      </c>
      <c r="I111" s="1">
        <v>44378</v>
      </c>
      <c r="J111">
        <v>8</v>
      </c>
      <c r="K111">
        <v>0</v>
      </c>
      <c r="L111" s="1">
        <v>44348</v>
      </c>
      <c r="M111">
        <v>170</v>
      </c>
      <c r="N111" s="11">
        <f>_xlfn.SWITCH(Sales[[#This Row],[Subscription Type]],"Basic",10,"Premium",10,"Business",25,"Enterprise",27)</f>
        <v>10</v>
      </c>
      <c r="O111">
        <f>IF(Sales[[#This Row],[Number of Users]]-Sales[[#This Row],[Licenses Bought]]&lt;0,0,Sales[[#This Row],[Number of Users]]-Sales[[#This Row],[Licenses Bought]])</f>
        <v>4</v>
      </c>
      <c r="P111" s="3">
        <f>IF(Sales[[#This Row],[Sales Month]]=MAX(Sales[Sales Month]),Sales[[#This Row],[Upsell $ Per Non-Paying User]]*Sales[[#This Row],[Non-Paying Users]],0)</f>
        <v>40</v>
      </c>
      <c r="Q111" t="str">
        <f>_xlfn.IFS(Sales[[#This Row],[Current Upsell $]]=0," ",Sales[[#This Row],[Current Upsell $]]&gt;=400,"High",Sales[[#This Row],[Current Upsell $]]&gt;=100,"Medium",Sales[[#This Row],[Current Upsell $]]&lt;100,"Low")</f>
        <v>Low</v>
      </c>
      <c r="R111" t="str">
        <f>IF(Sales[[#This Row],[Current Upsell $]]&gt;0,_xlfn.TEXTJOIN(" ",FALSE,Sales[[#This Row],[Subscription Type]],Sales[[#This Row],[Upsell Priority]],TEXT(Sales[[#This Row],[Current Upsell $]],"$#")),"")</f>
        <v>Premium Low $40</v>
      </c>
    </row>
    <row r="112" spans="1:18" x14ac:dyDescent="0.25">
      <c r="A112">
        <v>100167</v>
      </c>
      <c r="B112" t="s">
        <v>2</v>
      </c>
      <c r="C112">
        <v>12</v>
      </c>
      <c r="D112" s="1">
        <v>44409</v>
      </c>
      <c r="E112" s="1">
        <v>44773</v>
      </c>
      <c r="F112">
        <v>80</v>
      </c>
      <c r="G112">
        <v>88</v>
      </c>
      <c r="H112" s="1">
        <v>44136</v>
      </c>
      <c r="I112" s="1">
        <v>44378</v>
      </c>
      <c r="J112">
        <v>8</v>
      </c>
      <c r="K112">
        <v>0</v>
      </c>
      <c r="L112" s="1">
        <v>44348</v>
      </c>
      <c r="M112">
        <v>2400</v>
      </c>
      <c r="N112" s="11">
        <f>_xlfn.SWITCH(Sales[[#This Row],[Subscription Type]],"Basic",10,"Premium",10,"Business",25,"Enterprise",27)</f>
        <v>27</v>
      </c>
      <c r="O112">
        <f>IF(Sales[[#This Row],[Number of Users]]-Sales[[#This Row],[Licenses Bought]]&lt;0,0,Sales[[#This Row],[Number of Users]]-Sales[[#This Row],[Licenses Bought]])</f>
        <v>8</v>
      </c>
      <c r="P112" s="3">
        <f>IF(Sales[[#This Row],[Sales Month]]=MAX(Sales[Sales Month]),Sales[[#This Row],[Upsell $ Per Non-Paying User]]*Sales[[#This Row],[Non-Paying Users]],0)</f>
        <v>216</v>
      </c>
      <c r="Q112" t="str">
        <f>_xlfn.IFS(Sales[[#This Row],[Current Upsell $]]=0," ",Sales[[#This Row],[Current Upsell $]]&gt;=400,"High",Sales[[#This Row],[Current Upsell $]]&gt;=100,"Medium",Sales[[#This Row],[Current Upsell $]]&lt;100,"Low")</f>
        <v>Medium</v>
      </c>
      <c r="R112" t="str">
        <f>IF(Sales[[#This Row],[Current Upsell $]]&gt;0,_xlfn.TEXTJOIN(" ",FALSE,Sales[[#This Row],[Subscription Type]],Sales[[#This Row],[Upsell Priority]],TEXT(Sales[[#This Row],[Current Upsell $]],"$#")),"")</f>
        <v>Enterprise Medium $216</v>
      </c>
    </row>
    <row r="113" spans="1:18" x14ac:dyDescent="0.25">
      <c r="A113">
        <v>100170</v>
      </c>
      <c r="B113" t="s">
        <v>0</v>
      </c>
      <c r="D113" s="1"/>
      <c r="E113" s="1"/>
      <c r="F113">
        <v>1</v>
      </c>
      <c r="G113">
        <v>2</v>
      </c>
      <c r="H113" s="1">
        <v>44136</v>
      </c>
      <c r="I113" s="1">
        <v>44378</v>
      </c>
      <c r="J113">
        <v>8</v>
      </c>
      <c r="K113">
        <v>0</v>
      </c>
      <c r="L113" s="1">
        <v>44348</v>
      </c>
      <c r="M113">
        <v>10</v>
      </c>
      <c r="N113" s="11">
        <f>_xlfn.SWITCH(Sales[[#This Row],[Subscription Type]],"Basic",10,"Premium",10,"Business",25,"Enterprise",27)</f>
        <v>10</v>
      </c>
      <c r="O113">
        <f>IF(Sales[[#This Row],[Number of Users]]-Sales[[#This Row],[Licenses Bought]]&lt;0,0,Sales[[#This Row],[Number of Users]]-Sales[[#This Row],[Licenses Bought]])</f>
        <v>1</v>
      </c>
      <c r="P113" s="3">
        <f>IF(Sales[[#This Row],[Sales Month]]=MAX(Sales[Sales Month]),Sales[[#This Row],[Upsell $ Per Non-Paying User]]*Sales[[#This Row],[Non-Paying Users]],0)</f>
        <v>10</v>
      </c>
      <c r="Q113" t="str">
        <f>_xlfn.IFS(Sales[[#This Row],[Current Upsell $]]=0," ",Sales[[#This Row],[Current Upsell $]]&gt;=400,"High",Sales[[#This Row],[Current Upsell $]]&gt;=100,"Medium",Sales[[#This Row],[Current Upsell $]]&lt;100,"Low")</f>
        <v>Low</v>
      </c>
      <c r="R113" t="str">
        <f>IF(Sales[[#This Row],[Current Upsell $]]&gt;0,_xlfn.TEXTJOIN(" ",FALSE,Sales[[#This Row],[Subscription Type]],Sales[[#This Row],[Upsell Priority]],TEXT(Sales[[#This Row],[Current Upsell $]],"$#")),"")</f>
        <v>Premium Low $10</v>
      </c>
    </row>
    <row r="114" spans="1:18" x14ac:dyDescent="0.25">
      <c r="A114">
        <v>100171</v>
      </c>
      <c r="B114" t="s">
        <v>0</v>
      </c>
      <c r="D114" s="1"/>
      <c r="E114" s="1"/>
      <c r="F114">
        <v>43</v>
      </c>
      <c r="G114">
        <v>41</v>
      </c>
      <c r="H114" s="1">
        <v>44166</v>
      </c>
      <c r="I114" s="1">
        <v>44378</v>
      </c>
      <c r="J114">
        <v>7</v>
      </c>
      <c r="K114">
        <v>0</v>
      </c>
      <c r="L114" s="1">
        <v>44348</v>
      </c>
      <c r="M114">
        <v>430</v>
      </c>
      <c r="N114" s="11">
        <f>_xlfn.SWITCH(Sales[[#This Row],[Subscription Type]],"Basic",10,"Premium",10,"Business",25,"Enterprise",27)</f>
        <v>10</v>
      </c>
      <c r="O114">
        <f>IF(Sales[[#This Row],[Number of Users]]-Sales[[#This Row],[Licenses Bought]]&lt;0,0,Sales[[#This Row],[Number of Users]]-Sales[[#This Row],[Licenses Bought]])</f>
        <v>0</v>
      </c>
      <c r="P114" s="3">
        <f>IF(Sales[[#This Row],[Sales Month]]=MAX(Sales[Sales Month]),Sales[[#This Row],[Upsell $ Per Non-Paying User]]*Sales[[#This Row],[Non-Paying Users]],0)</f>
        <v>0</v>
      </c>
      <c r="Q114" t="str">
        <f>_xlfn.IFS(Sales[[#This Row],[Current Upsell $]]=0," ",Sales[[#This Row],[Current Upsell $]]&gt;=400,"High",Sales[[#This Row],[Current Upsell $]]&gt;=100,"Medium",Sales[[#This Row],[Current Upsell $]]&lt;100,"Low")</f>
        <v xml:space="preserve"> </v>
      </c>
      <c r="R114" t="str">
        <f>IF(Sales[[#This Row],[Current Upsell $]]&gt;0,_xlfn.TEXTJOIN(" ",FALSE,Sales[[#This Row],[Subscription Type]],Sales[[#This Row],[Upsell Priority]],TEXT(Sales[[#This Row],[Current Upsell $]],"$#")),"")</f>
        <v/>
      </c>
    </row>
    <row r="115" spans="1:18" x14ac:dyDescent="0.25">
      <c r="A115">
        <v>100172</v>
      </c>
      <c r="B115" t="s">
        <v>1</v>
      </c>
      <c r="D115" s="1"/>
      <c r="E115" s="1"/>
      <c r="F115">
        <v>9</v>
      </c>
      <c r="G115">
        <v>13</v>
      </c>
      <c r="H115" s="1">
        <v>44166</v>
      </c>
      <c r="I115" s="1">
        <v>44378</v>
      </c>
      <c r="J115">
        <v>7</v>
      </c>
      <c r="K115">
        <v>0</v>
      </c>
      <c r="L115" s="1">
        <v>44348</v>
      </c>
      <c r="M115">
        <v>225</v>
      </c>
      <c r="N115" s="11">
        <f>_xlfn.SWITCH(Sales[[#This Row],[Subscription Type]],"Basic",10,"Premium",10,"Business",25,"Enterprise",27)</f>
        <v>25</v>
      </c>
      <c r="O115">
        <f>IF(Sales[[#This Row],[Number of Users]]-Sales[[#This Row],[Licenses Bought]]&lt;0,0,Sales[[#This Row],[Number of Users]]-Sales[[#This Row],[Licenses Bought]])</f>
        <v>4</v>
      </c>
      <c r="P115" s="3">
        <f>IF(Sales[[#This Row],[Sales Month]]=MAX(Sales[Sales Month]),Sales[[#This Row],[Upsell $ Per Non-Paying User]]*Sales[[#This Row],[Non-Paying Users]],0)</f>
        <v>100</v>
      </c>
      <c r="Q115" t="str">
        <f>_xlfn.IFS(Sales[[#This Row],[Current Upsell $]]=0," ",Sales[[#This Row],[Current Upsell $]]&gt;=400,"High",Sales[[#This Row],[Current Upsell $]]&gt;=100,"Medium",Sales[[#This Row],[Current Upsell $]]&lt;100,"Low")</f>
        <v>Medium</v>
      </c>
      <c r="R115" t="str">
        <f>IF(Sales[[#This Row],[Current Upsell $]]&gt;0,_xlfn.TEXTJOIN(" ",FALSE,Sales[[#This Row],[Subscription Type]],Sales[[#This Row],[Upsell Priority]],TEXT(Sales[[#This Row],[Current Upsell $]],"$#")),"")</f>
        <v>Business Medium $100</v>
      </c>
    </row>
    <row r="116" spans="1:18" x14ac:dyDescent="0.25">
      <c r="A116">
        <v>100175</v>
      </c>
      <c r="B116" t="s">
        <v>0</v>
      </c>
      <c r="F116">
        <v>5</v>
      </c>
      <c r="G116">
        <v>6</v>
      </c>
      <c r="H116" s="1">
        <v>44166</v>
      </c>
      <c r="I116" s="1">
        <v>44378</v>
      </c>
      <c r="J116">
        <v>7</v>
      </c>
      <c r="K116">
        <v>0</v>
      </c>
      <c r="L116" s="1">
        <v>44348</v>
      </c>
      <c r="M116">
        <v>50</v>
      </c>
      <c r="N116" s="11">
        <f>_xlfn.SWITCH(Sales[[#This Row],[Subscription Type]],"Basic",10,"Premium",10,"Business",25,"Enterprise",27)</f>
        <v>10</v>
      </c>
      <c r="O116">
        <f>IF(Sales[[#This Row],[Number of Users]]-Sales[[#This Row],[Licenses Bought]]&lt;0,0,Sales[[#This Row],[Number of Users]]-Sales[[#This Row],[Licenses Bought]])</f>
        <v>1</v>
      </c>
      <c r="P116" s="3">
        <f>IF(Sales[[#This Row],[Sales Month]]=MAX(Sales[Sales Month]),Sales[[#This Row],[Upsell $ Per Non-Paying User]]*Sales[[#This Row],[Non-Paying Users]],0)</f>
        <v>10</v>
      </c>
      <c r="Q116" t="str">
        <f>_xlfn.IFS(Sales[[#This Row],[Current Upsell $]]=0," ",Sales[[#This Row],[Current Upsell $]]&gt;=400,"High",Sales[[#This Row],[Current Upsell $]]&gt;=100,"Medium",Sales[[#This Row],[Current Upsell $]]&lt;100,"Low")</f>
        <v>Low</v>
      </c>
      <c r="R116" t="str">
        <f>IF(Sales[[#This Row],[Current Upsell $]]&gt;0,_xlfn.TEXTJOIN(" ",FALSE,Sales[[#This Row],[Subscription Type]],Sales[[#This Row],[Upsell Priority]],TEXT(Sales[[#This Row],[Current Upsell $]],"$#")),"")</f>
        <v>Premium Low $10</v>
      </c>
    </row>
    <row r="117" spans="1:18" x14ac:dyDescent="0.25">
      <c r="A117">
        <v>100178</v>
      </c>
      <c r="B117" t="s">
        <v>0</v>
      </c>
      <c r="D117" s="1"/>
      <c r="E117" s="1"/>
      <c r="F117">
        <v>4</v>
      </c>
      <c r="G117">
        <v>5</v>
      </c>
      <c r="H117" s="1">
        <v>44166</v>
      </c>
      <c r="I117" s="1">
        <v>44378</v>
      </c>
      <c r="J117">
        <v>7</v>
      </c>
      <c r="K117">
        <v>0</v>
      </c>
      <c r="L117" s="1">
        <v>44348</v>
      </c>
      <c r="M117">
        <v>40</v>
      </c>
      <c r="N117" s="11">
        <f>_xlfn.SWITCH(Sales[[#This Row],[Subscription Type]],"Basic",10,"Premium",10,"Business",25,"Enterprise",27)</f>
        <v>10</v>
      </c>
      <c r="O117">
        <f>IF(Sales[[#This Row],[Number of Users]]-Sales[[#This Row],[Licenses Bought]]&lt;0,0,Sales[[#This Row],[Number of Users]]-Sales[[#This Row],[Licenses Bought]])</f>
        <v>1</v>
      </c>
      <c r="P117" s="3">
        <f>IF(Sales[[#This Row],[Sales Month]]=MAX(Sales[Sales Month]),Sales[[#This Row],[Upsell $ Per Non-Paying User]]*Sales[[#This Row],[Non-Paying Users]],0)</f>
        <v>10</v>
      </c>
      <c r="Q117" t="str">
        <f>_xlfn.IFS(Sales[[#This Row],[Current Upsell $]]=0," ",Sales[[#This Row],[Current Upsell $]]&gt;=400,"High",Sales[[#This Row],[Current Upsell $]]&gt;=100,"Medium",Sales[[#This Row],[Current Upsell $]]&lt;100,"Low")</f>
        <v>Low</v>
      </c>
      <c r="R117" t="str">
        <f>IF(Sales[[#This Row],[Current Upsell $]]&gt;0,_xlfn.TEXTJOIN(" ",FALSE,Sales[[#This Row],[Subscription Type]],Sales[[#This Row],[Upsell Priority]],TEXT(Sales[[#This Row],[Current Upsell $]],"$#")),"")</f>
        <v>Premium Low $10</v>
      </c>
    </row>
    <row r="118" spans="1:18" x14ac:dyDescent="0.25">
      <c r="A118">
        <v>100183</v>
      </c>
      <c r="B118" t="s">
        <v>0</v>
      </c>
      <c r="D118" s="1"/>
      <c r="E118" s="1"/>
      <c r="F118">
        <v>34</v>
      </c>
      <c r="G118">
        <v>35</v>
      </c>
      <c r="H118" s="1">
        <v>44197</v>
      </c>
      <c r="I118" s="1">
        <v>44378</v>
      </c>
      <c r="J118">
        <v>6</v>
      </c>
      <c r="K118">
        <v>0</v>
      </c>
      <c r="L118" s="1">
        <v>44348</v>
      </c>
      <c r="M118">
        <v>340</v>
      </c>
      <c r="N118" s="11">
        <f>_xlfn.SWITCH(Sales[[#This Row],[Subscription Type]],"Basic",10,"Premium",10,"Business",25,"Enterprise",27)</f>
        <v>10</v>
      </c>
      <c r="O118">
        <f>IF(Sales[[#This Row],[Number of Users]]-Sales[[#This Row],[Licenses Bought]]&lt;0,0,Sales[[#This Row],[Number of Users]]-Sales[[#This Row],[Licenses Bought]])</f>
        <v>1</v>
      </c>
      <c r="P118" s="3">
        <f>IF(Sales[[#This Row],[Sales Month]]=MAX(Sales[Sales Month]),Sales[[#This Row],[Upsell $ Per Non-Paying User]]*Sales[[#This Row],[Non-Paying Users]],0)</f>
        <v>10</v>
      </c>
      <c r="Q118" t="str">
        <f>_xlfn.IFS(Sales[[#This Row],[Current Upsell $]]=0," ",Sales[[#This Row],[Current Upsell $]]&gt;=400,"High",Sales[[#This Row],[Current Upsell $]]&gt;=100,"Medium",Sales[[#This Row],[Current Upsell $]]&lt;100,"Low")</f>
        <v>Low</v>
      </c>
      <c r="R118" t="str">
        <f>IF(Sales[[#This Row],[Current Upsell $]]&gt;0,_xlfn.TEXTJOIN(" ",FALSE,Sales[[#This Row],[Subscription Type]],Sales[[#This Row],[Upsell Priority]],TEXT(Sales[[#This Row],[Current Upsell $]],"$#")),"")</f>
        <v>Premium Low $10</v>
      </c>
    </row>
    <row r="119" spans="1:18" x14ac:dyDescent="0.25">
      <c r="A119">
        <v>100184</v>
      </c>
      <c r="B119" t="s">
        <v>0</v>
      </c>
      <c r="D119" s="1"/>
      <c r="E119" s="1"/>
      <c r="F119">
        <v>27</v>
      </c>
      <c r="G119">
        <v>40</v>
      </c>
      <c r="H119" s="1">
        <v>44197</v>
      </c>
      <c r="I119" s="1">
        <v>44378</v>
      </c>
      <c r="J119">
        <v>6</v>
      </c>
      <c r="K119">
        <v>0</v>
      </c>
      <c r="L119" s="1">
        <v>44348</v>
      </c>
      <c r="M119">
        <v>270</v>
      </c>
      <c r="N119" s="11">
        <f>_xlfn.SWITCH(Sales[[#This Row],[Subscription Type]],"Basic",10,"Premium",10,"Business",25,"Enterprise",27)</f>
        <v>10</v>
      </c>
      <c r="O119">
        <f>IF(Sales[[#This Row],[Number of Users]]-Sales[[#This Row],[Licenses Bought]]&lt;0,0,Sales[[#This Row],[Number of Users]]-Sales[[#This Row],[Licenses Bought]])</f>
        <v>13</v>
      </c>
      <c r="P119" s="3">
        <f>IF(Sales[[#This Row],[Sales Month]]=MAX(Sales[Sales Month]),Sales[[#This Row],[Upsell $ Per Non-Paying User]]*Sales[[#This Row],[Non-Paying Users]],0)</f>
        <v>130</v>
      </c>
      <c r="Q119" t="str">
        <f>_xlfn.IFS(Sales[[#This Row],[Current Upsell $]]=0," ",Sales[[#This Row],[Current Upsell $]]&gt;=400,"High",Sales[[#This Row],[Current Upsell $]]&gt;=100,"Medium",Sales[[#This Row],[Current Upsell $]]&lt;100,"Low")</f>
        <v>Medium</v>
      </c>
      <c r="R119" t="str">
        <f>IF(Sales[[#This Row],[Current Upsell $]]&gt;0,_xlfn.TEXTJOIN(" ",FALSE,Sales[[#This Row],[Subscription Type]],Sales[[#This Row],[Upsell Priority]],TEXT(Sales[[#This Row],[Current Upsell $]],"$#")),"")</f>
        <v>Premium Medium $130</v>
      </c>
    </row>
    <row r="120" spans="1:18" x14ac:dyDescent="0.25">
      <c r="A120">
        <v>100185</v>
      </c>
      <c r="B120" t="s">
        <v>3</v>
      </c>
      <c r="F120">
        <v>0</v>
      </c>
      <c r="G120">
        <v>16</v>
      </c>
      <c r="H120" s="1">
        <v>44197</v>
      </c>
      <c r="I120" s="1">
        <v>44348</v>
      </c>
      <c r="J120">
        <v>5</v>
      </c>
      <c r="K120">
        <v>0</v>
      </c>
      <c r="L120" s="1">
        <v>44348</v>
      </c>
      <c r="M120">
        <v>0</v>
      </c>
      <c r="N120" s="11">
        <f>_xlfn.SWITCH(Sales[[#This Row],[Subscription Type]],"Basic",10,"Premium",10,"Business",25,"Enterprise",27)</f>
        <v>10</v>
      </c>
      <c r="O120">
        <f>IF(Sales[[#This Row],[Number of Users]]-Sales[[#This Row],[Licenses Bought]]&lt;0,0,Sales[[#This Row],[Number of Users]]-Sales[[#This Row],[Licenses Bought]])</f>
        <v>16</v>
      </c>
      <c r="P120" s="3">
        <f>IF(Sales[[#This Row],[Sales Month]]=MAX(Sales[Sales Month]),Sales[[#This Row],[Upsell $ Per Non-Paying User]]*Sales[[#This Row],[Non-Paying Users]],0)</f>
        <v>160</v>
      </c>
      <c r="Q120" t="str">
        <f>_xlfn.IFS(Sales[[#This Row],[Current Upsell $]]=0," ",Sales[[#This Row],[Current Upsell $]]&gt;=400,"High",Sales[[#This Row],[Current Upsell $]]&gt;=100,"Medium",Sales[[#This Row],[Current Upsell $]]&lt;100,"Low")</f>
        <v>Medium</v>
      </c>
      <c r="R120" t="str">
        <f>IF(Sales[[#This Row],[Current Upsell $]]&gt;0,_xlfn.TEXTJOIN(" ",FALSE,Sales[[#This Row],[Subscription Type]],Sales[[#This Row],[Upsell Priority]],TEXT(Sales[[#This Row],[Current Upsell $]],"$#")),"")</f>
        <v>Basic Medium $160</v>
      </c>
    </row>
    <row r="121" spans="1:18" x14ac:dyDescent="0.25">
      <c r="A121">
        <v>100186</v>
      </c>
      <c r="B121" t="s">
        <v>2</v>
      </c>
      <c r="C121">
        <v>12</v>
      </c>
      <c r="D121" s="1">
        <v>44682</v>
      </c>
      <c r="E121" s="1">
        <v>45046</v>
      </c>
      <c r="F121">
        <v>25</v>
      </c>
      <c r="G121">
        <v>27</v>
      </c>
      <c r="H121" s="1">
        <v>44197</v>
      </c>
      <c r="I121" s="1">
        <v>44378</v>
      </c>
      <c r="J121">
        <v>6</v>
      </c>
      <c r="K121">
        <v>0</v>
      </c>
      <c r="L121" s="1">
        <v>44348</v>
      </c>
      <c r="M121">
        <v>750</v>
      </c>
      <c r="N121" s="11">
        <f>_xlfn.SWITCH(Sales[[#This Row],[Subscription Type]],"Basic",10,"Premium",10,"Business",25,"Enterprise",27)</f>
        <v>27</v>
      </c>
      <c r="O121">
        <f>IF(Sales[[#This Row],[Number of Users]]-Sales[[#This Row],[Licenses Bought]]&lt;0,0,Sales[[#This Row],[Number of Users]]-Sales[[#This Row],[Licenses Bought]])</f>
        <v>2</v>
      </c>
      <c r="P121" s="3">
        <f>IF(Sales[[#This Row],[Sales Month]]=MAX(Sales[Sales Month]),Sales[[#This Row],[Upsell $ Per Non-Paying User]]*Sales[[#This Row],[Non-Paying Users]],0)</f>
        <v>54</v>
      </c>
      <c r="Q121" t="str">
        <f>_xlfn.IFS(Sales[[#This Row],[Current Upsell $]]=0," ",Sales[[#This Row],[Current Upsell $]]&gt;=400,"High",Sales[[#This Row],[Current Upsell $]]&gt;=100,"Medium",Sales[[#This Row],[Current Upsell $]]&lt;100,"Low")</f>
        <v>Low</v>
      </c>
      <c r="R121" t="str">
        <f>IF(Sales[[#This Row],[Current Upsell $]]&gt;0,_xlfn.TEXTJOIN(" ",FALSE,Sales[[#This Row],[Subscription Type]],Sales[[#This Row],[Upsell Priority]],TEXT(Sales[[#This Row],[Current Upsell $]],"$#")),"")</f>
        <v>Enterprise Low $54</v>
      </c>
    </row>
    <row r="122" spans="1:18" x14ac:dyDescent="0.25">
      <c r="A122">
        <v>100187</v>
      </c>
      <c r="B122" t="s">
        <v>3</v>
      </c>
      <c r="F122">
        <v>0</v>
      </c>
      <c r="G122">
        <v>5</v>
      </c>
      <c r="H122" s="1">
        <v>44197</v>
      </c>
      <c r="I122" s="1">
        <v>44378</v>
      </c>
      <c r="J122">
        <v>6</v>
      </c>
      <c r="K122">
        <v>0</v>
      </c>
      <c r="L122" s="1">
        <v>44348</v>
      </c>
      <c r="M122">
        <v>0</v>
      </c>
      <c r="N122" s="11">
        <f>_xlfn.SWITCH(Sales[[#This Row],[Subscription Type]],"Basic",10,"Premium",10,"Business",25,"Enterprise",27)</f>
        <v>10</v>
      </c>
      <c r="O122">
        <f>IF(Sales[[#This Row],[Number of Users]]-Sales[[#This Row],[Licenses Bought]]&lt;0,0,Sales[[#This Row],[Number of Users]]-Sales[[#This Row],[Licenses Bought]])</f>
        <v>5</v>
      </c>
      <c r="P122" s="3">
        <f>IF(Sales[[#This Row],[Sales Month]]=MAX(Sales[Sales Month]),Sales[[#This Row],[Upsell $ Per Non-Paying User]]*Sales[[#This Row],[Non-Paying Users]],0)</f>
        <v>50</v>
      </c>
      <c r="Q122" t="str">
        <f>_xlfn.IFS(Sales[[#This Row],[Current Upsell $]]=0," ",Sales[[#This Row],[Current Upsell $]]&gt;=400,"High",Sales[[#This Row],[Current Upsell $]]&gt;=100,"Medium",Sales[[#This Row],[Current Upsell $]]&lt;100,"Low")</f>
        <v>Low</v>
      </c>
      <c r="R122" t="str">
        <f>IF(Sales[[#This Row],[Current Upsell $]]&gt;0,_xlfn.TEXTJOIN(" ",FALSE,Sales[[#This Row],[Subscription Type]],Sales[[#This Row],[Upsell Priority]],TEXT(Sales[[#This Row],[Current Upsell $]],"$#")),"")</f>
        <v>Basic Low $50</v>
      </c>
    </row>
    <row r="123" spans="1:18" x14ac:dyDescent="0.25">
      <c r="A123">
        <v>100188</v>
      </c>
      <c r="B123" t="s">
        <v>3</v>
      </c>
      <c r="F123">
        <v>0</v>
      </c>
      <c r="G123">
        <v>1</v>
      </c>
      <c r="H123" s="1">
        <v>44197</v>
      </c>
      <c r="I123" s="1">
        <v>44348</v>
      </c>
      <c r="J123">
        <v>5</v>
      </c>
      <c r="K123">
        <v>0</v>
      </c>
      <c r="L123" s="1">
        <v>44348</v>
      </c>
      <c r="M123">
        <v>0</v>
      </c>
      <c r="N123" s="11">
        <f>_xlfn.SWITCH(Sales[[#This Row],[Subscription Type]],"Basic",10,"Premium",10,"Business",25,"Enterprise",27)</f>
        <v>10</v>
      </c>
      <c r="O123">
        <f>IF(Sales[[#This Row],[Number of Users]]-Sales[[#This Row],[Licenses Bought]]&lt;0,0,Sales[[#This Row],[Number of Users]]-Sales[[#This Row],[Licenses Bought]])</f>
        <v>1</v>
      </c>
      <c r="P123" s="3">
        <f>IF(Sales[[#This Row],[Sales Month]]=MAX(Sales[Sales Month]),Sales[[#This Row],[Upsell $ Per Non-Paying User]]*Sales[[#This Row],[Non-Paying Users]],0)</f>
        <v>10</v>
      </c>
      <c r="Q123" t="str">
        <f>_xlfn.IFS(Sales[[#This Row],[Current Upsell $]]=0," ",Sales[[#This Row],[Current Upsell $]]&gt;=400,"High",Sales[[#This Row],[Current Upsell $]]&gt;=100,"Medium",Sales[[#This Row],[Current Upsell $]]&lt;100,"Low")</f>
        <v>Low</v>
      </c>
      <c r="R123" t="str">
        <f>IF(Sales[[#This Row],[Current Upsell $]]&gt;0,_xlfn.TEXTJOIN(" ",FALSE,Sales[[#This Row],[Subscription Type]],Sales[[#This Row],[Upsell Priority]],TEXT(Sales[[#This Row],[Current Upsell $]],"$#")),"")</f>
        <v>Basic Low $10</v>
      </c>
    </row>
    <row r="124" spans="1:18" x14ac:dyDescent="0.25">
      <c r="A124">
        <v>100191</v>
      </c>
      <c r="B124" t="s">
        <v>0</v>
      </c>
      <c r="D124" s="1"/>
      <c r="E124" s="1"/>
      <c r="F124">
        <v>1</v>
      </c>
      <c r="G124">
        <v>2</v>
      </c>
      <c r="H124" s="1">
        <v>44197</v>
      </c>
      <c r="I124" s="1">
        <v>44378</v>
      </c>
      <c r="J124">
        <v>6</v>
      </c>
      <c r="K124">
        <v>0</v>
      </c>
      <c r="L124" s="1">
        <v>44348</v>
      </c>
      <c r="M124">
        <v>10</v>
      </c>
      <c r="N124" s="11">
        <f>_xlfn.SWITCH(Sales[[#This Row],[Subscription Type]],"Basic",10,"Premium",10,"Business",25,"Enterprise",27)</f>
        <v>10</v>
      </c>
      <c r="O124">
        <f>IF(Sales[[#This Row],[Number of Users]]-Sales[[#This Row],[Licenses Bought]]&lt;0,0,Sales[[#This Row],[Number of Users]]-Sales[[#This Row],[Licenses Bought]])</f>
        <v>1</v>
      </c>
      <c r="P124" s="3">
        <f>IF(Sales[[#This Row],[Sales Month]]=MAX(Sales[Sales Month]),Sales[[#This Row],[Upsell $ Per Non-Paying User]]*Sales[[#This Row],[Non-Paying Users]],0)</f>
        <v>10</v>
      </c>
      <c r="Q124" t="str">
        <f>_xlfn.IFS(Sales[[#This Row],[Current Upsell $]]=0," ",Sales[[#This Row],[Current Upsell $]]&gt;=400,"High",Sales[[#This Row],[Current Upsell $]]&gt;=100,"Medium",Sales[[#This Row],[Current Upsell $]]&lt;100,"Low")</f>
        <v>Low</v>
      </c>
      <c r="R124" t="str">
        <f>IF(Sales[[#This Row],[Current Upsell $]]&gt;0,_xlfn.TEXTJOIN(" ",FALSE,Sales[[#This Row],[Subscription Type]],Sales[[#This Row],[Upsell Priority]],TEXT(Sales[[#This Row],[Current Upsell $]],"$#")),"")</f>
        <v>Premium Low $10</v>
      </c>
    </row>
    <row r="125" spans="1:18" x14ac:dyDescent="0.25">
      <c r="A125">
        <v>100321</v>
      </c>
      <c r="B125" t="s">
        <v>3</v>
      </c>
      <c r="D125" s="1"/>
      <c r="E125" s="1"/>
      <c r="F125">
        <v>0</v>
      </c>
      <c r="G125">
        <v>50</v>
      </c>
      <c r="H125" s="1">
        <v>44348</v>
      </c>
      <c r="I125" s="1">
        <v>44378</v>
      </c>
      <c r="J125">
        <v>1</v>
      </c>
      <c r="K125">
        <v>0</v>
      </c>
      <c r="L125" s="1">
        <v>44348</v>
      </c>
      <c r="M125">
        <v>0</v>
      </c>
      <c r="N125" s="11">
        <f>_xlfn.SWITCH(Sales[[#This Row],[Subscription Type]],"Basic",10,"Premium",10,"Business",25,"Enterprise",27)</f>
        <v>10</v>
      </c>
      <c r="O125">
        <f>IF(Sales[[#This Row],[Number of Users]]-Sales[[#This Row],[Licenses Bought]]&lt;0,0,Sales[[#This Row],[Number of Users]]-Sales[[#This Row],[Licenses Bought]])</f>
        <v>50</v>
      </c>
      <c r="P125" s="3">
        <f>IF(Sales[[#This Row],[Sales Month]]=MAX(Sales[Sales Month]),Sales[[#This Row],[Upsell $ Per Non-Paying User]]*Sales[[#This Row],[Non-Paying Users]],0)</f>
        <v>500</v>
      </c>
      <c r="Q125" t="str">
        <f>_xlfn.IFS(Sales[[#This Row],[Current Upsell $]]=0," ",Sales[[#This Row],[Current Upsell $]]&gt;=400,"High",Sales[[#This Row],[Current Upsell $]]&gt;=100,"Medium",Sales[[#This Row],[Current Upsell $]]&lt;100,"Low")</f>
        <v>High</v>
      </c>
      <c r="R125" t="str">
        <f>IF(Sales[[#This Row],[Current Upsell $]]&gt;0,_xlfn.TEXTJOIN(" ",FALSE,Sales[[#This Row],[Subscription Type]],Sales[[#This Row],[Upsell Priority]],TEXT(Sales[[#This Row],[Current Upsell $]],"$#")),"")</f>
        <v>Basic High $500</v>
      </c>
    </row>
    <row r="126" spans="1:18" x14ac:dyDescent="0.25">
      <c r="A126">
        <v>100192</v>
      </c>
      <c r="B126" t="s">
        <v>0</v>
      </c>
      <c r="D126" s="1"/>
      <c r="E126" s="1"/>
      <c r="F126">
        <v>58</v>
      </c>
      <c r="G126">
        <v>71</v>
      </c>
      <c r="H126" s="1">
        <v>44228</v>
      </c>
      <c r="I126" s="1">
        <v>44378</v>
      </c>
      <c r="J126">
        <v>5</v>
      </c>
      <c r="K126">
        <v>0</v>
      </c>
      <c r="L126" s="1">
        <v>44348</v>
      </c>
      <c r="M126">
        <v>580</v>
      </c>
      <c r="N126" s="11">
        <f>_xlfn.SWITCH(Sales[[#This Row],[Subscription Type]],"Basic",10,"Premium",10,"Business",25,"Enterprise",27)</f>
        <v>10</v>
      </c>
      <c r="O126">
        <f>IF(Sales[[#This Row],[Number of Users]]-Sales[[#This Row],[Licenses Bought]]&lt;0,0,Sales[[#This Row],[Number of Users]]-Sales[[#This Row],[Licenses Bought]])</f>
        <v>13</v>
      </c>
      <c r="P126" s="3">
        <f>IF(Sales[[#This Row],[Sales Month]]=MAX(Sales[Sales Month]),Sales[[#This Row],[Upsell $ Per Non-Paying User]]*Sales[[#This Row],[Non-Paying Users]],0)</f>
        <v>130</v>
      </c>
      <c r="Q126" t="str">
        <f>_xlfn.IFS(Sales[[#This Row],[Current Upsell $]]=0," ",Sales[[#This Row],[Current Upsell $]]&gt;=400,"High",Sales[[#This Row],[Current Upsell $]]&gt;=100,"Medium",Sales[[#This Row],[Current Upsell $]]&lt;100,"Low")</f>
        <v>Medium</v>
      </c>
      <c r="R126" t="str">
        <f>IF(Sales[[#This Row],[Current Upsell $]]&gt;0,_xlfn.TEXTJOIN(" ",FALSE,Sales[[#This Row],[Subscription Type]],Sales[[#This Row],[Upsell Priority]],TEXT(Sales[[#This Row],[Current Upsell $]],"$#")),"")</f>
        <v>Premium Medium $130</v>
      </c>
    </row>
    <row r="127" spans="1:18" x14ac:dyDescent="0.25">
      <c r="A127">
        <v>100326</v>
      </c>
      <c r="B127" t="s">
        <v>3</v>
      </c>
      <c r="D127" s="1"/>
      <c r="E127" s="1"/>
      <c r="F127">
        <v>0</v>
      </c>
      <c r="G127">
        <v>50</v>
      </c>
      <c r="H127" s="1">
        <v>44348</v>
      </c>
      <c r="I127" s="1">
        <v>44378</v>
      </c>
      <c r="J127">
        <v>1</v>
      </c>
      <c r="K127">
        <v>0</v>
      </c>
      <c r="L127" s="1">
        <v>44348</v>
      </c>
      <c r="M127">
        <v>0</v>
      </c>
      <c r="N127" s="11">
        <f>_xlfn.SWITCH(Sales[[#This Row],[Subscription Type]],"Basic",10,"Premium",10,"Business",25,"Enterprise",27)</f>
        <v>10</v>
      </c>
      <c r="O127">
        <f>IF(Sales[[#This Row],[Number of Users]]-Sales[[#This Row],[Licenses Bought]]&lt;0,0,Sales[[#This Row],[Number of Users]]-Sales[[#This Row],[Licenses Bought]])</f>
        <v>50</v>
      </c>
      <c r="P127" s="3">
        <f>IF(Sales[[#This Row],[Sales Month]]=MAX(Sales[Sales Month]),Sales[[#This Row],[Upsell $ Per Non-Paying User]]*Sales[[#This Row],[Non-Paying Users]],0)</f>
        <v>500</v>
      </c>
      <c r="Q127" t="str">
        <f>_xlfn.IFS(Sales[[#This Row],[Current Upsell $]]=0," ",Sales[[#This Row],[Current Upsell $]]&gt;=400,"High",Sales[[#This Row],[Current Upsell $]]&gt;=100,"Medium",Sales[[#This Row],[Current Upsell $]]&lt;100,"Low")</f>
        <v>High</v>
      </c>
      <c r="R127" t="str">
        <f>IF(Sales[[#This Row],[Current Upsell $]]&gt;0,_xlfn.TEXTJOIN(" ",FALSE,Sales[[#This Row],[Subscription Type]],Sales[[#This Row],[Upsell Priority]],TEXT(Sales[[#This Row],[Current Upsell $]],"$#")),"")</f>
        <v>Basic High $500</v>
      </c>
    </row>
    <row r="128" spans="1:18" x14ac:dyDescent="0.25">
      <c r="A128">
        <v>100329</v>
      </c>
      <c r="B128" t="s">
        <v>3</v>
      </c>
      <c r="D128" s="1"/>
      <c r="E128" s="1"/>
      <c r="F128">
        <v>0</v>
      </c>
      <c r="G128">
        <v>50</v>
      </c>
      <c r="H128" s="1">
        <v>44348</v>
      </c>
      <c r="I128" s="1">
        <v>44378</v>
      </c>
      <c r="J128">
        <v>1</v>
      </c>
      <c r="K128">
        <v>0</v>
      </c>
      <c r="L128" s="1">
        <v>44348</v>
      </c>
      <c r="M128">
        <v>0</v>
      </c>
      <c r="N128" s="11">
        <f>_xlfn.SWITCH(Sales[[#This Row],[Subscription Type]],"Basic",10,"Premium",10,"Business",25,"Enterprise",27)</f>
        <v>10</v>
      </c>
      <c r="O128">
        <f>IF(Sales[[#This Row],[Number of Users]]-Sales[[#This Row],[Licenses Bought]]&lt;0,0,Sales[[#This Row],[Number of Users]]-Sales[[#This Row],[Licenses Bought]])</f>
        <v>50</v>
      </c>
      <c r="P128" s="3">
        <f>IF(Sales[[#This Row],[Sales Month]]=MAX(Sales[Sales Month]),Sales[[#This Row],[Upsell $ Per Non-Paying User]]*Sales[[#This Row],[Non-Paying Users]],0)</f>
        <v>500</v>
      </c>
      <c r="Q128" t="str">
        <f>_xlfn.IFS(Sales[[#This Row],[Current Upsell $]]=0," ",Sales[[#This Row],[Current Upsell $]]&gt;=400,"High",Sales[[#This Row],[Current Upsell $]]&gt;=100,"Medium",Sales[[#This Row],[Current Upsell $]]&lt;100,"Low")</f>
        <v>High</v>
      </c>
      <c r="R128" t="str">
        <f>IF(Sales[[#This Row],[Current Upsell $]]&gt;0,_xlfn.TEXTJOIN(" ",FALSE,Sales[[#This Row],[Subscription Type]],Sales[[#This Row],[Upsell Priority]],TEXT(Sales[[#This Row],[Current Upsell $]],"$#")),"")</f>
        <v>Basic High $500</v>
      </c>
    </row>
    <row r="129" spans="1:18" x14ac:dyDescent="0.25">
      <c r="A129">
        <v>100193</v>
      </c>
      <c r="B129" t="s">
        <v>0</v>
      </c>
      <c r="D129" s="1"/>
      <c r="E129" s="1"/>
      <c r="F129">
        <v>58</v>
      </c>
      <c r="G129">
        <v>51</v>
      </c>
      <c r="H129" s="1">
        <v>44228</v>
      </c>
      <c r="I129" s="1">
        <v>44378</v>
      </c>
      <c r="J129">
        <v>5</v>
      </c>
      <c r="K129">
        <v>0</v>
      </c>
      <c r="L129" s="1">
        <v>44348</v>
      </c>
      <c r="M129">
        <v>580</v>
      </c>
      <c r="N129" s="11">
        <f>_xlfn.SWITCH(Sales[[#This Row],[Subscription Type]],"Basic",10,"Premium",10,"Business",25,"Enterprise",27)</f>
        <v>10</v>
      </c>
      <c r="O129">
        <f>IF(Sales[[#This Row],[Number of Users]]-Sales[[#This Row],[Licenses Bought]]&lt;0,0,Sales[[#This Row],[Number of Users]]-Sales[[#This Row],[Licenses Bought]])</f>
        <v>0</v>
      </c>
      <c r="P129" s="3">
        <f>IF(Sales[[#This Row],[Sales Month]]=MAX(Sales[Sales Month]),Sales[[#This Row],[Upsell $ Per Non-Paying User]]*Sales[[#This Row],[Non-Paying Users]],0)</f>
        <v>0</v>
      </c>
      <c r="Q129" t="str">
        <f>_xlfn.IFS(Sales[[#This Row],[Current Upsell $]]=0," ",Sales[[#This Row],[Current Upsell $]]&gt;=400,"High",Sales[[#This Row],[Current Upsell $]]&gt;=100,"Medium",Sales[[#This Row],[Current Upsell $]]&lt;100,"Low")</f>
        <v xml:space="preserve"> </v>
      </c>
      <c r="R129" t="str">
        <f>IF(Sales[[#This Row],[Current Upsell $]]&gt;0,_xlfn.TEXTJOIN(" ",FALSE,Sales[[#This Row],[Subscription Type]],Sales[[#This Row],[Upsell Priority]],TEXT(Sales[[#This Row],[Current Upsell $]],"$#")),"")</f>
        <v/>
      </c>
    </row>
    <row r="130" spans="1:18" x14ac:dyDescent="0.25">
      <c r="A130">
        <v>100194</v>
      </c>
      <c r="B130" t="s">
        <v>0</v>
      </c>
      <c r="D130" s="1"/>
      <c r="E130" s="1"/>
      <c r="F130">
        <v>50</v>
      </c>
      <c r="G130">
        <v>60</v>
      </c>
      <c r="H130" s="1">
        <v>44228</v>
      </c>
      <c r="I130" s="1">
        <v>44378</v>
      </c>
      <c r="J130">
        <v>5</v>
      </c>
      <c r="K130">
        <v>0</v>
      </c>
      <c r="L130" s="1">
        <v>44348</v>
      </c>
      <c r="M130">
        <v>500</v>
      </c>
      <c r="N130" s="11">
        <f>_xlfn.SWITCH(Sales[[#This Row],[Subscription Type]],"Basic",10,"Premium",10,"Business",25,"Enterprise",27)</f>
        <v>10</v>
      </c>
      <c r="O130">
        <f>IF(Sales[[#This Row],[Number of Users]]-Sales[[#This Row],[Licenses Bought]]&lt;0,0,Sales[[#This Row],[Number of Users]]-Sales[[#This Row],[Licenses Bought]])</f>
        <v>10</v>
      </c>
      <c r="P130" s="3">
        <f>IF(Sales[[#This Row],[Sales Month]]=MAX(Sales[Sales Month]),Sales[[#This Row],[Upsell $ Per Non-Paying User]]*Sales[[#This Row],[Non-Paying Users]],0)</f>
        <v>100</v>
      </c>
      <c r="Q130" t="str">
        <f>_xlfn.IFS(Sales[[#This Row],[Current Upsell $]]=0," ",Sales[[#This Row],[Current Upsell $]]&gt;=400,"High",Sales[[#This Row],[Current Upsell $]]&gt;=100,"Medium",Sales[[#This Row],[Current Upsell $]]&lt;100,"Low")</f>
        <v>Medium</v>
      </c>
      <c r="R130" t="str">
        <f>IF(Sales[[#This Row],[Current Upsell $]]&gt;0,_xlfn.TEXTJOIN(" ",FALSE,Sales[[#This Row],[Subscription Type]],Sales[[#This Row],[Upsell Priority]],TEXT(Sales[[#This Row],[Current Upsell $]],"$#")),"")</f>
        <v>Premium Medium $100</v>
      </c>
    </row>
    <row r="131" spans="1:18" x14ac:dyDescent="0.25">
      <c r="A131">
        <v>100195</v>
      </c>
      <c r="B131" t="s">
        <v>0</v>
      </c>
      <c r="D131" s="1"/>
      <c r="E131" s="1"/>
      <c r="F131">
        <v>45</v>
      </c>
      <c r="G131">
        <v>54</v>
      </c>
      <c r="H131" s="1">
        <v>44228</v>
      </c>
      <c r="I131" s="1">
        <v>44378</v>
      </c>
      <c r="J131">
        <v>5</v>
      </c>
      <c r="K131">
        <v>0</v>
      </c>
      <c r="L131" s="1">
        <v>44348</v>
      </c>
      <c r="M131">
        <v>450</v>
      </c>
      <c r="N131" s="11">
        <f>_xlfn.SWITCH(Sales[[#This Row],[Subscription Type]],"Basic",10,"Premium",10,"Business",25,"Enterprise",27)</f>
        <v>10</v>
      </c>
      <c r="O131">
        <f>IF(Sales[[#This Row],[Number of Users]]-Sales[[#This Row],[Licenses Bought]]&lt;0,0,Sales[[#This Row],[Number of Users]]-Sales[[#This Row],[Licenses Bought]])</f>
        <v>9</v>
      </c>
      <c r="P131" s="3">
        <f>IF(Sales[[#This Row],[Sales Month]]=MAX(Sales[Sales Month]),Sales[[#This Row],[Upsell $ Per Non-Paying User]]*Sales[[#This Row],[Non-Paying Users]],0)</f>
        <v>90</v>
      </c>
      <c r="Q131" t="str">
        <f>_xlfn.IFS(Sales[[#This Row],[Current Upsell $]]=0," ",Sales[[#This Row],[Current Upsell $]]&gt;=400,"High",Sales[[#This Row],[Current Upsell $]]&gt;=100,"Medium",Sales[[#This Row],[Current Upsell $]]&lt;100,"Low")</f>
        <v>Low</v>
      </c>
      <c r="R131" t="str">
        <f>IF(Sales[[#This Row],[Current Upsell $]]&gt;0,_xlfn.TEXTJOIN(" ",FALSE,Sales[[#This Row],[Subscription Type]],Sales[[#This Row],[Upsell Priority]],TEXT(Sales[[#This Row],[Current Upsell $]],"$#")),"")</f>
        <v>Premium Low $90</v>
      </c>
    </row>
    <row r="132" spans="1:18" x14ac:dyDescent="0.25">
      <c r="A132">
        <v>100117</v>
      </c>
      <c r="B132" t="s">
        <v>1</v>
      </c>
      <c r="D132" s="1"/>
      <c r="E132" s="1"/>
      <c r="F132">
        <v>31</v>
      </c>
      <c r="G132">
        <v>50</v>
      </c>
      <c r="H132" s="1">
        <v>44075</v>
      </c>
      <c r="I132" s="1">
        <v>44378</v>
      </c>
      <c r="J132">
        <v>10</v>
      </c>
      <c r="K132">
        <v>0</v>
      </c>
      <c r="L132" s="1">
        <v>44348</v>
      </c>
      <c r="M132">
        <v>775</v>
      </c>
      <c r="N132" s="11">
        <f>_xlfn.SWITCH(Sales[[#This Row],[Subscription Type]],"Basic",10,"Premium",10,"Business",25,"Enterprise",27)</f>
        <v>25</v>
      </c>
      <c r="O132">
        <f>IF(Sales[[#This Row],[Number of Users]]-Sales[[#This Row],[Licenses Bought]]&lt;0,0,Sales[[#This Row],[Number of Users]]-Sales[[#This Row],[Licenses Bought]])</f>
        <v>19</v>
      </c>
      <c r="P132" s="3">
        <f>IF(Sales[[#This Row],[Sales Month]]=MAX(Sales[Sales Month]),Sales[[#This Row],[Upsell $ Per Non-Paying User]]*Sales[[#This Row],[Non-Paying Users]],0)</f>
        <v>475</v>
      </c>
      <c r="Q132" t="str">
        <f>_xlfn.IFS(Sales[[#This Row],[Current Upsell $]]=0," ",Sales[[#This Row],[Current Upsell $]]&gt;=400,"High",Sales[[#This Row],[Current Upsell $]]&gt;=100,"Medium",Sales[[#This Row],[Current Upsell $]]&lt;100,"Low")</f>
        <v>High</v>
      </c>
      <c r="R132" t="str">
        <f>IF(Sales[[#This Row],[Current Upsell $]]&gt;0,_xlfn.TEXTJOIN(" ",FALSE,Sales[[#This Row],[Subscription Type]],Sales[[#This Row],[Upsell Priority]],TEXT(Sales[[#This Row],[Current Upsell $]],"$#")),"")</f>
        <v>Business High $475</v>
      </c>
    </row>
    <row r="133" spans="1:18" x14ac:dyDescent="0.25">
      <c r="A133">
        <v>100196</v>
      </c>
      <c r="B133" t="s">
        <v>1</v>
      </c>
      <c r="D133" s="1"/>
      <c r="E133" s="1"/>
      <c r="F133">
        <v>44</v>
      </c>
      <c r="G133">
        <v>58</v>
      </c>
      <c r="H133" s="1">
        <v>44228</v>
      </c>
      <c r="I133" s="1">
        <v>44378</v>
      </c>
      <c r="J133">
        <v>5</v>
      </c>
      <c r="K133">
        <v>0</v>
      </c>
      <c r="L133" s="1">
        <v>44348</v>
      </c>
      <c r="M133">
        <v>1100</v>
      </c>
      <c r="N133" s="11">
        <f>_xlfn.SWITCH(Sales[[#This Row],[Subscription Type]],"Basic",10,"Premium",10,"Business",25,"Enterprise",27)</f>
        <v>25</v>
      </c>
      <c r="O133">
        <f>IF(Sales[[#This Row],[Number of Users]]-Sales[[#This Row],[Licenses Bought]]&lt;0,0,Sales[[#This Row],[Number of Users]]-Sales[[#This Row],[Licenses Bought]])</f>
        <v>14</v>
      </c>
      <c r="P133" s="3">
        <f>IF(Sales[[#This Row],[Sales Month]]=MAX(Sales[Sales Month]),Sales[[#This Row],[Upsell $ Per Non-Paying User]]*Sales[[#This Row],[Non-Paying Users]],0)</f>
        <v>350</v>
      </c>
      <c r="Q133" t="str">
        <f>_xlfn.IFS(Sales[[#This Row],[Current Upsell $]]=0," ",Sales[[#This Row],[Current Upsell $]]&gt;=400,"High",Sales[[#This Row],[Current Upsell $]]&gt;=100,"Medium",Sales[[#This Row],[Current Upsell $]]&lt;100,"Low")</f>
        <v>Medium</v>
      </c>
      <c r="R133" t="str">
        <f>IF(Sales[[#This Row],[Current Upsell $]]&gt;0,_xlfn.TEXTJOIN(" ",FALSE,Sales[[#This Row],[Subscription Type]],Sales[[#This Row],[Upsell Priority]],TEXT(Sales[[#This Row],[Current Upsell $]],"$#")),"")</f>
        <v>Business Medium $350</v>
      </c>
    </row>
    <row r="134" spans="1:18" x14ac:dyDescent="0.25">
      <c r="A134">
        <v>100197</v>
      </c>
      <c r="B134" t="s">
        <v>0</v>
      </c>
      <c r="D134" s="1"/>
      <c r="E134" s="1"/>
      <c r="F134">
        <v>44</v>
      </c>
      <c r="G134">
        <v>59</v>
      </c>
      <c r="H134" s="1">
        <v>44228</v>
      </c>
      <c r="I134" s="1">
        <v>44378</v>
      </c>
      <c r="J134">
        <v>5</v>
      </c>
      <c r="K134">
        <v>0</v>
      </c>
      <c r="L134" s="1">
        <v>44348</v>
      </c>
      <c r="M134">
        <v>440</v>
      </c>
      <c r="N134" s="11">
        <f>_xlfn.SWITCH(Sales[[#This Row],[Subscription Type]],"Basic",10,"Premium",10,"Business",25,"Enterprise",27)</f>
        <v>10</v>
      </c>
      <c r="O134">
        <f>IF(Sales[[#This Row],[Number of Users]]-Sales[[#This Row],[Licenses Bought]]&lt;0,0,Sales[[#This Row],[Number of Users]]-Sales[[#This Row],[Licenses Bought]])</f>
        <v>15</v>
      </c>
      <c r="P134" s="3">
        <f>IF(Sales[[#This Row],[Sales Month]]=MAX(Sales[Sales Month]),Sales[[#This Row],[Upsell $ Per Non-Paying User]]*Sales[[#This Row],[Non-Paying Users]],0)</f>
        <v>150</v>
      </c>
      <c r="Q134" t="str">
        <f>_xlfn.IFS(Sales[[#This Row],[Current Upsell $]]=0," ",Sales[[#This Row],[Current Upsell $]]&gt;=400,"High",Sales[[#This Row],[Current Upsell $]]&gt;=100,"Medium",Sales[[#This Row],[Current Upsell $]]&lt;100,"Low")</f>
        <v>Medium</v>
      </c>
      <c r="R134" t="str">
        <f>IF(Sales[[#This Row],[Current Upsell $]]&gt;0,_xlfn.TEXTJOIN(" ",FALSE,Sales[[#This Row],[Subscription Type]],Sales[[#This Row],[Upsell Priority]],TEXT(Sales[[#This Row],[Current Upsell $]],"$#")),"")</f>
        <v>Premium Medium $150</v>
      </c>
    </row>
    <row r="135" spans="1:18" x14ac:dyDescent="0.25">
      <c r="A135">
        <v>100198</v>
      </c>
      <c r="B135" t="s">
        <v>0</v>
      </c>
      <c r="D135" s="1"/>
      <c r="E135" s="1"/>
      <c r="F135">
        <v>39</v>
      </c>
      <c r="G135">
        <v>43</v>
      </c>
      <c r="H135" s="1">
        <v>44228</v>
      </c>
      <c r="I135" s="1">
        <v>44378</v>
      </c>
      <c r="J135">
        <v>5</v>
      </c>
      <c r="K135">
        <v>0</v>
      </c>
      <c r="L135" s="1">
        <v>44348</v>
      </c>
      <c r="M135">
        <v>390</v>
      </c>
      <c r="N135" s="11">
        <f>_xlfn.SWITCH(Sales[[#This Row],[Subscription Type]],"Basic",10,"Premium",10,"Business",25,"Enterprise",27)</f>
        <v>10</v>
      </c>
      <c r="O135">
        <f>IF(Sales[[#This Row],[Number of Users]]-Sales[[#This Row],[Licenses Bought]]&lt;0,0,Sales[[#This Row],[Number of Users]]-Sales[[#This Row],[Licenses Bought]])</f>
        <v>4</v>
      </c>
      <c r="P135" s="3">
        <f>IF(Sales[[#This Row],[Sales Month]]=MAX(Sales[Sales Month]),Sales[[#This Row],[Upsell $ Per Non-Paying User]]*Sales[[#This Row],[Non-Paying Users]],0)</f>
        <v>40</v>
      </c>
      <c r="Q135" t="str">
        <f>_xlfn.IFS(Sales[[#This Row],[Current Upsell $]]=0," ",Sales[[#This Row],[Current Upsell $]]&gt;=400,"High",Sales[[#This Row],[Current Upsell $]]&gt;=100,"Medium",Sales[[#This Row],[Current Upsell $]]&lt;100,"Low")</f>
        <v>Low</v>
      </c>
      <c r="R135" t="str">
        <f>IF(Sales[[#This Row],[Current Upsell $]]&gt;0,_xlfn.TEXTJOIN(" ",FALSE,Sales[[#This Row],[Subscription Type]],Sales[[#This Row],[Upsell Priority]],TEXT(Sales[[#This Row],[Current Upsell $]],"$#")),"")</f>
        <v>Premium Low $40</v>
      </c>
    </row>
    <row r="136" spans="1:18" x14ac:dyDescent="0.25">
      <c r="A136">
        <v>100199</v>
      </c>
      <c r="B136" t="s">
        <v>1</v>
      </c>
      <c r="D136" s="1"/>
      <c r="E136" s="1"/>
      <c r="F136">
        <v>37</v>
      </c>
      <c r="G136">
        <v>42</v>
      </c>
      <c r="H136" s="1">
        <v>44228</v>
      </c>
      <c r="I136" s="1">
        <v>44378</v>
      </c>
      <c r="J136">
        <v>5</v>
      </c>
      <c r="K136">
        <v>0</v>
      </c>
      <c r="L136" s="1">
        <v>44348</v>
      </c>
      <c r="M136">
        <v>925</v>
      </c>
      <c r="N136" s="11">
        <f>_xlfn.SWITCH(Sales[[#This Row],[Subscription Type]],"Basic",10,"Premium",10,"Business",25,"Enterprise",27)</f>
        <v>25</v>
      </c>
      <c r="O136">
        <f>IF(Sales[[#This Row],[Number of Users]]-Sales[[#This Row],[Licenses Bought]]&lt;0,0,Sales[[#This Row],[Number of Users]]-Sales[[#This Row],[Licenses Bought]])</f>
        <v>5</v>
      </c>
      <c r="P136" s="3">
        <f>IF(Sales[[#This Row],[Sales Month]]=MAX(Sales[Sales Month]),Sales[[#This Row],[Upsell $ Per Non-Paying User]]*Sales[[#This Row],[Non-Paying Users]],0)</f>
        <v>125</v>
      </c>
      <c r="Q136" t="str">
        <f>_xlfn.IFS(Sales[[#This Row],[Current Upsell $]]=0," ",Sales[[#This Row],[Current Upsell $]]&gt;=400,"High",Sales[[#This Row],[Current Upsell $]]&gt;=100,"Medium",Sales[[#This Row],[Current Upsell $]]&lt;100,"Low")</f>
        <v>Medium</v>
      </c>
      <c r="R136" t="str">
        <f>IF(Sales[[#This Row],[Current Upsell $]]&gt;0,_xlfn.TEXTJOIN(" ",FALSE,Sales[[#This Row],[Subscription Type]],Sales[[#This Row],[Upsell Priority]],TEXT(Sales[[#This Row],[Current Upsell $]],"$#")),"")</f>
        <v>Business Medium $125</v>
      </c>
    </row>
    <row r="137" spans="1:18" x14ac:dyDescent="0.25">
      <c r="A137">
        <v>100200</v>
      </c>
      <c r="B137" t="s">
        <v>0</v>
      </c>
      <c r="D137" s="1"/>
      <c r="E137" s="1"/>
      <c r="F137">
        <v>32</v>
      </c>
      <c r="G137">
        <v>38</v>
      </c>
      <c r="H137" s="1">
        <v>44228</v>
      </c>
      <c r="I137" s="1">
        <v>44378</v>
      </c>
      <c r="J137">
        <v>5</v>
      </c>
      <c r="K137">
        <v>0</v>
      </c>
      <c r="L137" s="1">
        <v>44348</v>
      </c>
      <c r="M137">
        <v>320</v>
      </c>
      <c r="N137" s="11">
        <f>_xlfn.SWITCH(Sales[[#This Row],[Subscription Type]],"Basic",10,"Premium",10,"Business",25,"Enterprise",27)</f>
        <v>10</v>
      </c>
      <c r="O137">
        <f>IF(Sales[[#This Row],[Number of Users]]-Sales[[#This Row],[Licenses Bought]]&lt;0,0,Sales[[#This Row],[Number of Users]]-Sales[[#This Row],[Licenses Bought]])</f>
        <v>6</v>
      </c>
      <c r="P137" s="3">
        <f>IF(Sales[[#This Row],[Sales Month]]=MAX(Sales[Sales Month]),Sales[[#This Row],[Upsell $ Per Non-Paying User]]*Sales[[#This Row],[Non-Paying Users]],0)</f>
        <v>60</v>
      </c>
      <c r="Q137" t="str">
        <f>_xlfn.IFS(Sales[[#This Row],[Current Upsell $]]=0," ",Sales[[#This Row],[Current Upsell $]]&gt;=400,"High",Sales[[#This Row],[Current Upsell $]]&gt;=100,"Medium",Sales[[#This Row],[Current Upsell $]]&lt;100,"Low")</f>
        <v>Low</v>
      </c>
      <c r="R137" t="str">
        <f>IF(Sales[[#This Row],[Current Upsell $]]&gt;0,_xlfn.TEXTJOIN(" ",FALSE,Sales[[#This Row],[Subscription Type]],Sales[[#This Row],[Upsell Priority]],TEXT(Sales[[#This Row],[Current Upsell $]],"$#")),"")</f>
        <v>Premium Low $60</v>
      </c>
    </row>
    <row r="138" spans="1:18" x14ac:dyDescent="0.25">
      <c r="A138">
        <v>100201</v>
      </c>
      <c r="B138" t="s">
        <v>0</v>
      </c>
      <c r="D138" s="1"/>
      <c r="E138" s="1"/>
      <c r="F138">
        <v>26</v>
      </c>
      <c r="G138">
        <v>37</v>
      </c>
      <c r="H138" s="1">
        <v>44228</v>
      </c>
      <c r="I138" s="1">
        <v>44378</v>
      </c>
      <c r="J138">
        <v>5</v>
      </c>
      <c r="K138">
        <v>0</v>
      </c>
      <c r="L138" s="1">
        <v>44348</v>
      </c>
      <c r="M138">
        <v>260</v>
      </c>
      <c r="N138" s="11">
        <f>_xlfn.SWITCH(Sales[[#This Row],[Subscription Type]],"Basic",10,"Premium",10,"Business",25,"Enterprise",27)</f>
        <v>10</v>
      </c>
      <c r="O138">
        <f>IF(Sales[[#This Row],[Number of Users]]-Sales[[#This Row],[Licenses Bought]]&lt;0,0,Sales[[#This Row],[Number of Users]]-Sales[[#This Row],[Licenses Bought]])</f>
        <v>11</v>
      </c>
      <c r="P138" s="3">
        <f>IF(Sales[[#This Row],[Sales Month]]=MAX(Sales[Sales Month]),Sales[[#This Row],[Upsell $ Per Non-Paying User]]*Sales[[#This Row],[Non-Paying Users]],0)</f>
        <v>110</v>
      </c>
      <c r="Q138" t="str">
        <f>_xlfn.IFS(Sales[[#This Row],[Current Upsell $]]=0," ",Sales[[#This Row],[Current Upsell $]]&gt;=400,"High",Sales[[#This Row],[Current Upsell $]]&gt;=100,"Medium",Sales[[#This Row],[Current Upsell $]]&lt;100,"Low")</f>
        <v>Medium</v>
      </c>
      <c r="R138" t="str">
        <f>IF(Sales[[#This Row],[Current Upsell $]]&gt;0,_xlfn.TEXTJOIN(" ",FALSE,Sales[[#This Row],[Subscription Type]],Sales[[#This Row],[Upsell Priority]],TEXT(Sales[[#This Row],[Current Upsell $]],"$#")),"")</f>
        <v>Premium Medium $110</v>
      </c>
    </row>
    <row r="139" spans="1:18" x14ac:dyDescent="0.25">
      <c r="A139">
        <v>100202</v>
      </c>
      <c r="B139" t="s">
        <v>1</v>
      </c>
      <c r="D139" s="1"/>
      <c r="E139" s="1"/>
      <c r="F139">
        <v>25</v>
      </c>
      <c r="G139">
        <v>31</v>
      </c>
      <c r="H139" s="1">
        <v>44228</v>
      </c>
      <c r="I139" s="1">
        <v>44378</v>
      </c>
      <c r="J139">
        <v>5</v>
      </c>
      <c r="K139">
        <v>0</v>
      </c>
      <c r="L139" s="1">
        <v>44348</v>
      </c>
      <c r="M139">
        <v>625</v>
      </c>
      <c r="N139" s="11">
        <f>_xlfn.SWITCH(Sales[[#This Row],[Subscription Type]],"Basic",10,"Premium",10,"Business",25,"Enterprise",27)</f>
        <v>25</v>
      </c>
      <c r="O139">
        <f>IF(Sales[[#This Row],[Number of Users]]-Sales[[#This Row],[Licenses Bought]]&lt;0,0,Sales[[#This Row],[Number of Users]]-Sales[[#This Row],[Licenses Bought]])</f>
        <v>6</v>
      </c>
      <c r="P139" s="3">
        <f>IF(Sales[[#This Row],[Sales Month]]=MAX(Sales[Sales Month]),Sales[[#This Row],[Upsell $ Per Non-Paying User]]*Sales[[#This Row],[Non-Paying Users]],0)</f>
        <v>150</v>
      </c>
      <c r="Q139" t="str">
        <f>_xlfn.IFS(Sales[[#This Row],[Current Upsell $]]=0," ",Sales[[#This Row],[Current Upsell $]]&gt;=400,"High",Sales[[#This Row],[Current Upsell $]]&gt;=100,"Medium",Sales[[#This Row],[Current Upsell $]]&lt;100,"Low")</f>
        <v>Medium</v>
      </c>
      <c r="R139" t="str">
        <f>IF(Sales[[#This Row],[Current Upsell $]]&gt;0,_xlfn.TEXTJOIN(" ",FALSE,Sales[[#This Row],[Subscription Type]],Sales[[#This Row],[Upsell Priority]],TEXT(Sales[[#This Row],[Current Upsell $]],"$#")),"")</f>
        <v>Business Medium $150</v>
      </c>
    </row>
    <row r="140" spans="1:18" x14ac:dyDescent="0.25">
      <c r="A140">
        <v>100203</v>
      </c>
      <c r="B140" t="s">
        <v>0</v>
      </c>
      <c r="D140" s="1"/>
      <c r="E140" s="1"/>
      <c r="F140">
        <v>23</v>
      </c>
      <c r="G140">
        <v>30</v>
      </c>
      <c r="H140" s="1">
        <v>44228</v>
      </c>
      <c r="I140" s="1">
        <v>44378</v>
      </c>
      <c r="J140">
        <v>5</v>
      </c>
      <c r="K140">
        <v>0</v>
      </c>
      <c r="L140" s="1">
        <v>44348</v>
      </c>
      <c r="M140">
        <v>230</v>
      </c>
      <c r="N140" s="11">
        <f>_xlfn.SWITCH(Sales[[#This Row],[Subscription Type]],"Basic",10,"Premium",10,"Business",25,"Enterprise",27)</f>
        <v>10</v>
      </c>
      <c r="O140">
        <f>IF(Sales[[#This Row],[Number of Users]]-Sales[[#This Row],[Licenses Bought]]&lt;0,0,Sales[[#This Row],[Number of Users]]-Sales[[#This Row],[Licenses Bought]])</f>
        <v>7</v>
      </c>
      <c r="P140" s="3">
        <f>IF(Sales[[#This Row],[Sales Month]]=MAX(Sales[Sales Month]),Sales[[#This Row],[Upsell $ Per Non-Paying User]]*Sales[[#This Row],[Non-Paying Users]],0)</f>
        <v>70</v>
      </c>
      <c r="Q140" t="str">
        <f>_xlfn.IFS(Sales[[#This Row],[Current Upsell $]]=0," ",Sales[[#This Row],[Current Upsell $]]&gt;=400,"High",Sales[[#This Row],[Current Upsell $]]&gt;=100,"Medium",Sales[[#This Row],[Current Upsell $]]&lt;100,"Low")</f>
        <v>Low</v>
      </c>
      <c r="R140" t="str">
        <f>IF(Sales[[#This Row],[Current Upsell $]]&gt;0,_xlfn.TEXTJOIN(" ",FALSE,Sales[[#This Row],[Subscription Type]],Sales[[#This Row],[Upsell Priority]],TEXT(Sales[[#This Row],[Current Upsell $]],"$#")),"")</f>
        <v>Premium Low $70</v>
      </c>
    </row>
    <row r="141" spans="1:18" x14ac:dyDescent="0.25">
      <c r="A141">
        <v>100204</v>
      </c>
      <c r="B141" t="s">
        <v>1</v>
      </c>
      <c r="D141" s="1"/>
      <c r="E141" s="1"/>
      <c r="F141">
        <v>18</v>
      </c>
      <c r="G141">
        <v>22</v>
      </c>
      <c r="H141" s="1">
        <v>44228</v>
      </c>
      <c r="I141" s="1">
        <v>44378</v>
      </c>
      <c r="J141">
        <v>5</v>
      </c>
      <c r="K141">
        <v>0</v>
      </c>
      <c r="L141" s="1">
        <v>44348</v>
      </c>
      <c r="M141">
        <v>450</v>
      </c>
      <c r="N141" s="11">
        <f>_xlfn.SWITCH(Sales[[#This Row],[Subscription Type]],"Basic",10,"Premium",10,"Business",25,"Enterprise",27)</f>
        <v>25</v>
      </c>
      <c r="O141">
        <f>IF(Sales[[#This Row],[Number of Users]]-Sales[[#This Row],[Licenses Bought]]&lt;0,0,Sales[[#This Row],[Number of Users]]-Sales[[#This Row],[Licenses Bought]])</f>
        <v>4</v>
      </c>
      <c r="P141" s="3">
        <f>IF(Sales[[#This Row],[Sales Month]]=MAX(Sales[Sales Month]),Sales[[#This Row],[Upsell $ Per Non-Paying User]]*Sales[[#This Row],[Non-Paying Users]],0)</f>
        <v>100</v>
      </c>
      <c r="Q141" t="str">
        <f>_xlfn.IFS(Sales[[#This Row],[Current Upsell $]]=0," ",Sales[[#This Row],[Current Upsell $]]&gt;=400,"High",Sales[[#This Row],[Current Upsell $]]&gt;=100,"Medium",Sales[[#This Row],[Current Upsell $]]&lt;100,"Low")</f>
        <v>Medium</v>
      </c>
      <c r="R141" t="str">
        <f>IF(Sales[[#This Row],[Current Upsell $]]&gt;0,_xlfn.TEXTJOIN(" ",FALSE,Sales[[#This Row],[Subscription Type]],Sales[[#This Row],[Upsell Priority]],TEXT(Sales[[#This Row],[Current Upsell $]],"$#")),"")</f>
        <v>Business Medium $100</v>
      </c>
    </row>
    <row r="142" spans="1:18" x14ac:dyDescent="0.25">
      <c r="A142">
        <v>100205</v>
      </c>
      <c r="B142" t="s">
        <v>0</v>
      </c>
      <c r="D142" s="1"/>
      <c r="E142" s="1"/>
      <c r="F142">
        <v>17</v>
      </c>
      <c r="G142">
        <v>18</v>
      </c>
      <c r="H142" s="1">
        <v>44228</v>
      </c>
      <c r="I142" s="1">
        <v>44378</v>
      </c>
      <c r="J142">
        <v>5</v>
      </c>
      <c r="K142">
        <v>0</v>
      </c>
      <c r="L142" s="1">
        <v>44348</v>
      </c>
      <c r="M142">
        <v>170</v>
      </c>
      <c r="N142" s="11">
        <f>_xlfn.SWITCH(Sales[[#This Row],[Subscription Type]],"Basic",10,"Premium",10,"Business",25,"Enterprise",27)</f>
        <v>10</v>
      </c>
      <c r="O142">
        <f>IF(Sales[[#This Row],[Number of Users]]-Sales[[#This Row],[Licenses Bought]]&lt;0,0,Sales[[#This Row],[Number of Users]]-Sales[[#This Row],[Licenses Bought]])</f>
        <v>1</v>
      </c>
      <c r="P142" s="3">
        <f>IF(Sales[[#This Row],[Sales Month]]=MAX(Sales[Sales Month]),Sales[[#This Row],[Upsell $ Per Non-Paying User]]*Sales[[#This Row],[Non-Paying Users]],0)</f>
        <v>10</v>
      </c>
      <c r="Q142" t="str">
        <f>_xlfn.IFS(Sales[[#This Row],[Current Upsell $]]=0," ",Sales[[#This Row],[Current Upsell $]]&gt;=400,"High",Sales[[#This Row],[Current Upsell $]]&gt;=100,"Medium",Sales[[#This Row],[Current Upsell $]]&lt;100,"Low")</f>
        <v>Low</v>
      </c>
      <c r="R142" t="str">
        <f>IF(Sales[[#This Row],[Current Upsell $]]&gt;0,_xlfn.TEXTJOIN(" ",FALSE,Sales[[#This Row],[Subscription Type]],Sales[[#This Row],[Upsell Priority]],TEXT(Sales[[#This Row],[Current Upsell $]],"$#")),"")</f>
        <v>Premium Low $10</v>
      </c>
    </row>
    <row r="143" spans="1:18" x14ac:dyDescent="0.25">
      <c r="A143">
        <v>100206</v>
      </c>
      <c r="B143" t="s">
        <v>3</v>
      </c>
      <c r="F143">
        <v>0</v>
      </c>
      <c r="G143">
        <v>21</v>
      </c>
      <c r="H143" s="1">
        <v>44228</v>
      </c>
      <c r="I143" s="1">
        <v>44378</v>
      </c>
      <c r="J143">
        <v>5</v>
      </c>
      <c r="K143">
        <v>0</v>
      </c>
      <c r="L143" s="1">
        <v>44348</v>
      </c>
      <c r="M143">
        <v>0</v>
      </c>
      <c r="N143" s="11">
        <f>_xlfn.SWITCH(Sales[[#This Row],[Subscription Type]],"Basic",10,"Premium",10,"Business",25,"Enterprise",27)</f>
        <v>10</v>
      </c>
      <c r="O143">
        <f>IF(Sales[[#This Row],[Number of Users]]-Sales[[#This Row],[Licenses Bought]]&lt;0,0,Sales[[#This Row],[Number of Users]]-Sales[[#This Row],[Licenses Bought]])</f>
        <v>21</v>
      </c>
      <c r="P143" s="3">
        <f>IF(Sales[[#This Row],[Sales Month]]=MAX(Sales[Sales Month]),Sales[[#This Row],[Upsell $ Per Non-Paying User]]*Sales[[#This Row],[Non-Paying Users]],0)</f>
        <v>210</v>
      </c>
      <c r="Q143" t="str">
        <f>_xlfn.IFS(Sales[[#This Row],[Current Upsell $]]=0," ",Sales[[#This Row],[Current Upsell $]]&gt;=400,"High",Sales[[#This Row],[Current Upsell $]]&gt;=100,"Medium",Sales[[#This Row],[Current Upsell $]]&lt;100,"Low")</f>
        <v>Medium</v>
      </c>
      <c r="R143" t="str">
        <f>IF(Sales[[#This Row],[Current Upsell $]]&gt;0,_xlfn.TEXTJOIN(" ",FALSE,Sales[[#This Row],[Subscription Type]],Sales[[#This Row],[Upsell Priority]],TEXT(Sales[[#This Row],[Current Upsell $]],"$#")),"")</f>
        <v>Basic Medium $210</v>
      </c>
    </row>
    <row r="144" spans="1:18" x14ac:dyDescent="0.25">
      <c r="A144">
        <v>100207</v>
      </c>
      <c r="B144" t="s">
        <v>0</v>
      </c>
      <c r="D144" s="1"/>
      <c r="E144" s="1"/>
      <c r="F144">
        <v>12</v>
      </c>
      <c r="G144">
        <v>14</v>
      </c>
      <c r="H144" s="1">
        <v>44228</v>
      </c>
      <c r="I144" s="1">
        <v>44378</v>
      </c>
      <c r="J144">
        <v>5</v>
      </c>
      <c r="K144">
        <v>0</v>
      </c>
      <c r="L144" s="1">
        <v>44348</v>
      </c>
      <c r="M144">
        <v>120</v>
      </c>
      <c r="N144" s="11">
        <f>_xlfn.SWITCH(Sales[[#This Row],[Subscription Type]],"Basic",10,"Premium",10,"Business",25,"Enterprise",27)</f>
        <v>10</v>
      </c>
      <c r="O144">
        <f>IF(Sales[[#This Row],[Number of Users]]-Sales[[#This Row],[Licenses Bought]]&lt;0,0,Sales[[#This Row],[Number of Users]]-Sales[[#This Row],[Licenses Bought]])</f>
        <v>2</v>
      </c>
      <c r="P144" s="3">
        <f>IF(Sales[[#This Row],[Sales Month]]=MAX(Sales[Sales Month]),Sales[[#This Row],[Upsell $ Per Non-Paying User]]*Sales[[#This Row],[Non-Paying Users]],0)</f>
        <v>20</v>
      </c>
      <c r="Q144" t="str">
        <f>_xlfn.IFS(Sales[[#This Row],[Current Upsell $]]=0," ",Sales[[#This Row],[Current Upsell $]]&gt;=400,"High",Sales[[#This Row],[Current Upsell $]]&gt;=100,"Medium",Sales[[#This Row],[Current Upsell $]]&lt;100,"Low")</f>
        <v>Low</v>
      </c>
      <c r="R144" t="str">
        <f>IF(Sales[[#This Row],[Current Upsell $]]&gt;0,_xlfn.TEXTJOIN(" ",FALSE,Sales[[#This Row],[Subscription Type]],Sales[[#This Row],[Upsell Priority]],TEXT(Sales[[#This Row],[Current Upsell $]],"$#")),"")</f>
        <v>Premium Low $20</v>
      </c>
    </row>
    <row r="145" spans="1:18" x14ac:dyDescent="0.25">
      <c r="A145">
        <v>100208</v>
      </c>
      <c r="B145" t="s">
        <v>1</v>
      </c>
      <c r="F145">
        <v>10</v>
      </c>
      <c r="G145">
        <v>12</v>
      </c>
      <c r="H145" s="1">
        <v>44228</v>
      </c>
      <c r="I145" s="1">
        <v>44348</v>
      </c>
      <c r="J145">
        <v>4</v>
      </c>
      <c r="K145">
        <v>0</v>
      </c>
      <c r="L145" s="1">
        <v>44348</v>
      </c>
      <c r="M145">
        <v>250</v>
      </c>
      <c r="N145" s="11">
        <f>_xlfn.SWITCH(Sales[[#This Row],[Subscription Type]],"Basic",10,"Premium",10,"Business",25,"Enterprise",27)</f>
        <v>25</v>
      </c>
      <c r="O145">
        <f>IF(Sales[[#This Row],[Number of Users]]-Sales[[#This Row],[Licenses Bought]]&lt;0,0,Sales[[#This Row],[Number of Users]]-Sales[[#This Row],[Licenses Bought]])</f>
        <v>2</v>
      </c>
      <c r="P145" s="3">
        <f>IF(Sales[[#This Row],[Sales Month]]=MAX(Sales[Sales Month]),Sales[[#This Row],[Upsell $ Per Non-Paying User]]*Sales[[#This Row],[Non-Paying Users]],0)</f>
        <v>50</v>
      </c>
      <c r="Q145" t="str">
        <f>_xlfn.IFS(Sales[[#This Row],[Current Upsell $]]=0," ",Sales[[#This Row],[Current Upsell $]]&gt;=400,"High",Sales[[#This Row],[Current Upsell $]]&gt;=100,"Medium",Sales[[#This Row],[Current Upsell $]]&lt;100,"Low")</f>
        <v>Low</v>
      </c>
      <c r="R145" t="str">
        <f>IF(Sales[[#This Row],[Current Upsell $]]&gt;0,_xlfn.TEXTJOIN(" ",FALSE,Sales[[#This Row],[Subscription Type]],Sales[[#This Row],[Upsell Priority]],TEXT(Sales[[#This Row],[Current Upsell $]],"$#")),"")</f>
        <v>Business Low $50</v>
      </c>
    </row>
    <row r="146" spans="1:18" x14ac:dyDescent="0.25">
      <c r="A146">
        <v>100209</v>
      </c>
      <c r="B146" t="s">
        <v>3</v>
      </c>
      <c r="F146">
        <v>0</v>
      </c>
      <c r="G146">
        <v>11</v>
      </c>
      <c r="H146" s="1">
        <v>44228</v>
      </c>
      <c r="I146" s="1">
        <v>44378</v>
      </c>
      <c r="J146">
        <v>5</v>
      </c>
      <c r="K146">
        <v>0</v>
      </c>
      <c r="L146" s="1">
        <v>44348</v>
      </c>
      <c r="M146">
        <v>0</v>
      </c>
      <c r="N146" s="11">
        <f>_xlfn.SWITCH(Sales[[#This Row],[Subscription Type]],"Basic",10,"Premium",10,"Business",25,"Enterprise",27)</f>
        <v>10</v>
      </c>
      <c r="O146">
        <f>IF(Sales[[#This Row],[Number of Users]]-Sales[[#This Row],[Licenses Bought]]&lt;0,0,Sales[[#This Row],[Number of Users]]-Sales[[#This Row],[Licenses Bought]])</f>
        <v>11</v>
      </c>
      <c r="P146" s="3">
        <f>IF(Sales[[#This Row],[Sales Month]]=MAX(Sales[Sales Month]),Sales[[#This Row],[Upsell $ Per Non-Paying User]]*Sales[[#This Row],[Non-Paying Users]],0)</f>
        <v>110</v>
      </c>
      <c r="Q146" t="str">
        <f>_xlfn.IFS(Sales[[#This Row],[Current Upsell $]]=0," ",Sales[[#This Row],[Current Upsell $]]&gt;=400,"High",Sales[[#This Row],[Current Upsell $]]&gt;=100,"Medium",Sales[[#This Row],[Current Upsell $]]&lt;100,"Low")</f>
        <v>Medium</v>
      </c>
      <c r="R146" t="str">
        <f>IF(Sales[[#This Row],[Current Upsell $]]&gt;0,_xlfn.TEXTJOIN(" ",FALSE,Sales[[#This Row],[Subscription Type]],Sales[[#This Row],[Upsell Priority]],TEXT(Sales[[#This Row],[Current Upsell $]],"$#")),"")</f>
        <v>Basic Medium $110</v>
      </c>
    </row>
    <row r="147" spans="1:18" x14ac:dyDescent="0.25">
      <c r="A147">
        <v>100210</v>
      </c>
      <c r="B147" t="s">
        <v>0</v>
      </c>
      <c r="F147">
        <v>5</v>
      </c>
      <c r="G147">
        <v>6</v>
      </c>
      <c r="H147" s="1">
        <v>44228</v>
      </c>
      <c r="I147" s="1">
        <v>44348</v>
      </c>
      <c r="J147">
        <v>4</v>
      </c>
      <c r="K147">
        <v>0</v>
      </c>
      <c r="L147" s="1">
        <v>44348</v>
      </c>
      <c r="M147">
        <v>50</v>
      </c>
      <c r="N147" s="11">
        <f>_xlfn.SWITCH(Sales[[#This Row],[Subscription Type]],"Basic",10,"Premium",10,"Business",25,"Enterprise",27)</f>
        <v>10</v>
      </c>
      <c r="O147">
        <f>IF(Sales[[#This Row],[Number of Users]]-Sales[[#This Row],[Licenses Bought]]&lt;0,0,Sales[[#This Row],[Number of Users]]-Sales[[#This Row],[Licenses Bought]])</f>
        <v>1</v>
      </c>
      <c r="P147" s="3">
        <f>IF(Sales[[#This Row],[Sales Month]]=MAX(Sales[Sales Month]),Sales[[#This Row],[Upsell $ Per Non-Paying User]]*Sales[[#This Row],[Non-Paying Users]],0)</f>
        <v>10</v>
      </c>
      <c r="Q147" t="str">
        <f>_xlfn.IFS(Sales[[#This Row],[Current Upsell $]]=0," ",Sales[[#This Row],[Current Upsell $]]&gt;=400,"High",Sales[[#This Row],[Current Upsell $]]&gt;=100,"Medium",Sales[[#This Row],[Current Upsell $]]&lt;100,"Low")</f>
        <v>Low</v>
      </c>
      <c r="R147" t="str">
        <f>IF(Sales[[#This Row],[Current Upsell $]]&gt;0,_xlfn.TEXTJOIN(" ",FALSE,Sales[[#This Row],[Subscription Type]],Sales[[#This Row],[Upsell Priority]],TEXT(Sales[[#This Row],[Current Upsell $]],"$#")),"")</f>
        <v>Premium Low $10</v>
      </c>
    </row>
    <row r="148" spans="1:18" x14ac:dyDescent="0.25">
      <c r="A148">
        <v>100212</v>
      </c>
      <c r="B148" t="s">
        <v>3</v>
      </c>
      <c r="F148">
        <v>0</v>
      </c>
      <c r="G148">
        <v>3</v>
      </c>
      <c r="H148" s="1">
        <v>44228</v>
      </c>
      <c r="I148" s="1">
        <v>44378</v>
      </c>
      <c r="J148">
        <v>5</v>
      </c>
      <c r="K148">
        <v>0</v>
      </c>
      <c r="L148" s="1">
        <v>44348</v>
      </c>
      <c r="M148">
        <v>0</v>
      </c>
      <c r="N148" s="11">
        <f>_xlfn.SWITCH(Sales[[#This Row],[Subscription Type]],"Basic",10,"Premium",10,"Business",25,"Enterprise",27)</f>
        <v>10</v>
      </c>
      <c r="O148">
        <f>IF(Sales[[#This Row],[Number of Users]]-Sales[[#This Row],[Licenses Bought]]&lt;0,0,Sales[[#This Row],[Number of Users]]-Sales[[#This Row],[Licenses Bought]])</f>
        <v>3</v>
      </c>
      <c r="P148" s="3">
        <f>IF(Sales[[#This Row],[Sales Month]]=MAX(Sales[Sales Month]),Sales[[#This Row],[Upsell $ Per Non-Paying User]]*Sales[[#This Row],[Non-Paying Users]],0)</f>
        <v>30</v>
      </c>
      <c r="Q148" t="str">
        <f>_xlfn.IFS(Sales[[#This Row],[Current Upsell $]]=0," ",Sales[[#This Row],[Current Upsell $]]&gt;=400,"High",Sales[[#This Row],[Current Upsell $]]&gt;=100,"Medium",Sales[[#This Row],[Current Upsell $]]&lt;100,"Low")</f>
        <v>Low</v>
      </c>
      <c r="R148" t="str">
        <f>IF(Sales[[#This Row],[Current Upsell $]]&gt;0,_xlfn.TEXTJOIN(" ",FALSE,Sales[[#This Row],[Subscription Type]],Sales[[#This Row],[Upsell Priority]],TEXT(Sales[[#This Row],[Current Upsell $]],"$#")),"")</f>
        <v>Basic Low $30</v>
      </c>
    </row>
    <row r="149" spans="1:18" x14ac:dyDescent="0.25">
      <c r="A149">
        <v>100213</v>
      </c>
      <c r="B149" t="s">
        <v>3</v>
      </c>
      <c r="F149">
        <v>0</v>
      </c>
      <c r="G149">
        <v>3</v>
      </c>
      <c r="H149" s="1">
        <v>44228</v>
      </c>
      <c r="I149" s="1">
        <v>44378</v>
      </c>
      <c r="J149">
        <v>5</v>
      </c>
      <c r="K149">
        <v>0</v>
      </c>
      <c r="L149" s="1">
        <v>44348</v>
      </c>
      <c r="M149">
        <v>0</v>
      </c>
      <c r="N149" s="11">
        <f>_xlfn.SWITCH(Sales[[#This Row],[Subscription Type]],"Basic",10,"Premium",10,"Business",25,"Enterprise",27)</f>
        <v>10</v>
      </c>
      <c r="O149">
        <f>IF(Sales[[#This Row],[Number of Users]]-Sales[[#This Row],[Licenses Bought]]&lt;0,0,Sales[[#This Row],[Number of Users]]-Sales[[#This Row],[Licenses Bought]])</f>
        <v>3</v>
      </c>
      <c r="P149" s="3">
        <f>IF(Sales[[#This Row],[Sales Month]]=MAX(Sales[Sales Month]),Sales[[#This Row],[Upsell $ Per Non-Paying User]]*Sales[[#This Row],[Non-Paying Users]],0)</f>
        <v>30</v>
      </c>
      <c r="Q149" t="str">
        <f>_xlfn.IFS(Sales[[#This Row],[Current Upsell $]]=0," ",Sales[[#This Row],[Current Upsell $]]&gt;=400,"High",Sales[[#This Row],[Current Upsell $]]&gt;=100,"Medium",Sales[[#This Row],[Current Upsell $]]&lt;100,"Low")</f>
        <v>Low</v>
      </c>
      <c r="R149" t="str">
        <f>IF(Sales[[#This Row],[Current Upsell $]]&gt;0,_xlfn.TEXTJOIN(" ",FALSE,Sales[[#This Row],[Subscription Type]],Sales[[#This Row],[Upsell Priority]],TEXT(Sales[[#This Row],[Current Upsell $]],"$#")),"")</f>
        <v>Basic Low $30</v>
      </c>
    </row>
    <row r="150" spans="1:18" x14ac:dyDescent="0.25">
      <c r="A150">
        <v>100214</v>
      </c>
      <c r="B150" t="s">
        <v>0</v>
      </c>
      <c r="D150" s="1"/>
      <c r="E150" s="1"/>
      <c r="F150">
        <v>2</v>
      </c>
      <c r="G150">
        <v>3</v>
      </c>
      <c r="H150" s="1">
        <v>44228</v>
      </c>
      <c r="I150" s="1">
        <v>44378</v>
      </c>
      <c r="J150">
        <v>5</v>
      </c>
      <c r="K150">
        <v>0</v>
      </c>
      <c r="L150" s="1">
        <v>44348</v>
      </c>
      <c r="M150">
        <v>20</v>
      </c>
      <c r="N150" s="11">
        <f>_xlfn.SWITCH(Sales[[#This Row],[Subscription Type]],"Basic",10,"Premium",10,"Business",25,"Enterprise",27)</f>
        <v>10</v>
      </c>
      <c r="O150">
        <f>IF(Sales[[#This Row],[Number of Users]]-Sales[[#This Row],[Licenses Bought]]&lt;0,0,Sales[[#This Row],[Number of Users]]-Sales[[#This Row],[Licenses Bought]])</f>
        <v>1</v>
      </c>
      <c r="P150" s="3">
        <f>IF(Sales[[#This Row],[Sales Month]]=MAX(Sales[Sales Month]),Sales[[#This Row],[Upsell $ Per Non-Paying User]]*Sales[[#This Row],[Non-Paying Users]],0)</f>
        <v>10</v>
      </c>
      <c r="Q150" t="str">
        <f>_xlfn.IFS(Sales[[#This Row],[Current Upsell $]]=0," ",Sales[[#This Row],[Current Upsell $]]&gt;=400,"High",Sales[[#This Row],[Current Upsell $]]&gt;=100,"Medium",Sales[[#This Row],[Current Upsell $]]&lt;100,"Low")</f>
        <v>Low</v>
      </c>
      <c r="R150" t="str">
        <f>IF(Sales[[#This Row],[Current Upsell $]]&gt;0,_xlfn.TEXTJOIN(" ",FALSE,Sales[[#This Row],[Subscription Type]],Sales[[#This Row],[Upsell Priority]],TEXT(Sales[[#This Row],[Current Upsell $]],"$#")),"")</f>
        <v>Premium Low $10</v>
      </c>
    </row>
    <row r="151" spans="1:18" x14ac:dyDescent="0.25">
      <c r="A151">
        <v>100215</v>
      </c>
      <c r="B151" t="s">
        <v>3</v>
      </c>
      <c r="F151">
        <v>0</v>
      </c>
      <c r="G151">
        <v>2</v>
      </c>
      <c r="H151" s="1">
        <v>44228</v>
      </c>
      <c r="I151" s="1">
        <v>44348</v>
      </c>
      <c r="J151">
        <v>4</v>
      </c>
      <c r="K151">
        <v>0</v>
      </c>
      <c r="L151" s="1">
        <v>44348</v>
      </c>
      <c r="M151">
        <v>0</v>
      </c>
      <c r="N151" s="11">
        <f>_xlfn.SWITCH(Sales[[#This Row],[Subscription Type]],"Basic",10,"Premium",10,"Business",25,"Enterprise",27)</f>
        <v>10</v>
      </c>
      <c r="O151">
        <f>IF(Sales[[#This Row],[Number of Users]]-Sales[[#This Row],[Licenses Bought]]&lt;0,0,Sales[[#This Row],[Number of Users]]-Sales[[#This Row],[Licenses Bought]])</f>
        <v>2</v>
      </c>
      <c r="P151" s="3">
        <f>IF(Sales[[#This Row],[Sales Month]]=MAX(Sales[Sales Month]),Sales[[#This Row],[Upsell $ Per Non-Paying User]]*Sales[[#This Row],[Non-Paying Users]],0)</f>
        <v>20</v>
      </c>
      <c r="Q151" t="str">
        <f>_xlfn.IFS(Sales[[#This Row],[Current Upsell $]]=0," ",Sales[[#This Row],[Current Upsell $]]&gt;=400,"High",Sales[[#This Row],[Current Upsell $]]&gt;=100,"Medium",Sales[[#This Row],[Current Upsell $]]&lt;100,"Low")</f>
        <v>Low</v>
      </c>
      <c r="R151" t="str">
        <f>IF(Sales[[#This Row],[Current Upsell $]]&gt;0,_xlfn.TEXTJOIN(" ",FALSE,Sales[[#This Row],[Subscription Type]],Sales[[#This Row],[Upsell Priority]],TEXT(Sales[[#This Row],[Current Upsell $]],"$#")),"")</f>
        <v>Basic Low $20</v>
      </c>
    </row>
    <row r="152" spans="1:18" x14ac:dyDescent="0.25">
      <c r="A152">
        <v>100216</v>
      </c>
      <c r="B152" t="s">
        <v>3</v>
      </c>
      <c r="F152">
        <v>0</v>
      </c>
      <c r="G152">
        <v>2</v>
      </c>
      <c r="H152" s="1">
        <v>44228</v>
      </c>
      <c r="I152" s="1">
        <v>44348</v>
      </c>
      <c r="J152">
        <v>4</v>
      </c>
      <c r="K152">
        <v>0</v>
      </c>
      <c r="L152" s="1">
        <v>44348</v>
      </c>
      <c r="M152">
        <v>0</v>
      </c>
      <c r="N152" s="11">
        <f>_xlfn.SWITCH(Sales[[#This Row],[Subscription Type]],"Basic",10,"Premium",10,"Business",25,"Enterprise",27)</f>
        <v>10</v>
      </c>
      <c r="O152">
        <f>IF(Sales[[#This Row],[Number of Users]]-Sales[[#This Row],[Licenses Bought]]&lt;0,0,Sales[[#This Row],[Number of Users]]-Sales[[#This Row],[Licenses Bought]])</f>
        <v>2</v>
      </c>
      <c r="P152" s="3">
        <f>IF(Sales[[#This Row],[Sales Month]]=MAX(Sales[Sales Month]),Sales[[#This Row],[Upsell $ Per Non-Paying User]]*Sales[[#This Row],[Non-Paying Users]],0)</f>
        <v>20</v>
      </c>
      <c r="Q152" t="str">
        <f>_xlfn.IFS(Sales[[#This Row],[Current Upsell $]]=0," ",Sales[[#This Row],[Current Upsell $]]&gt;=400,"High",Sales[[#This Row],[Current Upsell $]]&gt;=100,"Medium",Sales[[#This Row],[Current Upsell $]]&lt;100,"Low")</f>
        <v>Low</v>
      </c>
      <c r="R152" t="str">
        <f>IF(Sales[[#This Row],[Current Upsell $]]&gt;0,_xlfn.TEXTJOIN(" ",FALSE,Sales[[#This Row],[Subscription Type]],Sales[[#This Row],[Upsell Priority]],TEXT(Sales[[#This Row],[Current Upsell $]],"$#")),"")</f>
        <v>Basic Low $20</v>
      </c>
    </row>
    <row r="153" spans="1:18" x14ac:dyDescent="0.25">
      <c r="A153">
        <v>100217</v>
      </c>
      <c r="B153" t="s">
        <v>3</v>
      </c>
      <c r="F153">
        <v>0</v>
      </c>
      <c r="G153">
        <v>2</v>
      </c>
      <c r="H153" s="1">
        <v>44228</v>
      </c>
      <c r="I153" s="1">
        <v>44378</v>
      </c>
      <c r="J153">
        <v>5</v>
      </c>
      <c r="K153">
        <v>0</v>
      </c>
      <c r="L153" s="1">
        <v>44348</v>
      </c>
      <c r="M153">
        <v>0</v>
      </c>
      <c r="N153" s="11">
        <f>_xlfn.SWITCH(Sales[[#This Row],[Subscription Type]],"Basic",10,"Premium",10,"Business",25,"Enterprise",27)</f>
        <v>10</v>
      </c>
      <c r="O153">
        <f>IF(Sales[[#This Row],[Number of Users]]-Sales[[#This Row],[Licenses Bought]]&lt;0,0,Sales[[#This Row],[Number of Users]]-Sales[[#This Row],[Licenses Bought]])</f>
        <v>2</v>
      </c>
      <c r="P153" s="3">
        <f>IF(Sales[[#This Row],[Sales Month]]=MAX(Sales[Sales Month]),Sales[[#This Row],[Upsell $ Per Non-Paying User]]*Sales[[#This Row],[Non-Paying Users]],0)</f>
        <v>20</v>
      </c>
      <c r="Q153" t="str">
        <f>_xlfn.IFS(Sales[[#This Row],[Current Upsell $]]=0," ",Sales[[#This Row],[Current Upsell $]]&gt;=400,"High",Sales[[#This Row],[Current Upsell $]]&gt;=100,"Medium",Sales[[#This Row],[Current Upsell $]]&lt;100,"Low")</f>
        <v>Low</v>
      </c>
      <c r="R153" t="str">
        <f>IF(Sales[[#This Row],[Current Upsell $]]&gt;0,_xlfn.TEXTJOIN(" ",FALSE,Sales[[#This Row],[Subscription Type]],Sales[[#This Row],[Upsell Priority]],TEXT(Sales[[#This Row],[Current Upsell $]],"$#")),"")</f>
        <v>Basic Low $20</v>
      </c>
    </row>
    <row r="154" spans="1:18" x14ac:dyDescent="0.25">
      <c r="A154">
        <v>100218</v>
      </c>
      <c r="B154" t="s">
        <v>0</v>
      </c>
      <c r="D154" s="1"/>
      <c r="E154" s="1"/>
      <c r="F154">
        <v>1</v>
      </c>
      <c r="G154">
        <v>2</v>
      </c>
      <c r="H154" s="1">
        <v>44228</v>
      </c>
      <c r="I154" s="1">
        <v>44378</v>
      </c>
      <c r="J154">
        <v>5</v>
      </c>
      <c r="K154">
        <v>0</v>
      </c>
      <c r="L154" s="1">
        <v>44348</v>
      </c>
      <c r="M154">
        <v>10</v>
      </c>
      <c r="N154" s="11">
        <f>_xlfn.SWITCH(Sales[[#This Row],[Subscription Type]],"Basic",10,"Premium",10,"Business",25,"Enterprise",27)</f>
        <v>10</v>
      </c>
      <c r="O154">
        <f>IF(Sales[[#This Row],[Number of Users]]-Sales[[#This Row],[Licenses Bought]]&lt;0,0,Sales[[#This Row],[Number of Users]]-Sales[[#This Row],[Licenses Bought]])</f>
        <v>1</v>
      </c>
      <c r="P154" s="3">
        <f>IF(Sales[[#This Row],[Sales Month]]=MAX(Sales[Sales Month]),Sales[[#This Row],[Upsell $ Per Non-Paying User]]*Sales[[#This Row],[Non-Paying Users]],0)</f>
        <v>10</v>
      </c>
      <c r="Q154" t="str">
        <f>_xlfn.IFS(Sales[[#This Row],[Current Upsell $]]=0," ",Sales[[#This Row],[Current Upsell $]]&gt;=400,"High",Sales[[#This Row],[Current Upsell $]]&gt;=100,"Medium",Sales[[#This Row],[Current Upsell $]]&lt;100,"Low")</f>
        <v>Low</v>
      </c>
      <c r="R154" t="str">
        <f>IF(Sales[[#This Row],[Current Upsell $]]&gt;0,_xlfn.TEXTJOIN(" ",FALSE,Sales[[#This Row],[Subscription Type]],Sales[[#This Row],[Upsell Priority]],TEXT(Sales[[#This Row],[Current Upsell $]],"$#")),"")</f>
        <v>Premium Low $10</v>
      </c>
    </row>
    <row r="155" spans="1:18" x14ac:dyDescent="0.25">
      <c r="A155">
        <v>100219</v>
      </c>
      <c r="B155" t="s">
        <v>1</v>
      </c>
      <c r="D155" s="1"/>
      <c r="E155" s="1"/>
      <c r="F155">
        <v>55</v>
      </c>
      <c r="G155">
        <v>67</v>
      </c>
      <c r="H155" s="1">
        <v>44256</v>
      </c>
      <c r="I155" s="1">
        <v>44378</v>
      </c>
      <c r="J155">
        <v>4</v>
      </c>
      <c r="K155">
        <v>0</v>
      </c>
      <c r="L155" s="1">
        <v>44348</v>
      </c>
      <c r="M155">
        <v>1375</v>
      </c>
      <c r="N155" s="11">
        <f>_xlfn.SWITCH(Sales[[#This Row],[Subscription Type]],"Basic",10,"Premium",10,"Business",25,"Enterprise",27)</f>
        <v>25</v>
      </c>
      <c r="O155">
        <f>IF(Sales[[#This Row],[Number of Users]]-Sales[[#This Row],[Licenses Bought]]&lt;0,0,Sales[[#This Row],[Number of Users]]-Sales[[#This Row],[Licenses Bought]])</f>
        <v>12</v>
      </c>
      <c r="P155" s="3">
        <f>IF(Sales[[#This Row],[Sales Month]]=MAX(Sales[Sales Month]),Sales[[#This Row],[Upsell $ Per Non-Paying User]]*Sales[[#This Row],[Non-Paying Users]],0)</f>
        <v>300</v>
      </c>
      <c r="Q155" t="str">
        <f>_xlfn.IFS(Sales[[#This Row],[Current Upsell $]]=0," ",Sales[[#This Row],[Current Upsell $]]&gt;=400,"High",Sales[[#This Row],[Current Upsell $]]&gt;=100,"Medium",Sales[[#This Row],[Current Upsell $]]&lt;100,"Low")</f>
        <v>Medium</v>
      </c>
      <c r="R155" t="str">
        <f>IF(Sales[[#This Row],[Current Upsell $]]&gt;0,_xlfn.TEXTJOIN(" ",FALSE,Sales[[#This Row],[Subscription Type]],Sales[[#This Row],[Upsell Priority]],TEXT(Sales[[#This Row],[Current Upsell $]],"$#")),"")</f>
        <v>Business Medium $300</v>
      </c>
    </row>
    <row r="156" spans="1:18" x14ac:dyDescent="0.25">
      <c r="A156">
        <v>100220</v>
      </c>
      <c r="B156" t="s">
        <v>0</v>
      </c>
      <c r="D156" s="1"/>
      <c r="E156" s="1"/>
      <c r="F156">
        <v>46</v>
      </c>
      <c r="G156">
        <v>60</v>
      </c>
      <c r="H156" s="1">
        <v>44256</v>
      </c>
      <c r="I156" s="1">
        <v>44378</v>
      </c>
      <c r="J156">
        <v>4</v>
      </c>
      <c r="K156">
        <v>0</v>
      </c>
      <c r="L156" s="1">
        <v>44348</v>
      </c>
      <c r="M156">
        <v>460</v>
      </c>
      <c r="N156" s="11">
        <f>_xlfn.SWITCH(Sales[[#This Row],[Subscription Type]],"Basic",10,"Premium",10,"Business",25,"Enterprise",27)</f>
        <v>10</v>
      </c>
      <c r="O156">
        <f>IF(Sales[[#This Row],[Number of Users]]-Sales[[#This Row],[Licenses Bought]]&lt;0,0,Sales[[#This Row],[Number of Users]]-Sales[[#This Row],[Licenses Bought]])</f>
        <v>14</v>
      </c>
      <c r="P156" s="3">
        <f>IF(Sales[[#This Row],[Sales Month]]=MAX(Sales[Sales Month]),Sales[[#This Row],[Upsell $ Per Non-Paying User]]*Sales[[#This Row],[Non-Paying Users]],0)</f>
        <v>140</v>
      </c>
      <c r="Q156" t="str">
        <f>_xlfn.IFS(Sales[[#This Row],[Current Upsell $]]=0," ",Sales[[#This Row],[Current Upsell $]]&gt;=400,"High",Sales[[#This Row],[Current Upsell $]]&gt;=100,"Medium",Sales[[#This Row],[Current Upsell $]]&lt;100,"Low")</f>
        <v>Medium</v>
      </c>
      <c r="R156" t="str">
        <f>IF(Sales[[#This Row],[Current Upsell $]]&gt;0,_xlfn.TEXTJOIN(" ",FALSE,Sales[[#This Row],[Subscription Type]],Sales[[#This Row],[Upsell Priority]],TEXT(Sales[[#This Row],[Current Upsell $]],"$#")),"")</f>
        <v>Premium Medium $140</v>
      </c>
    </row>
    <row r="157" spans="1:18" x14ac:dyDescent="0.25">
      <c r="A157">
        <v>100113</v>
      </c>
      <c r="B157" t="s">
        <v>1</v>
      </c>
      <c r="D157" s="1"/>
      <c r="E157" s="1"/>
      <c r="F157">
        <v>45</v>
      </c>
      <c r="G157">
        <v>63</v>
      </c>
      <c r="H157" s="1">
        <v>44075</v>
      </c>
      <c r="I157" s="1">
        <v>44378</v>
      </c>
      <c r="J157">
        <v>10</v>
      </c>
      <c r="K157">
        <v>0</v>
      </c>
      <c r="L157" s="1">
        <v>44348</v>
      </c>
      <c r="M157">
        <v>1125</v>
      </c>
      <c r="N157" s="11">
        <f>_xlfn.SWITCH(Sales[[#This Row],[Subscription Type]],"Basic",10,"Premium",10,"Business",25,"Enterprise",27)</f>
        <v>25</v>
      </c>
      <c r="O157">
        <f>IF(Sales[[#This Row],[Number of Users]]-Sales[[#This Row],[Licenses Bought]]&lt;0,0,Sales[[#This Row],[Number of Users]]-Sales[[#This Row],[Licenses Bought]])</f>
        <v>18</v>
      </c>
      <c r="P157" s="3">
        <f>IF(Sales[[#This Row],[Sales Month]]=MAX(Sales[Sales Month]),Sales[[#This Row],[Upsell $ Per Non-Paying User]]*Sales[[#This Row],[Non-Paying Users]],0)</f>
        <v>450</v>
      </c>
      <c r="Q157" t="str">
        <f>_xlfn.IFS(Sales[[#This Row],[Current Upsell $]]=0," ",Sales[[#This Row],[Current Upsell $]]&gt;=400,"High",Sales[[#This Row],[Current Upsell $]]&gt;=100,"Medium",Sales[[#This Row],[Current Upsell $]]&lt;100,"Low")</f>
        <v>High</v>
      </c>
      <c r="R157" t="str">
        <f>IF(Sales[[#This Row],[Current Upsell $]]&gt;0,_xlfn.TEXTJOIN(" ",FALSE,Sales[[#This Row],[Subscription Type]],Sales[[#This Row],[Upsell Priority]],TEXT(Sales[[#This Row],[Current Upsell $]],"$#")),"")</f>
        <v>Business High $450</v>
      </c>
    </row>
    <row r="158" spans="1:18" x14ac:dyDescent="0.25">
      <c r="A158">
        <v>100221</v>
      </c>
      <c r="B158" t="s">
        <v>0</v>
      </c>
      <c r="D158" s="1"/>
      <c r="E158" s="1"/>
      <c r="F158">
        <v>45</v>
      </c>
      <c r="G158">
        <v>51</v>
      </c>
      <c r="H158" s="1">
        <v>44256</v>
      </c>
      <c r="I158" s="1">
        <v>44378</v>
      </c>
      <c r="J158">
        <v>4</v>
      </c>
      <c r="K158">
        <v>0</v>
      </c>
      <c r="L158" s="1">
        <v>44348</v>
      </c>
      <c r="M158">
        <v>450</v>
      </c>
      <c r="N158" s="11">
        <f>_xlfn.SWITCH(Sales[[#This Row],[Subscription Type]],"Basic",10,"Premium",10,"Business",25,"Enterprise",27)</f>
        <v>10</v>
      </c>
      <c r="O158">
        <f>IF(Sales[[#This Row],[Number of Users]]-Sales[[#This Row],[Licenses Bought]]&lt;0,0,Sales[[#This Row],[Number of Users]]-Sales[[#This Row],[Licenses Bought]])</f>
        <v>6</v>
      </c>
      <c r="P158" s="3">
        <f>IF(Sales[[#This Row],[Sales Month]]=MAX(Sales[Sales Month]),Sales[[#This Row],[Upsell $ Per Non-Paying User]]*Sales[[#This Row],[Non-Paying Users]],0)</f>
        <v>60</v>
      </c>
      <c r="Q158" t="str">
        <f>_xlfn.IFS(Sales[[#This Row],[Current Upsell $]]=0," ",Sales[[#This Row],[Current Upsell $]]&gt;=400,"High",Sales[[#This Row],[Current Upsell $]]&gt;=100,"Medium",Sales[[#This Row],[Current Upsell $]]&lt;100,"Low")</f>
        <v>Low</v>
      </c>
      <c r="R158" t="str">
        <f>IF(Sales[[#This Row],[Current Upsell $]]&gt;0,_xlfn.TEXTJOIN(" ",FALSE,Sales[[#This Row],[Subscription Type]],Sales[[#This Row],[Upsell Priority]],TEXT(Sales[[#This Row],[Current Upsell $]],"$#")),"")</f>
        <v>Premium Low $60</v>
      </c>
    </row>
    <row r="159" spans="1:18" x14ac:dyDescent="0.25">
      <c r="A159">
        <v>100222</v>
      </c>
      <c r="B159" t="s">
        <v>1</v>
      </c>
      <c r="D159" s="1"/>
      <c r="E159" s="1"/>
      <c r="F159">
        <v>44</v>
      </c>
      <c r="G159">
        <v>56</v>
      </c>
      <c r="H159" s="1">
        <v>44256</v>
      </c>
      <c r="I159" s="1">
        <v>44378</v>
      </c>
      <c r="J159">
        <v>4</v>
      </c>
      <c r="K159">
        <v>0</v>
      </c>
      <c r="L159" s="1">
        <v>44348</v>
      </c>
      <c r="M159">
        <v>1100</v>
      </c>
      <c r="N159" s="11">
        <f>_xlfn.SWITCH(Sales[[#This Row],[Subscription Type]],"Basic",10,"Premium",10,"Business",25,"Enterprise",27)</f>
        <v>25</v>
      </c>
      <c r="O159">
        <f>IF(Sales[[#This Row],[Number of Users]]-Sales[[#This Row],[Licenses Bought]]&lt;0,0,Sales[[#This Row],[Number of Users]]-Sales[[#This Row],[Licenses Bought]])</f>
        <v>12</v>
      </c>
      <c r="P159" s="3">
        <f>IF(Sales[[#This Row],[Sales Month]]=MAX(Sales[Sales Month]),Sales[[#This Row],[Upsell $ Per Non-Paying User]]*Sales[[#This Row],[Non-Paying Users]],0)</f>
        <v>300</v>
      </c>
      <c r="Q159" t="str">
        <f>_xlfn.IFS(Sales[[#This Row],[Current Upsell $]]=0," ",Sales[[#This Row],[Current Upsell $]]&gt;=400,"High",Sales[[#This Row],[Current Upsell $]]&gt;=100,"Medium",Sales[[#This Row],[Current Upsell $]]&lt;100,"Low")</f>
        <v>Medium</v>
      </c>
      <c r="R159" t="str">
        <f>IF(Sales[[#This Row],[Current Upsell $]]&gt;0,_xlfn.TEXTJOIN(" ",FALSE,Sales[[#This Row],[Subscription Type]],Sales[[#This Row],[Upsell Priority]],TEXT(Sales[[#This Row],[Current Upsell $]],"$#")),"")</f>
        <v>Business Medium $300</v>
      </c>
    </row>
    <row r="160" spans="1:18" x14ac:dyDescent="0.25">
      <c r="A160">
        <v>100223</v>
      </c>
      <c r="B160" t="s">
        <v>0</v>
      </c>
      <c r="D160" s="1"/>
      <c r="E160" s="1"/>
      <c r="F160">
        <v>39</v>
      </c>
      <c r="G160">
        <v>53</v>
      </c>
      <c r="H160" s="1">
        <v>44256</v>
      </c>
      <c r="I160" s="1">
        <v>44378</v>
      </c>
      <c r="J160">
        <v>4</v>
      </c>
      <c r="K160">
        <v>0</v>
      </c>
      <c r="L160" s="1">
        <v>44348</v>
      </c>
      <c r="M160">
        <v>390</v>
      </c>
      <c r="N160" s="11">
        <f>_xlfn.SWITCH(Sales[[#This Row],[Subscription Type]],"Basic",10,"Premium",10,"Business",25,"Enterprise",27)</f>
        <v>10</v>
      </c>
      <c r="O160">
        <f>IF(Sales[[#This Row],[Number of Users]]-Sales[[#This Row],[Licenses Bought]]&lt;0,0,Sales[[#This Row],[Number of Users]]-Sales[[#This Row],[Licenses Bought]])</f>
        <v>14</v>
      </c>
      <c r="P160" s="3">
        <f>IF(Sales[[#This Row],[Sales Month]]=MAX(Sales[Sales Month]),Sales[[#This Row],[Upsell $ Per Non-Paying User]]*Sales[[#This Row],[Non-Paying Users]],0)</f>
        <v>140</v>
      </c>
      <c r="Q160" t="str">
        <f>_xlfn.IFS(Sales[[#This Row],[Current Upsell $]]=0," ",Sales[[#This Row],[Current Upsell $]]&gt;=400,"High",Sales[[#This Row],[Current Upsell $]]&gt;=100,"Medium",Sales[[#This Row],[Current Upsell $]]&lt;100,"Low")</f>
        <v>Medium</v>
      </c>
      <c r="R160" t="str">
        <f>IF(Sales[[#This Row],[Current Upsell $]]&gt;0,_xlfn.TEXTJOIN(" ",FALSE,Sales[[#This Row],[Subscription Type]],Sales[[#This Row],[Upsell Priority]],TEXT(Sales[[#This Row],[Current Upsell $]],"$#")),"")</f>
        <v>Premium Medium $140</v>
      </c>
    </row>
    <row r="161" spans="1:18" x14ac:dyDescent="0.25">
      <c r="A161">
        <v>100224</v>
      </c>
      <c r="B161" t="s">
        <v>0</v>
      </c>
      <c r="D161" s="1"/>
      <c r="E161" s="1"/>
      <c r="F161">
        <v>33</v>
      </c>
      <c r="G161">
        <v>37</v>
      </c>
      <c r="H161" s="1">
        <v>44256</v>
      </c>
      <c r="I161" s="1">
        <v>44378</v>
      </c>
      <c r="J161">
        <v>4</v>
      </c>
      <c r="K161">
        <v>0</v>
      </c>
      <c r="L161" s="1">
        <v>44348</v>
      </c>
      <c r="M161">
        <v>330</v>
      </c>
      <c r="N161" s="11">
        <f>_xlfn.SWITCH(Sales[[#This Row],[Subscription Type]],"Basic",10,"Premium",10,"Business",25,"Enterprise",27)</f>
        <v>10</v>
      </c>
      <c r="O161">
        <f>IF(Sales[[#This Row],[Number of Users]]-Sales[[#This Row],[Licenses Bought]]&lt;0,0,Sales[[#This Row],[Number of Users]]-Sales[[#This Row],[Licenses Bought]])</f>
        <v>4</v>
      </c>
      <c r="P161" s="3">
        <f>IF(Sales[[#This Row],[Sales Month]]=MAX(Sales[Sales Month]),Sales[[#This Row],[Upsell $ Per Non-Paying User]]*Sales[[#This Row],[Non-Paying Users]],0)</f>
        <v>40</v>
      </c>
      <c r="Q161" t="str">
        <f>_xlfn.IFS(Sales[[#This Row],[Current Upsell $]]=0," ",Sales[[#This Row],[Current Upsell $]]&gt;=400,"High",Sales[[#This Row],[Current Upsell $]]&gt;=100,"Medium",Sales[[#This Row],[Current Upsell $]]&lt;100,"Low")</f>
        <v>Low</v>
      </c>
      <c r="R161" t="str">
        <f>IF(Sales[[#This Row],[Current Upsell $]]&gt;0,_xlfn.TEXTJOIN(" ",FALSE,Sales[[#This Row],[Subscription Type]],Sales[[#This Row],[Upsell Priority]],TEXT(Sales[[#This Row],[Current Upsell $]],"$#")),"")</f>
        <v>Premium Low $40</v>
      </c>
    </row>
    <row r="162" spans="1:18" x14ac:dyDescent="0.25">
      <c r="A162">
        <v>100225</v>
      </c>
      <c r="B162" t="s">
        <v>0</v>
      </c>
      <c r="D162" s="1"/>
      <c r="E162" s="1"/>
      <c r="F162">
        <v>23</v>
      </c>
      <c r="G162">
        <v>34</v>
      </c>
      <c r="H162" s="1">
        <v>44256</v>
      </c>
      <c r="I162" s="1">
        <v>44378</v>
      </c>
      <c r="J162">
        <v>4</v>
      </c>
      <c r="K162">
        <v>0</v>
      </c>
      <c r="L162" s="1">
        <v>44348</v>
      </c>
      <c r="M162">
        <v>230</v>
      </c>
      <c r="N162" s="11">
        <f>_xlfn.SWITCH(Sales[[#This Row],[Subscription Type]],"Basic",10,"Premium",10,"Business",25,"Enterprise",27)</f>
        <v>10</v>
      </c>
      <c r="O162">
        <f>IF(Sales[[#This Row],[Number of Users]]-Sales[[#This Row],[Licenses Bought]]&lt;0,0,Sales[[#This Row],[Number of Users]]-Sales[[#This Row],[Licenses Bought]])</f>
        <v>11</v>
      </c>
      <c r="P162" s="3">
        <f>IF(Sales[[#This Row],[Sales Month]]=MAX(Sales[Sales Month]),Sales[[#This Row],[Upsell $ Per Non-Paying User]]*Sales[[#This Row],[Non-Paying Users]],0)</f>
        <v>110</v>
      </c>
      <c r="Q162" t="str">
        <f>_xlfn.IFS(Sales[[#This Row],[Current Upsell $]]=0," ",Sales[[#This Row],[Current Upsell $]]&gt;=400,"High",Sales[[#This Row],[Current Upsell $]]&gt;=100,"Medium",Sales[[#This Row],[Current Upsell $]]&lt;100,"Low")</f>
        <v>Medium</v>
      </c>
      <c r="R162" t="str">
        <f>IF(Sales[[#This Row],[Current Upsell $]]&gt;0,_xlfn.TEXTJOIN(" ",FALSE,Sales[[#This Row],[Subscription Type]],Sales[[#This Row],[Upsell Priority]],TEXT(Sales[[#This Row],[Current Upsell $]],"$#")),"")</f>
        <v>Premium Medium $110</v>
      </c>
    </row>
    <row r="163" spans="1:18" x14ac:dyDescent="0.25">
      <c r="A163">
        <v>100226</v>
      </c>
      <c r="B163" t="s">
        <v>0</v>
      </c>
      <c r="D163" s="1"/>
      <c r="E163" s="1"/>
      <c r="F163">
        <v>21</v>
      </c>
      <c r="G163">
        <v>23</v>
      </c>
      <c r="H163" s="1">
        <v>44256</v>
      </c>
      <c r="I163" s="1">
        <v>44378</v>
      </c>
      <c r="J163">
        <v>4</v>
      </c>
      <c r="K163">
        <v>0</v>
      </c>
      <c r="L163" s="1">
        <v>44348</v>
      </c>
      <c r="M163">
        <v>210</v>
      </c>
      <c r="N163" s="11">
        <f>_xlfn.SWITCH(Sales[[#This Row],[Subscription Type]],"Basic",10,"Premium",10,"Business",25,"Enterprise",27)</f>
        <v>10</v>
      </c>
      <c r="O163">
        <f>IF(Sales[[#This Row],[Number of Users]]-Sales[[#This Row],[Licenses Bought]]&lt;0,0,Sales[[#This Row],[Number of Users]]-Sales[[#This Row],[Licenses Bought]])</f>
        <v>2</v>
      </c>
      <c r="P163" s="3">
        <f>IF(Sales[[#This Row],[Sales Month]]=MAX(Sales[Sales Month]),Sales[[#This Row],[Upsell $ Per Non-Paying User]]*Sales[[#This Row],[Non-Paying Users]],0)</f>
        <v>20</v>
      </c>
      <c r="Q163" t="str">
        <f>_xlfn.IFS(Sales[[#This Row],[Current Upsell $]]=0," ",Sales[[#This Row],[Current Upsell $]]&gt;=400,"High",Sales[[#This Row],[Current Upsell $]]&gt;=100,"Medium",Sales[[#This Row],[Current Upsell $]]&lt;100,"Low")</f>
        <v>Low</v>
      </c>
      <c r="R163" t="str">
        <f>IF(Sales[[#This Row],[Current Upsell $]]&gt;0,_xlfn.TEXTJOIN(" ",FALSE,Sales[[#This Row],[Subscription Type]],Sales[[#This Row],[Upsell Priority]],TEXT(Sales[[#This Row],[Current Upsell $]],"$#")),"")</f>
        <v>Premium Low $20</v>
      </c>
    </row>
    <row r="164" spans="1:18" x14ac:dyDescent="0.25">
      <c r="A164">
        <v>100228</v>
      </c>
      <c r="B164" t="s">
        <v>3</v>
      </c>
      <c r="F164">
        <v>0</v>
      </c>
      <c r="G164">
        <v>11</v>
      </c>
      <c r="H164" s="1">
        <v>44256</v>
      </c>
      <c r="I164" s="1">
        <v>44378</v>
      </c>
      <c r="J164">
        <v>4</v>
      </c>
      <c r="K164">
        <v>0</v>
      </c>
      <c r="L164" s="1">
        <v>44348</v>
      </c>
      <c r="M164">
        <v>0</v>
      </c>
      <c r="N164" s="11">
        <f>_xlfn.SWITCH(Sales[[#This Row],[Subscription Type]],"Basic",10,"Premium",10,"Business",25,"Enterprise",27)</f>
        <v>10</v>
      </c>
      <c r="O164">
        <f>IF(Sales[[#This Row],[Number of Users]]-Sales[[#This Row],[Licenses Bought]]&lt;0,0,Sales[[#This Row],[Number of Users]]-Sales[[#This Row],[Licenses Bought]])</f>
        <v>11</v>
      </c>
      <c r="P164" s="3">
        <f>IF(Sales[[#This Row],[Sales Month]]=MAX(Sales[Sales Month]),Sales[[#This Row],[Upsell $ Per Non-Paying User]]*Sales[[#This Row],[Non-Paying Users]],0)</f>
        <v>110</v>
      </c>
      <c r="Q164" t="str">
        <f>_xlfn.IFS(Sales[[#This Row],[Current Upsell $]]=0," ",Sales[[#This Row],[Current Upsell $]]&gt;=400,"High",Sales[[#This Row],[Current Upsell $]]&gt;=100,"Medium",Sales[[#This Row],[Current Upsell $]]&lt;100,"Low")</f>
        <v>Medium</v>
      </c>
      <c r="R164" t="str">
        <f>IF(Sales[[#This Row],[Current Upsell $]]&gt;0,_xlfn.TEXTJOIN(" ",FALSE,Sales[[#This Row],[Subscription Type]],Sales[[#This Row],[Upsell Priority]],TEXT(Sales[[#This Row],[Current Upsell $]],"$#")),"")</f>
        <v>Basic Medium $110</v>
      </c>
    </row>
    <row r="165" spans="1:18" x14ac:dyDescent="0.25">
      <c r="A165">
        <v>100230</v>
      </c>
      <c r="B165" t="s">
        <v>3</v>
      </c>
      <c r="F165">
        <v>0</v>
      </c>
      <c r="G165">
        <v>10</v>
      </c>
      <c r="H165" s="1">
        <v>44256</v>
      </c>
      <c r="I165" s="1">
        <v>44378</v>
      </c>
      <c r="J165">
        <v>4</v>
      </c>
      <c r="K165">
        <v>0</v>
      </c>
      <c r="L165" s="1">
        <v>44348</v>
      </c>
      <c r="M165">
        <v>0</v>
      </c>
      <c r="N165" s="11">
        <f>_xlfn.SWITCH(Sales[[#This Row],[Subscription Type]],"Basic",10,"Premium",10,"Business",25,"Enterprise",27)</f>
        <v>10</v>
      </c>
      <c r="O165">
        <f>IF(Sales[[#This Row],[Number of Users]]-Sales[[#This Row],[Licenses Bought]]&lt;0,0,Sales[[#This Row],[Number of Users]]-Sales[[#This Row],[Licenses Bought]])</f>
        <v>10</v>
      </c>
      <c r="P165" s="3">
        <f>IF(Sales[[#This Row],[Sales Month]]=MAX(Sales[Sales Month]),Sales[[#This Row],[Upsell $ Per Non-Paying User]]*Sales[[#This Row],[Non-Paying Users]],0)</f>
        <v>100</v>
      </c>
      <c r="Q165" t="str">
        <f>_xlfn.IFS(Sales[[#This Row],[Current Upsell $]]=0," ",Sales[[#This Row],[Current Upsell $]]&gt;=400,"High",Sales[[#This Row],[Current Upsell $]]&gt;=100,"Medium",Sales[[#This Row],[Current Upsell $]]&lt;100,"Low")</f>
        <v>Medium</v>
      </c>
      <c r="R165" t="str">
        <f>IF(Sales[[#This Row],[Current Upsell $]]&gt;0,_xlfn.TEXTJOIN(" ",FALSE,Sales[[#This Row],[Subscription Type]],Sales[[#This Row],[Upsell Priority]],TEXT(Sales[[#This Row],[Current Upsell $]],"$#")),"")</f>
        <v>Basic Medium $100</v>
      </c>
    </row>
    <row r="166" spans="1:18" x14ac:dyDescent="0.25">
      <c r="A166">
        <v>100231</v>
      </c>
      <c r="B166" t="s">
        <v>3</v>
      </c>
      <c r="F166">
        <v>0</v>
      </c>
      <c r="G166">
        <v>11</v>
      </c>
      <c r="H166" s="1">
        <v>44256</v>
      </c>
      <c r="I166" s="1">
        <v>44348</v>
      </c>
      <c r="J166">
        <v>3</v>
      </c>
      <c r="K166">
        <v>0</v>
      </c>
      <c r="L166" s="1">
        <v>44348</v>
      </c>
      <c r="M166">
        <v>0</v>
      </c>
      <c r="N166" s="11">
        <f>_xlfn.SWITCH(Sales[[#This Row],[Subscription Type]],"Basic",10,"Premium",10,"Business",25,"Enterprise",27)</f>
        <v>10</v>
      </c>
      <c r="O166">
        <f>IF(Sales[[#This Row],[Number of Users]]-Sales[[#This Row],[Licenses Bought]]&lt;0,0,Sales[[#This Row],[Number of Users]]-Sales[[#This Row],[Licenses Bought]])</f>
        <v>11</v>
      </c>
      <c r="P166" s="3">
        <f>IF(Sales[[#This Row],[Sales Month]]=MAX(Sales[Sales Month]),Sales[[#This Row],[Upsell $ Per Non-Paying User]]*Sales[[#This Row],[Non-Paying Users]],0)</f>
        <v>110</v>
      </c>
      <c r="Q166" t="str">
        <f>_xlfn.IFS(Sales[[#This Row],[Current Upsell $]]=0," ",Sales[[#This Row],[Current Upsell $]]&gt;=400,"High",Sales[[#This Row],[Current Upsell $]]&gt;=100,"Medium",Sales[[#This Row],[Current Upsell $]]&lt;100,"Low")</f>
        <v>Medium</v>
      </c>
      <c r="R166" t="str">
        <f>IF(Sales[[#This Row],[Current Upsell $]]&gt;0,_xlfn.TEXTJOIN(" ",FALSE,Sales[[#This Row],[Subscription Type]],Sales[[#This Row],[Upsell Priority]],TEXT(Sales[[#This Row],[Current Upsell $]],"$#")),"")</f>
        <v>Basic Medium $110</v>
      </c>
    </row>
    <row r="167" spans="1:18" x14ac:dyDescent="0.25">
      <c r="A167">
        <v>100232</v>
      </c>
      <c r="B167" t="s">
        <v>3</v>
      </c>
      <c r="F167">
        <v>0</v>
      </c>
      <c r="G167">
        <v>8</v>
      </c>
      <c r="H167" s="1">
        <v>44256</v>
      </c>
      <c r="I167" s="1">
        <v>44348</v>
      </c>
      <c r="J167">
        <v>3</v>
      </c>
      <c r="K167">
        <v>0</v>
      </c>
      <c r="L167" s="1">
        <v>44348</v>
      </c>
      <c r="M167">
        <v>0</v>
      </c>
      <c r="N167" s="11">
        <f>_xlfn.SWITCH(Sales[[#This Row],[Subscription Type]],"Basic",10,"Premium",10,"Business",25,"Enterprise",27)</f>
        <v>10</v>
      </c>
      <c r="O167">
        <f>IF(Sales[[#This Row],[Number of Users]]-Sales[[#This Row],[Licenses Bought]]&lt;0,0,Sales[[#This Row],[Number of Users]]-Sales[[#This Row],[Licenses Bought]])</f>
        <v>8</v>
      </c>
      <c r="P167" s="3">
        <f>IF(Sales[[#This Row],[Sales Month]]=MAX(Sales[Sales Month]),Sales[[#This Row],[Upsell $ Per Non-Paying User]]*Sales[[#This Row],[Non-Paying Users]],0)</f>
        <v>80</v>
      </c>
      <c r="Q167" t="str">
        <f>_xlfn.IFS(Sales[[#This Row],[Current Upsell $]]=0," ",Sales[[#This Row],[Current Upsell $]]&gt;=400,"High",Sales[[#This Row],[Current Upsell $]]&gt;=100,"Medium",Sales[[#This Row],[Current Upsell $]]&lt;100,"Low")</f>
        <v>Low</v>
      </c>
      <c r="R167" t="str">
        <f>IF(Sales[[#This Row],[Current Upsell $]]&gt;0,_xlfn.TEXTJOIN(" ",FALSE,Sales[[#This Row],[Subscription Type]],Sales[[#This Row],[Upsell Priority]],TEXT(Sales[[#This Row],[Current Upsell $]],"$#")),"")</f>
        <v>Basic Low $80</v>
      </c>
    </row>
    <row r="168" spans="1:18" x14ac:dyDescent="0.25">
      <c r="A168">
        <v>100233</v>
      </c>
      <c r="B168" t="s">
        <v>3</v>
      </c>
      <c r="F168">
        <v>0</v>
      </c>
      <c r="G168">
        <v>8</v>
      </c>
      <c r="H168" s="1">
        <v>44256</v>
      </c>
      <c r="I168" s="1">
        <v>44378</v>
      </c>
      <c r="J168">
        <v>4</v>
      </c>
      <c r="K168">
        <v>0</v>
      </c>
      <c r="L168" s="1">
        <v>44348</v>
      </c>
      <c r="M168">
        <v>0</v>
      </c>
      <c r="N168" s="11">
        <f>_xlfn.SWITCH(Sales[[#This Row],[Subscription Type]],"Basic",10,"Premium",10,"Business",25,"Enterprise",27)</f>
        <v>10</v>
      </c>
      <c r="O168">
        <f>IF(Sales[[#This Row],[Number of Users]]-Sales[[#This Row],[Licenses Bought]]&lt;0,0,Sales[[#This Row],[Number of Users]]-Sales[[#This Row],[Licenses Bought]])</f>
        <v>8</v>
      </c>
      <c r="P168" s="3">
        <f>IF(Sales[[#This Row],[Sales Month]]=MAX(Sales[Sales Month]),Sales[[#This Row],[Upsell $ Per Non-Paying User]]*Sales[[#This Row],[Non-Paying Users]],0)</f>
        <v>80</v>
      </c>
      <c r="Q168" t="str">
        <f>_xlfn.IFS(Sales[[#This Row],[Current Upsell $]]=0," ",Sales[[#This Row],[Current Upsell $]]&gt;=400,"High",Sales[[#This Row],[Current Upsell $]]&gt;=100,"Medium",Sales[[#This Row],[Current Upsell $]]&lt;100,"Low")</f>
        <v>Low</v>
      </c>
      <c r="R168" t="str">
        <f>IF(Sales[[#This Row],[Current Upsell $]]&gt;0,_xlfn.TEXTJOIN(" ",FALSE,Sales[[#This Row],[Subscription Type]],Sales[[#This Row],[Upsell Priority]],TEXT(Sales[[#This Row],[Current Upsell $]],"$#")),"")</f>
        <v>Basic Low $80</v>
      </c>
    </row>
    <row r="169" spans="1:18" x14ac:dyDescent="0.25">
      <c r="A169">
        <v>100234</v>
      </c>
      <c r="B169" t="s">
        <v>3</v>
      </c>
      <c r="F169">
        <v>0</v>
      </c>
      <c r="G169">
        <v>8</v>
      </c>
      <c r="H169" s="1">
        <v>44256</v>
      </c>
      <c r="I169" s="1">
        <v>44378</v>
      </c>
      <c r="J169">
        <v>4</v>
      </c>
      <c r="K169">
        <v>0</v>
      </c>
      <c r="L169" s="1">
        <v>44348</v>
      </c>
      <c r="M169">
        <v>0</v>
      </c>
      <c r="N169" s="11">
        <f>_xlfn.SWITCH(Sales[[#This Row],[Subscription Type]],"Basic",10,"Premium",10,"Business",25,"Enterprise",27)</f>
        <v>10</v>
      </c>
      <c r="O169">
        <f>IF(Sales[[#This Row],[Number of Users]]-Sales[[#This Row],[Licenses Bought]]&lt;0,0,Sales[[#This Row],[Number of Users]]-Sales[[#This Row],[Licenses Bought]])</f>
        <v>8</v>
      </c>
      <c r="P169" s="3">
        <f>IF(Sales[[#This Row],[Sales Month]]=MAX(Sales[Sales Month]),Sales[[#This Row],[Upsell $ Per Non-Paying User]]*Sales[[#This Row],[Non-Paying Users]],0)</f>
        <v>80</v>
      </c>
      <c r="Q169" t="str">
        <f>_xlfn.IFS(Sales[[#This Row],[Current Upsell $]]=0," ",Sales[[#This Row],[Current Upsell $]]&gt;=400,"High",Sales[[#This Row],[Current Upsell $]]&gt;=100,"Medium",Sales[[#This Row],[Current Upsell $]]&lt;100,"Low")</f>
        <v>Low</v>
      </c>
      <c r="R169" t="str">
        <f>IF(Sales[[#This Row],[Current Upsell $]]&gt;0,_xlfn.TEXTJOIN(" ",FALSE,Sales[[#This Row],[Subscription Type]],Sales[[#This Row],[Upsell Priority]],TEXT(Sales[[#This Row],[Current Upsell $]],"$#")),"")</f>
        <v>Basic Low $80</v>
      </c>
    </row>
    <row r="170" spans="1:18" x14ac:dyDescent="0.25">
      <c r="A170">
        <v>100235</v>
      </c>
      <c r="B170" t="s">
        <v>3</v>
      </c>
      <c r="F170">
        <v>0</v>
      </c>
      <c r="G170">
        <v>7</v>
      </c>
      <c r="H170" s="1">
        <v>44256</v>
      </c>
      <c r="I170" s="1">
        <v>44348</v>
      </c>
      <c r="J170">
        <v>3</v>
      </c>
      <c r="K170">
        <v>0</v>
      </c>
      <c r="L170" s="1">
        <v>44348</v>
      </c>
      <c r="M170">
        <v>0</v>
      </c>
      <c r="N170" s="11">
        <f>_xlfn.SWITCH(Sales[[#This Row],[Subscription Type]],"Basic",10,"Premium",10,"Business",25,"Enterprise",27)</f>
        <v>10</v>
      </c>
      <c r="O170">
        <f>IF(Sales[[#This Row],[Number of Users]]-Sales[[#This Row],[Licenses Bought]]&lt;0,0,Sales[[#This Row],[Number of Users]]-Sales[[#This Row],[Licenses Bought]])</f>
        <v>7</v>
      </c>
      <c r="P170" s="3">
        <f>IF(Sales[[#This Row],[Sales Month]]=MAX(Sales[Sales Month]),Sales[[#This Row],[Upsell $ Per Non-Paying User]]*Sales[[#This Row],[Non-Paying Users]],0)</f>
        <v>70</v>
      </c>
      <c r="Q170" t="str">
        <f>_xlfn.IFS(Sales[[#This Row],[Current Upsell $]]=0," ",Sales[[#This Row],[Current Upsell $]]&gt;=400,"High",Sales[[#This Row],[Current Upsell $]]&gt;=100,"Medium",Sales[[#This Row],[Current Upsell $]]&lt;100,"Low")</f>
        <v>Low</v>
      </c>
      <c r="R170" t="str">
        <f>IF(Sales[[#This Row],[Current Upsell $]]&gt;0,_xlfn.TEXTJOIN(" ",FALSE,Sales[[#This Row],[Subscription Type]],Sales[[#This Row],[Upsell Priority]],TEXT(Sales[[#This Row],[Current Upsell $]],"$#")),"")</f>
        <v>Basic Low $70</v>
      </c>
    </row>
    <row r="171" spans="1:18" x14ac:dyDescent="0.25">
      <c r="A171">
        <v>100236</v>
      </c>
      <c r="B171" t="s">
        <v>3</v>
      </c>
      <c r="F171">
        <v>0</v>
      </c>
      <c r="G171">
        <v>6</v>
      </c>
      <c r="H171" s="1">
        <v>44256</v>
      </c>
      <c r="I171" s="1">
        <v>44378</v>
      </c>
      <c r="J171">
        <v>4</v>
      </c>
      <c r="K171">
        <v>0</v>
      </c>
      <c r="L171" s="1">
        <v>44348</v>
      </c>
      <c r="M171">
        <v>0</v>
      </c>
      <c r="N171" s="11">
        <f>_xlfn.SWITCH(Sales[[#This Row],[Subscription Type]],"Basic",10,"Premium",10,"Business",25,"Enterprise",27)</f>
        <v>10</v>
      </c>
      <c r="O171">
        <f>IF(Sales[[#This Row],[Number of Users]]-Sales[[#This Row],[Licenses Bought]]&lt;0,0,Sales[[#This Row],[Number of Users]]-Sales[[#This Row],[Licenses Bought]])</f>
        <v>6</v>
      </c>
      <c r="P171" s="3">
        <f>IF(Sales[[#This Row],[Sales Month]]=MAX(Sales[Sales Month]),Sales[[#This Row],[Upsell $ Per Non-Paying User]]*Sales[[#This Row],[Non-Paying Users]],0)</f>
        <v>60</v>
      </c>
      <c r="Q171" t="str">
        <f>_xlfn.IFS(Sales[[#This Row],[Current Upsell $]]=0," ",Sales[[#This Row],[Current Upsell $]]&gt;=400,"High",Sales[[#This Row],[Current Upsell $]]&gt;=100,"Medium",Sales[[#This Row],[Current Upsell $]]&lt;100,"Low")</f>
        <v>Low</v>
      </c>
      <c r="R171" t="str">
        <f>IF(Sales[[#This Row],[Current Upsell $]]&gt;0,_xlfn.TEXTJOIN(" ",FALSE,Sales[[#This Row],[Subscription Type]],Sales[[#This Row],[Upsell Priority]],TEXT(Sales[[#This Row],[Current Upsell $]],"$#")),"")</f>
        <v>Basic Low $60</v>
      </c>
    </row>
    <row r="172" spans="1:18" x14ac:dyDescent="0.25">
      <c r="A172">
        <v>100239</v>
      </c>
      <c r="B172" t="s">
        <v>3</v>
      </c>
      <c r="F172">
        <v>0</v>
      </c>
      <c r="G172">
        <v>4</v>
      </c>
      <c r="H172" s="1">
        <v>44256</v>
      </c>
      <c r="I172" s="1">
        <v>44348</v>
      </c>
      <c r="J172">
        <v>3</v>
      </c>
      <c r="K172">
        <v>0</v>
      </c>
      <c r="L172" s="1">
        <v>44348</v>
      </c>
      <c r="M172">
        <v>0</v>
      </c>
      <c r="N172" s="11">
        <f>_xlfn.SWITCH(Sales[[#This Row],[Subscription Type]],"Basic",10,"Premium",10,"Business",25,"Enterprise",27)</f>
        <v>10</v>
      </c>
      <c r="O172">
        <f>IF(Sales[[#This Row],[Number of Users]]-Sales[[#This Row],[Licenses Bought]]&lt;0,0,Sales[[#This Row],[Number of Users]]-Sales[[#This Row],[Licenses Bought]])</f>
        <v>4</v>
      </c>
      <c r="P172" s="3">
        <f>IF(Sales[[#This Row],[Sales Month]]=MAX(Sales[Sales Month]),Sales[[#This Row],[Upsell $ Per Non-Paying User]]*Sales[[#This Row],[Non-Paying Users]],0)</f>
        <v>40</v>
      </c>
      <c r="Q172" t="str">
        <f>_xlfn.IFS(Sales[[#This Row],[Current Upsell $]]=0," ",Sales[[#This Row],[Current Upsell $]]&gt;=400,"High",Sales[[#This Row],[Current Upsell $]]&gt;=100,"Medium",Sales[[#This Row],[Current Upsell $]]&lt;100,"Low")</f>
        <v>Low</v>
      </c>
      <c r="R172" t="str">
        <f>IF(Sales[[#This Row],[Current Upsell $]]&gt;0,_xlfn.TEXTJOIN(" ",FALSE,Sales[[#This Row],[Subscription Type]],Sales[[#This Row],[Upsell Priority]],TEXT(Sales[[#This Row],[Current Upsell $]],"$#")),"")</f>
        <v>Basic Low $40</v>
      </c>
    </row>
    <row r="173" spans="1:18" x14ac:dyDescent="0.25">
      <c r="A173">
        <v>100240</v>
      </c>
      <c r="B173" t="s">
        <v>0</v>
      </c>
      <c r="D173" s="1"/>
      <c r="E173" s="1"/>
      <c r="F173">
        <v>1</v>
      </c>
      <c r="G173">
        <v>2</v>
      </c>
      <c r="H173" s="1">
        <v>44256</v>
      </c>
      <c r="I173" s="1">
        <v>44378</v>
      </c>
      <c r="J173">
        <v>4</v>
      </c>
      <c r="K173">
        <v>0</v>
      </c>
      <c r="L173" s="1">
        <v>44348</v>
      </c>
      <c r="M173">
        <v>10</v>
      </c>
      <c r="N173" s="11">
        <f>_xlfn.SWITCH(Sales[[#This Row],[Subscription Type]],"Basic",10,"Premium",10,"Business",25,"Enterprise",27)</f>
        <v>10</v>
      </c>
      <c r="O173">
        <f>IF(Sales[[#This Row],[Number of Users]]-Sales[[#This Row],[Licenses Bought]]&lt;0,0,Sales[[#This Row],[Number of Users]]-Sales[[#This Row],[Licenses Bought]])</f>
        <v>1</v>
      </c>
      <c r="P173" s="3">
        <f>IF(Sales[[#This Row],[Sales Month]]=MAX(Sales[Sales Month]),Sales[[#This Row],[Upsell $ Per Non-Paying User]]*Sales[[#This Row],[Non-Paying Users]],0)</f>
        <v>10</v>
      </c>
      <c r="Q173" t="str">
        <f>_xlfn.IFS(Sales[[#This Row],[Current Upsell $]]=0," ",Sales[[#This Row],[Current Upsell $]]&gt;=400,"High",Sales[[#This Row],[Current Upsell $]]&gt;=100,"Medium",Sales[[#This Row],[Current Upsell $]]&lt;100,"Low")</f>
        <v>Low</v>
      </c>
      <c r="R173" t="str">
        <f>IF(Sales[[#This Row],[Current Upsell $]]&gt;0,_xlfn.TEXTJOIN(" ",FALSE,Sales[[#This Row],[Subscription Type]],Sales[[#This Row],[Upsell Priority]],TEXT(Sales[[#This Row],[Current Upsell $]],"$#")),"")</f>
        <v>Premium Low $10</v>
      </c>
    </row>
    <row r="174" spans="1:18" x14ac:dyDescent="0.25">
      <c r="A174">
        <v>100241</v>
      </c>
      <c r="B174" t="s">
        <v>0</v>
      </c>
      <c r="D174" s="1"/>
      <c r="E174" s="1"/>
      <c r="F174">
        <v>1</v>
      </c>
      <c r="G174">
        <v>2</v>
      </c>
      <c r="H174" s="1">
        <v>44256</v>
      </c>
      <c r="I174" s="1">
        <v>44378</v>
      </c>
      <c r="J174">
        <v>4</v>
      </c>
      <c r="K174">
        <v>0</v>
      </c>
      <c r="L174" s="1">
        <v>44348</v>
      </c>
      <c r="M174">
        <v>10</v>
      </c>
      <c r="N174" s="11">
        <f>_xlfn.SWITCH(Sales[[#This Row],[Subscription Type]],"Basic",10,"Premium",10,"Business",25,"Enterprise",27)</f>
        <v>10</v>
      </c>
      <c r="O174">
        <f>IF(Sales[[#This Row],[Number of Users]]-Sales[[#This Row],[Licenses Bought]]&lt;0,0,Sales[[#This Row],[Number of Users]]-Sales[[#This Row],[Licenses Bought]])</f>
        <v>1</v>
      </c>
      <c r="P174" s="3">
        <f>IF(Sales[[#This Row],[Sales Month]]=MAX(Sales[Sales Month]),Sales[[#This Row],[Upsell $ Per Non-Paying User]]*Sales[[#This Row],[Non-Paying Users]],0)</f>
        <v>10</v>
      </c>
      <c r="Q174" t="str">
        <f>_xlfn.IFS(Sales[[#This Row],[Current Upsell $]]=0," ",Sales[[#This Row],[Current Upsell $]]&gt;=400,"High",Sales[[#This Row],[Current Upsell $]]&gt;=100,"Medium",Sales[[#This Row],[Current Upsell $]]&lt;100,"Low")</f>
        <v>Low</v>
      </c>
      <c r="R174" t="str">
        <f>IF(Sales[[#This Row],[Current Upsell $]]&gt;0,_xlfn.TEXTJOIN(" ",FALSE,Sales[[#This Row],[Subscription Type]],Sales[[#This Row],[Upsell Priority]],TEXT(Sales[[#This Row],[Current Upsell $]],"$#")),"")</f>
        <v>Premium Low $10</v>
      </c>
    </row>
    <row r="175" spans="1:18" x14ac:dyDescent="0.25">
      <c r="A175">
        <v>100242</v>
      </c>
      <c r="B175" t="s">
        <v>0</v>
      </c>
      <c r="D175" s="1"/>
      <c r="E175" s="1"/>
      <c r="F175">
        <v>1</v>
      </c>
      <c r="G175">
        <v>2</v>
      </c>
      <c r="H175" s="1">
        <v>44256</v>
      </c>
      <c r="I175" s="1">
        <v>44378</v>
      </c>
      <c r="J175">
        <v>4</v>
      </c>
      <c r="K175">
        <v>0</v>
      </c>
      <c r="L175" s="1">
        <v>44348</v>
      </c>
      <c r="M175">
        <v>10</v>
      </c>
      <c r="N175" s="11">
        <f>_xlfn.SWITCH(Sales[[#This Row],[Subscription Type]],"Basic",10,"Premium",10,"Business",25,"Enterprise",27)</f>
        <v>10</v>
      </c>
      <c r="O175">
        <f>IF(Sales[[#This Row],[Number of Users]]-Sales[[#This Row],[Licenses Bought]]&lt;0,0,Sales[[#This Row],[Number of Users]]-Sales[[#This Row],[Licenses Bought]])</f>
        <v>1</v>
      </c>
      <c r="P175" s="3">
        <f>IF(Sales[[#This Row],[Sales Month]]=MAX(Sales[Sales Month]),Sales[[#This Row],[Upsell $ Per Non-Paying User]]*Sales[[#This Row],[Non-Paying Users]],0)</f>
        <v>10</v>
      </c>
      <c r="Q175" t="str">
        <f>_xlfn.IFS(Sales[[#This Row],[Current Upsell $]]=0," ",Sales[[#This Row],[Current Upsell $]]&gt;=400,"High",Sales[[#This Row],[Current Upsell $]]&gt;=100,"Medium",Sales[[#This Row],[Current Upsell $]]&lt;100,"Low")</f>
        <v>Low</v>
      </c>
      <c r="R175" t="str">
        <f>IF(Sales[[#This Row],[Current Upsell $]]&gt;0,_xlfn.TEXTJOIN(" ",FALSE,Sales[[#This Row],[Subscription Type]],Sales[[#This Row],[Upsell Priority]],TEXT(Sales[[#This Row],[Current Upsell $]],"$#")),"")</f>
        <v>Premium Low $10</v>
      </c>
    </row>
    <row r="176" spans="1:18" x14ac:dyDescent="0.25">
      <c r="A176">
        <v>100243</v>
      </c>
      <c r="B176" t="s">
        <v>0</v>
      </c>
      <c r="D176" s="1"/>
      <c r="E176" s="1"/>
      <c r="F176">
        <v>1</v>
      </c>
      <c r="G176">
        <v>2</v>
      </c>
      <c r="H176" s="1">
        <v>44256</v>
      </c>
      <c r="I176" s="1">
        <v>44378</v>
      </c>
      <c r="J176">
        <v>4</v>
      </c>
      <c r="K176">
        <v>0</v>
      </c>
      <c r="L176" s="1">
        <v>44348</v>
      </c>
      <c r="M176">
        <v>10</v>
      </c>
      <c r="N176" s="11">
        <f>_xlfn.SWITCH(Sales[[#This Row],[Subscription Type]],"Basic",10,"Premium",10,"Business",25,"Enterprise",27)</f>
        <v>10</v>
      </c>
      <c r="O176">
        <f>IF(Sales[[#This Row],[Number of Users]]-Sales[[#This Row],[Licenses Bought]]&lt;0,0,Sales[[#This Row],[Number of Users]]-Sales[[#This Row],[Licenses Bought]])</f>
        <v>1</v>
      </c>
      <c r="P176" s="3">
        <f>IF(Sales[[#This Row],[Sales Month]]=MAX(Sales[Sales Month]),Sales[[#This Row],[Upsell $ Per Non-Paying User]]*Sales[[#This Row],[Non-Paying Users]],0)</f>
        <v>10</v>
      </c>
      <c r="Q176" t="str">
        <f>_xlfn.IFS(Sales[[#This Row],[Current Upsell $]]=0," ",Sales[[#This Row],[Current Upsell $]]&gt;=400,"High",Sales[[#This Row],[Current Upsell $]]&gt;=100,"Medium",Sales[[#This Row],[Current Upsell $]]&lt;100,"Low")</f>
        <v>Low</v>
      </c>
      <c r="R176" t="str">
        <f>IF(Sales[[#This Row],[Current Upsell $]]&gt;0,_xlfn.TEXTJOIN(" ",FALSE,Sales[[#This Row],[Subscription Type]],Sales[[#This Row],[Upsell Priority]],TEXT(Sales[[#This Row],[Current Upsell $]],"$#")),"")</f>
        <v>Premium Low $10</v>
      </c>
    </row>
    <row r="177" spans="1:18" x14ac:dyDescent="0.25">
      <c r="A177">
        <v>100244</v>
      </c>
      <c r="B177" t="s">
        <v>0</v>
      </c>
      <c r="D177" s="1"/>
      <c r="E177" s="1"/>
      <c r="F177">
        <v>1</v>
      </c>
      <c r="G177">
        <v>2</v>
      </c>
      <c r="H177" s="1">
        <v>44256</v>
      </c>
      <c r="I177" s="1">
        <v>44378</v>
      </c>
      <c r="J177">
        <v>4</v>
      </c>
      <c r="K177">
        <v>0</v>
      </c>
      <c r="L177" s="1">
        <v>44348</v>
      </c>
      <c r="M177">
        <v>10</v>
      </c>
      <c r="N177" s="11">
        <f>_xlfn.SWITCH(Sales[[#This Row],[Subscription Type]],"Basic",10,"Premium",10,"Business",25,"Enterprise",27)</f>
        <v>10</v>
      </c>
      <c r="O177">
        <f>IF(Sales[[#This Row],[Number of Users]]-Sales[[#This Row],[Licenses Bought]]&lt;0,0,Sales[[#This Row],[Number of Users]]-Sales[[#This Row],[Licenses Bought]])</f>
        <v>1</v>
      </c>
      <c r="P177" s="3">
        <f>IF(Sales[[#This Row],[Sales Month]]=MAX(Sales[Sales Month]),Sales[[#This Row],[Upsell $ Per Non-Paying User]]*Sales[[#This Row],[Non-Paying Users]],0)</f>
        <v>10</v>
      </c>
      <c r="Q177" t="str">
        <f>_xlfn.IFS(Sales[[#This Row],[Current Upsell $]]=0," ",Sales[[#This Row],[Current Upsell $]]&gt;=400,"High",Sales[[#This Row],[Current Upsell $]]&gt;=100,"Medium",Sales[[#This Row],[Current Upsell $]]&lt;100,"Low")</f>
        <v>Low</v>
      </c>
      <c r="R177" t="str">
        <f>IF(Sales[[#This Row],[Current Upsell $]]&gt;0,_xlfn.TEXTJOIN(" ",FALSE,Sales[[#This Row],[Subscription Type]],Sales[[#This Row],[Upsell Priority]],TEXT(Sales[[#This Row],[Current Upsell $]],"$#")),"")</f>
        <v>Premium Low $10</v>
      </c>
    </row>
    <row r="178" spans="1:18" x14ac:dyDescent="0.25">
      <c r="A178">
        <v>100331</v>
      </c>
      <c r="B178" t="s">
        <v>3</v>
      </c>
      <c r="D178" s="1"/>
      <c r="E178" s="1"/>
      <c r="F178">
        <v>0</v>
      </c>
      <c r="G178">
        <v>45</v>
      </c>
      <c r="H178" s="1">
        <v>44348</v>
      </c>
      <c r="I178" s="1">
        <v>44378</v>
      </c>
      <c r="J178">
        <v>1</v>
      </c>
      <c r="K178">
        <v>0</v>
      </c>
      <c r="L178" s="1">
        <v>44348</v>
      </c>
      <c r="M178">
        <v>0</v>
      </c>
      <c r="N178" s="11">
        <f>_xlfn.SWITCH(Sales[[#This Row],[Subscription Type]],"Basic",10,"Premium",10,"Business",25,"Enterprise",27)</f>
        <v>10</v>
      </c>
      <c r="O178">
        <f>IF(Sales[[#This Row],[Number of Users]]-Sales[[#This Row],[Licenses Bought]]&lt;0,0,Sales[[#This Row],[Number of Users]]-Sales[[#This Row],[Licenses Bought]])</f>
        <v>45</v>
      </c>
      <c r="P178" s="3">
        <f>IF(Sales[[#This Row],[Sales Month]]=MAX(Sales[Sales Month]),Sales[[#This Row],[Upsell $ Per Non-Paying User]]*Sales[[#This Row],[Non-Paying Users]],0)</f>
        <v>450</v>
      </c>
      <c r="Q178" t="str">
        <f>_xlfn.IFS(Sales[[#This Row],[Current Upsell $]]=0," ",Sales[[#This Row],[Current Upsell $]]&gt;=400,"High",Sales[[#This Row],[Current Upsell $]]&gt;=100,"Medium",Sales[[#This Row],[Current Upsell $]]&lt;100,"Low")</f>
        <v>High</v>
      </c>
      <c r="R178" t="str">
        <f>IF(Sales[[#This Row],[Current Upsell $]]&gt;0,_xlfn.TEXTJOIN(" ",FALSE,Sales[[#This Row],[Subscription Type]],Sales[[#This Row],[Upsell Priority]],TEXT(Sales[[#This Row],[Current Upsell $]],"$#")),"")</f>
        <v>Basic High $450</v>
      </c>
    </row>
    <row r="179" spans="1:18" x14ac:dyDescent="0.25">
      <c r="A179">
        <v>100246</v>
      </c>
      <c r="B179" t="s">
        <v>0</v>
      </c>
      <c r="D179" s="1"/>
      <c r="E179" s="1"/>
      <c r="F179">
        <v>23</v>
      </c>
      <c r="G179">
        <v>41</v>
      </c>
      <c r="H179" s="1">
        <v>44287</v>
      </c>
      <c r="I179" s="1">
        <v>44378</v>
      </c>
      <c r="J179">
        <v>3</v>
      </c>
      <c r="K179">
        <v>0</v>
      </c>
      <c r="L179" s="1">
        <v>44348</v>
      </c>
      <c r="M179">
        <v>230</v>
      </c>
      <c r="N179" s="11">
        <f>_xlfn.SWITCH(Sales[[#This Row],[Subscription Type]],"Basic",10,"Premium",10,"Business",25,"Enterprise",27)</f>
        <v>10</v>
      </c>
      <c r="O179">
        <f>IF(Sales[[#This Row],[Number of Users]]-Sales[[#This Row],[Licenses Bought]]&lt;0,0,Sales[[#This Row],[Number of Users]]-Sales[[#This Row],[Licenses Bought]])</f>
        <v>18</v>
      </c>
      <c r="P179" s="3">
        <f>IF(Sales[[#This Row],[Sales Month]]=MAX(Sales[Sales Month]),Sales[[#This Row],[Upsell $ Per Non-Paying User]]*Sales[[#This Row],[Non-Paying Users]],0)</f>
        <v>180</v>
      </c>
      <c r="Q179" t="str">
        <f>_xlfn.IFS(Sales[[#This Row],[Current Upsell $]]=0," ",Sales[[#This Row],[Current Upsell $]]&gt;=400,"High",Sales[[#This Row],[Current Upsell $]]&gt;=100,"Medium",Sales[[#This Row],[Current Upsell $]]&lt;100,"Low")</f>
        <v>Medium</v>
      </c>
      <c r="R179" t="str">
        <f>IF(Sales[[#This Row],[Current Upsell $]]&gt;0,_xlfn.TEXTJOIN(" ",FALSE,Sales[[#This Row],[Subscription Type]],Sales[[#This Row],[Upsell Priority]],TEXT(Sales[[#This Row],[Current Upsell $]],"$#")),"")</f>
        <v>Premium Medium $180</v>
      </c>
    </row>
    <row r="180" spans="1:18" x14ac:dyDescent="0.25">
      <c r="A180">
        <v>100247</v>
      </c>
      <c r="B180" t="s">
        <v>0</v>
      </c>
      <c r="D180" s="1"/>
      <c r="E180" s="1"/>
      <c r="F180">
        <v>29</v>
      </c>
      <c r="G180">
        <v>42</v>
      </c>
      <c r="H180" s="1">
        <v>44287</v>
      </c>
      <c r="I180" s="1">
        <v>44378</v>
      </c>
      <c r="J180">
        <v>3</v>
      </c>
      <c r="K180">
        <v>0</v>
      </c>
      <c r="L180" s="1">
        <v>44348</v>
      </c>
      <c r="M180">
        <v>290</v>
      </c>
      <c r="N180" s="11">
        <f>_xlfn.SWITCH(Sales[[#This Row],[Subscription Type]],"Basic",10,"Premium",10,"Business",25,"Enterprise",27)</f>
        <v>10</v>
      </c>
      <c r="O180">
        <f>IF(Sales[[#This Row],[Number of Users]]-Sales[[#This Row],[Licenses Bought]]&lt;0,0,Sales[[#This Row],[Number of Users]]-Sales[[#This Row],[Licenses Bought]])</f>
        <v>13</v>
      </c>
      <c r="P180" s="3">
        <f>IF(Sales[[#This Row],[Sales Month]]=MAX(Sales[Sales Month]),Sales[[#This Row],[Upsell $ Per Non-Paying User]]*Sales[[#This Row],[Non-Paying Users]],0)</f>
        <v>130</v>
      </c>
      <c r="Q180" t="str">
        <f>_xlfn.IFS(Sales[[#This Row],[Current Upsell $]]=0," ",Sales[[#This Row],[Current Upsell $]]&gt;=400,"High",Sales[[#This Row],[Current Upsell $]]&gt;=100,"Medium",Sales[[#This Row],[Current Upsell $]]&lt;100,"Low")</f>
        <v>Medium</v>
      </c>
      <c r="R180" t="str">
        <f>IF(Sales[[#This Row],[Current Upsell $]]&gt;0,_xlfn.TEXTJOIN(" ",FALSE,Sales[[#This Row],[Subscription Type]],Sales[[#This Row],[Upsell Priority]],TEXT(Sales[[#This Row],[Current Upsell $]],"$#")),"")</f>
        <v>Premium Medium $130</v>
      </c>
    </row>
    <row r="181" spans="1:18" x14ac:dyDescent="0.25">
      <c r="A181">
        <v>100248</v>
      </c>
      <c r="B181" t="s">
        <v>0</v>
      </c>
      <c r="D181" s="1"/>
      <c r="E181" s="1"/>
      <c r="F181">
        <v>19</v>
      </c>
      <c r="G181">
        <v>36</v>
      </c>
      <c r="H181" s="1">
        <v>44287</v>
      </c>
      <c r="I181" s="1">
        <v>44378</v>
      </c>
      <c r="J181">
        <v>3</v>
      </c>
      <c r="K181">
        <v>0</v>
      </c>
      <c r="L181" s="1">
        <v>44348</v>
      </c>
      <c r="M181">
        <v>190</v>
      </c>
      <c r="N181" s="11">
        <f>_xlfn.SWITCH(Sales[[#This Row],[Subscription Type]],"Basic",10,"Premium",10,"Business",25,"Enterprise",27)</f>
        <v>10</v>
      </c>
      <c r="O181">
        <f>IF(Sales[[#This Row],[Number of Users]]-Sales[[#This Row],[Licenses Bought]]&lt;0,0,Sales[[#This Row],[Number of Users]]-Sales[[#This Row],[Licenses Bought]])</f>
        <v>17</v>
      </c>
      <c r="P181" s="3">
        <f>IF(Sales[[#This Row],[Sales Month]]=MAX(Sales[Sales Month]),Sales[[#This Row],[Upsell $ Per Non-Paying User]]*Sales[[#This Row],[Non-Paying Users]],0)</f>
        <v>170</v>
      </c>
      <c r="Q181" t="str">
        <f>_xlfn.IFS(Sales[[#This Row],[Current Upsell $]]=0," ",Sales[[#This Row],[Current Upsell $]]&gt;=400,"High",Sales[[#This Row],[Current Upsell $]]&gt;=100,"Medium",Sales[[#This Row],[Current Upsell $]]&lt;100,"Low")</f>
        <v>Medium</v>
      </c>
      <c r="R181" t="str">
        <f>IF(Sales[[#This Row],[Current Upsell $]]&gt;0,_xlfn.TEXTJOIN(" ",FALSE,Sales[[#This Row],[Subscription Type]],Sales[[#This Row],[Upsell Priority]],TEXT(Sales[[#This Row],[Current Upsell $]],"$#")),"")</f>
        <v>Premium Medium $170</v>
      </c>
    </row>
    <row r="182" spans="1:18" x14ac:dyDescent="0.25">
      <c r="A182">
        <v>100249</v>
      </c>
      <c r="B182" t="s">
        <v>1</v>
      </c>
      <c r="D182" s="1"/>
      <c r="E182" s="1"/>
      <c r="F182">
        <v>19</v>
      </c>
      <c r="G182">
        <v>33</v>
      </c>
      <c r="H182" s="1">
        <v>44287</v>
      </c>
      <c r="I182" s="1">
        <v>44378</v>
      </c>
      <c r="J182">
        <v>3</v>
      </c>
      <c r="K182">
        <v>0</v>
      </c>
      <c r="L182" s="1">
        <v>44348</v>
      </c>
      <c r="M182">
        <v>475</v>
      </c>
      <c r="N182" s="11">
        <f>_xlfn.SWITCH(Sales[[#This Row],[Subscription Type]],"Basic",10,"Premium",10,"Business",25,"Enterprise",27)</f>
        <v>25</v>
      </c>
      <c r="O182">
        <f>IF(Sales[[#This Row],[Number of Users]]-Sales[[#This Row],[Licenses Bought]]&lt;0,0,Sales[[#This Row],[Number of Users]]-Sales[[#This Row],[Licenses Bought]])</f>
        <v>14</v>
      </c>
      <c r="P182" s="3">
        <f>IF(Sales[[#This Row],[Sales Month]]=MAX(Sales[Sales Month]),Sales[[#This Row],[Upsell $ Per Non-Paying User]]*Sales[[#This Row],[Non-Paying Users]],0)</f>
        <v>350</v>
      </c>
      <c r="Q182" t="str">
        <f>_xlfn.IFS(Sales[[#This Row],[Current Upsell $]]=0," ",Sales[[#This Row],[Current Upsell $]]&gt;=400,"High",Sales[[#This Row],[Current Upsell $]]&gt;=100,"Medium",Sales[[#This Row],[Current Upsell $]]&lt;100,"Low")</f>
        <v>Medium</v>
      </c>
      <c r="R182" t="str">
        <f>IF(Sales[[#This Row],[Current Upsell $]]&gt;0,_xlfn.TEXTJOIN(" ",FALSE,Sales[[#This Row],[Subscription Type]],Sales[[#This Row],[Upsell Priority]],TEXT(Sales[[#This Row],[Current Upsell $]],"$#")),"")</f>
        <v>Business Medium $350</v>
      </c>
    </row>
    <row r="183" spans="1:18" x14ac:dyDescent="0.25">
      <c r="A183">
        <v>100250</v>
      </c>
      <c r="B183" t="s">
        <v>1</v>
      </c>
      <c r="D183" s="1"/>
      <c r="E183" s="1"/>
      <c r="F183">
        <v>14</v>
      </c>
      <c r="G183">
        <v>28</v>
      </c>
      <c r="H183" s="1">
        <v>44287</v>
      </c>
      <c r="I183" s="1">
        <v>44378</v>
      </c>
      <c r="J183">
        <v>3</v>
      </c>
      <c r="K183">
        <v>0</v>
      </c>
      <c r="L183" s="1">
        <v>44348</v>
      </c>
      <c r="M183">
        <v>350</v>
      </c>
      <c r="N183" s="11">
        <f>_xlfn.SWITCH(Sales[[#This Row],[Subscription Type]],"Basic",10,"Premium",10,"Business",25,"Enterprise",27)</f>
        <v>25</v>
      </c>
      <c r="O183">
        <f>IF(Sales[[#This Row],[Number of Users]]-Sales[[#This Row],[Licenses Bought]]&lt;0,0,Sales[[#This Row],[Number of Users]]-Sales[[#This Row],[Licenses Bought]])</f>
        <v>14</v>
      </c>
      <c r="P183" s="3">
        <f>IF(Sales[[#This Row],[Sales Month]]=MAX(Sales[Sales Month]),Sales[[#This Row],[Upsell $ Per Non-Paying User]]*Sales[[#This Row],[Non-Paying Users]],0)</f>
        <v>350</v>
      </c>
      <c r="Q183" t="str">
        <f>_xlfn.IFS(Sales[[#This Row],[Current Upsell $]]=0," ",Sales[[#This Row],[Current Upsell $]]&gt;=400,"High",Sales[[#This Row],[Current Upsell $]]&gt;=100,"Medium",Sales[[#This Row],[Current Upsell $]]&lt;100,"Low")</f>
        <v>Medium</v>
      </c>
      <c r="R183" t="str">
        <f>IF(Sales[[#This Row],[Current Upsell $]]&gt;0,_xlfn.TEXTJOIN(" ",FALSE,Sales[[#This Row],[Subscription Type]],Sales[[#This Row],[Upsell Priority]],TEXT(Sales[[#This Row],[Current Upsell $]],"$#")),"")</f>
        <v>Business Medium $350</v>
      </c>
    </row>
    <row r="184" spans="1:18" x14ac:dyDescent="0.25">
      <c r="A184">
        <v>100251</v>
      </c>
      <c r="B184" t="s">
        <v>0</v>
      </c>
      <c r="D184" s="1"/>
      <c r="E184" s="1"/>
      <c r="F184">
        <v>13</v>
      </c>
      <c r="G184">
        <v>26</v>
      </c>
      <c r="H184" s="1">
        <v>44287</v>
      </c>
      <c r="I184" s="1">
        <v>44378</v>
      </c>
      <c r="J184">
        <v>3</v>
      </c>
      <c r="K184">
        <v>0</v>
      </c>
      <c r="L184" s="1">
        <v>44348</v>
      </c>
      <c r="M184">
        <v>130</v>
      </c>
      <c r="N184" s="11">
        <f>_xlfn.SWITCH(Sales[[#This Row],[Subscription Type]],"Basic",10,"Premium",10,"Business",25,"Enterprise",27)</f>
        <v>10</v>
      </c>
      <c r="O184">
        <f>IF(Sales[[#This Row],[Number of Users]]-Sales[[#This Row],[Licenses Bought]]&lt;0,0,Sales[[#This Row],[Number of Users]]-Sales[[#This Row],[Licenses Bought]])</f>
        <v>13</v>
      </c>
      <c r="P184" s="3">
        <f>IF(Sales[[#This Row],[Sales Month]]=MAX(Sales[Sales Month]),Sales[[#This Row],[Upsell $ Per Non-Paying User]]*Sales[[#This Row],[Non-Paying Users]],0)</f>
        <v>130</v>
      </c>
      <c r="Q184" t="str">
        <f>_xlfn.IFS(Sales[[#This Row],[Current Upsell $]]=0," ",Sales[[#This Row],[Current Upsell $]]&gt;=400,"High",Sales[[#This Row],[Current Upsell $]]&gt;=100,"Medium",Sales[[#This Row],[Current Upsell $]]&lt;100,"Low")</f>
        <v>Medium</v>
      </c>
      <c r="R184" t="str">
        <f>IF(Sales[[#This Row],[Current Upsell $]]&gt;0,_xlfn.TEXTJOIN(" ",FALSE,Sales[[#This Row],[Subscription Type]],Sales[[#This Row],[Upsell Priority]],TEXT(Sales[[#This Row],[Current Upsell $]],"$#")),"")</f>
        <v>Premium Medium $130</v>
      </c>
    </row>
    <row r="185" spans="1:18" x14ac:dyDescent="0.25">
      <c r="A185">
        <v>100252</v>
      </c>
      <c r="B185" t="s">
        <v>0</v>
      </c>
      <c r="D185" s="1"/>
      <c r="E185" s="1"/>
      <c r="F185">
        <v>20</v>
      </c>
      <c r="G185">
        <v>21</v>
      </c>
      <c r="H185" s="1">
        <v>44287</v>
      </c>
      <c r="I185" s="1">
        <v>44378</v>
      </c>
      <c r="J185">
        <v>3</v>
      </c>
      <c r="K185">
        <v>0</v>
      </c>
      <c r="L185" s="1">
        <v>44348</v>
      </c>
      <c r="M185">
        <v>200</v>
      </c>
      <c r="N185" s="11">
        <f>_xlfn.SWITCH(Sales[[#This Row],[Subscription Type]],"Basic",10,"Premium",10,"Business",25,"Enterprise",27)</f>
        <v>10</v>
      </c>
      <c r="O185">
        <f>IF(Sales[[#This Row],[Number of Users]]-Sales[[#This Row],[Licenses Bought]]&lt;0,0,Sales[[#This Row],[Number of Users]]-Sales[[#This Row],[Licenses Bought]])</f>
        <v>1</v>
      </c>
      <c r="P185" s="3">
        <f>IF(Sales[[#This Row],[Sales Month]]=MAX(Sales[Sales Month]),Sales[[#This Row],[Upsell $ Per Non-Paying User]]*Sales[[#This Row],[Non-Paying Users]],0)</f>
        <v>10</v>
      </c>
      <c r="Q185" t="str">
        <f>_xlfn.IFS(Sales[[#This Row],[Current Upsell $]]=0," ",Sales[[#This Row],[Current Upsell $]]&gt;=400,"High",Sales[[#This Row],[Current Upsell $]]&gt;=100,"Medium",Sales[[#This Row],[Current Upsell $]]&lt;100,"Low")</f>
        <v>Low</v>
      </c>
      <c r="R185" t="str">
        <f>IF(Sales[[#This Row],[Current Upsell $]]&gt;0,_xlfn.TEXTJOIN(" ",FALSE,Sales[[#This Row],[Subscription Type]],Sales[[#This Row],[Upsell Priority]],TEXT(Sales[[#This Row],[Current Upsell $]],"$#")),"")</f>
        <v>Premium Low $10</v>
      </c>
    </row>
    <row r="186" spans="1:18" x14ac:dyDescent="0.25">
      <c r="A186">
        <v>100253</v>
      </c>
      <c r="B186" t="s">
        <v>3</v>
      </c>
      <c r="F186">
        <v>0</v>
      </c>
      <c r="G186">
        <v>18</v>
      </c>
      <c r="H186" s="1">
        <v>44287</v>
      </c>
      <c r="I186" s="1">
        <v>44348</v>
      </c>
      <c r="J186">
        <v>2</v>
      </c>
      <c r="K186">
        <v>0</v>
      </c>
      <c r="L186" s="1">
        <v>44348</v>
      </c>
      <c r="M186">
        <v>0</v>
      </c>
      <c r="N186" s="11">
        <f>_xlfn.SWITCH(Sales[[#This Row],[Subscription Type]],"Basic",10,"Premium",10,"Business",25,"Enterprise",27)</f>
        <v>10</v>
      </c>
      <c r="O186">
        <f>IF(Sales[[#This Row],[Number of Users]]-Sales[[#This Row],[Licenses Bought]]&lt;0,0,Sales[[#This Row],[Number of Users]]-Sales[[#This Row],[Licenses Bought]])</f>
        <v>18</v>
      </c>
      <c r="P186" s="3">
        <f>IF(Sales[[#This Row],[Sales Month]]=MAX(Sales[Sales Month]),Sales[[#This Row],[Upsell $ Per Non-Paying User]]*Sales[[#This Row],[Non-Paying Users]],0)</f>
        <v>180</v>
      </c>
      <c r="Q186" t="str">
        <f>_xlfn.IFS(Sales[[#This Row],[Current Upsell $]]=0," ",Sales[[#This Row],[Current Upsell $]]&gt;=400,"High",Sales[[#This Row],[Current Upsell $]]&gt;=100,"Medium",Sales[[#This Row],[Current Upsell $]]&lt;100,"Low")</f>
        <v>Medium</v>
      </c>
      <c r="R186" t="str">
        <f>IF(Sales[[#This Row],[Current Upsell $]]&gt;0,_xlfn.TEXTJOIN(" ",FALSE,Sales[[#This Row],[Subscription Type]],Sales[[#This Row],[Upsell Priority]],TEXT(Sales[[#This Row],[Current Upsell $]],"$#")),"")</f>
        <v>Basic Medium $180</v>
      </c>
    </row>
    <row r="187" spans="1:18" x14ac:dyDescent="0.25">
      <c r="A187">
        <v>100254</v>
      </c>
      <c r="B187" t="s">
        <v>0</v>
      </c>
      <c r="D187" s="1"/>
      <c r="E187" s="1"/>
      <c r="F187">
        <v>10</v>
      </c>
      <c r="G187">
        <v>15</v>
      </c>
      <c r="H187" s="1">
        <v>44287</v>
      </c>
      <c r="I187" s="1">
        <v>44378</v>
      </c>
      <c r="J187">
        <v>3</v>
      </c>
      <c r="K187">
        <v>0</v>
      </c>
      <c r="L187" s="1">
        <v>44348</v>
      </c>
      <c r="M187">
        <v>100</v>
      </c>
      <c r="N187" s="11">
        <f>_xlfn.SWITCH(Sales[[#This Row],[Subscription Type]],"Basic",10,"Premium",10,"Business",25,"Enterprise",27)</f>
        <v>10</v>
      </c>
      <c r="O187">
        <f>IF(Sales[[#This Row],[Number of Users]]-Sales[[#This Row],[Licenses Bought]]&lt;0,0,Sales[[#This Row],[Number of Users]]-Sales[[#This Row],[Licenses Bought]])</f>
        <v>5</v>
      </c>
      <c r="P187" s="3">
        <f>IF(Sales[[#This Row],[Sales Month]]=MAX(Sales[Sales Month]),Sales[[#This Row],[Upsell $ Per Non-Paying User]]*Sales[[#This Row],[Non-Paying Users]],0)</f>
        <v>50</v>
      </c>
      <c r="Q187" t="str">
        <f>_xlfn.IFS(Sales[[#This Row],[Current Upsell $]]=0," ",Sales[[#This Row],[Current Upsell $]]&gt;=400,"High",Sales[[#This Row],[Current Upsell $]]&gt;=100,"Medium",Sales[[#This Row],[Current Upsell $]]&lt;100,"Low")</f>
        <v>Low</v>
      </c>
      <c r="R187" t="str">
        <f>IF(Sales[[#This Row],[Current Upsell $]]&gt;0,_xlfn.TEXTJOIN(" ",FALSE,Sales[[#This Row],[Subscription Type]],Sales[[#This Row],[Upsell Priority]],TEXT(Sales[[#This Row],[Current Upsell $]],"$#")),"")</f>
        <v>Premium Low $50</v>
      </c>
    </row>
    <row r="188" spans="1:18" x14ac:dyDescent="0.25">
      <c r="A188">
        <v>100257</v>
      </c>
      <c r="B188" t="s">
        <v>0</v>
      </c>
      <c r="D188" s="1"/>
      <c r="E188" s="1"/>
      <c r="F188">
        <v>10</v>
      </c>
      <c r="G188">
        <v>12</v>
      </c>
      <c r="H188" s="1">
        <v>44287</v>
      </c>
      <c r="I188" s="1">
        <v>44378</v>
      </c>
      <c r="J188">
        <v>3</v>
      </c>
      <c r="K188">
        <v>0</v>
      </c>
      <c r="L188" s="1">
        <v>44348</v>
      </c>
      <c r="M188">
        <v>100</v>
      </c>
      <c r="N188" s="11">
        <f>_xlfn.SWITCH(Sales[[#This Row],[Subscription Type]],"Basic",10,"Premium",10,"Business",25,"Enterprise",27)</f>
        <v>10</v>
      </c>
      <c r="O188">
        <f>IF(Sales[[#This Row],[Number of Users]]-Sales[[#This Row],[Licenses Bought]]&lt;0,0,Sales[[#This Row],[Number of Users]]-Sales[[#This Row],[Licenses Bought]])</f>
        <v>2</v>
      </c>
      <c r="P188" s="3">
        <f>IF(Sales[[#This Row],[Sales Month]]=MAX(Sales[Sales Month]),Sales[[#This Row],[Upsell $ Per Non-Paying User]]*Sales[[#This Row],[Non-Paying Users]],0)</f>
        <v>20</v>
      </c>
      <c r="Q188" t="str">
        <f>_xlfn.IFS(Sales[[#This Row],[Current Upsell $]]=0," ",Sales[[#This Row],[Current Upsell $]]&gt;=400,"High",Sales[[#This Row],[Current Upsell $]]&gt;=100,"Medium",Sales[[#This Row],[Current Upsell $]]&lt;100,"Low")</f>
        <v>Low</v>
      </c>
      <c r="R188" t="str">
        <f>IF(Sales[[#This Row],[Current Upsell $]]&gt;0,_xlfn.TEXTJOIN(" ",FALSE,Sales[[#This Row],[Subscription Type]],Sales[[#This Row],[Upsell Priority]],TEXT(Sales[[#This Row],[Current Upsell $]],"$#")),"")</f>
        <v>Premium Low $20</v>
      </c>
    </row>
    <row r="189" spans="1:18" x14ac:dyDescent="0.25">
      <c r="A189">
        <v>100258</v>
      </c>
      <c r="B189" t="s">
        <v>1</v>
      </c>
      <c r="D189" s="1"/>
      <c r="E189" s="1"/>
      <c r="F189">
        <v>7</v>
      </c>
      <c r="G189">
        <v>9</v>
      </c>
      <c r="H189" s="1">
        <v>44287</v>
      </c>
      <c r="I189" s="1">
        <v>44378</v>
      </c>
      <c r="J189">
        <v>3</v>
      </c>
      <c r="K189">
        <v>0</v>
      </c>
      <c r="L189" s="1">
        <v>44348</v>
      </c>
      <c r="M189">
        <v>175</v>
      </c>
      <c r="N189" s="11">
        <f>_xlfn.SWITCH(Sales[[#This Row],[Subscription Type]],"Basic",10,"Premium",10,"Business",25,"Enterprise",27)</f>
        <v>25</v>
      </c>
      <c r="O189">
        <f>IF(Sales[[#This Row],[Number of Users]]-Sales[[#This Row],[Licenses Bought]]&lt;0,0,Sales[[#This Row],[Number of Users]]-Sales[[#This Row],[Licenses Bought]])</f>
        <v>2</v>
      </c>
      <c r="P189" s="3">
        <f>IF(Sales[[#This Row],[Sales Month]]=MAX(Sales[Sales Month]),Sales[[#This Row],[Upsell $ Per Non-Paying User]]*Sales[[#This Row],[Non-Paying Users]],0)</f>
        <v>50</v>
      </c>
      <c r="Q189" t="str">
        <f>_xlfn.IFS(Sales[[#This Row],[Current Upsell $]]=0," ",Sales[[#This Row],[Current Upsell $]]&gt;=400,"High",Sales[[#This Row],[Current Upsell $]]&gt;=100,"Medium",Sales[[#This Row],[Current Upsell $]]&lt;100,"Low")</f>
        <v>Low</v>
      </c>
      <c r="R189" t="str">
        <f>IF(Sales[[#This Row],[Current Upsell $]]&gt;0,_xlfn.TEXTJOIN(" ",FALSE,Sales[[#This Row],[Subscription Type]],Sales[[#This Row],[Upsell Priority]],TEXT(Sales[[#This Row],[Current Upsell $]],"$#")),"")</f>
        <v>Business Low $50</v>
      </c>
    </row>
    <row r="190" spans="1:18" x14ac:dyDescent="0.25">
      <c r="A190">
        <v>100259</v>
      </c>
      <c r="B190" t="s">
        <v>1</v>
      </c>
      <c r="D190" s="1"/>
      <c r="E190" s="1"/>
      <c r="F190">
        <v>6</v>
      </c>
      <c r="G190">
        <v>12</v>
      </c>
      <c r="H190" s="1">
        <v>44287</v>
      </c>
      <c r="I190" s="1">
        <v>44378</v>
      </c>
      <c r="J190">
        <v>3</v>
      </c>
      <c r="K190">
        <v>0</v>
      </c>
      <c r="L190" s="1">
        <v>44348</v>
      </c>
      <c r="M190">
        <v>150</v>
      </c>
      <c r="N190" s="11">
        <f>_xlfn.SWITCH(Sales[[#This Row],[Subscription Type]],"Basic",10,"Premium",10,"Business",25,"Enterprise",27)</f>
        <v>25</v>
      </c>
      <c r="O190">
        <f>IF(Sales[[#This Row],[Number of Users]]-Sales[[#This Row],[Licenses Bought]]&lt;0,0,Sales[[#This Row],[Number of Users]]-Sales[[#This Row],[Licenses Bought]])</f>
        <v>6</v>
      </c>
      <c r="P190" s="3">
        <f>IF(Sales[[#This Row],[Sales Month]]=MAX(Sales[Sales Month]),Sales[[#This Row],[Upsell $ Per Non-Paying User]]*Sales[[#This Row],[Non-Paying Users]],0)</f>
        <v>150</v>
      </c>
      <c r="Q190" t="str">
        <f>_xlfn.IFS(Sales[[#This Row],[Current Upsell $]]=0," ",Sales[[#This Row],[Current Upsell $]]&gt;=400,"High",Sales[[#This Row],[Current Upsell $]]&gt;=100,"Medium",Sales[[#This Row],[Current Upsell $]]&lt;100,"Low")</f>
        <v>Medium</v>
      </c>
      <c r="R190" t="str">
        <f>IF(Sales[[#This Row],[Current Upsell $]]&gt;0,_xlfn.TEXTJOIN(" ",FALSE,Sales[[#This Row],[Subscription Type]],Sales[[#This Row],[Upsell Priority]],TEXT(Sales[[#This Row],[Current Upsell $]],"$#")),"")</f>
        <v>Business Medium $150</v>
      </c>
    </row>
    <row r="191" spans="1:18" x14ac:dyDescent="0.25">
      <c r="A191">
        <v>100260</v>
      </c>
      <c r="B191" t="s">
        <v>3</v>
      </c>
      <c r="F191">
        <v>0</v>
      </c>
      <c r="G191">
        <v>7</v>
      </c>
      <c r="H191" s="1">
        <v>44287</v>
      </c>
      <c r="I191" s="1">
        <v>44378</v>
      </c>
      <c r="J191">
        <v>3</v>
      </c>
      <c r="K191">
        <v>0</v>
      </c>
      <c r="L191" s="1">
        <v>44348</v>
      </c>
      <c r="M191">
        <v>0</v>
      </c>
      <c r="N191" s="11">
        <f>_xlfn.SWITCH(Sales[[#This Row],[Subscription Type]],"Basic",10,"Premium",10,"Business",25,"Enterprise",27)</f>
        <v>10</v>
      </c>
      <c r="O191">
        <f>IF(Sales[[#This Row],[Number of Users]]-Sales[[#This Row],[Licenses Bought]]&lt;0,0,Sales[[#This Row],[Number of Users]]-Sales[[#This Row],[Licenses Bought]])</f>
        <v>7</v>
      </c>
      <c r="P191" s="3">
        <f>IF(Sales[[#This Row],[Sales Month]]=MAX(Sales[Sales Month]),Sales[[#This Row],[Upsell $ Per Non-Paying User]]*Sales[[#This Row],[Non-Paying Users]],0)</f>
        <v>70</v>
      </c>
      <c r="Q191" t="str">
        <f>_xlfn.IFS(Sales[[#This Row],[Current Upsell $]]=0," ",Sales[[#This Row],[Current Upsell $]]&gt;=400,"High",Sales[[#This Row],[Current Upsell $]]&gt;=100,"Medium",Sales[[#This Row],[Current Upsell $]]&lt;100,"Low")</f>
        <v>Low</v>
      </c>
      <c r="R191" t="str">
        <f>IF(Sales[[#This Row],[Current Upsell $]]&gt;0,_xlfn.TEXTJOIN(" ",FALSE,Sales[[#This Row],[Subscription Type]],Sales[[#This Row],[Upsell Priority]],TEXT(Sales[[#This Row],[Current Upsell $]],"$#")),"")</f>
        <v>Basic Low $70</v>
      </c>
    </row>
    <row r="192" spans="1:18" x14ac:dyDescent="0.25">
      <c r="A192">
        <v>100261</v>
      </c>
      <c r="B192" t="s">
        <v>0</v>
      </c>
      <c r="D192" s="1"/>
      <c r="E192" s="1"/>
      <c r="F192">
        <v>3</v>
      </c>
      <c r="G192">
        <v>5</v>
      </c>
      <c r="H192" s="1">
        <v>44287</v>
      </c>
      <c r="I192" s="1">
        <v>44378</v>
      </c>
      <c r="J192">
        <v>3</v>
      </c>
      <c r="K192">
        <v>0</v>
      </c>
      <c r="L192" s="1">
        <v>44348</v>
      </c>
      <c r="M192">
        <v>30</v>
      </c>
      <c r="N192" s="11">
        <f>_xlfn.SWITCH(Sales[[#This Row],[Subscription Type]],"Basic",10,"Premium",10,"Business",25,"Enterprise",27)</f>
        <v>10</v>
      </c>
      <c r="O192">
        <f>IF(Sales[[#This Row],[Number of Users]]-Sales[[#This Row],[Licenses Bought]]&lt;0,0,Sales[[#This Row],[Number of Users]]-Sales[[#This Row],[Licenses Bought]])</f>
        <v>2</v>
      </c>
      <c r="P192" s="3">
        <f>IF(Sales[[#This Row],[Sales Month]]=MAX(Sales[Sales Month]),Sales[[#This Row],[Upsell $ Per Non-Paying User]]*Sales[[#This Row],[Non-Paying Users]],0)</f>
        <v>20</v>
      </c>
      <c r="Q192" t="str">
        <f>_xlfn.IFS(Sales[[#This Row],[Current Upsell $]]=0," ",Sales[[#This Row],[Current Upsell $]]&gt;=400,"High",Sales[[#This Row],[Current Upsell $]]&gt;=100,"Medium",Sales[[#This Row],[Current Upsell $]]&lt;100,"Low")</f>
        <v>Low</v>
      </c>
      <c r="R192" t="str">
        <f>IF(Sales[[#This Row],[Current Upsell $]]&gt;0,_xlfn.TEXTJOIN(" ",FALSE,Sales[[#This Row],[Subscription Type]],Sales[[#This Row],[Upsell Priority]],TEXT(Sales[[#This Row],[Current Upsell $]],"$#")),"")</f>
        <v>Premium Low $20</v>
      </c>
    </row>
    <row r="193" spans="1:18" x14ac:dyDescent="0.25">
      <c r="A193">
        <v>100262</v>
      </c>
      <c r="B193" t="s">
        <v>0</v>
      </c>
      <c r="F193">
        <v>2</v>
      </c>
      <c r="G193">
        <v>3</v>
      </c>
      <c r="H193" s="1">
        <v>44287</v>
      </c>
      <c r="I193" s="1">
        <v>44378</v>
      </c>
      <c r="J193">
        <v>3</v>
      </c>
      <c r="K193">
        <v>0</v>
      </c>
      <c r="L193" s="1">
        <v>44348</v>
      </c>
      <c r="M193">
        <v>20</v>
      </c>
      <c r="N193" s="11">
        <f>_xlfn.SWITCH(Sales[[#This Row],[Subscription Type]],"Basic",10,"Premium",10,"Business",25,"Enterprise",27)</f>
        <v>10</v>
      </c>
      <c r="O193">
        <f>IF(Sales[[#This Row],[Number of Users]]-Sales[[#This Row],[Licenses Bought]]&lt;0,0,Sales[[#This Row],[Number of Users]]-Sales[[#This Row],[Licenses Bought]])</f>
        <v>1</v>
      </c>
      <c r="P193" s="3">
        <f>IF(Sales[[#This Row],[Sales Month]]=MAX(Sales[Sales Month]),Sales[[#This Row],[Upsell $ Per Non-Paying User]]*Sales[[#This Row],[Non-Paying Users]],0)</f>
        <v>10</v>
      </c>
      <c r="Q193" t="str">
        <f>_xlfn.IFS(Sales[[#This Row],[Current Upsell $]]=0," ",Sales[[#This Row],[Current Upsell $]]&gt;=400,"High",Sales[[#This Row],[Current Upsell $]]&gt;=100,"Medium",Sales[[#This Row],[Current Upsell $]]&lt;100,"Low")</f>
        <v>Low</v>
      </c>
      <c r="R193" t="str">
        <f>IF(Sales[[#This Row],[Current Upsell $]]&gt;0,_xlfn.TEXTJOIN(" ",FALSE,Sales[[#This Row],[Subscription Type]],Sales[[#This Row],[Upsell Priority]],TEXT(Sales[[#This Row],[Current Upsell $]],"$#")),"")</f>
        <v>Premium Low $10</v>
      </c>
    </row>
    <row r="194" spans="1:18" x14ac:dyDescent="0.25">
      <c r="A194">
        <v>100263</v>
      </c>
      <c r="B194" t="s">
        <v>3</v>
      </c>
      <c r="F194">
        <v>0</v>
      </c>
      <c r="G194">
        <v>3</v>
      </c>
      <c r="H194" s="1">
        <v>44287</v>
      </c>
      <c r="I194" s="1">
        <v>44378</v>
      </c>
      <c r="J194">
        <v>3</v>
      </c>
      <c r="K194">
        <v>0</v>
      </c>
      <c r="L194" s="1">
        <v>44348</v>
      </c>
      <c r="M194">
        <v>0</v>
      </c>
      <c r="N194" s="11">
        <f>_xlfn.SWITCH(Sales[[#This Row],[Subscription Type]],"Basic",10,"Premium",10,"Business",25,"Enterprise",27)</f>
        <v>10</v>
      </c>
      <c r="O194">
        <f>IF(Sales[[#This Row],[Number of Users]]-Sales[[#This Row],[Licenses Bought]]&lt;0,0,Sales[[#This Row],[Number of Users]]-Sales[[#This Row],[Licenses Bought]])</f>
        <v>3</v>
      </c>
      <c r="P194" s="3">
        <f>IF(Sales[[#This Row],[Sales Month]]=MAX(Sales[Sales Month]),Sales[[#This Row],[Upsell $ Per Non-Paying User]]*Sales[[#This Row],[Non-Paying Users]],0)</f>
        <v>30</v>
      </c>
      <c r="Q194" t="str">
        <f>_xlfn.IFS(Sales[[#This Row],[Current Upsell $]]=0," ",Sales[[#This Row],[Current Upsell $]]&gt;=400,"High",Sales[[#This Row],[Current Upsell $]]&gt;=100,"Medium",Sales[[#This Row],[Current Upsell $]]&lt;100,"Low")</f>
        <v>Low</v>
      </c>
      <c r="R194" t="str">
        <f>IF(Sales[[#This Row],[Current Upsell $]]&gt;0,_xlfn.TEXTJOIN(" ",FALSE,Sales[[#This Row],[Subscription Type]],Sales[[#This Row],[Upsell Priority]],TEXT(Sales[[#This Row],[Current Upsell $]],"$#")),"")</f>
        <v>Basic Low $30</v>
      </c>
    </row>
    <row r="195" spans="1:18" x14ac:dyDescent="0.25">
      <c r="A195">
        <v>100264</v>
      </c>
      <c r="B195" t="s">
        <v>0</v>
      </c>
      <c r="F195">
        <v>1</v>
      </c>
      <c r="G195">
        <v>2</v>
      </c>
      <c r="H195" s="1">
        <v>44287</v>
      </c>
      <c r="I195" s="1">
        <v>44348</v>
      </c>
      <c r="J195">
        <v>2</v>
      </c>
      <c r="K195">
        <v>0</v>
      </c>
      <c r="L195" s="1">
        <v>44348</v>
      </c>
      <c r="M195">
        <v>10</v>
      </c>
      <c r="N195" s="11">
        <f>_xlfn.SWITCH(Sales[[#This Row],[Subscription Type]],"Basic",10,"Premium",10,"Business",25,"Enterprise",27)</f>
        <v>10</v>
      </c>
      <c r="O195">
        <f>IF(Sales[[#This Row],[Number of Users]]-Sales[[#This Row],[Licenses Bought]]&lt;0,0,Sales[[#This Row],[Number of Users]]-Sales[[#This Row],[Licenses Bought]])</f>
        <v>1</v>
      </c>
      <c r="P195" s="3">
        <f>IF(Sales[[#This Row],[Sales Month]]=MAX(Sales[Sales Month]),Sales[[#This Row],[Upsell $ Per Non-Paying User]]*Sales[[#This Row],[Non-Paying Users]],0)</f>
        <v>10</v>
      </c>
      <c r="Q195" t="str">
        <f>_xlfn.IFS(Sales[[#This Row],[Current Upsell $]]=0," ",Sales[[#This Row],[Current Upsell $]]&gt;=400,"High",Sales[[#This Row],[Current Upsell $]]&gt;=100,"Medium",Sales[[#This Row],[Current Upsell $]]&lt;100,"Low")</f>
        <v>Low</v>
      </c>
      <c r="R195" t="str">
        <f>IF(Sales[[#This Row],[Current Upsell $]]&gt;0,_xlfn.TEXTJOIN(" ",FALSE,Sales[[#This Row],[Subscription Type]],Sales[[#This Row],[Upsell Priority]],TEXT(Sales[[#This Row],[Current Upsell $]],"$#")),"")</f>
        <v>Premium Low $10</v>
      </c>
    </row>
    <row r="196" spans="1:18" x14ac:dyDescent="0.25">
      <c r="A196">
        <v>100265</v>
      </c>
      <c r="B196" t="s">
        <v>3</v>
      </c>
      <c r="F196">
        <v>0</v>
      </c>
      <c r="G196">
        <v>2</v>
      </c>
      <c r="H196" s="1">
        <v>44287</v>
      </c>
      <c r="I196" s="1">
        <v>44378</v>
      </c>
      <c r="J196">
        <v>3</v>
      </c>
      <c r="K196">
        <v>0</v>
      </c>
      <c r="L196" s="1">
        <v>44348</v>
      </c>
      <c r="M196">
        <v>0</v>
      </c>
      <c r="N196" s="11">
        <f>_xlfn.SWITCH(Sales[[#This Row],[Subscription Type]],"Basic",10,"Premium",10,"Business",25,"Enterprise",27)</f>
        <v>10</v>
      </c>
      <c r="O196">
        <f>IF(Sales[[#This Row],[Number of Users]]-Sales[[#This Row],[Licenses Bought]]&lt;0,0,Sales[[#This Row],[Number of Users]]-Sales[[#This Row],[Licenses Bought]])</f>
        <v>2</v>
      </c>
      <c r="P196" s="3">
        <f>IF(Sales[[#This Row],[Sales Month]]=MAX(Sales[Sales Month]),Sales[[#This Row],[Upsell $ Per Non-Paying User]]*Sales[[#This Row],[Non-Paying Users]],0)</f>
        <v>20</v>
      </c>
      <c r="Q196" t="str">
        <f>_xlfn.IFS(Sales[[#This Row],[Current Upsell $]]=0," ",Sales[[#This Row],[Current Upsell $]]&gt;=400,"High",Sales[[#This Row],[Current Upsell $]]&gt;=100,"Medium",Sales[[#This Row],[Current Upsell $]]&lt;100,"Low")</f>
        <v>Low</v>
      </c>
      <c r="R196" t="str">
        <f>IF(Sales[[#This Row],[Current Upsell $]]&gt;0,_xlfn.TEXTJOIN(" ",FALSE,Sales[[#This Row],[Subscription Type]],Sales[[#This Row],[Upsell Priority]],TEXT(Sales[[#This Row],[Current Upsell $]],"$#")),"")</f>
        <v>Basic Low $20</v>
      </c>
    </row>
    <row r="197" spans="1:18" x14ac:dyDescent="0.25">
      <c r="A197">
        <v>100266</v>
      </c>
      <c r="B197" t="s">
        <v>0</v>
      </c>
      <c r="D197" s="1"/>
      <c r="E197" s="1"/>
      <c r="F197">
        <v>1</v>
      </c>
      <c r="G197">
        <v>2</v>
      </c>
      <c r="H197" s="1">
        <v>44287</v>
      </c>
      <c r="I197" s="1">
        <v>44378</v>
      </c>
      <c r="J197">
        <v>3</v>
      </c>
      <c r="K197">
        <v>0</v>
      </c>
      <c r="L197" s="1">
        <v>44348</v>
      </c>
      <c r="M197">
        <v>10</v>
      </c>
      <c r="N197" s="11">
        <f>_xlfn.SWITCH(Sales[[#This Row],[Subscription Type]],"Basic",10,"Premium",10,"Business",25,"Enterprise",27)</f>
        <v>10</v>
      </c>
      <c r="O197">
        <f>IF(Sales[[#This Row],[Number of Users]]-Sales[[#This Row],[Licenses Bought]]&lt;0,0,Sales[[#This Row],[Number of Users]]-Sales[[#This Row],[Licenses Bought]])</f>
        <v>1</v>
      </c>
      <c r="P197" s="3">
        <f>IF(Sales[[#This Row],[Sales Month]]=MAX(Sales[Sales Month]),Sales[[#This Row],[Upsell $ Per Non-Paying User]]*Sales[[#This Row],[Non-Paying Users]],0)</f>
        <v>10</v>
      </c>
      <c r="Q197" t="str">
        <f>_xlfn.IFS(Sales[[#This Row],[Current Upsell $]]=0," ",Sales[[#This Row],[Current Upsell $]]&gt;=400,"High",Sales[[#This Row],[Current Upsell $]]&gt;=100,"Medium",Sales[[#This Row],[Current Upsell $]]&lt;100,"Low")</f>
        <v>Low</v>
      </c>
      <c r="R197" t="str">
        <f>IF(Sales[[#This Row],[Current Upsell $]]&gt;0,_xlfn.TEXTJOIN(" ",FALSE,Sales[[#This Row],[Subscription Type]],Sales[[#This Row],[Upsell Priority]],TEXT(Sales[[#This Row],[Current Upsell $]],"$#")),"")</f>
        <v>Premium Low $10</v>
      </c>
    </row>
    <row r="198" spans="1:18" x14ac:dyDescent="0.25">
      <c r="A198">
        <v>100267</v>
      </c>
      <c r="B198" t="s">
        <v>0</v>
      </c>
      <c r="D198" s="1"/>
      <c r="E198" s="1"/>
      <c r="F198">
        <v>1</v>
      </c>
      <c r="G198">
        <v>2</v>
      </c>
      <c r="H198" s="1">
        <v>44287</v>
      </c>
      <c r="I198" s="1">
        <v>44378</v>
      </c>
      <c r="J198">
        <v>3</v>
      </c>
      <c r="K198">
        <v>0</v>
      </c>
      <c r="L198" s="1">
        <v>44348</v>
      </c>
      <c r="M198">
        <v>10</v>
      </c>
      <c r="N198" s="11">
        <f>_xlfn.SWITCH(Sales[[#This Row],[Subscription Type]],"Basic",10,"Premium",10,"Business",25,"Enterprise",27)</f>
        <v>10</v>
      </c>
      <c r="O198">
        <f>IF(Sales[[#This Row],[Number of Users]]-Sales[[#This Row],[Licenses Bought]]&lt;0,0,Sales[[#This Row],[Number of Users]]-Sales[[#This Row],[Licenses Bought]])</f>
        <v>1</v>
      </c>
      <c r="P198" s="3">
        <f>IF(Sales[[#This Row],[Sales Month]]=MAX(Sales[Sales Month]),Sales[[#This Row],[Upsell $ Per Non-Paying User]]*Sales[[#This Row],[Non-Paying Users]],0)</f>
        <v>10</v>
      </c>
      <c r="Q198" t="str">
        <f>_xlfn.IFS(Sales[[#This Row],[Current Upsell $]]=0," ",Sales[[#This Row],[Current Upsell $]]&gt;=400,"High",Sales[[#This Row],[Current Upsell $]]&gt;=100,"Medium",Sales[[#This Row],[Current Upsell $]]&lt;100,"Low")</f>
        <v>Low</v>
      </c>
      <c r="R198" t="str">
        <f>IF(Sales[[#This Row],[Current Upsell $]]&gt;0,_xlfn.TEXTJOIN(" ",FALSE,Sales[[#This Row],[Subscription Type]],Sales[[#This Row],[Upsell Priority]],TEXT(Sales[[#This Row],[Current Upsell $]],"$#")),"")</f>
        <v>Premium Low $10</v>
      </c>
    </row>
    <row r="199" spans="1:18" x14ac:dyDescent="0.25">
      <c r="A199">
        <v>100269</v>
      </c>
      <c r="B199" t="s">
        <v>0</v>
      </c>
      <c r="D199" s="1"/>
      <c r="E199" s="1"/>
      <c r="F199">
        <v>12</v>
      </c>
      <c r="G199">
        <v>55</v>
      </c>
      <c r="H199" s="1">
        <v>44317</v>
      </c>
      <c r="I199" s="1">
        <v>44378</v>
      </c>
      <c r="J199">
        <v>2</v>
      </c>
      <c r="K199">
        <v>0</v>
      </c>
      <c r="L199" s="1">
        <v>44348</v>
      </c>
      <c r="M199">
        <v>120</v>
      </c>
      <c r="N199" s="11">
        <f>_xlfn.SWITCH(Sales[[#This Row],[Subscription Type]],"Basic",10,"Premium",10,"Business",25,"Enterprise",27)</f>
        <v>10</v>
      </c>
      <c r="O199">
        <f>IF(Sales[[#This Row],[Number of Users]]-Sales[[#This Row],[Licenses Bought]]&lt;0,0,Sales[[#This Row],[Number of Users]]-Sales[[#This Row],[Licenses Bought]])</f>
        <v>43</v>
      </c>
      <c r="P199" s="3">
        <f>IF(Sales[[#This Row],[Sales Month]]=MAX(Sales[Sales Month]),Sales[[#This Row],[Upsell $ Per Non-Paying User]]*Sales[[#This Row],[Non-Paying Users]],0)</f>
        <v>430</v>
      </c>
      <c r="Q199" t="str">
        <f>_xlfn.IFS(Sales[[#This Row],[Current Upsell $]]=0," ",Sales[[#This Row],[Current Upsell $]]&gt;=400,"High",Sales[[#This Row],[Current Upsell $]]&gt;=100,"Medium",Sales[[#This Row],[Current Upsell $]]&lt;100,"Low")</f>
        <v>High</v>
      </c>
      <c r="R199" t="str">
        <f>IF(Sales[[#This Row],[Current Upsell $]]&gt;0,_xlfn.TEXTJOIN(" ",FALSE,Sales[[#This Row],[Subscription Type]],Sales[[#This Row],[Upsell Priority]],TEXT(Sales[[#This Row],[Current Upsell $]],"$#")),"")</f>
        <v>Premium High $430</v>
      </c>
    </row>
    <row r="200" spans="1:18" x14ac:dyDescent="0.25">
      <c r="A200">
        <v>100270</v>
      </c>
      <c r="B200" t="s">
        <v>0</v>
      </c>
      <c r="D200" s="1"/>
      <c r="E200" s="1"/>
      <c r="F200">
        <v>14</v>
      </c>
      <c r="G200">
        <v>51</v>
      </c>
      <c r="H200" s="1">
        <v>44317</v>
      </c>
      <c r="I200" s="1">
        <v>44378</v>
      </c>
      <c r="J200">
        <v>2</v>
      </c>
      <c r="K200">
        <v>0</v>
      </c>
      <c r="L200" s="1">
        <v>44348</v>
      </c>
      <c r="M200">
        <v>140</v>
      </c>
      <c r="N200" s="11">
        <f>_xlfn.SWITCH(Sales[[#This Row],[Subscription Type]],"Basic",10,"Premium",10,"Business",25,"Enterprise",27)</f>
        <v>10</v>
      </c>
      <c r="O200">
        <f>IF(Sales[[#This Row],[Number of Users]]-Sales[[#This Row],[Licenses Bought]]&lt;0,0,Sales[[#This Row],[Number of Users]]-Sales[[#This Row],[Licenses Bought]])</f>
        <v>37</v>
      </c>
      <c r="P200" s="3">
        <f>IF(Sales[[#This Row],[Sales Month]]=MAX(Sales[Sales Month]),Sales[[#This Row],[Upsell $ Per Non-Paying User]]*Sales[[#This Row],[Non-Paying Users]],0)</f>
        <v>370</v>
      </c>
      <c r="Q200" t="str">
        <f>_xlfn.IFS(Sales[[#This Row],[Current Upsell $]]=0," ",Sales[[#This Row],[Current Upsell $]]&gt;=400,"High",Sales[[#This Row],[Current Upsell $]]&gt;=100,"Medium",Sales[[#This Row],[Current Upsell $]]&lt;100,"Low")</f>
        <v>Medium</v>
      </c>
      <c r="R200" t="str">
        <f>IF(Sales[[#This Row],[Current Upsell $]]&gt;0,_xlfn.TEXTJOIN(" ",FALSE,Sales[[#This Row],[Subscription Type]],Sales[[#This Row],[Upsell Priority]],TEXT(Sales[[#This Row],[Current Upsell $]],"$#")),"")</f>
        <v>Premium Medium $370</v>
      </c>
    </row>
    <row r="201" spans="1:18" x14ac:dyDescent="0.25">
      <c r="A201">
        <v>100060</v>
      </c>
      <c r="B201" t="s">
        <v>1</v>
      </c>
      <c r="D201" s="1"/>
      <c r="E201" s="1"/>
      <c r="F201">
        <v>31</v>
      </c>
      <c r="G201">
        <v>48</v>
      </c>
      <c r="H201" s="1">
        <v>44013</v>
      </c>
      <c r="I201" s="1">
        <v>44378</v>
      </c>
      <c r="J201">
        <v>12</v>
      </c>
      <c r="K201">
        <v>0</v>
      </c>
      <c r="L201" s="1">
        <v>44348</v>
      </c>
      <c r="M201">
        <v>775</v>
      </c>
      <c r="N201" s="11">
        <f>_xlfn.SWITCH(Sales[[#This Row],[Subscription Type]],"Basic",10,"Premium",10,"Business",25,"Enterprise",27)</f>
        <v>25</v>
      </c>
      <c r="O201">
        <f>IF(Sales[[#This Row],[Number of Users]]-Sales[[#This Row],[Licenses Bought]]&lt;0,0,Sales[[#This Row],[Number of Users]]-Sales[[#This Row],[Licenses Bought]])</f>
        <v>17</v>
      </c>
      <c r="P201" s="3">
        <f>IF(Sales[[#This Row],[Sales Month]]=MAX(Sales[Sales Month]),Sales[[#This Row],[Upsell $ Per Non-Paying User]]*Sales[[#This Row],[Non-Paying Users]],0)</f>
        <v>425</v>
      </c>
      <c r="Q201" t="str">
        <f>_xlfn.IFS(Sales[[#This Row],[Current Upsell $]]=0," ",Sales[[#This Row],[Current Upsell $]]&gt;=400,"High",Sales[[#This Row],[Current Upsell $]]&gt;=100,"Medium",Sales[[#This Row],[Current Upsell $]]&lt;100,"Low")</f>
        <v>High</v>
      </c>
      <c r="R201" t="str">
        <f>IF(Sales[[#This Row],[Current Upsell $]]&gt;0,_xlfn.TEXTJOIN(" ",FALSE,Sales[[#This Row],[Subscription Type]],Sales[[#This Row],[Upsell Priority]],TEXT(Sales[[#This Row],[Current Upsell $]],"$#")),"")</f>
        <v>Business High $425</v>
      </c>
    </row>
    <row r="202" spans="1:18" x14ac:dyDescent="0.25">
      <c r="A202">
        <v>100271</v>
      </c>
      <c r="B202" t="s">
        <v>0</v>
      </c>
      <c r="D202" s="1"/>
      <c r="E202" s="1"/>
      <c r="F202">
        <v>39</v>
      </c>
      <c r="G202">
        <v>55</v>
      </c>
      <c r="H202" s="1">
        <v>44317</v>
      </c>
      <c r="I202" s="1">
        <v>44378</v>
      </c>
      <c r="J202">
        <v>2</v>
      </c>
      <c r="K202">
        <v>0</v>
      </c>
      <c r="L202" s="1">
        <v>44348</v>
      </c>
      <c r="M202">
        <v>390</v>
      </c>
      <c r="N202" s="11">
        <f>_xlfn.SWITCH(Sales[[#This Row],[Subscription Type]],"Basic",10,"Premium",10,"Business",25,"Enterprise",27)</f>
        <v>10</v>
      </c>
      <c r="O202">
        <f>IF(Sales[[#This Row],[Number of Users]]-Sales[[#This Row],[Licenses Bought]]&lt;0,0,Sales[[#This Row],[Number of Users]]-Sales[[#This Row],[Licenses Bought]])</f>
        <v>16</v>
      </c>
      <c r="P202" s="3">
        <f>IF(Sales[[#This Row],[Sales Month]]=MAX(Sales[Sales Month]),Sales[[#This Row],[Upsell $ Per Non-Paying User]]*Sales[[#This Row],[Non-Paying Users]],0)</f>
        <v>160</v>
      </c>
      <c r="Q202" t="str">
        <f>_xlfn.IFS(Sales[[#This Row],[Current Upsell $]]=0," ",Sales[[#This Row],[Current Upsell $]]&gt;=400,"High",Sales[[#This Row],[Current Upsell $]]&gt;=100,"Medium",Sales[[#This Row],[Current Upsell $]]&lt;100,"Low")</f>
        <v>Medium</v>
      </c>
      <c r="R202" t="str">
        <f>IF(Sales[[#This Row],[Current Upsell $]]&gt;0,_xlfn.TEXTJOIN(" ",FALSE,Sales[[#This Row],[Subscription Type]],Sales[[#This Row],[Upsell Priority]],TEXT(Sales[[#This Row],[Current Upsell $]],"$#")),"")</f>
        <v>Premium Medium $160</v>
      </c>
    </row>
    <row r="203" spans="1:18" x14ac:dyDescent="0.25">
      <c r="A203">
        <v>100273</v>
      </c>
      <c r="B203" t="s">
        <v>0</v>
      </c>
      <c r="D203" s="1"/>
      <c r="E203" s="1"/>
      <c r="F203">
        <v>15</v>
      </c>
      <c r="G203">
        <v>35</v>
      </c>
      <c r="H203" s="1">
        <v>44317</v>
      </c>
      <c r="I203" s="1">
        <v>44378</v>
      </c>
      <c r="J203">
        <v>2</v>
      </c>
      <c r="K203">
        <v>0</v>
      </c>
      <c r="L203" s="1">
        <v>44348</v>
      </c>
      <c r="M203">
        <v>150</v>
      </c>
      <c r="N203" s="11">
        <f>_xlfn.SWITCH(Sales[[#This Row],[Subscription Type]],"Basic",10,"Premium",10,"Business",25,"Enterprise",27)</f>
        <v>10</v>
      </c>
      <c r="O203">
        <f>IF(Sales[[#This Row],[Number of Users]]-Sales[[#This Row],[Licenses Bought]]&lt;0,0,Sales[[#This Row],[Number of Users]]-Sales[[#This Row],[Licenses Bought]])</f>
        <v>20</v>
      </c>
      <c r="P203" s="3">
        <f>IF(Sales[[#This Row],[Sales Month]]=MAX(Sales[Sales Month]),Sales[[#This Row],[Upsell $ Per Non-Paying User]]*Sales[[#This Row],[Non-Paying Users]],0)</f>
        <v>200</v>
      </c>
      <c r="Q203" t="str">
        <f>_xlfn.IFS(Sales[[#This Row],[Current Upsell $]]=0," ",Sales[[#This Row],[Current Upsell $]]&gt;=400,"High",Sales[[#This Row],[Current Upsell $]]&gt;=100,"Medium",Sales[[#This Row],[Current Upsell $]]&lt;100,"Low")</f>
        <v>Medium</v>
      </c>
      <c r="R203" t="str">
        <f>IF(Sales[[#This Row],[Current Upsell $]]&gt;0,_xlfn.TEXTJOIN(" ",FALSE,Sales[[#This Row],[Subscription Type]],Sales[[#This Row],[Upsell Priority]],TEXT(Sales[[#This Row],[Current Upsell $]],"$#")),"")</f>
        <v>Premium Medium $200</v>
      </c>
    </row>
    <row r="204" spans="1:18" x14ac:dyDescent="0.25">
      <c r="A204">
        <v>100274</v>
      </c>
      <c r="B204" t="s">
        <v>0</v>
      </c>
      <c r="D204" s="1"/>
      <c r="E204" s="1"/>
      <c r="F204">
        <v>10</v>
      </c>
      <c r="G204">
        <v>38</v>
      </c>
      <c r="H204" s="1">
        <v>44317</v>
      </c>
      <c r="I204" s="1">
        <v>44378</v>
      </c>
      <c r="J204">
        <v>2</v>
      </c>
      <c r="K204">
        <v>0</v>
      </c>
      <c r="L204" s="1">
        <v>44348</v>
      </c>
      <c r="M204">
        <v>100</v>
      </c>
      <c r="N204" s="11">
        <f>_xlfn.SWITCH(Sales[[#This Row],[Subscription Type]],"Basic",10,"Premium",10,"Business",25,"Enterprise",27)</f>
        <v>10</v>
      </c>
      <c r="O204">
        <f>IF(Sales[[#This Row],[Number of Users]]-Sales[[#This Row],[Licenses Bought]]&lt;0,0,Sales[[#This Row],[Number of Users]]-Sales[[#This Row],[Licenses Bought]])</f>
        <v>28</v>
      </c>
      <c r="P204" s="3">
        <f>IF(Sales[[#This Row],[Sales Month]]=MAX(Sales[Sales Month]),Sales[[#This Row],[Upsell $ Per Non-Paying User]]*Sales[[#This Row],[Non-Paying Users]],0)</f>
        <v>280</v>
      </c>
      <c r="Q204" t="str">
        <f>_xlfn.IFS(Sales[[#This Row],[Current Upsell $]]=0," ",Sales[[#This Row],[Current Upsell $]]&gt;=400,"High",Sales[[#This Row],[Current Upsell $]]&gt;=100,"Medium",Sales[[#This Row],[Current Upsell $]]&lt;100,"Low")</f>
        <v>Medium</v>
      </c>
      <c r="R204" t="str">
        <f>IF(Sales[[#This Row],[Current Upsell $]]&gt;0,_xlfn.TEXTJOIN(" ",FALSE,Sales[[#This Row],[Subscription Type]],Sales[[#This Row],[Upsell Priority]],TEXT(Sales[[#This Row],[Current Upsell $]],"$#")),"")</f>
        <v>Premium Medium $280</v>
      </c>
    </row>
    <row r="205" spans="1:18" x14ac:dyDescent="0.25">
      <c r="A205">
        <v>100275</v>
      </c>
      <c r="B205" t="s">
        <v>0</v>
      </c>
      <c r="D205" s="1"/>
      <c r="E205" s="1"/>
      <c r="F205">
        <v>13</v>
      </c>
      <c r="G205">
        <v>23</v>
      </c>
      <c r="H205" s="1">
        <v>44317</v>
      </c>
      <c r="I205" s="1">
        <v>44378</v>
      </c>
      <c r="J205">
        <v>2</v>
      </c>
      <c r="K205">
        <v>0</v>
      </c>
      <c r="L205" s="1">
        <v>44348</v>
      </c>
      <c r="M205">
        <v>130</v>
      </c>
      <c r="N205" s="11">
        <f>_xlfn.SWITCH(Sales[[#This Row],[Subscription Type]],"Basic",10,"Premium",10,"Business",25,"Enterprise",27)</f>
        <v>10</v>
      </c>
      <c r="O205">
        <f>IF(Sales[[#This Row],[Number of Users]]-Sales[[#This Row],[Licenses Bought]]&lt;0,0,Sales[[#This Row],[Number of Users]]-Sales[[#This Row],[Licenses Bought]])</f>
        <v>10</v>
      </c>
      <c r="P205" s="3">
        <f>IF(Sales[[#This Row],[Sales Month]]=MAX(Sales[Sales Month]),Sales[[#This Row],[Upsell $ Per Non-Paying User]]*Sales[[#This Row],[Non-Paying Users]],0)</f>
        <v>100</v>
      </c>
      <c r="Q205" t="str">
        <f>_xlfn.IFS(Sales[[#This Row],[Current Upsell $]]=0," ",Sales[[#This Row],[Current Upsell $]]&gt;=400,"High",Sales[[#This Row],[Current Upsell $]]&gt;=100,"Medium",Sales[[#This Row],[Current Upsell $]]&lt;100,"Low")</f>
        <v>Medium</v>
      </c>
      <c r="R205" t="str">
        <f>IF(Sales[[#This Row],[Current Upsell $]]&gt;0,_xlfn.TEXTJOIN(" ",FALSE,Sales[[#This Row],[Subscription Type]],Sales[[#This Row],[Upsell Priority]],TEXT(Sales[[#This Row],[Current Upsell $]],"$#")),"")</f>
        <v>Premium Medium $100</v>
      </c>
    </row>
    <row r="206" spans="1:18" x14ac:dyDescent="0.25">
      <c r="A206">
        <v>100276</v>
      </c>
      <c r="B206" t="s">
        <v>0</v>
      </c>
      <c r="D206" s="1"/>
      <c r="E206" s="1"/>
      <c r="F206">
        <v>8</v>
      </c>
      <c r="G206">
        <v>28</v>
      </c>
      <c r="H206" s="1">
        <v>44317</v>
      </c>
      <c r="I206" s="1">
        <v>44378</v>
      </c>
      <c r="J206">
        <v>2</v>
      </c>
      <c r="K206">
        <v>0</v>
      </c>
      <c r="L206" s="1">
        <v>44348</v>
      </c>
      <c r="M206">
        <v>80</v>
      </c>
      <c r="N206" s="11">
        <f>_xlfn.SWITCH(Sales[[#This Row],[Subscription Type]],"Basic",10,"Premium",10,"Business",25,"Enterprise",27)</f>
        <v>10</v>
      </c>
      <c r="O206">
        <f>IF(Sales[[#This Row],[Number of Users]]-Sales[[#This Row],[Licenses Bought]]&lt;0,0,Sales[[#This Row],[Number of Users]]-Sales[[#This Row],[Licenses Bought]])</f>
        <v>20</v>
      </c>
      <c r="P206" s="3">
        <f>IF(Sales[[#This Row],[Sales Month]]=MAX(Sales[Sales Month]),Sales[[#This Row],[Upsell $ Per Non-Paying User]]*Sales[[#This Row],[Non-Paying Users]],0)</f>
        <v>200</v>
      </c>
      <c r="Q206" t="str">
        <f>_xlfn.IFS(Sales[[#This Row],[Current Upsell $]]=0," ",Sales[[#This Row],[Current Upsell $]]&gt;=400,"High",Sales[[#This Row],[Current Upsell $]]&gt;=100,"Medium",Sales[[#This Row],[Current Upsell $]]&lt;100,"Low")</f>
        <v>Medium</v>
      </c>
      <c r="R206" t="str">
        <f>IF(Sales[[#This Row],[Current Upsell $]]&gt;0,_xlfn.TEXTJOIN(" ",FALSE,Sales[[#This Row],[Subscription Type]],Sales[[#This Row],[Upsell Priority]],TEXT(Sales[[#This Row],[Current Upsell $]],"$#")),"")</f>
        <v>Premium Medium $200</v>
      </c>
    </row>
    <row r="207" spans="1:18" x14ac:dyDescent="0.25">
      <c r="A207">
        <v>100277</v>
      </c>
      <c r="B207" t="s">
        <v>0</v>
      </c>
      <c r="D207" s="1"/>
      <c r="E207" s="1"/>
      <c r="F207">
        <v>12</v>
      </c>
      <c r="G207">
        <v>27</v>
      </c>
      <c r="H207" s="1">
        <v>44317</v>
      </c>
      <c r="I207" s="1">
        <v>44378</v>
      </c>
      <c r="J207">
        <v>2</v>
      </c>
      <c r="K207">
        <v>0</v>
      </c>
      <c r="L207" s="1">
        <v>44348</v>
      </c>
      <c r="M207">
        <v>120</v>
      </c>
      <c r="N207" s="11">
        <f>_xlfn.SWITCH(Sales[[#This Row],[Subscription Type]],"Basic",10,"Premium",10,"Business",25,"Enterprise",27)</f>
        <v>10</v>
      </c>
      <c r="O207">
        <f>IF(Sales[[#This Row],[Number of Users]]-Sales[[#This Row],[Licenses Bought]]&lt;0,0,Sales[[#This Row],[Number of Users]]-Sales[[#This Row],[Licenses Bought]])</f>
        <v>15</v>
      </c>
      <c r="P207" s="3">
        <f>IF(Sales[[#This Row],[Sales Month]]=MAX(Sales[Sales Month]),Sales[[#This Row],[Upsell $ Per Non-Paying User]]*Sales[[#This Row],[Non-Paying Users]],0)</f>
        <v>150</v>
      </c>
      <c r="Q207" t="str">
        <f>_xlfn.IFS(Sales[[#This Row],[Current Upsell $]]=0," ",Sales[[#This Row],[Current Upsell $]]&gt;=400,"High",Sales[[#This Row],[Current Upsell $]]&gt;=100,"Medium",Sales[[#This Row],[Current Upsell $]]&lt;100,"Low")</f>
        <v>Medium</v>
      </c>
      <c r="R207" t="str">
        <f>IF(Sales[[#This Row],[Current Upsell $]]&gt;0,_xlfn.TEXTJOIN(" ",FALSE,Sales[[#This Row],[Subscription Type]],Sales[[#This Row],[Upsell Priority]],TEXT(Sales[[#This Row],[Current Upsell $]],"$#")),"")</f>
        <v>Premium Medium $150</v>
      </c>
    </row>
    <row r="208" spans="1:18" x14ac:dyDescent="0.25">
      <c r="A208">
        <v>100278</v>
      </c>
      <c r="B208" t="s">
        <v>0</v>
      </c>
      <c r="D208" s="1"/>
      <c r="E208" s="1"/>
      <c r="F208">
        <v>6</v>
      </c>
      <c r="G208">
        <v>19</v>
      </c>
      <c r="H208" s="1">
        <v>44317</v>
      </c>
      <c r="I208" s="1">
        <v>44378</v>
      </c>
      <c r="J208">
        <v>2</v>
      </c>
      <c r="K208">
        <v>0</v>
      </c>
      <c r="L208" s="1">
        <v>44348</v>
      </c>
      <c r="M208">
        <v>60</v>
      </c>
      <c r="N208" s="11">
        <f>_xlfn.SWITCH(Sales[[#This Row],[Subscription Type]],"Basic",10,"Premium",10,"Business",25,"Enterprise",27)</f>
        <v>10</v>
      </c>
      <c r="O208">
        <f>IF(Sales[[#This Row],[Number of Users]]-Sales[[#This Row],[Licenses Bought]]&lt;0,0,Sales[[#This Row],[Number of Users]]-Sales[[#This Row],[Licenses Bought]])</f>
        <v>13</v>
      </c>
      <c r="P208" s="3">
        <f>IF(Sales[[#This Row],[Sales Month]]=MAX(Sales[Sales Month]),Sales[[#This Row],[Upsell $ Per Non-Paying User]]*Sales[[#This Row],[Non-Paying Users]],0)</f>
        <v>130</v>
      </c>
      <c r="Q208" t="str">
        <f>_xlfn.IFS(Sales[[#This Row],[Current Upsell $]]=0," ",Sales[[#This Row],[Current Upsell $]]&gt;=400,"High",Sales[[#This Row],[Current Upsell $]]&gt;=100,"Medium",Sales[[#This Row],[Current Upsell $]]&lt;100,"Low")</f>
        <v>Medium</v>
      </c>
      <c r="R208" t="str">
        <f>IF(Sales[[#This Row],[Current Upsell $]]&gt;0,_xlfn.TEXTJOIN(" ",FALSE,Sales[[#This Row],[Subscription Type]],Sales[[#This Row],[Upsell Priority]],TEXT(Sales[[#This Row],[Current Upsell $]],"$#")),"")</f>
        <v>Premium Medium $130</v>
      </c>
    </row>
    <row r="209" spans="1:18" x14ac:dyDescent="0.25">
      <c r="A209">
        <v>100279</v>
      </c>
      <c r="B209" t="s">
        <v>0</v>
      </c>
      <c r="D209" s="1"/>
      <c r="E209" s="1"/>
      <c r="F209">
        <v>8</v>
      </c>
      <c r="G209">
        <v>22</v>
      </c>
      <c r="H209" s="1">
        <v>44317</v>
      </c>
      <c r="I209" s="1">
        <v>44378</v>
      </c>
      <c r="J209">
        <v>2</v>
      </c>
      <c r="K209">
        <v>0</v>
      </c>
      <c r="L209" s="1">
        <v>44348</v>
      </c>
      <c r="M209">
        <v>80</v>
      </c>
      <c r="N209" s="11">
        <f>_xlfn.SWITCH(Sales[[#This Row],[Subscription Type]],"Basic",10,"Premium",10,"Business",25,"Enterprise",27)</f>
        <v>10</v>
      </c>
      <c r="O209">
        <f>IF(Sales[[#This Row],[Number of Users]]-Sales[[#This Row],[Licenses Bought]]&lt;0,0,Sales[[#This Row],[Number of Users]]-Sales[[#This Row],[Licenses Bought]])</f>
        <v>14</v>
      </c>
      <c r="P209" s="3">
        <f>IF(Sales[[#This Row],[Sales Month]]=MAX(Sales[Sales Month]),Sales[[#This Row],[Upsell $ Per Non-Paying User]]*Sales[[#This Row],[Non-Paying Users]],0)</f>
        <v>140</v>
      </c>
      <c r="Q209" t="str">
        <f>_xlfn.IFS(Sales[[#This Row],[Current Upsell $]]=0," ",Sales[[#This Row],[Current Upsell $]]&gt;=400,"High",Sales[[#This Row],[Current Upsell $]]&gt;=100,"Medium",Sales[[#This Row],[Current Upsell $]]&lt;100,"Low")</f>
        <v>Medium</v>
      </c>
      <c r="R209" t="str">
        <f>IF(Sales[[#This Row],[Current Upsell $]]&gt;0,_xlfn.TEXTJOIN(" ",FALSE,Sales[[#This Row],[Subscription Type]],Sales[[#This Row],[Upsell Priority]],TEXT(Sales[[#This Row],[Current Upsell $]],"$#")),"")</f>
        <v>Premium Medium $140</v>
      </c>
    </row>
    <row r="210" spans="1:18" x14ac:dyDescent="0.25">
      <c r="A210">
        <v>100280</v>
      </c>
      <c r="B210" t="s">
        <v>3</v>
      </c>
      <c r="F210">
        <v>0</v>
      </c>
      <c r="G210">
        <v>21</v>
      </c>
      <c r="H210" s="1">
        <v>44317</v>
      </c>
      <c r="I210" s="1">
        <v>44348</v>
      </c>
      <c r="J210">
        <v>1</v>
      </c>
      <c r="K210">
        <v>0</v>
      </c>
      <c r="L210" s="1">
        <v>44348</v>
      </c>
      <c r="M210">
        <v>0</v>
      </c>
      <c r="N210" s="11">
        <f>_xlfn.SWITCH(Sales[[#This Row],[Subscription Type]],"Basic",10,"Premium",10,"Business",25,"Enterprise",27)</f>
        <v>10</v>
      </c>
      <c r="O210">
        <f>IF(Sales[[#This Row],[Number of Users]]-Sales[[#This Row],[Licenses Bought]]&lt;0,0,Sales[[#This Row],[Number of Users]]-Sales[[#This Row],[Licenses Bought]])</f>
        <v>21</v>
      </c>
      <c r="P210" s="3">
        <f>IF(Sales[[#This Row],[Sales Month]]=MAX(Sales[Sales Month]),Sales[[#This Row],[Upsell $ Per Non-Paying User]]*Sales[[#This Row],[Non-Paying Users]],0)</f>
        <v>210</v>
      </c>
      <c r="Q210" t="str">
        <f>_xlfn.IFS(Sales[[#This Row],[Current Upsell $]]=0," ",Sales[[#This Row],[Current Upsell $]]&gt;=400,"High",Sales[[#This Row],[Current Upsell $]]&gt;=100,"Medium",Sales[[#This Row],[Current Upsell $]]&lt;100,"Low")</f>
        <v>Medium</v>
      </c>
      <c r="R210" t="str">
        <f>IF(Sales[[#This Row],[Current Upsell $]]&gt;0,_xlfn.TEXTJOIN(" ",FALSE,Sales[[#This Row],[Subscription Type]],Sales[[#This Row],[Upsell Priority]],TEXT(Sales[[#This Row],[Current Upsell $]],"$#")),"")</f>
        <v>Basic Medium $210</v>
      </c>
    </row>
    <row r="211" spans="1:18" x14ac:dyDescent="0.25">
      <c r="A211">
        <v>100281</v>
      </c>
      <c r="B211" t="s">
        <v>0</v>
      </c>
      <c r="D211" s="1"/>
      <c r="E211" s="1"/>
      <c r="F211">
        <v>10</v>
      </c>
      <c r="G211">
        <v>17</v>
      </c>
      <c r="H211" s="1">
        <v>44317</v>
      </c>
      <c r="I211" s="1">
        <v>44378</v>
      </c>
      <c r="J211">
        <v>2</v>
      </c>
      <c r="K211">
        <v>0</v>
      </c>
      <c r="L211" s="1">
        <v>44348</v>
      </c>
      <c r="M211">
        <v>100</v>
      </c>
      <c r="N211" s="11">
        <f>_xlfn.SWITCH(Sales[[#This Row],[Subscription Type]],"Basic",10,"Premium",10,"Business",25,"Enterprise",27)</f>
        <v>10</v>
      </c>
      <c r="O211">
        <f>IF(Sales[[#This Row],[Number of Users]]-Sales[[#This Row],[Licenses Bought]]&lt;0,0,Sales[[#This Row],[Number of Users]]-Sales[[#This Row],[Licenses Bought]])</f>
        <v>7</v>
      </c>
      <c r="P211" s="3">
        <f>IF(Sales[[#This Row],[Sales Month]]=MAX(Sales[Sales Month]),Sales[[#This Row],[Upsell $ Per Non-Paying User]]*Sales[[#This Row],[Non-Paying Users]],0)</f>
        <v>70</v>
      </c>
      <c r="Q211" t="str">
        <f>_xlfn.IFS(Sales[[#This Row],[Current Upsell $]]=0," ",Sales[[#This Row],[Current Upsell $]]&gt;=400,"High",Sales[[#This Row],[Current Upsell $]]&gt;=100,"Medium",Sales[[#This Row],[Current Upsell $]]&lt;100,"Low")</f>
        <v>Low</v>
      </c>
      <c r="R211" t="str">
        <f>IF(Sales[[#This Row],[Current Upsell $]]&gt;0,_xlfn.TEXTJOIN(" ",FALSE,Sales[[#This Row],[Subscription Type]],Sales[[#This Row],[Upsell Priority]],TEXT(Sales[[#This Row],[Current Upsell $]],"$#")),"")</f>
        <v>Premium Low $70</v>
      </c>
    </row>
    <row r="212" spans="1:18" x14ac:dyDescent="0.25">
      <c r="A212">
        <v>100282</v>
      </c>
      <c r="B212" t="s">
        <v>3</v>
      </c>
      <c r="F212">
        <v>0</v>
      </c>
      <c r="G212">
        <v>16</v>
      </c>
      <c r="H212" s="1">
        <v>44317</v>
      </c>
      <c r="I212" s="1">
        <v>44348</v>
      </c>
      <c r="J212">
        <v>1</v>
      </c>
      <c r="K212">
        <v>0</v>
      </c>
      <c r="L212" s="1">
        <v>44348</v>
      </c>
      <c r="M212">
        <v>0</v>
      </c>
      <c r="N212" s="11">
        <f>_xlfn.SWITCH(Sales[[#This Row],[Subscription Type]],"Basic",10,"Premium",10,"Business",25,"Enterprise",27)</f>
        <v>10</v>
      </c>
      <c r="O212">
        <f>IF(Sales[[#This Row],[Number of Users]]-Sales[[#This Row],[Licenses Bought]]&lt;0,0,Sales[[#This Row],[Number of Users]]-Sales[[#This Row],[Licenses Bought]])</f>
        <v>16</v>
      </c>
      <c r="P212" s="3">
        <f>IF(Sales[[#This Row],[Sales Month]]=MAX(Sales[Sales Month]),Sales[[#This Row],[Upsell $ Per Non-Paying User]]*Sales[[#This Row],[Non-Paying Users]],0)</f>
        <v>160</v>
      </c>
      <c r="Q212" t="str">
        <f>_xlfn.IFS(Sales[[#This Row],[Current Upsell $]]=0," ",Sales[[#This Row],[Current Upsell $]]&gt;=400,"High",Sales[[#This Row],[Current Upsell $]]&gt;=100,"Medium",Sales[[#This Row],[Current Upsell $]]&lt;100,"Low")</f>
        <v>Medium</v>
      </c>
      <c r="R212" t="str">
        <f>IF(Sales[[#This Row],[Current Upsell $]]&gt;0,_xlfn.TEXTJOIN(" ",FALSE,Sales[[#This Row],[Subscription Type]],Sales[[#This Row],[Upsell Priority]],TEXT(Sales[[#This Row],[Current Upsell $]],"$#")),"")</f>
        <v>Basic Medium $160</v>
      </c>
    </row>
    <row r="213" spans="1:18" x14ac:dyDescent="0.25">
      <c r="A213">
        <v>100283</v>
      </c>
      <c r="B213" t="s">
        <v>3</v>
      </c>
      <c r="F213">
        <v>0</v>
      </c>
      <c r="G213">
        <v>15</v>
      </c>
      <c r="H213" s="1">
        <v>44317</v>
      </c>
      <c r="I213" s="1">
        <v>44348</v>
      </c>
      <c r="J213">
        <v>1</v>
      </c>
      <c r="K213">
        <v>0</v>
      </c>
      <c r="L213" s="1">
        <v>44348</v>
      </c>
      <c r="M213">
        <v>0</v>
      </c>
      <c r="N213" s="11">
        <f>_xlfn.SWITCH(Sales[[#This Row],[Subscription Type]],"Basic",10,"Premium",10,"Business",25,"Enterprise",27)</f>
        <v>10</v>
      </c>
      <c r="O213">
        <f>IF(Sales[[#This Row],[Number of Users]]-Sales[[#This Row],[Licenses Bought]]&lt;0,0,Sales[[#This Row],[Number of Users]]-Sales[[#This Row],[Licenses Bought]])</f>
        <v>15</v>
      </c>
      <c r="P213" s="3">
        <f>IF(Sales[[#This Row],[Sales Month]]=MAX(Sales[Sales Month]),Sales[[#This Row],[Upsell $ Per Non-Paying User]]*Sales[[#This Row],[Non-Paying Users]],0)</f>
        <v>150</v>
      </c>
      <c r="Q213" t="str">
        <f>_xlfn.IFS(Sales[[#This Row],[Current Upsell $]]=0," ",Sales[[#This Row],[Current Upsell $]]&gt;=400,"High",Sales[[#This Row],[Current Upsell $]]&gt;=100,"Medium",Sales[[#This Row],[Current Upsell $]]&lt;100,"Low")</f>
        <v>Medium</v>
      </c>
      <c r="R213" t="str">
        <f>IF(Sales[[#This Row],[Current Upsell $]]&gt;0,_xlfn.TEXTJOIN(" ",FALSE,Sales[[#This Row],[Subscription Type]],Sales[[#This Row],[Upsell Priority]],TEXT(Sales[[#This Row],[Current Upsell $]],"$#")),"")</f>
        <v>Basic Medium $150</v>
      </c>
    </row>
    <row r="214" spans="1:18" x14ac:dyDescent="0.25">
      <c r="A214">
        <v>100284</v>
      </c>
      <c r="B214" t="s">
        <v>0</v>
      </c>
      <c r="D214" s="1"/>
      <c r="E214" s="1"/>
      <c r="F214">
        <v>12</v>
      </c>
      <c r="G214">
        <v>18</v>
      </c>
      <c r="H214" s="1">
        <v>44317</v>
      </c>
      <c r="I214" s="1">
        <v>44378</v>
      </c>
      <c r="J214">
        <v>2</v>
      </c>
      <c r="K214">
        <v>0</v>
      </c>
      <c r="L214" s="1">
        <v>44348</v>
      </c>
      <c r="M214">
        <v>120</v>
      </c>
      <c r="N214" s="11">
        <f>_xlfn.SWITCH(Sales[[#This Row],[Subscription Type]],"Basic",10,"Premium",10,"Business",25,"Enterprise",27)</f>
        <v>10</v>
      </c>
      <c r="O214">
        <f>IF(Sales[[#This Row],[Number of Users]]-Sales[[#This Row],[Licenses Bought]]&lt;0,0,Sales[[#This Row],[Number of Users]]-Sales[[#This Row],[Licenses Bought]])</f>
        <v>6</v>
      </c>
      <c r="P214" s="3">
        <f>IF(Sales[[#This Row],[Sales Month]]=MAX(Sales[Sales Month]),Sales[[#This Row],[Upsell $ Per Non-Paying User]]*Sales[[#This Row],[Non-Paying Users]],0)</f>
        <v>60</v>
      </c>
      <c r="Q214" t="str">
        <f>_xlfn.IFS(Sales[[#This Row],[Current Upsell $]]=0," ",Sales[[#This Row],[Current Upsell $]]&gt;=400,"High",Sales[[#This Row],[Current Upsell $]]&gt;=100,"Medium",Sales[[#This Row],[Current Upsell $]]&lt;100,"Low")</f>
        <v>Low</v>
      </c>
      <c r="R214" t="str">
        <f>IF(Sales[[#This Row],[Current Upsell $]]&gt;0,_xlfn.TEXTJOIN(" ",FALSE,Sales[[#This Row],[Subscription Type]],Sales[[#This Row],[Upsell Priority]],TEXT(Sales[[#This Row],[Current Upsell $]],"$#")),"")</f>
        <v>Premium Low $60</v>
      </c>
    </row>
    <row r="215" spans="1:18" x14ac:dyDescent="0.25">
      <c r="A215">
        <v>100285</v>
      </c>
      <c r="B215" t="s">
        <v>3</v>
      </c>
      <c r="F215">
        <v>0</v>
      </c>
      <c r="G215">
        <v>14</v>
      </c>
      <c r="H215" s="1">
        <v>44317</v>
      </c>
      <c r="I215" s="1">
        <v>44378</v>
      </c>
      <c r="J215">
        <v>2</v>
      </c>
      <c r="K215">
        <v>0</v>
      </c>
      <c r="L215" s="1">
        <v>44348</v>
      </c>
      <c r="M215">
        <v>0</v>
      </c>
      <c r="N215" s="11">
        <f>_xlfn.SWITCH(Sales[[#This Row],[Subscription Type]],"Basic",10,"Premium",10,"Business",25,"Enterprise",27)</f>
        <v>10</v>
      </c>
      <c r="O215">
        <f>IF(Sales[[#This Row],[Number of Users]]-Sales[[#This Row],[Licenses Bought]]&lt;0,0,Sales[[#This Row],[Number of Users]]-Sales[[#This Row],[Licenses Bought]])</f>
        <v>14</v>
      </c>
      <c r="P215" s="3">
        <f>IF(Sales[[#This Row],[Sales Month]]=MAX(Sales[Sales Month]),Sales[[#This Row],[Upsell $ Per Non-Paying User]]*Sales[[#This Row],[Non-Paying Users]],0)</f>
        <v>140</v>
      </c>
      <c r="Q215" t="str">
        <f>_xlfn.IFS(Sales[[#This Row],[Current Upsell $]]=0," ",Sales[[#This Row],[Current Upsell $]]&gt;=400,"High",Sales[[#This Row],[Current Upsell $]]&gt;=100,"Medium",Sales[[#This Row],[Current Upsell $]]&lt;100,"Low")</f>
        <v>Medium</v>
      </c>
      <c r="R215" t="str">
        <f>IF(Sales[[#This Row],[Current Upsell $]]&gt;0,_xlfn.TEXTJOIN(" ",FALSE,Sales[[#This Row],[Subscription Type]],Sales[[#This Row],[Upsell Priority]],TEXT(Sales[[#This Row],[Current Upsell $]],"$#")),"")</f>
        <v>Basic Medium $140</v>
      </c>
    </row>
    <row r="216" spans="1:18" x14ac:dyDescent="0.25">
      <c r="A216">
        <v>100286</v>
      </c>
      <c r="B216" t="s">
        <v>3</v>
      </c>
      <c r="F216">
        <v>0</v>
      </c>
      <c r="G216">
        <v>13</v>
      </c>
      <c r="H216" s="1">
        <v>44317</v>
      </c>
      <c r="I216" s="1">
        <v>44348</v>
      </c>
      <c r="J216">
        <v>1</v>
      </c>
      <c r="K216">
        <v>0</v>
      </c>
      <c r="L216" s="1">
        <v>44348</v>
      </c>
      <c r="M216">
        <v>0</v>
      </c>
      <c r="N216" s="11">
        <f>_xlfn.SWITCH(Sales[[#This Row],[Subscription Type]],"Basic",10,"Premium",10,"Business",25,"Enterprise",27)</f>
        <v>10</v>
      </c>
      <c r="O216">
        <f>IF(Sales[[#This Row],[Number of Users]]-Sales[[#This Row],[Licenses Bought]]&lt;0,0,Sales[[#This Row],[Number of Users]]-Sales[[#This Row],[Licenses Bought]])</f>
        <v>13</v>
      </c>
      <c r="P216" s="3">
        <f>IF(Sales[[#This Row],[Sales Month]]=MAX(Sales[Sales Month]),Sales[[#This Row],[Upsell $ Per Non-Paying User]]*Sales[[#This Row],[Non-Paying Users]],0)</f>
        <v>130</v>
      </c>
      <c r="Q216" t="str">
        <f>_xlfn.IFS(Sales[[#This Row],[Current Upsell $]]=0," ",Sales[[#This Row],[Current Upsell $]]&gt;=400,"High",Sales[[#This Row],[Current Upsell $]]&gt;=100,"Medium",Sales[[#This Row],[Current Upsell $]]&lt;100,"Low")</f>
        <v>Medium</v>
      </c>
      <c r="R216" t="str">
        <f>IF(Sales[[#This Row],[Current Upsell $]]&gt;0,_xlfn.TEXTJOIN(" ",FALSE,Sales[[#This Row],[Subscription Type]],Sales[[#This Row],[Upsell Priority]],TEXT(Sales[[#This Row],[Current Upsell $]],"$#")),"")</f>
        <v>Basic Medium $130</v>
      </c>
    </row>
    <row r="217" spans="1:18" x14ac:dyDescent="0.25">
      <c r="A217">
        <v>100287</v>
      </c>
      <c r="B217" t="s">
        <v>1</v>
      </c>
      <c r="D217" s="1"/>
      <c r="E217" s="1"/>
      <c r="F217">
        <v>5</v>
      </c>
      <c r="G217">
        <v>9</v>
      </c>
      <c r="H217" s="1">
        <v>44317</v>
      </c>
      <c r="I217" s="1">
        <v>44378</v>
      </c>
      <c r="J217">
        <v>2</v>
      </c>
      <c r="K217">
        <v>0</v>
      </c>
      <c r="L217" s="1">
        <v>44348</v>
      </c>
      <c r="M217">
        <v>125</v>
      </c>
      <c r="N217" s="11">
        <f>_xlfn.SWITCH(Sales[[#This Row],[Subscription Type]],"Basic",10,"Premium",10,"Business",25,"Enterprise",27)</f>
        <v>25</v>
      </c>
      <c r="O217">
        <f>IF(Sales[[#This Row],[Number of Users]]-Sales[[#This Row],[Licenses Bought]]&lt;0,0,Sales[[#This Row],[Number of Users]]-Sales[[#This Row],[Licenses Bought]])</f>
        <v>4</v>
      </c>
      <c r="P217" s="3">
        <f>IF(Sales[[#This Row],[Sales Month]]=MAX(Sales[Sales Month]),Sales[[#This Row],[Upsell $ Per Non-Paying User]]*Sales[[#This Row],[Non-Paying Users]],0)</f>
        <v>100</v>
      </c>
      <c r="Q217" t="str">
        <f>_xlfn.IFS(Sales[[#This Row],[Current Upsell $]]=0," ",Sales[[#This Row],[Current Upsell $]]&gt;=400,"High",Sales[[#This Row],[Current Upsell $]]&gt;=100,"Medium",Sales[[#This Row],[Current Upsell $]]&lt;100,"Low")</f>
        <v>Medium</v>
      </c>
      <c r="R217" t="str">
        <f>IF(Sales[[#This Row],[Current Upsell $]]&gt;0,_xlfn.TEXTJOIN(" ",FALSE,Sales[[#This Row],[Subscription Type]],Sales[[#This Row],[Upsell Priority]],TEXT(Sales[[#This Row],[Current Upsell $]],"$#")),"")</f>
        <v>Business Medium $100</v>
      </c>
    </row>
    <row r="218" spans="1:18" x14ac:dyDescent="0.25">
      <c r="A218">
        <v>100288</v>
      </c>
      <c r="B218" t="s">
        <v>0</v>
      </c>
      <c r="D218" s="1"/>
      <c r="E218" s="1"/>
      <c r="F218">
        <v>4</v>
      </c>
      <c r="G218">
        <v>11</v>
      </c>
      <c r="H218" s="1">
        <v>44317</v>
      </c>
      <c r="I218" s="1">
        <v>44378</v>
      </c>
      <c r="J218">
        <v>2</v>
      </c>
      <c r="K218">
        <v>0</v>
      </c>
      <c r="L218" s="1">
        <v>44348</v>
      </c>
      <c r="M218">
        <v>40</v>
      </c>
      <c r="N218" s="11">
        <f>_xlfn.SWITCH(Sales[[#This Row],[Subscription Type]],"Basic",10,"Premium",10,"Business",25,"Enterprise",27)</f>
        <v>10</v>
      </c>
      <c r="O218">
        <f>IF(Sales[[#This Row],[Number of Users]]-Sales[[#This Row],[Licenses Bought]]&lt;0,0,Sales[[#This Row],[Number of Users]]-Sales[[#This Row],[Licenses Bought]])</f>
        <v>7</v>
      </c>
      <c r="P218" s="3">
        <f>IF(Sales[[#This Row],[Sales Month]]=MAX(Sales[Sales Month]),Sales[[#This Row],[Upsell $ Per Non-Paying User]]*Sales[[#This Row],[Non-Paying Users]],0)</f>
        <v>70</v>
      </c>
      <c r="Q218" t="str">
        <f>_xlfn.IFS(Sales[[#This Row],[Current Upsell $]]=0," ",Sales[[#This Row],[Current Upsell $]]&gt;=400,"High",Sales[[#This Row],[Current Upsell $]]&gt;=100,"Medium",Sales[[#This Row],[Current Upsell $]]&lt;100,"Low")</f>
        <v>Low</v>
      </c>
      <c r="R218" t="str">
        <f>IF(Sales[[#This Row],[Current Upsell $]]&gt;0,_xlfn.TEXTJOIN(" ",FALSE,Sales[[#This Row],[Subscription Type]],Sales[[#This Row],[Upsell Priority]],TEXT(Sales[[#This Row],[Current Upsell $]],"$#")),"")</f>
        <v>Premium Low $70</v>
      </c>
    </row>
    <row r="219" spans="1:18" x14ac:dyDescent="0.25">
      <c r="A219">
        <v>100289</v>
      </c>
      <c r="B219" t="s">
        <v>3</v>
      </c>
      <c r="F219">
        <v>0</v>
      </c>
      <c r="G219">
        <v>9</v>
      </c>
      <c r="H219" s="1">
        <v>44317</v>
      </c>
      <c r="I219" s="1">
        <v>44378</v>
      </c>
      <c r="J219">
        <v>2</v>
      </c>
      <c r="K219">
        <v>0</v>
      </c>
      <c r="L219" s="1">
        <v>44348</v>
      </c>
      <c r="M219">
        <v>0</v>
      </c>
      <c r="N219" s="11">
        <f>_xlfn.SWITCH(Sales[[#This Row],[Subscription Type]],"Basic",10,"Premium",10,"Business",25,"Enterprise",27)</f>
        <v>10</v>
      </c>
      <c r="O219">
        <f>IF(Sales[[#This Row],[Number of Users]]-Sales[[#This Row],[Licenses Bought]]&lt;0,0,Sales[[#This Row],[Number of Users]]-Sales[[#This Row],[Licenses Bought]])</f>
        <v>9</v>
      </c>
      <c r="P219" s="3">
        <f>IF(Sales[[#This Row],[Sales Month]]=MAX(Sales[Sales Month]),Sales[[#This Row],[Upsell $ Per Non-Paying User]]*Sales[[#This Row],[Non-Paying Users]],0)</f>
        <v>90</v>
      </c>
      <c r="Q219" t="str">
        <f>_xlfn.IFS(Sales[[#This Row],[Current Upsell $]]=0," ",Sales[[#This Row],[Current Upsell $]]&gt;=400,"High",Sales[[#This Row],[Current Upsell $]]&gt;=100,"Medium",Sales[[#This Row],[Current Upsell $]]&lt;100,"Low")</f>
        <v>Low</v>
      </c>
      <c r="R219" t="str">
        <f>IF(Sales[[#This Row],[Current Upsell $]]&gt;0,_xlfn.TEXTJOIN(" ",FALSE,Sales[[#This Row],[Subscription Type]],Sales[[#This Row],[Upsell Priority]],TEXT(Sales[[#This Row],[Current Upsell $]],"$#")),"")</f>
        <v>Basic Low $90</v>
      </c>
    </row>
    <row r="220" spans="1:18" x14ac:dyDescent="0.25">
      <c r="A220">
        <v>100290</v>
      </c>
      <c r="B220" t="s">
        <v>0</v>
      </c>
      <c r="F220">
        <v>4</v>
      </c>
      <c r="G220">
        <v>9</v>
      </c>
      <c r="H220" s="1">
        <v>44317</v>
      </c>
      <c r="I220" s="1">
        <v>44348</v>
      </c>
      <c r="J220">
        <v>1</v>
      </c>
      <c r="K220">
        <v>0</v>
      </c>
      <c r="L220" s="1">
        <v>44348</v>
      </c>
      <c r="M220">
        <v>40</v>
      </c>
      <c r="N220" s="11">
        <f>_xlfn.SWITCH(Sales[[#This Row],[Subscription Type]],"Basic",10,"Premium",10,"Business",25,"Enterprise",27)</f>
        <v>10</v>
      </c>
      <c r="O220">
        <f>IF(Sales[[#This Row],[Number of Users]]-Sales[[#This Row],[Licenses Bought]]&lt;0,0,Sales[[#This Row],[Number of Users]]-Sales[[#This Row],[Licenses Bought]])</f>
        <v>5</v>
      </c>
      <c r="P220" s="3">
        <f>IF(Sales[[#This Row],[Sales Month]]=MAX(Sales[Sales Month]),Sales[[#This Row],[Upsell $ Per Non-Paying User]]*Sales[[#This Row],[Non-Paying Users]],0)</f>
        <v>50</v>
      </c>
      <c r="Q220" t="str">
        <f>_xlfn.IFS(Sales[[#This Row],[Current Upsell $]]=0," ",Sales[[#This Row],[Current Upsell $]]&gt;=400,"High",Sales[[#This Row],[Current Upsell $]]&gt;=100,"Medium",Sales[[#This Row],[Current Upsell $]]&lt;100,"Low")</f>
        <v>Low</v>
      </c>
      <c r="R220" t="str">
        <f>IF(Sales[[#This Row],[Current Upsell $]]&gt;0,_xlfn.TEXTJOIN(" ",FALSE,Sales[[#This Row],[Subscription Type]],Sales[[#This Row],[Upsell Priority]],TEXT(Sales[[#This Row],[Current Upsell $]],"$#")),"")</f>
        <v>Premium Low $50</v>
      </c>
    </row>
    <row r="221" spans="1:18" x14ac:dyDescent="0.25">
      <c r="A221">
        <v>100291</v>
      </c>
      <c r="B221" t="s">
        <v>0</v>
      </c>
      <c r="D221" s="1"/>
      <c r="E221" s="1"/>
      <c r="F221">
        <v>2</v>
      </c>
      <c r="G221">
        <v>7</v>
      </c>
      <c r="H221" s="1">
        <v>44317</v>
      </c>
      <c r="I221" s="1">
        <v>44378</v>
      </c>
      <c r="J221">
        <v>2</v>
      </c>
      <c r="K221">
        <v>0</v>
      </c>
      <c r="L221" s="1">
        <v>44348</v>
      </c>
      <c r="M221">
        <v>20</v>
      </c>
      <c r="N221" s="11">
        <f>_xlfn.SWITCH(Sales[[#This Row],[Subscription Type]],"Basic",10,"Premium",10,"Business",25,"Enterprise",27)</f>
        <v>10</v>
      </c>
      <c r="O221">
        <f>IF(Sales[[#This Row],[Number of Users]]-Sales[[#This Row],[Licenses Bought]]&lt;0,0,Sales[[#This Row],[Number of Users]]-Sales[[#This Row],[Licenses Bought]])</f>
        <v>5</v>
      </c>
      <c r="P221" s="3">
        <f>IF(Sales[[#This Row],[Sales Month]]=MAX(Sales[Sales Month]),Sales[[#This Row],[Upsell $ Per Non-Paying User]]*Sales[[#This Row],[Non-Paying Users]],0)</f>
        <v>50</v>
      </c>
      <c r="Q221" t="str">
        <f>_xlfn.IFS(Sales[[#This Row],[Current Upsell $]]=0," ",Sales[[#This Row],[Current Upsell $]]&gt;=400,"High",Sales[[#This Row],[Current Upsell $]]&gt;=100,"Medium",Sales[[#This Row],[Current Upsell $]]&lt;100,"Low")</f>
        <v>Low</v>
      </c>
      <c r="R221" t="str">
        <f>IF(Sales[[#This Row],[Current Upsell $]]&gt;0,_xlfn.TEXTJOIN(" ",FALSE,Sales[[#This Row],[Subscription Type]],Sales[[#This Row],[Upsell Priority]],TEXT(Sales[[#This Row],[Current Upsell $]],"$#")),"")</f>
        <v>Premium Low $50</v>
      </c>
    </row>
    <row r="222" spans="1:18" x14ac:dyDescent="0.25">
      <c r="A222">
        <v>100292</v>
      </c>
      <c r="B222" t="s">
        <v>0</v>
      </c>
      <c r="F222">
        <v>2</v>
      </c>
      <c r="G222">
        <v>7</v>
      </c>
      <c r="H222" s="1">
        <v>44317</v>
      </c>
      <c r="I222" s="1">
        <v>44348</v>
      </c>
      <c r="J222">
        <v>1</v>
      </c>
      <c r="K222">
        <v>0</v>
      </c>
      <c r="L222" s="1">
        <v>44348</v>
      </c>
      <c r="M222">
        <v>20</v>
      </c>
      <c r="N222" s="11">
        <f>_xlfn.SWITCH(Sales[[#This Row],[Subscription Type]],"Basic",10,"Premium",10,"Business",25,"Enterprise",27)</f>
        <v>10</v>
      </c>
      <c r="O222">
        <f>IF(Sales[[#This Row],[Number of Users]]-Sales[[#This Row],[Licenses Bought]]&lt;0,0,Sales[[#This Row],[Number of Users]]-Sales[[#This Row],[Licenses Bought]])</f>
        <v>5</v>
      </c>
      <c r="P222" s="3">
        <f>IF(Sales[[#This Row],[Sales Month]]=MAX(Sales[Sales Month]),Sales[[#This Row],[Upsell $ Per Non-Paying User]]*Sales[[#This Row],[Non-Paying Users]],0)</f>
        <v>50</v>
      </c>
      <c r="Q222" t="str">
        <f>_xlfn.IFS(Sales[[#This Row],[Current Upsell $]]=0," ",Sales[[#This Row],[Current Upsell $]]&gt;=400,"High",Sales[[#This Row],[Current Upsell $]]&gt;=100,"Medium",Sales[[#This Row],[Current Upsell $]]&lt;100,"Low")</f>
        <v>Low</v>
      </c>
      <c r="R222" t="str">
        <f>IF(Sales[[#This Row],[Current Upsell $]]&gt;0,_xlfn.TEXTJOIN(" ",FALSE,Sales[[#This Row],[Subscription Type]],Sales[[#This Row],[Upsell Priority]],TEXT(Sales[[#This Row],[Current Upsell $]],"$#")),"")</f>
        <v>Premium Low $50</v>
      </c>
    </row>
    <row r="223" spans="1:18" x14ac:dyDescent="0.25">
      <c r="A223">
        <v>100293</v>
      </c>
      <c r="B223" t="s">
        <v>3</v>
      </c>
      <c r="F223">
        <v>0</v>
      </c>
      <c r="G223">
        <v>7</v>
      </c>
      <c r="H223" s="1">
        <v>44317</v>
      </c>
      <c r="I223" s="1">
        <v>44378</v>
      </c>
      <c r="J223">
        <v>2</v>
      </c>
      <c r="K223">
        <v>0</v>
      </c>
      <c r="L223" s="1">
        <v>44348</v>
      </c>
      <c r="M223">
        <v>0</v>
      </c>
      <c r="N223" s="11">
        <f>_xlfn.SWITCH(Sales[[#This Row],[Subscription Type]],"Basic",10,"Premium",10,"Business",25,"Enterprise",27)</f>
        <v>10</v>
      </c>
      <c r="O223">
        <f>IF(Sales[[#This Row],[Number of Users]]-Sales[[#This Row],[Licenses Bought]]&lt;0,0,Sales[[#This Row],[Number of Users]]-Sales[[#This Row],[Licenses Bought]])</f>
        <v>7</v>
      </c>
      <c r="P223" s="3">
        <f>IF(Sales[[#This Row],[Sales Month]]=MAX(Sales[Sales Month]),Sales[[#This Row],[Upsell $ Per Non-Paying User]]*Sales[[#This Row],[Non-Paying Users]],0)</f>
        <v>70</v>
      </c>
      <c r="Q223" t="str">
        <f>_xlfn.IFS(Sales[[#This Row],[Current Upsell $]]=0," ",Sales[[#This Row],[Current Upsell $]]&gt;=400,"High",Sales[[#This Row],[Current Upsell $]]&gt;=100,"Medium",Sales[[#This Row],[Current Upsell $]]&lt;100,"Low")</f>
        <v>Low</v>
      </c>
      <c r="R223" t="str">
        <f>IF(Sales[[#This Row],[Current Upsell $]]&gt;0,_xlfn.TEXTJOIN(" ",FALSE,Sales[[#This Row],[Subscription Type]],Sales[[#This Row],[Upsell Priority]],TEXT(Sales[[#This Row],[Current Upsell $]],"$#")),"")</f>
        <v>Basic Low $70</v>
      </c>
    </row>
    <row r="224" spans="1:18" x14ac:dyDescent="0.25">
      <c r="A224">
        <v>100294</v>
      </c>
      <c r="B224" t="s">
        <v>3</v>
      </c>
      <c r="F224">
        <v>0</v>
      </c>
      <c r="G224">
        <v>8</v>
      </c>
      <c r="H224" s="1">
        <v>44317</v>
      </c>
      <c r="I224" s="1">
        <v>44348</v>
      </c>
      <c r="J224">
        <v>1</v>
      </c>
      <c r="K224">
        <v>0</v>
      </c>
      <c r="L224" s="1">
        <v>44348</v>
      </c>
      <c r="M224">
        <v>0</v>
      </c>
      <c r="N224" s="11">
        <f>_xlfn.SWITCH(Sales[[#This Row],[Subscription Type]],"Basic",10,"Premium",10,"Business",25,"Enterprise",27)</f>
        <v>10</v>
      </c>
      <c r="O224">
        <f>IF(Sales[[#This Row],[Number of Users]]-Sales[[#This Row],[Licenses Bought]]&lt;0,0,Sales[[#This Row],[Number of Users]]-Sales[[#This Row],[Licenses Bought]])</f>
        <v>8</v>
      </c>
      <c r="P224" s="3">
        <f>IF(Sales[[#This Row],[Sales Month]]=MAX(Sales[Sales Month]),Sales[[#This Row],[Upsell $ Per Non-Paying User]]*Sales[[#This Row],[Non-Paying Users]],0)</f>
        <v>80</v>
      </c>
      <c r="Q224" t="str">
        <f>_xlfn.IFS(Sales[[#This Row],[Current Upsell $]]=0," ",Sales[[#This Row],[Current Upsell $]]&gt;=400,"High",Sales[[#This Row],[Current Upsell $]]&gt;=100,"Medium",Sales[[#This Row],[Current Upsell $]]&lt;100,"Low")</f>
        <v>Low</v>
      </c>
      <c r="R224" t="str">
        <f>IF(Sales[[#This Row],[Current Upsell $]]&gt;0,_xlfn.TEXTJOIN(" ",FALSE,Sales[[#This Row],[Subscription Type]],Sales[[#This Row],[Upsell Priority]],TEXT(Sales[[#This Row],[Current Upsell $]],"$#")),"")</f>
        <v>Basic Low $80</v>
      </c>
    </row>
    <row r="225" spans="1:18" x14ac:dyDescent="0.25">
      <c r="A225">
        <v>100295</v>
      </c>
      <c r="B225" t="s">
        <v>0</v>
      </c>
      <c r="D225" s="1"/>
      <c r="E225" s="1"/>
      <c r="F225">
        <v>2</v>
      </c>
      <c r="G225">
        <v>7</v>
      </c>
      <c r="H225" s="1">
        <v>44317</v>
      </c>
      <c r="I225" s="1">
        <v>44378</v>
      </c>
      <c r="J225">
        <v>2</v>
      </c>
      <c r="K225">
        <v>0</v>
      </c>
      <c r="L225" s="1">
        <v>44348</v>
      </c>
      <c r="M225">
        <v>20</v>
      </c>
      <c r="N225" s="11">
        <f>_xlfn.SWITCH(Sales[[#This Row],[Subscription Type]],"Basic",10,"Premium",10,"Business",25,"Enterprise",27)</f>
        <v>10</v>
      </c>
      <c r="O225">
        <f>IF(Sales[[#This Row],[Number of Users]]-Sales[[#This Row],[Licenses Bought]]&lt;0,0,Sales[[#This Row],[Number of Users]]-Sales[[#This Row],[Licenses Bought]])</f>
        <v>5</v>
      </c>
      <c r="P225" s="3">
        <f>IF(Sales[[#This Row],[Sales Month]]=MAX(Sales[Sales Month]),Sales[[#This Row],[Upsell $ Per Non-Paying User]]*Sales[[#This Row],[Non-Paying Users]],0)</f>
        <v>50</v>
      </c>
      <c r="Q225" t="str">
        <f>_xlfn.IFS(Sales[[#This Row],[Current Upsell $]]=0," ",Sales[[#This Row],[Current Upsell $]]&gt;=400,"High",Sales[[#This Row],[Current Upsell $]]&gt;=100,"Medium",Sales[[#This Row],[Current Upsell $]]&lt;100,"Low")</f>
        <v>Low</v>
      </c>
      <c r="R225" t="str">
        <f>IF(Sales[[#This Row],[Current Upsell $]]&gt;0,_xlfn.TEXTJOIN(" ",FALSE,Sales[[#This Row],[Subscription Type]],Sales[[#This Row],[Upsell Priority]],TEXT(Sales[[#This Row],[Current Upsell $]],"$#")),"")</f>
        <v>Premium Low $50</v>
      </c>
    </row>
    <row r="226" spans="1:18" x14ac:dyDescent="0.25">
      <c r="A226">
        <v>100296</v>
      </c>
      <c r="B226" t="s">
        <v>0</v>
      </c>
      <c r="F226">
        <v>2</v>
      </c>
      <c r="G226">
        <v>5</v>
      </c>
      <c r="H226" s="1">
        <v>44317</v>
      </c>
      <c r="I226" s="1">
        <v>44348</v>
      </c>
      <c r="J226">
        <v>1</v>
      </c>
      <c r="K226">
        <v>0</v>
      </c>
      <c r="L226" s="1">
        <v>44348</v>
      </c>
      <c r="M226">
        <v>20</v>
      </c>
      <c r="N226" s="11">
        <f>_xlfn.SWITCH(Sales[[#This Row],[Subscription Type]],"Basic",10,"Premium",10,"Business",25,"Enterprise",27)</f>
        <v>10</v>
      </c>
      <c r="O226">
        <f>IF(Sales[[#This Row],[Number of Users]]-Sales[[#This Row],[Licenses Bought]]&lt;0,0,Sales[[#This Row],[Number of Users]]-Sales[[#This Row],[Licenses Bought]])</f>
        <v>3</v>
      </c>
      <c r="P226" s="3">
        <f>IF(Sales[[#This Row],[Sales Month]]=MAX(Sales[Sales Month]),Sales[[#This Row],[Upsell $ Per Non-Paying User]]*Sales[[#This Row],[Non-Paying Users]],0)</f>
        <v>30</v>
      </c>
      <c r="Q226" t="str">
        <f>_xlfn.IFS(Sales[[#This Row],[Current Upsell $]]=0," ",Sales[[#This Row],[Current Upsell $]]&gt;=400,"High",Sales[[#This Row],[Current Upsell $]]&gt;=100,"Medium",Sales[[#This Row],[Current Upsell $]]&lt;100,"Low")</f>
        <v>Low</v>
      </c>
      <c r="R226" t="str">
        <f>IF(Sales[[#This Row],[Current Upsell $]]&gt;0,_xlfn.TEXTJOIN(" ",FALSE,Sales[[#This Row],[Subscription Type]],Sales[[#This Row],[Upsell Priority]],TEXT(Sales[[#This Row],[Current Upsell $]],"$#")),"")</f>
        <v>Premium Low $30</v>
      </c>
    </row>
    <row r="227" spans="1:18" x14ac:dyDescent="0.25">
      <c r="A227">
        <v>100297</v>
      </c>
      <c r="B227" t="s">
        <v>3</v>
      </c>
      <c r="F227">
        <v>0</v>
      </c>
      <c r="G227">
        <v>5</v>
      </c>
      <c r="H227" s="1">
        <v>44317</v>
      </c>
      <c r="I227" s="1">
        <v>44378</v>
      </c>
      <c r="J227">
        <v>2</v>
      </c>
      <c r="K227">
        <v>0</v>
      </c>
      <c r="L227" s="1">
        <v>44348</v>
      </c>
      <c r="M227">
        <v>0</v>
      </c>
      <c r="N227" s="11">
        <f>_xlfn.SWITCH(Sales[[#This Row],[Subscription Type]],"Basic",10,"Premium",10,"Business",25,"Enterprise",27)</f>
        <v>10</v>
      </c>
      <c r="O227">
        <f>IF(Sales[[#This Row],[Number of Users]]-Sales[[#This Row],[Licenses Bought]]&lt;0,0,Sales[[#This Row],[Number of Users]]-Sales[[#This Row],[Licenses Bought]])</f>
        <v>5</v>
      </c>
      <c r="P227" s="3">
        <f>IF(Sales[[#This Row],[Sales Month]]=MAX(Sales[Sales Month]),Sales[[#This Row],[Upsell $ Per Non-Paying User]]*Sales[[#This Row],[Non-Paying Users]],0)</f>
        <v>50</v>
      </c>
      <c r="Q227" t="str">
        <f>_xlfn.IFS(Sales[[#This Row],[Current Upsell $]]=0," ",Sales[[#This Row],[Current Upsell $]]&gt;=400,"High",Sales[[#This Row],[Current Upsell $]]&gt;=100,"Medium",Sales[[#This Row],[Current Upsell $]]&lt;100,"Low")</f>
        <v>Low</v>
      </c>
      <c r="R227" t="str">
        <f>IF(Sales[[#This Row],[Current Upsell $]]&gt;0,_xlfn.TEXTJOIN(" ",FALSE,Sales[[#This Row],[Subscription Type]],Sales[[#This Row],[Upsell Priority]],TEXT(Sales[[#This Row],[Current Upsell $]],"$#")),"")</f>
        <v>Basic Low $50</v>
      </c>
    </row>
    <row r="228" spans="1:18" x14ac:dyDescent="0.25">
      <c r="A228">
        <v>100298</v>
      </c>
      <c r="B228" t="s">
        <v>3</v>
      </c>
      <c r="F228">
        <v>0</v>
      </c>
      <c r="G228">
        <v>5</v>
      </c>
      <c r="H228" s="1">
        <v>44317</v>
      </c>
      <c r="I228" s="1">
        <v>44378</v>
      </c>
      <c r="J228">
        <v>2</v>
      </c>
      <c r="K228">
        <v>0</v>
      </c>
      <c r="L228" s="1">
        <v>44348</v>
      </c>
      <c r="M228">
        <v>0</v>
      </c>
      <c r="N228" s="11">
        <f>_xlfn.SWITCH(Sales[[#This Row],[Subscription Type]],"Basic",10,"Premium",10,"Business",25,"Enterprise",27)</f>
        <v>10</v>
      </c>
      <c r="O228">
        <f>IF(Sales[[#This Row],[Number of Users]]-Sales[[#This Row],[Licenses Bought]]&lt;0,0,Sales[[#This Row],[Number of Users]]-Sales[[#This Row],[Licenses Bought]])</f>
        <v>5</v>
      </c>
      <c r="P228" s="3">
        <f>IF(Sales[[#This Row],[Sales Month]]=MAX(Sales[Sales Month]),Sales[[#This Row],[Upsell $ Per Non-Paying User]]*Sales[[#This Row],[Non-Paying Users]],0)</f>
        <v>50</v>
      </c>
      <c r="Q228" t="str">
        <f>_xlfn.IFS(Sales[[#This Row],[Current Upsell $]]=0," ",Sales[[#This Row],[Current Upsell $]]&gt;=400,"High",Sales[[#This Row],[Current Upsell $]]&gt;=100,"Medium",Sales[[#This Row],[Current Upsell $]]&lt;100,"Low")</f>
        <v>Low</v>
      </c>
      <c r="R228" t="str">
        <f>IF(Sales[[#This Row],[Current Upsell $]]&gt;0,_xlfn.TEXTJOIN(" ",FALSE,Sales[[#This Row],[Subscription Type]],Sales[[#This Row],[Upsell Priority]],TEXT(Sales[[#This Row],[Current Upsell $]],"$#")),"")</f>
        <v>Basic Low $50</v>
      </c>
    </row>
    <row r="229" spans="1:18" x14ac:dyDescent="0.25">
      <c r="A229">
        <v>100299</v>
      </c>
      <c r="B229" t="s">
        <v>3</v>
      </c>
      <c r="F229">
        <v>0</v>
      </c>
      <c r="G229">
        <v>4</v>
      </c>
      <c r="H229" s="1">
        <v>44317</v>
      </c>
      <c r="I229" s="1">
        <v>44348</v>
      </c>
      <c r="J229">
        <v>1</v>
      </c>
      <c r="K229">
        <v>0</v>
      </c>
      <c r="L229" s="1">
        <v>44348</v>
      </c>
      <c r="M229">
        <v>0</v>
      </c>
      <c r="N229" s="11">
        <f>_xlfn.SWITCH(Sales[[#This Row],[Subscription Type]],"Basic",10,"Premium",10,"Business",25,"Enterprise",27)</f>
        <v>10</v>
      </c>
      <c r="O229">
        <f>IF(Sales[[#This Row],[Number of Users]]-Sales[[#This Row],[Licenses Bought]]&lt;0,0,Sales[[#This Row],[Number of Users]]-Sales[[#This Row],[Licenses Bought]])</f>
        <v>4</v>
      </c>
      <c r="P229" s="3">
        <f>IF(Sales[[#This Row],[Sales Month]]=MAX(Sales[Sales Month]),Sales[[#This Row],[Upsell $ Per Non-Paying User]]*Sales[[#This Row],[Non-Paying Users]],0)</f>
        <v>40</v>
      </c>
      <c r="Q229" t="str">
        <f>_xlfn.IFS(Sales[[#This Row],[Current Upsell $]]=0," ",Sales[[#This Row],[Current Upsell $]]&gt;=400,"High",Sales[[#This Row],[Current Upsell $]]&gt;=100,"Medium",Sales[[#This Row],[Current Upsell $]]&lt;100,"Low")</f>
        <v>Low</v>
      </c>
      <c r="R229" t="str">
        <f>IF(Sales[[#This Row],[Current Upsell $]]&gt;0,_xlfn.TEXTJOIN(" ",FALSE,Sales[[#This Row],[Subscription Type]],Sales[[#This Row],[Upsell Priority]],TEXT(Sales[[#This Row],[Current Upsell $]],"$#")),"")</f>
        <v>Basic Low $40</v>
      </c>
    </row>
    <row r="230" spans="1:18" x14ac:dyDescent="0.25">
      <c r="A230">
        <v>100300</v>
      </c>
      <c r="B230" t="s">
        <v>2</v>
      </c>
      <c r="C230">
        <v>12</v>
      </c>
      <c r="D230" s="1">
        <v>44531</v>
      </c>
      <c r="E230" s="1">
        <v>44895</v>
      </c>
      <c r="F230">
        <v>40</v>
      </c>
      <c r="G230">
        <v>47</v>
      </c>
      <c r="H230" s="1">
        <v>44317</v>
      </c>
      <c r="I230" s="1">
        <v>44378</v>
      </c>
      <c r="J230">
        <v>2</v>
      </c>
      <c r="K230">
        <v>0</v>
      </c>
      <c r="L230" s="1">
        <v>44348</v>
      </c>
      <c r="M230">
        <v>1140</v>
      </c>
      <c r="N230" s="11">
        <f>_xlfn.SWITCH(Sales[[#This Row],[Subscription Type]],"Basic",10,"Premium",10,"Business",25,"Enterprise",27)</f>
        <v>27</v>
      </c>
      <c r="O230">
        <f>IF(Sales[[#This Row],[Number of Users]]-Sales[[#This Row],[Licenses Bought]]&lt;0,0,Sales[[#This Row],[Number of Users]]-Sales[[#This Row],[Licenses Bought]])</f>
        <v>7</v>
      </c>
      <c r="P230" s="3">
        <f>IF(Sales[[#This Row],[Sales Month]]=MAX(Sales[Sales Month]),Sales[[#This Row],[Upsell $ Per Non-Paying User]]*Sales[[#This Row],[Non-Paying Users]],0)</f>
        <v>189</v>
      </c>
      <c r="Q230" t="str">
        <f>_xlfn.IFS(Sales[[#This Row],[Current Upsell $]]=0," ",Sales[[#This Row],[Current Upsell $]]&gt;=400,"High",Sales[[#This Row],[Current Upsell $]]&gt;=100,"Medium",Sales[[#This Row],[Current Upsell $]]&lt;100,"Low")</f>
        <v>Medium</v>
      </c>
      <c r="R230" t="str">
        <f>IF(Sales[[#This Row],[Current Upsell $]]&gt;0,_xlfn.TEXTJOIN(" ",FALSE,Sales[[#This Row],[Subscription Type]],Sales[[#This Row],[Upsell Priority]],TEXT(Sales[[#This Row],[Current Upsell $]],"$#")),"")</f>
        <v>Enterprise Medium $189</v>
      </c>
    </row>
    <row r="231" spans="1:18" x14ac:dyDescent="0.25">
      <c r="A231">
        <v>100301</v>
      </c>
      <c r="B231" t="s">
        <v>2</v>
      </c>
      <c r="C231">
        <v>12</v>
      </c>
      <c r="D231" s="1">
        <v>44562</v>
      </c>
      <c r="E231" s="1">
        <v>44926</v>
      </c>
      <c r="F231">
        <v>525</v>
      </c>
      <c r="G231">
        <v>479</v>
      </c>
      <c r="H231" s="1">
        <v>44317</v>
      </c>
      <c r="I231" s="1">
        <v>44378</v>
      </c>
      <c r="J231">
        <v>2</v>
      </c>
      <c r="K231">
        <v>0</v>
      </c>
      <c r="L231" s="1">
        <v>44348</v>
      </c>
      <c r="M231">
        <v>6600</v>
      </c>
      <c r="N231" s="11">
        <f>_xlfn.SWITCH(Sales[[#This Row],[Subscription Type]],"Basic",10,"Premium",10,"Business",25,"Enterprise",27)</f>
        <v>27</v>
      </c>
      <c r="O231">
        <f>IF(Sales[[#This Row],[Number of Users]]-Sales[[#This Row],[Licenses Bought]]&lt;0,0,Sales[[#This Row],[Number of Users]]-Sales[[#This Row],[Licenses Bought]])</f>
        <v>0</v>
      </c>
      <c r="P231" s="3">
        <f>IF(Sales[[#This Row],[Sales Month]]=MAX(Sales[Sales Month]),Sales[[#This Row],[Upsell $ Per Non-Paying User]]*Sales[[#This Row],[Non-Paying Users]],0)</f>
        <v>0</v>
      </c>
      <c r="Q231" t="str">
        <f>_xlfn.IFS(Sales[[#This Row],[Current Upsell $]]=0," ",Sales[[#This Row],[Current Upsell $]]&gt;=400,"High",Sales[[#This Row],[Current Upsell $]]&gt;=100,"Medium",Sales[[#This Row],[Current Upsell $]]&lt;100,"Low")</f>
        <v xml:space="preserve"> </v>
      </c>
      <c r="R231" t="str">
        <f>IF(Sales[[#This Row],[Current Upsell $]]&gt;0,_xlfn.TEXTJOIN(" ",FALSE,Sales[[#This Row],[Subscription Type]],Sales[[#This Row],[Upsell Priority]],TEXT(Sales[[#This Row],[Current Upsell $]],"$#")),"")</f>
        <v/>
      </c>
    </row>
    <row r="232" spans="1:18" x14ac:dyDescent="0.25">
      <c r="A232">
        <v>100302</v>
      </c>
      <c r="B232" t="s">
        <v>3</v>
      </c>
      <c r="F232">
        <v>0</v>
      </c>
      <c r="G232">
        <v>4</v>
      </c>
      <c r="H232" s="1">
        <v>44317</v>
      </c>
      <c r="I232" s="1">
        <v>44348</v>
      </c>
      <c r="J232">
        <v>1</v>
      </c>
      <c r="K232">
        <v>0</v>
      </c>
      <c r="L232" s="1">
        <v>44348</v>
      </c>
      <c r="M232">
        <v>0</v>
      </c>
      <c r="N232" s="11">
        <f>_xlfn.SWITCH(Sales[[#This Row],[Subscription Type]],"Basic",10,"Premium",10,"Business",25,"Enterprise",27)</f>
        <v>10</v>
      </c>
      <c r="O232">
        <f>IF(Sales[[#This Row],[Number of Users]]-Sales[[#This Row],[Licenses Bought]]&lt;0,0,Sales[[#This Row],[Number of Users]]-Sales[[#This Row],[Licenses Bought]])</f>
        <v>4</v>
      </c>
      <c r="P232" s="3">
        <f>IF(Sales[[#This Row],[Sales Month]]=MAX(Sales[Sales Month]),Sales[[#This Row],[Upsell $ Per Non-Paying User]]*Sales[[#This Row],[Non-Paying Users]],0)</f>
        <v>40</v>
      </c>
      <c r="Q232" t="str">
        <f>_xlfn.IFS(Sales[[#This Row],[Current Upsell $]]=0," ",Sales[[#This Row],[Current Upsell $]]&gt;=400,"High",Sales[[#This Row],[Current Upsell $]]&gt;=100,"Medium",Sales[[#This Row],[Current Upsell $]]&lt;100,"Low")</f>
        <v>Low</v>
      </c>
      <c r="R232" t="str">
        <f>IF(Sales[[#This Row],[Current Upsell $]]&gt;0,_xlfn.TEXTJOIN(" ",FALSE,Sales[[#This Row],[Subscription Type]],Sales[[#This Row],[Upsell Priority]],TEXT(Sales[[#This Row],[Current Upsell $]],"$#")),"")</f>
        <v>Basic Low $40</v>
      </c>
    </row>
    <row r="233" spans="1:18" x14ac:dyDescent="0.25">
      <c r="A233">
        <v>100303</v>
      </c>
      <c r="B233" t="s">
        <v>3</v>
      </c>
      <c r="F233">
        <v>0</v>
      </c>
      <c r="G233">
        <v>4</v>
      </c>
      <c r="H233" s="1">
        <v>44317</v>
      </c>
      <c r="I233" s="1">
        <v>44378</v>
      </c>
      <c r="J233">
        <v>2</v>
      </c>
      <c r="K233">
        <v>0</v>
      </c>
      <c r="L233" s="1">
        <v>44348</v>
      </c>
      <c r="M233">
        <v>0</v>
      </c>
      <c r="N233" s="11">
        <f>_xlfn.SWITCH(Sales[[#This Row],[Subscription Type]],"Basic",10,"Premium",10,"Business",25,"Enterprise",27)</f>
        <v>10</v>
      </c>
      <c r="O233">
        <f>IF(Sales[[#This Row],[Number of Users]]-Sales[[#This Row],[Licenses Bought]]&lt;0,0,Sales[[#This Row],[Number of Users]]-Sales[[#This Row],[Licenses Bought]])</f>
        <v>4</v>
      </c>
      <c r="P233" s="3">
        <f>IF(Sales[[#This Row],[Sales Month]]=MAX(Sales[Sales Month]),Sales[[#This Row],[Upsell $ Per Non-Paying User]]*Sales[[#This Row],[Non-Paying Users]],0)</f>
        <v>40</v>
      </c>
      <c r="Q233" t="str">
        <f>_xlfn.IFS(Sales[[#This Row],[Current Upsell $]]=0," ",Sales[[#This Row],[Current Upsell $]]&gt;=400,"High",Sales[[#This Row],[Current Upsell $]]&gt;=100,"Medium",Sales[[#This Row],[Current Upsell $]]&lt;100,"Low")</f>
        <v>Low</v>
      </c>
      <c r="R233" t="str">
        <f>IF(Sales[[#This Row],[Current Upsell $]]&gt;0,_xlfn.TEXTJOIN(" ",FALSE,Sales[[#This Row],[Subscription Type]],Sales[[#This Row],[Upsell Priority]],TEXT(Sales[[#This Row],[Current Upsell $]],"$#")),"")</f>
        <v>Basic Low $40</v>
      </c>
    </row>
    <row r="234" spans="1:18" x14ac:dyDescent="0.25">
      <c r="A234">
        <v>100304</v>
      </c>
      <c r="B234" t="s">
        <v>0</v>
      </c>
      <c r="D234" s="1"/>
      <c r="E234" s="1"/>
      <c r="F234">
        <v>2</v>
      </c>
      <c r="G234">
        <v>3</v>
      </c>
      <c r="H234" s="1">
        <v>44317</v>
      </c>
      <c r="I234" s="1">
        <v>44378</v>
      </c>
      <c r="J234">
        <v>2</v>
      </c>
      <c r="K234">
        <v>0</v>
      </c>
      <c r="L234" s="1">
        <v>44348</v>
      </c>
      <c r="M234">
        <v>20</v>
      </c>
      <c r="N234" s="11">
        <f>_xlfn.SWITCH(Sales[[#This Row],[Subscription Type]],"Basic",10,"Premium",10,"Business",25,"Enterprise",27)</f>
        <v>10</v>
      </c>
      <c r="O234">
        <f>IF(Sales[[#This Row],[Number of Users]]-Sales[[#This Row],[Licenses Bought]]&lt;0,0,Sales[[#This Row],[Number of Users]]-Sales[[#This Row],[Licenses Bought]])</f>
        <v>1</v>
      </c>
      <c r="P234" s="3">
        <f>IF(Sales[[#This Row],[Sales Month]]=MAX(Sales[Sales Month]),Sales[[#This Row],[Upsell $ Per Non-Paying User]]*Sales[[#This Row],[Non-Paying Users]],0)</f>
        <v>10</v>
      </c>
      <c r="Q234" t="str">
        <f>_xlfn.IFS(Sales[[#This Row],[Current Upsell $]]=0," ",Sales[[#This Row],[Current Upsell $]]&gt;=400,"High",Sales[[#This Row],[Current Upsell $]]&gt;=100,"Medium",Sales[[#This Row],[Current Upsell $]]&lt;100,"Low")</f>
        <v>Low</v>
      </c>
      <c r="R234" t="str">
        <f>IF(Sales[[#This Row],[Current Upsell $]]&gt;0,_xlfn.TEXTJOIN(" ",FALSE,Sales[[#This Row],[Subscription Type]],Sales[[#This Row],[Upsell Priority]],TEXT(Sales[[#This Row],[Current Upsell $]],"$#")),"")</f>
        <v>Premium Low $10</v>
      </c>
    </row>
    <row r="235" spans="1:18" x14ac:dyDescent="0.25">
      <c r="A235">
        <v>100305</v>
      </c>
      <c r="B235" t="s">
        <v>3</v>
      </c>
      <c r="F235">
        <v>0</v>
      </c>
      <c r="G235">
        <v>2</v>
      </c>
      <c r="H235" s="1">
        <v>44317</v>
      </c>
      <c r="I235" s="1">
        <v>44348</v>
      </c>
      <c r="J235">
        <v>1</v>
      </c>
      <c r="K235">
        <v>0</v>
      </c>
      <c r="L235" s="1">
        <v>44348</v>
      </c>
      <c r="M235">
        <v>0</v>
      </c>
      <c r="N235" s="11">
        <f>_xlfn.SWITCH(Sales[[#This Row],[Subscription Type]],"Basic",10,"Premium",10,"Business",25,"Enterprise",27)</f>
        <v>10</v>
      </c>
      <c r="O235">
        <f>IF(Sales[[#This Row],[Number of Users]]-Sales[[#This Row],[Licenses Bought]]&lt;0,0,Sales[[#This Row],[Number of Users]]-Sales[[#This Row],[Licenses Bought]])</f>
        <v>2</v>
      </c>
      <c r="P235" s="3">
        <f>IF(Sales[[#This Row],[Sales Month]]=MAX(Sales[Sales Month]),Sales[[#This Row],[Upsell $ Per Non-Paying User]]*Sales[[#This Row],[Non-Paying Users]],0)</f>
        <v>20</v>
      </c>
      <c r="Q235" t="str">
        <f>_xlfn.IFS(Sales[[#This Row],[Current Upsell $]]=0," ",Sales[[#This Row],[Current Upsell $]]&gt;=400,"High",Sales[[#This Row],[Current Upsell $]]&gt;=100,"Medium",Sales[[#This Row],[Current Upsell $]]&lt;100,"Low")</f>
        <v>Low</v>
      </c>
      <c r="R235" t="str">
        <f>IF(Sales[[#This Row],[Current Upsell $]]&gt;0,_xlfn.TEXTJOIN(" ",FALSE,Sales[[#This Row],[Subscription Type]],Sales[[#This Row],[Upsell Priority]],TEXT(Sales[[#This Row],[Current Upsell $]],"$#")),"")</f>
        <v>Basic Low $20</v>
      </c>
    </row>
    <row r="236" spans="1:18" x14ac:dyDescent="0.25">
      <c r="A236">
        <v>100306</v>
      </c>
      <c r="B236" t="s">
        <v>3</v>
      </c>
      <c r="F236">
        <v>0</v>
      </c>
      <c r="G236">
        <v>2</v>
      </c>
      <c r="H236" s="1">
        <v>44317</v>
      </c>
      <c r="I236" s="1">
        <v>44348</v>
      </c>
      <c r="J236">
        <v>1</v>
      </c>
      <c r="K236">
        <v>0</v>
      </c>
      <c r="L236" s="1">
        <v>44348</v>
      </c>
      <c r="M236">
        <v>0</v>
      </c>
      <c r="N236" s="11">
        <f>_xlfn.SWITCH(Sales[[#This Row],[Subscription Type]],"Basic",10,"Premium",10,"Business",25,"Enterprise",27)</f>
        <v>10</v>
      </c>
      <c r="O236">
        <f>IF(Sales[[#This Row],[Number of Users]]-Sales[[#This Row],[Licenses Bought]]&lt;0,0,Sales[[#This Row],[Number of Users]]-Sales[[#This Row],[Licenses Bought]])</f>
        <v>2</v>
      </c>
      <c r="P236" s="3">
        <f>IF(Sales[[#This Row],[Sales Month]]=MAX(Sales[Sales Month]),Sales[[#This Row],[Upsell $ Per Non-Paying User]]*Sales[[#This Row],[Non-Paying Users]],0)</f>
        <v>20</v>
      </c>
      <c r="Q236" t="str">
        <f>_xlfn.IFS(Sales[[#This Row],[Current Upsell $]]=0," ",Sales[[#This Row],[Current Upsell $]]&gt;=400,"High",Sales[[#This Row],[Current Upsell $]]&gt;=100,"Medium",Sales[[#This Row],[Current Upsell $]]&lt;100,"Low")</f>
        <v>Low</v>
      </c>
      <c r="R236" t="str">
        <f>IF(Sales[[#This Row],[Current Upsell $]]&gt;0,_xlfn.TEXTJOIN(" ",FALSE,Sales[[#This Row],[Subscription Type]],Sales[[#This Row],[Upsell Priority]],TEXT(Sales[[#This Row],[Current Upsell $]],"$#")),"")</f>
        <v>Basic Low $20</v>
      </c>
    </row>
    <row r="237" spans="1:18" x14ac:dyDescent="0.25">
      <c r="A237">
        <v>100307</v>
      </c>
      <c r="B237" t="s">
        <v>3</v>
      </c>
      <c r="F237">
        <v>0</v>
      </c>
      <c r="G237">
        <v>2</v>
      </c>
      <c r="H237" s="1">
        <v>44317</v>
      </c>
      <c r="I237" s="1">
        <v>44378</v>
      </c>
      <c r="J237">
        <v>2</v>
      </c>
      <c r="K237">
        <v>0</v>
      </c>
      <c r="L237" s="1">
        <v>44348</v>
      </c>
      <c r="M237">
        <v>0</v>
      </c>
      <c r="N237" s="11">
        <f>_xlfn.SWITCH(Sales[[#This Row],[Subscription Type]],"Basic",10,"Premium",10,"Business",25,"Enterprise",27)</f>
        <v>10</v>
      </c>
      <c r="O237">
        <f>IF(Sales[[#This Row],[Number of Users]]-Sales[[#This Row],[Licenses Bought]]&lt;0,0,Sales[[#This Row],[Number of Users]]-Sales[[#This Row],[Licenses Bought]])</f>
        <v>2</v>
      </c>
      <c r="P237" s="3">
        <f>IF(Sales[[#This Row],[Sales Month]]=MAX(Sales[Sales Month]),Sales[[#This Row],[Upsell $ Per Non-Paying User]]*Sales[[#This Row],[Non-Paying Users]],0)</f>
        <v>20</v>
      </c>
      <c r="Q237" t="str">
        <f>_xlfn.IFS(Sales[[#This Row],[Current Upsell $]]=0," ",Sales[[#This Row],[Current Upsell $]]&gt;=400,"High",Sales[[#This Row],[Current Upsell $]]&gt;=100,"Medium",Sales[[#This Row],[Current Upsell $]]&lt;100,"Low")</f>
        <v>Low</v>
      </c>
      <c r="R237" t="str">
        <f>IF(Sales[[#This Row],[Current Upsell $]]&gt;0,_xlfn.TEXTJOIN(" ",FALSE,Sales[[#This Row],[Subscription Type]],Sales[[#This Row],[Upsell Priority]],TEXT(Sales[[#This Row],[Current Upsell $]],"$#")),"")</f>
        <v>Basic Low $20</v>
      </c>
    </row>
    <row r="238" spans="1:18" x14ac:dyDescent="0.25">
      <c r="A238">
        <v>100308</v>
      </c>
      <c r="B238" t="s">
        <v>3</v>
      </c>
      <c r="F238">
        <v>0</v>
      </c>
      <c r="G238">
        <v>2</v>
      </c>
      <c r="H238" s="1">
        <v>44317</v>
      </c>
      <c r="I238" s="1">
        <v>44348</v>
      </c>
      <c r="J238">
        <v>1</v>
      </c>
      <c r="K238">
        <v>0</v>
      </c>
      <c r="L238" s="1">
        <v>44348</v>
      </c>
      <c r="M238">
        <v>0</v>
      </c>
      <c r="N238" s="11">
        <f>_xlfn.SWITCH(Sales[[#This Row],[Subscription Type]],"Basic",10,"Premium",10,"Business",25,"Enterprise",27)</f>
        <v>10</v>
      </c>
      <c r="O238">
        <f>IF(Sales[[#This Row],[Number of Users]]-Sales[[#This Row],[Licenses Bought]]&lt;0,0,Sales[[#This Row],[Number of Users]]-Sales[[#This Row],[Licenses Bought]])</f>
        <v>2</v>
      </c>
      <c r="P238" s="3">
        <f>IF(Sales[[#This Row],[Sales Month]]=MAX(Sales[Sales Month]),Sales[[#This Row],[Upsell $ Per Non-Paying User]]*Sales[[#This Row],[Non-Paying Users]],0)</f>
        <v>20</v>
      </c>
      <c r="Q238" t="str">
        <f>_xlfn.IFS(Sales[[#This Row],[Current Upsell $]]=0," ",Sales[[#This Row],[Current Upsell $]]&gt;=400,"High",Sales[[#This Row],[Current Upsell $]]&gt;=100,"Medium",Sales[[#This Row],[Current Upsell $]]&lt;100,"Low")</f>
        <v>Low</v>
      </c>
      <c r="R238" t="str">
        <f>IF(Sales[[#This Row],[Current Upsell $]]&gt;0,_xlfn.TEXTJOIN(" ",FALSE,Sales[[#This Row],[Subscription Type]],Sales[[#This Row],[Upsell Priority]],TEXT(Sales[[#This Row],[Current Upsell $]],"$#")),"")</f>
        <v>Basic Low $20</v>
      </c>
    </row>
    <row r="239" spans="1:18" x14ac:dyDescent="0.25">
      <c r="A239">
        <v>100309</v>
      </c>
      <c r="B239" t="s">
        <v>3</v>
      </c>
      <c r="F239">
        <v>0</v>
      </c>
      <c r="G239">
        <v>2</v>
      </c>
      <c r="H239" s="1">
        <v>44317</v>
      </c>
      <c r="I239" s="1">
        <v>44348</v>
      </c>
      <c r="J239">
        <v>1</v>
      </c>
      <c r="K239">
        <v>0</v>
      </c>
      <c r="L239" s="1">
        <v>44348</v>
      </c>
      <c r="M239">
        <v>0</v>
      </c>
      <c r="N239" s="11">
        <f>_xlfn.SWITCH(Sales[[#This Row],[Subscription Type]],"Basic",10,"Premium",10,"Business",25,"Enterprise",27)</f>
        <v>10</v>
      </c>
      <c r="O239">
        <f>IF(Sales[[#This Row],[Number of Users]]-Sales[[#This Row],[Licenses Bought]]&lt;0,0,Sales[[#This Row],[Number of Users]]-Sales[[#This Row],[Licenses Bought]])</f>
        <v>2</v>
      </c>
      <c r="P239" s="3">
        <f>IF(Sales[[#This Row],[Sales Month]]=MAX(Sales[Sales Month]),Sales[[#This Row],[Upsell $ Per Non-Paying User]]*Sales[[#This Row],[Non-Paying Users]],0)</f>
        <v>20</v>
      </c>
      <c r="Q239" t="str">
        <f>_xlfn.IFS(Sales[[#This Row],[Current Upsell $]]=0," ",Sales[[#This Row],[Current Upsell $]]&gt;=400,"High",Sales[[#This Row],[Current Upsell $]]&gt;=100,"Medium",Sales[[#This Row],[Current Upsell $]]&lt;100,"Low")</f>
        <v>Low</v>
      </c>
      <c r="R239" t="str">
        <f>IF(Sales[[#This Row],[Current Upsell $]]&gt;0,_xlfn.TEXTJOIN(" ",FALSE,Sales[[#This Row],[Subscription Type]],Sales[[#This Row],[Upsell Priority]],TEXT(Sales[[#This Row],[Current Upsell $]],"$#")),"")</f>
        <v>Basic Low $20</v>
      </c>
    </row>
    <row r="240" spans="1:18" x14ac:dyDescent="0.25">
      <c r="A240">
        <v>100310</v>
      </c>
      <c r="B240" t="s">
        <v>0</v>
      </c>
      <c r="F240">
        <v>1</v>
      </c>
      <c r="G240">
        <v>2</v>
      </c>
      <c r="H240" s="1">
        <v>44317</v>
      </c>
      <c r="I240" s="1">
        <v>44378</v>
      </c>
      <c r="J240">
        <v>2</v>
      </c>
      <c r="K240">
        <v>0</v>
      </c>
      <c r="L240" s="1">
        <v>44348</v>
      </c>
      <c r="M240">
        <v>10</v>
      </c>
      <c r="N240" s="11">
        <f>_xlfn.SWITCH(Sales[[#This Row],[Subscription Type]],"Basic",10,"Premium",10,"Business",25,"Enterprise",27)</f>
        <v>10</v>
      </c>
      <c r="O240">
        <f>IF(Sales[[#This Row],[Number of Users]]-Sales[[#This Row],[Licenses Bought]]&lt;0,0,Sales[[#This Row],[Number of Users]]-Sales[[#This Row],[Licenses Bought]])</f>
        <v>1</v>
      </c>
      <c r="P240" s="3">
        <f>IF(Sales[[#This Row],[Sales Month]]=MAX(Sales[Sales Month]),Sales[[#This Row],[Upsell $ Per Non-Paying User]]*Sales[[#This Row],[Non-Paying Users]],0)</f>
        <v>10</v>
      </c>
      <c r="Q240" t="str">
        <f>_xlfn.IFS(Sales[[#This Row],[Current Upsell $]]=0," ",Sales[[#This Row],[Current Upsell $]]&gt;=400,"High",Sales[[#This Row],[Current Upsell $]]&gt;=100,"Medium",Sales[[#This Row],[Current Upsell $]]&lt;100,"Low")</f>
        <v>Low</v>
      </c>
      <c r="R240" t="str">
        <f>IF(Sales[[#This Row],[Current Upsell $]]&gt;0,_xlfn.TEXTJOIN(" ",FALSE,Sales[[#This Row],[Subscription Type]],Sales[[#This Row],[Upsell Priority]],TEXT(Sales[[#This Row],[Current Upsell $]],"$#")),"")</f>
        <v>Premium Low $10</v>
      </c>
    </row>
    <row r="241" spans="1:18" x14ac:dyDescent="0.25">
      <c r="A241">
        <v>100311</v>
      </c>
      <c r="B241" t="s">
        <v>0</v>
      </c>
      <c r="F241">
        <v>1</v>
      </c>
      <c r="G241">
        <v>2</v>
      </c>
      <c r="H241" s="1">
        <v>44317</v>
      </c>
      <c r="I241" s="1">
        <v>44378</v>
      </c>
      <c r="J241">
        <v>2</v>
      </c>
      <c r="K241">
        <v>0</v>
      </c>
      <c r="L241" s="1">
        <v>44348</v>
      </c>
      <c r="M241">
        <v>10</v>
      </c>
      <c r="N241" s="11">
        <f>_xlfn.SWITCH(Sales[[#This Row],[Subscription Type]],"Basic",10,"Premium",10,"Business",25,"Enterprise",27)</f>
        <v>10</v>
      </c>
      <c r="O241">
        <f>IF(Sales[[#This Row],[Number of Users]]-Sales[[#This Row],[Licenses Bought]]&lt;0,0,Sales[[#This Row],[Number of Users]]-Sales[[#This Row],[Licenses Bought]])</f>
        <v>1</v>
      </c>
      <c r="P241" s="3">
        <f>IF(Sales[[#This Row],[Sales Month]]=MAX(Sales[Sales Month]),Sales[[#This Row],[Upsell $ Per Non-Paying User]]*Sales[[#This Row],[Non-Paying Users]],0)</f>
        <v>10</v>
      </c>
      <c r="Q241" t="str">
        <f>_xlfn.IFS(Sales[[#This Row],[Current Upsell $]]=0," ",Sales[[#This Row],[Current Upsell $]]&gt;=400,"High",Sales[[#This Row],[Current Upsell $]]&gt;=100,"Medium",Sales[[#This Row],[Current Upsell $]]&lt;100,"Low")</f>
        <v>Low</v>
      </c>
      <c r="R241" t="str">
        <f>IF(Sales[[#This Row],[Current Upsell $]]&gt;0,_xlfn.TEXTJOIN(" ",FALSE,Sales[[#This Row],[Subscription Type]],Sales[[#This Row],[Upsell Priority]],TEXT(Sales[[#This Row],[Current Upsell $]],"$#")),"")</f>
        <v>Premium Low $10</v>
      </c>
    </row>
    <row r="242" spans="1:18" x14ac:dyDescent="0.25">
      <c r="A242">
        <v>100312</v>
      </c>
      <c r="B242" t="s">
        <v>3</v>
      </c>
      <c r="F242">
        <v>0</v>
      </c>
      <c r="G242">
        <v>2</v>
      </c>
      <c r="H242" s="1">
        <v>44317</v>
      </c>
      <c r="I242" s="1">
        <v>44378</v>
      </c>
      <c r="J242">
        <v>2</v>
      </c>
      <c r="K242">
        <v>0</v>
      </c>
      <c r="L242" s="1">
        <v>44348</v>
      </c>
      <c r="M242">
        <v>0</v>
      </c>
      <c r="N242" s="11">
        <f>_xlfn.SWITCH(Sales[[#This Row],[Subscription Type]],"Basic",10,"Premium",10,"Business",25,"Enterprise",27)</f>
        <v>10</v>
      </c>
      <c r="O242">
        <f>IF(Sales[[#This Row],[Number of Users]]-Sales[[#This Row],[Licenses Bought]]&lt;0,0,Sales[[#This Row],[Number of Users]]-Sales[[#This Row],[Licenses Bought]])</f>
        <v>2</v>
      </c>
      <c r="P242" s="3">
        <f>IF(Sales[[#This Row],[Sales Month]]=MAX(Sales[Sales Month]),Sales[[#This Row],[Upsell $ Per Non-Paying User]]*Sales[[#This Row],[Non-Paying Users]],0)</f>
        <v>20</v>
      </c>
      <c r="Q242" t="str">
        <f>_xlfn.IFS(Sales[[#This Row],[Current Upsell $]]=0," ",Sales[[#This Row],[Current Upsell $]]&gt;=400,"High",Sales[[#This Row],[Current Upsell $]]&gt;=100,"Medium",Sales[[#This Row],[Current Upsell $]]&lt;100,"Low")</f>
        <v>Low</v>
      </c>
      <c r="R242" t="str">
        <f>IF(Sales[[#This Row],[Current Upsell $]]&gt;0,_xlfn.TEXTJOIN(" ",FALSE,Sales[[#This Row],[Subscription Type]],Sales[[#This Row],[Upsell Priority]],TEXT(Sales[[#This Row],[Current Upsell $]],"$#")),"")</f>
        <v>Basic Low $20</v>
      </c>
    </row>
    <row r="243" spans="1:18" x14ac:dyDescent="0.25">
      <c r="A243">
        <v>100313</v>
      </c>
      <c r="B243" t="s">
        <v>3</v>
      </c>
      <c r="F243">
        <v>0</v>
      </c>
      <c r="G243">
        <v>2</v>
      </c>
      <c r="H243" s="1">
        <v>44317</v>
      </c>
      <c r="I243" s="1">
        <v>44378</v>
      </c>
      <c r="J243">
        <v>2</v>
      </c>
      <c r="K243">
        <v>0</v>
      </c>
      <c r="L243" s="1">
        <v>44348</v>
      </c>
      <c r="M243">
        <v>0</v>
      </c>
      <c r="N243" s="11">
        <f>_xlfn.SWITCH(Sales[[#This Row],[Subscription Type]],"Basic",10,"Premium",10,"Business",25,"Enterprise",27)</f>
        <v>10</v>
      </c>
      <c r="O243">
        <f>IF(Sales[[#This Row],[Number of Users]]-Sales[[#This Row],[Licenses Bought]]&lt;0,0,Sales[[#This Row],[Number of Users]]-Sales[[#This Row],[Licenses Bought]])</f>
        <v>2</v>
      </c>
      <c r="P243" s="3">
        <f>IF(Sales[[#This Row],[Sales Month]]=MAX(Sales[Sales Month]),Sales[[#This Row],[Upsell $ Per Non-Paying User]]*Sales[[#This Row],[Non-Paying Users]],0)</f>
        <v>20</v>
      </c>
      <c r="Q243" t="str">
        <f>_xlfn.IFS(Sales[[#This Row],[Current Upsell $]]=0," ",Sales[[#This Row],[Current Upsell $]]&gt;=400,"High",Sales[[#This Row],[Current Upsell $]]&gt;=100,"Medium",Sales[[#This Row],[Current Upsell $]]&lt;100,"Low")</f>
        <v>Low</v>
      </c>
      <c r="R243" t="str">
        <f>IF(Sales[[#This Row],[Current Upsell $]]&gt;0,_xlfn.TEXTJOIN(" ",FALSE,Sales[[#This Row],[Subscription Type]],Sales[[#This Row],[Upsell Priority]],TEXT(Sales[[#This Row],[Current Upsell $]],"$#")),"")</f>
        <v>Basic Low $20</v>
      </c>
    </row>
    <row r="244" spans="1:18" x14ac:dyDescent="0.25">
      <c r="A244">
        <v>100314</v>
      </c>
      <c r="B244" t="s">
        <v>3</v>
      </c>
      <c r="F244">
        <v>0</v>
      </c>
      <c r="G244">
        <v>2</v>
      </c>
      <c r="H244" s="1">
        <v>44317</v>
      </c>
      <c r="I244" s="1">
        <v>44378</v>
      </c>
      <c r="J244">
        <v>2</v>
      </c>
      <c r="K244">
        <v>0</v>
      </c>
      <c r="L244" s="1">
        <v>44348</v>
      </c>
      <c r="M244">
        <v>0</v>
      </c>
      <c r="N244" s="11">
        <f>_xlfn.SWITCH(Sales[[#This Row],[Subscription Type]],"Basic",10,"Premium",10,"Business",25,"Enterprise",27)</f>
        <v>10</v>
      </c>
      <c r="O244">
        <f>IF(Sales[[#This Row],[Number of Users]]-Sales[[#This Row],[Licenses Bought]]&lt;0,0,Sales[[#This Row],[Number of Users]]-Sales[[#This Row],[Licenses Bought]])</f>
        <v>2</v>
      </c>
      <c r="P244" s="3">
        <f>IF(Sales[[#This Row],[Sales Month]]=MAX(Sales[Sales Month]),Sales[[#This Row],[Upsell $ Per Non-Paying User]]*Sales[[#This Row],[Non-Paying Users]],0)</f>
        <v>20</v>
      </c>
      <c r="Q244" t="str">
        <f>_xlfn.IFS(Sales[[#This Row],[Current Upsell $]]=0," ",Sales[[#This Row],[Current Upsell $]]&gt;=400,"High",Sales[[#This Row],[Current Upsell $]]&gt;=100,"Medium",Sales[[#This Row],[Current Upsell $]]&lt;100,"Low")</f>
        <v>Low</v>
      </c>
      <c r="R244" t="str">
        <f>IF(Sales[[#This Row],[Current Upsell $]]&gt;0,_xlfn.TEXTJOIN(" ",FALSE,Sales[[#This Row],[Subscription Type]],Sales[[#This Row],[Upsell Priority]],TEXT(Sales[[#This Row],[Current Upsell $]],"$#")),"")</f>
        <v>Basic Low $20</v>
      </c>
    </row>
    <row r="245" spans="1:18" x14ac:dyDescent="0.25">
      <c r="A245">
        <v>100315</v>
      </c>
      <c r="B245" t="s">
        <v>3</v>
      </c>
      <c r="F245">
        <v>0</v>
      </c>
      <c r="G245">
        <v>2</v>
      </c>
      <c r="H245" s="1">
        <v>44317</v>
      </c>
      <c r="I245" s="1">
        <v>44348</v>
      </c>
      <c r="J245">
        <v>1</v>
      </c>
      <c r="K245">
        <v>0</v>
      </c>
      <c r="L245" s="1">
        <v>44348</v>
      </c>
      <c r="M245">
        <v>0</v>
      </c>
      <c r="N245" s="11">
        <f>_xlfn.SWITCH(Sales[[#This Row],[Subscription Type]],"Basic",10,"Premium",10,"Business",25,"Enterprise",27)</f>
        <v>10</v>
      </c>
      <c r="O245">
        <f>IF(Sales[[#This Row],[Number of Users]]-Sales[[#This Row],[Licenses Bought]]&lt;0,0,Sales[[#This Row],[Number of Users]]-Sales[[#This Row],[Licenses Bought]])</f>
        <v>2</v>
      </c>
      <c r="P245" s="3">
        <f>IF(Sales[[#This Row],[Sales Month]]=MAX(Sales[Sales Month]),Sales[[#This Row],[Upsell $ Per Non-Paying User]]*Sales[[#This Row],[Non-Paying Users]],0)</f>
        <v>20</v>
      </c>
      <c r="Q245" t="str">
        <f>_xlfn.IFS(Sales[[#This Row],[Current Upsell $]]=0," ",Sales[[#This Row],[Current Upsell $]]&gt;=400,"High",Sales[[#This Row],[Current Upsell $]]&gt;=100,"Medium",Sales[[#This Row],[Current Upsell $]]&lt;100,"Low")</f>
        <v>Low</v>
      </c>
      <c r="R245" t="str">
        <f>IF(Sales[[#This Row],[Current Upsell $]]&gt;0,_xlfn.TEXTJOIN(" ",FALSE,Sales[[#This Row],[Subscription Type]],Sales[[#This Row],[Upsell Priority]],TEXT(Sales[[#This Row],[Current Upsell $]],"$#")),"")</f>
        <v>Basic Low $20</v>
      </c>
    </row>
    <row r="246" spans="1:18" x14ac:dyDescent="0.25">
      <c r="A246">
        <v>100316</v>
      </c>
      <c r="B246" t="s">
        <v>3</v>
      </c>
      <c r="F246">
        <v>0</v>
      </c>
      <c r="G246">
        <v>2</v>
      </c>
      <c r="H246" s="1">
        <v>44317</v>
      </c>
      <c r="I246" s="1">
        <v>44378</v>
      </c>
      <c r="J246">
        <v>2</v>
      </c>
      <c r="K246">
        <v>0</v>
      </c>
      <c r="L246" s="1">
        <v>44348</v>
      </c>
      <c r="M246">
        <v>0</v>
      </c>
      <c r="N246" s="11">
        <f>_xlfn.SWITCH(Sales[[#This Row],[Subscription Type]],"Basic",10,"Premium",10,"Business",25,"Enterprise",27)</f>
        <v>10</v>
      </c>
      <c r="O246">
        <f>IF(Sales[[#This Row],[Number of Users]]-Sales[[#This Row],[Licenses Bought]]&lt;0,0,Sales[[#This Row],[Number of Users]]-Sales[[#This Row],[Licenses Bought]])</f>
        <v>2</v>
      </c>
      <c r="P246" s="3">
        <f>IF(Sales[[#This Row],[Sales Month]]=MAX(Sales[Sales Month]),Sales[[#This Row],[Upsell $ Per Non-Paying User]]*Sales[[#This Row],[Non-Paying Users]],0)</f>
        <v>20</v>
      </c>
      <c r="Q246" t="str">
        <f>_xlfn.IFS(Sales[[#This Row],[Current Upsell $]]=0," ",Sales[[#This Row],[Current Upsell $]]&gt;=400,"High",Sales[[#This Row],[Current Upsell $]]&gt;=100,"Medium",Sales[[#This Row],[Current Upsell $]]&lt;100,"Low")</f>
        <v>Low</v>
      </c>
      <c r="R246" t="str">
        <f>IF(Sales[[#This Row],[Current Upsell $]]&gt;0,_xlfn.TEXTJOIN(" ",FALSE,Sales[[#This Row],[Subscription Type]],Sales[[#This Row],[Upsell Priority]],TEXT(Sales[[#This Row],[Current Upsell $]],"$#")),"")</f>
        <v>Basic Low $20</v>
      </c>
    </row>
    <row r="247" spans="1:18" x14ac:dyDescent="0.25">
      <c r="A247">
        <v>100317</v>
      </c>
      <c r="B247" t="s">
        <v>0</v>
      </c>
      <c r="F247">
        <v>1</v>
      </c>
      <c r="G247">
        <v>2</v>
      </c>
      <c r="H247" s="1">
        <v>44317</v>
      </c>
      <c r="I247" s="1">
        <v>44348</v>
      </c>
      <c r="J247">
        <v>1</v>
      </c>
      <c r="K247">
        <v>0</v>
      </c>
      <c r="L247" s="1">
        <v>44348</v>
      </c>
      <c r="M247">
        <v>10</v>
      </c>
      <c r="N247" s="11">
        <f>_xlfn.SWITCH(Sales[[#This Row],[Subscription Type]],"Basic",10,"Premium",10,"Business",25,"Enterprise",27)</f>
        <v>10</v>
      </c>
      <c r="O247">
        <f>IF(Sales[[#This Row],[Number of Users]]-Sales[[#This Row],[Licenses Bought]]&lt;0,0,Sales[[#This Row],[Number of Users]]-Sales[[#This Row],[Licenses Bought]])</f>
        <v>1</v>
      </c>
      <c r="P247" s="3">
        <f>IF(Sales[[#This Row],[Sales Month]]=MAX(Sales[Sales Month]),Sales[[#This Row],[Upsell $ Per Non-Paying User]]*Sales[[#This Row],[Non-Paying Users]],0)</f>
        <v>10</v>
      </c>
      <c r="Q247" t="str">
        <f>_xlfn.IFS(Sales[[#This Row],[Current Upsell $]]=0," ",Sales[[#This Row],[Current Upsell $]]&gt;=400,"High",Sales[[#This Row],[Current Upsell $]]&gt;=100,"Medium",Sales[[#This Row],[Current Upsell $]]&lt;100,"Low")</f>
        <v>Low</v>
      </c>
      <c r="R247" t="str">
        <f>IF(Sales[[#This Row],[Current Upsell $]]&gt;0,_xlfn.TEXTJOIN(" ",FALSE,Sales[[#This Row],[Subscription Type]],Sales[[#This Row],[Upsell Priority]],TEXT(Sales[[#This Row],[Current Upsell $]],"$#")),"")</f>
        <v>Premium Low $10</v>
      </c>
    </row>
    <row r="248" spans="1:18" x14ac:dyDescent="0.25">
      <c r="A248">
        <v>100318</v>
      </c>
      <c r="B248" t="s">
        <v>0</v>
      </c>
      <c r="D248" s="1"/>
      <c r="E248" s="1"/>
      <c r="F248">
        <v>1</v>
      </c>
      <c r="G248">
        <v>2</v>
      </c>
      <c r="H248" s="1">
        <v>44317</v>
      </c>
      <c r="I248" s="1">
        <v>44378</v>
      </c>
      <c r="J248">
        <v>2</v>
      </c>
      <c r="K248">
        <v>0</v>
      </c>
      <c r="L248" s="1">
        <v>44348</v>
      </c>
      <c r="M248">
        <v>10</v>
      </c>
      <c r="N248" s="11">
        <f>_xlfn.SWITCH(Sales[[#This Row],[Subscription Type]],"Basic",10,"Premium",10,"Business",25,"Enterprise",27)</f>
        <v>10</v>
      </c>
      <c r="O248">
        <f>IF(Sales[[#This Row],[Number of Users]]-Sales[[#This Row],[Licenses Bought]]&lt;0,0,Sales[[#This Row],[Number of Users]]-Sales[[#This Row],[Licenses Bought]])</f>
        <v>1</v>
      </c>
      <c r="P248" s="3">
        <f>IF(Sales[[#This Row],[Sales Month]]=MAX(Sales[Sales Month]),Sales[[#This Row],[Upsell $ Per Non-Paying User]]*Sales[[#This Row],[Non-Paying Users]],0)</f>
        <v>10</v>
      </c>
      <c r="Q248" t="str">
        <f>_xlfn.IFS(Sales[[#This Row],[Current Upsell $]]=0," ",Sales[[#This Row],[Current Upsell $]]&gt;=400,"High",Sales[[#This Row],[Current Upsell $]]&gt;=100,"Medium",Sales[[#This Row],[Current Upsell $]]&lt;100,"Low")</f>
        <v>Low</v>
      </c>
      <c r="R248" t="str">
        <f>IF(Sales[[#This Row],[Current Upsell $]]&gt;0,_xlfn.TEXTJOIN(" ",FALSE,Sales[[#This Row],[Subscription Type]],Sales[[#This Row],[Upsell Priority]],TEXT(Sales[[#This Row],[Current Upsell $]],"$#")),"")</f>
        <v>Premium Low $10</v>
      </c>
    </row>
    <row r="249" spans="1:18" x14ac:dyDescent="0.25">
      <c r="A249">
        <v>100330</v>
      </c>
      <c r="B249" t="s">
        <v>3</v>
      </c>
      <c r="D249" s="1"/>
      <c r="E249" s="1"/>
      <c r="F249">
        <v>0</v>
      </c>
      <c r="G249">
        <v>41</v>
      </c>
      <c r="H249" s="1">
        <v>44348</v>
      </c>
      <c r="I249" s="1">
        <v>44378</v>
      </c>
      <c r="J249">
        <v>1</v>
      </c>
      <c r="K249">
        <v>0</v>
      </c>
      <c r="L249" s="1">
        <v>44348</v>
      </c>
      <c r="M249">
        <v>0</v>
      </c>
      <c r="N249" s="11">
        <f>_xlfn.SWITCH(Sales[[#This Row],[Subscription Type]],"Basic",10,"Premium",10,"Business",25,"Enterprise",27)</f>
        <v>10</v>
      </c>
      <c r="O249">
        <f>IF(Sales[[#This Row],[Number of Users]]-Sales[[#This Row],[Licenses Bought]]&lt;0,0,Sales[[#This Row],[Number of Users]]-Sales[[#This Row],[Licenses Bought]])</f>
        <v>41</v>
      </c>
      <c r="P249" s="3">
        <f>IF(Sales[[#This Row],[Sales Month]]=MAX(Sales[Sales Month]),Sales[[#This Row],[Upsell $ Per Non-Paying User]]*Sales[[#This Row],[Non-Paying Users]],0)</f>
        <v>410</v>
      </c>
      <c r="Q249" t="str">
        <f>_xlfn.IFS(Sales[[#This Row],[Current Upsell $]]=0," ",Sales[[#This Row],[Current Upsell $]]&gt;=400,"High",Sales[[#This Row],[Current Upsell $]]&gt;=100,"Medium",Sales[[#This Row],[Current Upsell $]]&lt;100,"Low")</f>
        <v>High</v>
      </c>
      <c r="R249" t="str">
        <f>IF(Sales[[#This Row],[Current Upsell $]]&gt;0,_xlfn.TEXTJOIN(" ",FALSE,Sales[[#This Row],[Subscription Type]],Sales[[#This Row],[Upsell Priority]],TEXT(Sales[[#This Row],[Current Upsell $]],"$#")),"")</f>
        <v>Basic High $410</v>
      </c>
    </row>
    <row r="250" spans="1:18" x14ac:dyDescent="0.25">
      <c r="A250">
        <v>100332</v>
      </c>
      <c r="B250" t="s">
        <v>3</v>
      </c>
      <c r="D250" s="1"/>
      <c r="E250" s="1"/>
      <c r="F250">
        <v>0</v>
      </c>
      <c r="G250">
        <v>37</v>
      </c>
      <c r="H250" s="1">
        <v>44348</v>
      </c>
      <c r="I250" s="1">
        <v>44378</v>
      </c>
      <c r="J250">
        <v>1</v>
      </c>
      <c r="K250">
        <v>0</v>
      </c>
      <c r="L250" s="1">
        <v>44348</v>
      </c>
      <c r="M250">
        <v>0</v>
      </c>
      <c r="N250" s="11">
        <f>_xlfn.SWITCH(Sales[[#This Row],[Subscription Type]],"Basic",10,"Premium",10,"Business",25,"Enterprise",27)</f>
        <v>10</v>
      </c>
      <c r="O250">
        <f>IF(Sales[[#This Row],[Number of Users]]-Sales[[#This Row],[Licenses Bought]]&lt;0,0,Sales[[#This Row],[Number of Users]]-Sales[[#This Row],[Licenses Bought]])</f>
        <v>37</v>
      </c>
      <c r="P250" s="3">
        <f>IF(Sales[[#This Row],[Sales Month]]=MAX(Sales[Sales Month]),Sales[[#This Row],[Upsell $ Per Non-Paying User]]*Sales[[#This Row],[Non-Paying Users]],0)</f>
        <v>370</v>
      </c>
      <c r="Q250" t="str">
        <f>_xlfn.IFS(Sales[[#This Row],[Current Upsell $]]=0," ",Sales[[#This Row],[Current Upsell $]]&gt;=400,"High",Sales[[#This Row],[Current Upsell $]]&gt;=100,"Medium",Sales[[#This Row],[Current Upsell $]]&lt;100,"Low")</f>
        <v>Medium</v>
      </c>
      <c r="R250" t="str">
        <f>IF(Sales[[#This Row],[Current Upsell $]]&gt;0,_xlfn.TEXTJOIN(" ",FALSE,Sales[[#This Row],[Subscription Type]],Sales[[#This Row],[Upsell Priority]],TEXT(Sales[[#This Row],[Current Upsell $]],"$#")),"")</f>
        <v>Basic Medium $370</v>
      </c>
    </row>
    <row r="251" spans="1:18" x14ac:dyDescent="0.25">
      <c r="A251">
        <v>100333</v>
      </c>
      <c r="B251" t="s">
        <v>3</v>
      </c>
      <c r="D251" s="1"/>
      <c r="E251" s="1"/>
      <c r="F251">
        <v>0</v>
      </c>
      <c r="G251">
        <v>39</v>
      </c>
      <c r="H251" s="1">
        <v>44348</v>
      </c>
      <c r="I251" s="1">
        <v>44378</v>
      </c>
      <c r="J251">
        <v>1</v>
      </c>
      <c r="K251">
        <v>0</v>
      </c>
      <c r="L251" s="1">
        <v>44348</v>
      </c>
      <c r="M251">
        <v>0</v>
      </c>
      <c r="N251" s="11">
        <f>_xlfn.SWITCH(Sales[[#This Row],[Subscription Type]],"Basic",10,"Premium",10,"Business",25,"Enterprise",27)</f>
        <v>10</v>
      </c>
      <c r="O251">
        <f>IF(Sales[[#This Row],[Number of Users]]-Sales[[#This Row],[Licenses Bought]]&lt;0,0,Sales[[#This Row],[Number of Users]]-Sales[[#This Row],[Licenses Bought]])</f>
        <v>39</v>
      </c>
      <c r="P251" s="3">
        <f>IF(Sales[[#This Row],[Sales Month]]=MAX(Sales[Sales Month]),Sales[[#This Row],[Upsell $ Per Non-Paying User]]*Sales[[#This Row],[Non-Paying Users]],0)</f>
        <v>390</v>
      </c>
      <c r="Q251" t="str">
        <f>_xlfn.IFS(Sales[[#This Row],[Current Upsell $]]=0," ",Sales[[#This Row],[Current Upsell $]]&gt;=400,"High",Sales[[#This Row],[Current Upsell $]]&gt;=100,"Medium",Sales[[#This Row],[Current Upsell $]]&lt;100,"Low")</f>
        <v>Medium</v>
      </c>
      <c r="R251" t="str">
        <f>IF(Sales[[#This Row],[Current Upsell $]]&gt;0,_xlfn.TEXTJOIN(" ",FALSE,Sales[[#This Row],[Subscription Type]],Sales[[#This Row],[Upsell Priority]],TEXT(Sales[[#This Row],[Current Upsell $]],"$#")),"")</f>
        <v>Basic Medium $390</v>
      </c>
    </row>
    <row r="252" spans="1:18" x14ac:dyDescent="0.25">
      <c r="A252">
        <v>100334</v>
      </c>
      <c r="B252" t="s">
        <v>3</v>
      </c>
      <c r="D252" s="1"/>
      <c r="E252" s="1"/>
      <c r="F252">
        <v>0</v>
      </c>
      <c r="G252">
        <v>37</v>
      </c>
      <c r="H252" s="1">
        <v>44348</v>
      </c>
      <c r="I252" s="1">
        <v>44378</v>
      </c>
      <c r="J252">
        <v>1</v>
      </c>
      <c r="K252">
        <v>0</v>
      </c>
      <c r="L252" s="1">
        <v>44348</v>
      </c>
      <c r="M252">
        <v>0</v>
      </c>
      <c r="N252" s="11">
        <f>_xlfn.SWITCH(Sales[[#This Row],[Subscription Type]],"Basic",10,"Premium",10,"Business",25,"Enterprise",27)</f>
        <v>10</v>
      </c>
      <c r="O252">
        <f>IF(Sales[[#This Row],[Number of Users]]-Sales[[#This Row],[Licenses Bought]]&lt;0,0,Sales[[#This Row],[Number of Users]]-Sales[[#This Row],[Licenses Bought]])</f>
        <v>37</v>
      </c>
      <c r="P252" s="3">
        <f>IF(Sales[[#This Row],[Sales Month]]=MAX(Sales[Sales Month]),Sales[[#This Row],[Upsell $ Per Non-Paying User]]*Sales[[#This Row],[Non-Paying Users]],0)</f>
        <v>370</v>
      </c>
      <c r="Q252" t="str">
        <f>_xlfn.IFS(Sales[[#This Row],[Current Upsell $]]=0," ",Sales[[#This Row],[Current Upsell $]]&gt;=400,"High",Sales[[#This Row],[Current Upsell $]]&gt;=100,"Medium",Sales[[#This Row],[Current Upsell $]]&lt;100,"Low")</f>
        <v>Medium</v>
      </c>
      <c r="R252" t="str">
        <f>IF(Sales[[#This Row],[Current Upsell $]]&gt;0,_xlfn.TEXTJOIN(" ",FALSE,Sales[[#This Row],[Subscription Type]],Sales[[#This Row],[Upsell Priority]],TEXT(Sales[[#This Row],[Current Upsell $]],"$#")),"")</f>
        <v>Basic Medium $370</v>
      </c>
    </row>
    <row r="253" spans="1:18" x14ac:dyDescent="0.25">
      <c r="A253">
        <v>100335</v>
      </c>
      <c r="B253" t="s">
        <v>3</v>
      </c>
      <c r="D253" s="1"/>
      <c r="E253" s="1"/>
      <c r="F253">
        <v>0</v>
      </c>
      <c r="G253">
        <v>28</v>
      </c>
      <c r="H253" s="1">
        <v>44348</v>
      </c>
      <c r="I253" s="1">
        <v>44378</v>
      </c>
      <c r="J253">
        <v>1</v>
      </c>
      <c r="K253">
        <v>0</v>
      </c>
      <c r="L253" s="1">
        <v>44348</v>
      </c>
      <c r="M253">
        <v>0</v>
      </c>
      <c r="N253" s="11">
        <f>_xlfn.SWITCH(Sales[[#This Row],[Subscription Type]],"Basic",10,"Premium",10,"Business",25,"Enterprise",27)</f>
        <v>10</v>
      </c>
      <c r="O253">
        <f>IF(Sales[[#This Row],[Number of Users]]-Sales[[#This Row],[Licenses Bought]]&lt;0,0,Sales[[#This Row],[Number of Users]]-Sales[[#This Row],[Licenses Bought]])</f>
        <v>28</v>
      </c>
      <c r="P253" s="3">
        <f>IF(Sales[[#This Row],[Sales Month]]=MAX(Sales[Sales Month]),Sales[[#This Row],[Upsell $ Per Non-Paying User]]*Sales[[#This Row],[Non-Paying Users]],0)</f>
        <v>280</v>
      </c>
      <c r="Q253" t="str">
        <f>_xlfn.IFS(Sales[[#This Row],[Current Upsell $]]=0," ",Sales[[#This Row],[Current Upsell $]]&gt;=400,"High",Sales[[#This Row],[Current Upsell $]]&gt;=100,"Medium",Sales[[#This Row],[Current Upsell $]]&lt;100,"Low")</f>
        <v>Medium</v>
      </c>
      <c r="R253" t="str">
        <f>IF(Sales[[#This Row],[Current Upsell $]]&gt;0,_xlfn.TEXTJOIN(" ",FALSE,Sales[[#This Row],[Subscription Type]],Sales[[#This Row],[Upsell Priority]],TEXT(Sales[[#This Row],[Current Upsell $]],"$#")),"")</f>
        <v>Basic Medium $280</v>
      </c>
    </row>
    <row r="254" spans="1:18" x14ac:dyDescent="0.25">
      <c r="A254">
        <v>100336</v>
      </c>
      <c r="B254" t="s">
        <v>3</v>
      </c>
      <c r="D254" s="1"/>
      <c r="E254" s="1"/>
      <c r="F254">
        <v>0</v>
      </c>
      <c r="G254">
        <v>20</v>
      </c>
      <c r="H254" s="1">
        <v>44348</v>
      </c>
      <c r="I254" s="1">
        <v>44378</v>
      </c>
      <c r="J254">
        <v>1</v>
      </c>
      <c r="K254">
        <v>0</v>
      </c>
      <c r="L254" s="1">
        <v>44348</v>
      </c>
      <c r="M254">
        <v>0</v>
      </c>
      <c r="N254" s="11">
        <f>_xlfn.SWITCH(Sales[[#This Row],[Subscription Type]],"Basic",10,"Premium",10,"Business",25,"Enterprise",27)</f>
        <v>10</v>
      </c>
      <c r="O254">
        <f>IF(Sales[[#This Row],[Number of Users]]-Sales[[#This Row],[Licenses Bought]]&lt;0,0,Sales[[#This Row],[Number of Users]]-Sales[[#This Row],[Licenses Bought]])</f>
        <v>20</v>
      </c>
      <c r="P254" s="3">
        <f>IF(Sales[[#This Row],[Sales Month]]=MAX(Sales[Sales Month]),Sales[[#This Row],[Upsell $ Per Non-Paying User]]*Sales[[#This Row],[Non-Paying Users]],0)</f>
        <v>200</v>
      </c>
      <c r="Q254" t="str">
        <f>_xlfn.IFS(Sales[[#This Row],[Current Upsell $]]=0," ",Sales[[#This Row],[Current Upsell $]]&gt;=400,"High",Sales[[#This Row],[Current Upsell $]]&gt;=100,"Medium",Sales[[#This Row],[Current Upsell $]]&lt;100,"Low")</f>
        <v>Medium</v>
      </c>
      <c r="R254" t="str">
        <f>IF(Sales[[#This Row],[Current Upsell $]]&gt;0,_xlfn.TEXTJOIN(" ",FALSE,Sales[[#This Row],[Subscription Type]],Sales[[#This Row],[Upsell Priority]],TEXT(Sales[[#This Row],[Current Upsell $]],"$#")),"")</f>
        <v>Basic Medium $200</v>
      </c>
    </row>
    <row r="255" spans="1:18" x14ac:dyDescent="0.25">
      <c r="A255">
        <v>100337</v>
      </c>
      <c r="B255" t="s">
        <v>3</v>
      </c>
      <c r="D255" s="1"/>
      <c r="E255" s="1"/>
      <c r="F255">
        <v>0</v>
      </c>
      <c r="G255">
        <v>26</v>
      </c>
      <c r="H255" s="1">
        <v>44348</v>
      </c>
      <c r="I255" s="1">
        <v>44378</v>
      </c>
      <c r="J255">
        <v>1</v>
      </c>
      <c r="K255">
        <v>0</v>
      </c>
      <c r="L255" s="1">
        <v>44348</v>
      </c>
      <c r="M255">
        <v>0</v>
      </c>
      <c r="N255" s="11">
        <f>_xlfn.SWITCH(Sales[[#This Row],[Subscription Type]],"Basic",10,"Premium",10,"Business",25,"Enterprise",27)</f>
        <v>10</v>
      </c>
      <c r="O255">
        <f>IF(Sales[[#This Row],[Number of Users]]-Sales[[#This Row],[Licenses Bought]]&lt;0,0,Sales[[#This Row],[Number of Users]]-Sales[[#This Row],[Licenses Bought]])</f>
        <v>26</v>
      </c>
      <c r="P255" s="3">
        <f>IF(Sales[[#This Row],[Sales Month]]=MAX(Sales[Sales Month]),Sales[[#This Row],[Upsell $ Per Non-Paying User]]*Sales[[#This Row],[Non-Paying Users]],0)</f>
        <v>260</v>
      </c>
      <c r="Q255" t="str">
        <f>_xlfn.IFS(Sales[[#This Row],[Current Upsell $]]=0," ",Sales[[#This Row],[Current Upsell $]]&gt;=400,"High",Sales[[#This Row],[Current Upsell $]]&gt;=100,"Medium",Sales[[#This Row],[Current Upsell $]]&lt;100,"Low")</f>
        <v>Medium</v>
      </c>
      <c r="R255" t="str">
        <f>IF(Sales[[#This Row],[Current Upsell $]]&gt;0,_xlfn.TEXTJOIN(" ",FALSE,Sales[[#This Row],[Subscription Type]],Sales[[#This Row],[Upsell Priority]],TEXT(Sales[[#This Row],[Current Upsell $]],"$#")),"")</f>
        <v>Basic Medium $260</v>
      </c>
    </row>
    <row r="256" spans="1:18" x14ac:dyDescent="0.25">
      <c r="A256">
        <v>100338</v>
      </c>
      <c r="B256" t="s">
        <v>3</v>
      </c>
      <c r="D256" s="1"/>
      <c r="E256" s="1"/>
      <c r="F256">
        <v>0</v>
      </c>
      <c r="G256">
        <v>32</v>
      </c>
      <c r="H256" s="1">
        <v>44348</v>
      </c>
      <c r="I256" s="1">
        <v>44378</v>
      </c>
      <c r="J256">
        <v>1</v>
      </c>
      <c r="K256">
        <v>0</v>
      </c>
      <c r="L256" s="1">
        <v>44348</v>
      </c>
      <c r="M256">
        <v>0</v>
      </c>
      <c r="N256" s="11">
        <f>_xlfn.SWITCH(Sales[[#This Row],[Subscription Type]],"Basic",10,"Premium",10,"Business",25,"Enterprise",27)</f>
        <v>10</v>
      </c>
      <c r="O256">
        <f>IF(Sales[[#This Row],[Number of Users]]-Sales[[#This Row],[Licenses Bought]]&lt;0,0,Sales[[#This Row],[Number of Users]]-Sales[[#This Row],[Licenses Bought]])</f>
        <v>32</v>
      </c>
      <c r="P256" s="3">
        <f>IF(Sales[[#This Row],[Sales Month]]=MAX(Sales[Sales Month]),Sales[[#This Row],[Upsell $ Per Non-Paying User]]*Sales[[#This Row],[Non-Paying Users]],0)</f>
        <v>320</v>
      </c>
      <c r="Q256" t="str">
        <f>_xlfn.IFS(Sales[[#This Row],[Current Upsell $]]=0," ",Sales[[#This Row],[Current Upsell $]]&gt;=400,"High",Sales[[#This Row],[Current Upsell $]]&gt;=100,"Medium",Sales[[#This Row],[Current Upsell $]]&lt;100,"Low")</f>
        <v>Medium</v>
      </c>
      <c r="R256" t="str">
        <f>IF(Sales[[#This Row],[Current Upsell $]]&gt;0,_xlfn.TEXTJOIN(" ",FALSE,Sales[[#This Row],[Subscription Type]],Sales[[#This Row],[Upsell Priority]],TEXT(Sales[[#This Row],[Current Upsell $]],"$#")),"")</f>
        <v>Basic Medium $320</v>
      </c>
    </row>
    <row r="257" spans="1:18" x14ac:dyDescent="0.25">
      <c r="A257">
        <v>100339</v>
      </c>
      <c r="B257" t="s">
        <v>3</v>
      </c>
      <c r="D257" s="1"/>
      <c r="E257" s="1"/>
      <c r="F257">
        <v>0</v>
      </c>
      <c r="G257">
        <v>20</v>
      </c>
      <c r="H257" s="1">
        <v>44348</v>
      </c>
      <c r="I257" s="1">
        <v>44378</v>
      </c>
      <c r="J257">
        <v>1</v>
      </c>
      <c r="K257">
        <v>0</v>
      </c>
      <c r="L257" s="1">
        <v>44348</v>
      </c>
      <c r="M257">
        <v>0</v>
      </c>
      <c r="N257" s="11">
        <f>_xlfn.SWITCH(Sales[[#This Row],[Subscription Type]],"Basic",10,"Premium",10,"Business",25,"Enterprise",27)</f>
        <v>10</v>
      </c>
      <c r="O257">
        <f>IF(Sales[[#This Row],[Number of Users]]-Sales[[#This Row],[Licenses Bought]]&lt;0,0,Sales[[#This Row],[Number of Users]]-Sales[[#This Row],[Licenses Bought]])</f>
        <v>20</v>
      </c>
      <c r="P257" s="3">
        <f>IF(Sales[[#This Row],[Sales Month]]=MAX(Sales[Sales Month]),Sales[[#This Row],[Upsell $ Per Non-Paying User]]*Sales[[#This Row],[Non-Paying Users]],0)</f>
        <v>200</v>
      </c>
      <c r="Q257" t="str">
        <f>_xlfn.IFS(Sales[[#This Row],[Current Upsell $]]=0," ",Sales[[#This Row],[Current Upsell $]]&gt;=400,"High",Sales[[#This Row],[Current Upsell $]]&gt;=100,"Medium",Sales[[#This Row],[Current Upsell $]]&lt;100,"Low")</f>
        <v>Medium</v>
      </c>
      <c r="R257" t="str">
        <f>IF(Sales[[#This Row],[Current Upsell $]]&gt;0,_xlfn.TEXTJOIN(" ",FALSE,Sales[[#This Row],[Subscription Type]],Sales[[#This Row],[Upsell Priority]],TEXT(Sales[[#This Row],[Current Upsell $]],"$#")),"")</f>
        <v>Basic Medium $200</v>
      </c>
    </row>
    <row r="258" spans="1:18" x14ac:dyDescent="0.25">
      <c r="A258">
        <v>100340</v>
      </c>
      <c r="B258" t="s">
        <v>3</v>
      </c>
      <c r="D258" s="1"/>
      <c r="E258" s="1"/>
      <c r="F258">
        <v>0</v>
      </c>
      <c r="G258">
        <v>21</v>
      </c>
      <c r="H258" s="1">
        <v>44348</v>
      </c>
      <c r="I258" s="1">
        <v>44378</v>
      </c>
      <c r="J258">
        <v>1</v>
      </c>
      <c r="K258">
        <v>0</v>
      </c>
      <c r="L258" s="1">
        <v>44348</v>
      </c>
      <c r="M258">
        <v>0</v>
      </c>
      <c r="N258" s="11">
        <f>_xlfn.SWITCH(Sales[[#This Row],[Subscription Type]],"Basic",10,"Premium",10,"Business",25,"Enterprise",27)</f>
        <v>10</v>
      </c>
      <c r="O258">
        <f>IF(Sales[[#This Row],[Number of Users]]-Sales[[#This Row],[Licenses Bought]]&lt;0,0,Sales[[#This Row],[Number of Users]]-Sales[[#This Row],[Licenses Bought]])</f>
        <v>21</v>
      </c>
      <c r="P258" s="3">
        <f>IF(Sales[[#This Row],[Sales Month]]=MAX(Sales[Sales Month]),Sales[[#This Row],[Upsell $ Per Non-Paying User]]*Sales[[#This Row],[Non-Paying Users]],0)</f>
        <v>210</v>
      </c>
      <c r="Q258" t="str">
        <f>_xlfn.IFS(Sales[[#This Row],[Current Upsell $]]=0," ",Sales[[#This Row],[Current Upsell $]]&gt;=400,"High",Sales[[#This Row],[Current Upsell $]]&gt;=100,"Medium",Sales[[#This Row],[Current Upsell $]]&lt;100,"Low")</f>
        <v>Medium</v>
      </c>
      <c r="R258" t="str">
        <f>IF(Sales[[#This Row],[Current Upsell $]]&gt;0,_xlfn.TEXTJOIN(" ",FALSE,Sales[[#This Row],[Subscription Type]],Sales[[#This Row],[Upsell Priority]],TEXT(Sales[[#This Row],[Current Upsell $]],"$#")),"")</f>
        <v>Basic Medium $210</v>
      </c>
    </row>
    <row r="259" spans="1:18" x14ac:dyDescent="0.25">
      <c r="A259">
        <v>100341</v>
      </c>
      <c r="B259" t="s">
        <v>3</v>
      </c>
      <c r="D259" s="1"/>
      <c r="E259" s="1"/>
      <c r="F259">
        <v>0</v>
      </c>
      <c r="G259">
        <v>20</v>
      </c>
      <c r="H259" s="1">
        <v>44348</v>
      </c>
      <c r="I259" s="1">
        <v>44378</v>
      </c>
      <c r="J259">
        <v>1</v>
      </c>
      <c r="K259">
        <v>0</v>
      </c>
      <c r="L259" s="1">
        <v>44348</v>
      </c>
      <c r="M259">
        <v>0</v>
      </c>
      <c r="N259" s="11">
        <f>_xlfn.SWITCH(Sales[[#This Row],[Subscription Type]],"Basic",10,"Premium",10,"Business",25,"Enterprise",27)</f>
        <v>10</v>
      </c>
      <c r="O259">
        <f>IF(Sales[[#This Row],[Number of Users]]-Sales[[#This Row],[Licenses Bought]]&lt;0,0,Sales[[#This Row],[Number of Users]]-Sales[[#This Row],[Licenses Bought]])</f>
        <v>20</v>
      </c>
      <c r="P259" s="3">
        <f>IF(Sales[[#This Row],[Sales Month]]=MAX(Sales[Sales Month]),Sales[[#This Row],[Upsell $ Per Non-Paying User]]*Sales[[#This Row],[Non-Paying Users]],0)</f>
        <v>200</v>
      </c>
      <c r="Q259" t="str">
        <f>_xlfn.IFS(Sales[[#This Row],[Current Upsell $]]=0," ",Sales[[#This Row],[Current Upsell $]]&gt;=400,"High",Sales[[#This Row],[Current Upsell $]]&gt;=100,"Medium",Sales[[#This Row],[Current Upsell $]]&lt;100,"Low")</f>
        <v>Medium</v>
      </c>
      <c r="R259" t="str">
        <f>IF(Sales[[#This Row],[Current Upsell $]]&gt;0,_xlfn.TEXTJOIN(" ",FALSE,Sales[[#This Row],[Subscription Type]],Sales[[#This Row],[Upsell Priority]],TEXT(Sales[[#This Row],[Current Upsell $]],"$#")),"")</f>
        <v>Basic Medium $200</v>
      </c>
    </row>
    <row r="260" spans="1:18" x14ac:dyDescent="0.25">
      <c r="A260">
        <v>100342</v>
      </c>
      <c r="B260" t="s">
        <v>3</v>
      </c>
      <c r="D260" s="1"/>
      <c r="E260" s="1"/>
      <c r="F260">
        <v>0</v>
      </c>
      <c r="G260">
        <v>21</v>
      </c>
      <c r="H260" s="1">
        <v>44348</v>
      </c>
      <c r="I260" s="1">
        <v>44378</v>
      </c>
      <c r="J260">
        <v>1</v>
      </c>
      <c r="K260">
        <v>0</v>
      </c>
      <c r="L260" s="1">
        <v>44348</v>
      </c>
      <c r="M260">
        <v>0</v>
      </c>
      <c r="N260" s="11">
        <f>_xlfn.SWITCH(Sales[[#This Row],[Subscription Type]],"Basic",10,"Premium",10,"Business",25,"Enterprise",27)</f>
        <v>10</v>
      </c>
      <c r="O260">
        <f>IF(Sales[[#This Row],[Number of Users]]-Sales[[#This Row],[Licenses Bought]]&lt;0,0,Sales[[#This Row],[Number of Users]]-Sales[[#This Row],[Licenses Bought]])</f>
        <v>21</v>
      </c>
      <c r="P260" s="3">
        <f>IF(Sales[[#This Row],[Sales Month]]=MAX(Sales[Sales Month]),Sales[[#This Row],[Upsell $ Per Non-Paying User]]*Sales[[#This Row],[Non-Paying Users]],0)</f>
        <v>210</v>
      </c>
      <c r="Q260" t="str">
        <f>_xlfn.IFS(Sales[[#This Row],[Current Upsell $]]=0," ",Sales[[#This Row],[Current Upsell $]]&gt;=400,"High",Sales[[#This Row],[Current Upsell $]]&gt;=100,"Medium",Sales[[#This Row],[Current Upsell $]]&lt;100,"Low")</f>
        <v>Medium</v>
      </c>
      <c r="R260" t="str">
        <f>IF(Sales[[#This Row],[Current Upsell $]]&gt;0,_xlfn.TEXTJOIN(" ",FALSE,Sales[[#This Row],[Subscription Type]],Sales[[#This Row],[Upsell Priority]],TEXT(Sales[[#This Row],[Current Upsell $]],"$#")),"")</f>
        <v>Basic Medium $210</v>
      </c>
    </row>
    <row r="261" spans="1:18" x14ac:dyDescent="0.25">
      <c r="A261">
        <v>100343</v>
      </c>
      <c r="B261" t="s">
        <v>3</v>
      </c>
      <c r="D261" s="1"/>
      <c r="E261" s="1"/>
      <c r="F261">
        <v>0</v>
      </c>
      <c r="G261">
        <v>23</v>
      </c>
      <c r="H261" s="1">
        <v>44348</v>
      </c>
      <c r="I261" s="1">
        <v>44378</v>
      </c>
      <c r="J261">
        <v>1</v>
      </c>
      <c r="K261">
        <v>0</v>
      </c>
      <c r="L261" s="1">
        <v>44348</v>
      </c>
      <c r="M261">
        <v>0</v>
      </c>
      <c r="N261" s="11">
        <f>_xlfn.SWITCH(Sales[[#This Row],[Subscription Type]],"Basic",10,"Premium",10,"Business",25,"Enterprise",27)</f>
        <v>10</v>
      </c>
      <c r="O261">
        <f>IF(Sales[[#This Row],[Number of Users]]-Sales[[#This Row],[Licenses Bought]]&lt;0,0,Sales[[#This Row],[Number of Users]]-Sales[[#This Row],[Licenses Bought]])</f>
        <v>23</v>
      </c>
      <c r="P261" s="3">
        <f>IF(Sales[[#This Row],[Sales Month]]=MAX(Sales[Sales Month]),Sales[[#This Row],[Upsell $ Per Non-Paying User]]*Sales[[#This Row],[Non-Paying Users]],0)</f>
        <v>230</v>
      </c>
      <c r="Q261" t="str">
        <f>_xlfn.IFS(Sales[[#This Row],[Current Upsell $]]=0," ",Sales[[#This Row],[Current Upsell $]]&gt;=400,"High",Sales[[#This Row],[Current Upsell $]]&gt;=100,"Medium",Sales[[#This Row],[Current Upsell $]]&lt;100,"Low")</f>
        <v>Medium</v>
      </c>
      <c r="R261" t="str">
        <f>IF(Sales[[#This Row],[Current Upsell $]]&gt;0,_xlfn.TEXTJOIN(" ",FALSE,Sales[[#This Row],[Subscription Type]],Sales[[#This Row],[Upsell Priority]],TEXT(Sales[[#This Row],[Current Upsell $]],"$#")),"")</f>
        <v>Basic Medium $230</v>
      </c>
    </row>
    <row r="262" spans="1:18" x14ac:dyDescent="0.25">
      <c r="A262">
        <v>100344</v>
      </c>
      <c r="B262" t="s">
        <v>3</v>
      </c>
      <c r="F262">
        <v>0</v>
      </c>
      <c r="G262">
        <v>12</v>
      </c>
      <c r="H262" s="1">
        <v>44348</v>
      </c>
      <c r="I262" s="1">
        <v>44378</v>
      </c>
      <c r="J262">
        <v>1</v>
      </c>
      <c r="K262">
        <v>0</v>
      </c>
      <c r="L262" s="1">
        <v>44348</v>
      </c>
      <c r="M262">
        <v>0</v>
      </c>
      <c r="N262" s="11">
        <f>_xlfn.SWITCH(Sales[[#This Row],[Subscription Type]],"Basic",10,"Premium",10,"Business",25,"Enterprise",27)</f>
        <v>10</v>
      </c>
      <c r="O262">
        <f>IF(Sales[[#This Row],[Number of Users]]-Sales[[#This Row],[Licenses Bought]]&lt;0,0,Sales[[#This Row],[Number of Users]]-Sales[[#This Row],[Licenses Bought]])</f>
        <v>12</v>
      </c>
      <c r="P262" s="3">
        <f>IF(Sales[[#This Row],[Sales Month]]=MAX(Sales[Sales Month]),Sales[[#This Row],[Upsell $ Per Non-Paying User]]*Sales[[#This Row],[Non-Paying Users]],0)</f>
        <v>120</v>
      </c>
      <c r="Q262" t="str">
        <f>_xlfn.IFS(Sales[[#This Row],[Current Upsell $]]=0," ",Sales[[#This Row],[Current Upsell $]]&gt;=400,"High",Sales[[#This Row],[Current Upsell $]]&gt;=100,"Medium",Sales[[#This Row],[Current Upsell $]]&lt;100,"Low")</f>
        <v>Medium</v>
      </c>
      <c r="R262" t="str">
        <f>IF(Sales[[#This Row],[Current Upsell $]]&gt;0,_xlfn.TEXTJOIN(" ",FALSE,Sales[[#This Row],[Subscription Type]],Sales[[#This Row],[Upsell Priority]],TEXT(Sales[[#This Row],[Current Upsell $]],"$#")),"")</f>
        <v>Basic Medium $120</v>
      </c>
    </row>
    <row r="263" spans="1:18" x14ac:dyDescent="0.25">
      <c r="A263">
        <v>100345</v>
      </c>
      <c r="B263" t="s">
        <v>3</v>
      </c>
      <c r="F263">
        <v>0</v>
      </c>
      <c r="G263">
        <v>14</v>
      </c>
      <c r="H263" s="1">
        <v>44348</v>
      </c>
      <c r="I263" s="1">
        <v>44378</v>
      </c>
      <c r="J263">
        <v>1</v>
      </c>
      <c r="K263">
        <v>0</v>
      </c>
      <c r="L263" s="1">
        <v>44348</v>
      </c>
      <c r="M263">
        <v>0</v>
      </c>
      <c r="N263" s="11">
        <f>_xlfn.SWITCH(Sales[[#This Row],[Subscription Type]],"Basic",10,"Premium",10,"Business",25,"Enterprise",27)</f>
        <v>10</v>
      </c>
      <c r="O263">
        <f>IF(Sales[[#This Row],[Number of Users]]-Sales[[#This Row],[Licenses Bought]]&lt;0,0,Sales[[#This Row],[Number of Users]]-Sales[[#This Row],[Licenses Bought]])</f>
        <v>14</v>
      </c>
      <c r="P263" s="3">
        <f>IF(Sales[[#This Row],[Sales Month]]=MAX(Sales[Sales Month]),Sales[[#This Row],[Upsell $ Per Non-Paying User]]*Sales[[#This Row],[Non-Paying Users]],0)</f>
        <v>140</v>
      </c>
      <c r="Q263" t="str">
        <f>_xlfn.IFS(Sales[[#This Row],[Current Upsell $]]=0," ",Sales[[#This Row],[Current Upsell $]]&gt;=400,"High",Sales[[#This Row],[Current Upsell $]]&gt;=100,"Medium",Sales[[#This Row],[Current Upsell $]]&lt;100,"Low")</f>
        <v>Medium</v>
      </c>
      <c r="R263" t="str">
        <f>IF(Sales[[#This Row],[Current Upsell $]]&gt;0,_xlfn.TEXTJOIN(" ",FALSE,Sales[[#This Row],[Subscription Type]],Sales[[#This Row],[Upsell Priority]],TEXT(Sales[[#This Row],[Current Upsell $]],"$#")),"")</f>
        <v>Basic Medium $140</v>
      </c>
    </row>
    <row r="264" spans="1:18" x14ac:dyDescent="0.25">
      <c r="A264">
        <v>100346</v>
      </c>
      <c r="B264" t="s">
        <v>3</v>
      </c>
      <c r="F264">
        <v>0</v>
      </c>
      <c r="G264">
        <v>11</v>
      </c>
      <c r="H264" s="1">
        <v>44348</v>
      </c>
      <c r="I264" s="1">
        <v>44378</v>
      </c>
      <c r="J264">
        <v>1</v>
      </c>
      <c r="K264">
        <v>0</v>
      </c>
      <c r="L264" s="1">
        <v>44348</v>
      </c>
      <c r="M264">
        <v>0</v>
      </c>
      <c r="N264" s="11">
        <f>_xlfn.SWITCH(Sales[[#This Row],[Subscription Type]],"Basic",10,"Premium",10,"Business",25,"Enterprise",27)</f>
        <v>10</v>
      </c>
      <c r="O264">
        <f>IF(Sales[[#This Row],[Number of Users]]-Sales[[#This Row],[Licenses Bought]]&lt;0,0,Sales[[#This Row],[Number of Users]]-Sales[[#This Row],[Licenses Bought]])</f>
        <v>11</v>
      </c>
      <c r="P264" s="3">
        <f>IF(Sales[[#This Row],[Sales Month]]=MAX(Sales[Sales Month]),Sales[[#This Row],[Upsell $ Per Non-Paying User]]*Sales[[#This Row],[Non-Paying Users]],0)</f>
        <v>110</v>
      </c>
      <c r="Q264" t="str">
        <f>_xlfn.IFS(Sales[[#This Row],[Current Upsell $]]=0," ",Sales[[#This Row],[Current Upsell $]]&gt;=400,"High",Sales[[#This Row],[Current Upsell $]]&gt;=100,"Medium",Sales[[#This Row],[Current Upsell $]]&lt;100,"Low")</f>
        <v>Medium</v>
      </c>
      <c r="R264" t="str">
        <f>IF(Sales[[#This Row],[Current Upsell $]]&gt;0,_xlfn.TEXTJOIN(" ",FALSE,Sales[[#This Row],[Subscription Type]],Sales[[#This Row],[Upsell Priority]],TEXT(Sales[[#This Row],[Current Upsell $]],"$#")),"")</f>
        <v>Basic Medium $110</v>
      </c>
    </row>
    <row r="265" spans="1:18" x14ac:dyDescent="0.25">
      <c r="A265">
        <v>100347</v>
      </c>
      <c r="B265" t="s">
        <v>3</v>
      </c>
      <c r="F265">
        <v>0</v>
      </c>
      <c r="G265">
        <v>11</v>
      </c>
      <c r="H265" s="1">
        <v>44348</v>
      </c>
      <c r="I265" s="1">
        <v>44378</v>
      </c>
      <c r="J265">
        <v>1</v>
      </c>
      <c r="K265">
        <v>0</v>
      </c>
      <c r="L265" s="1">
        <v>44348</v>
      </c>
      <c r="M265">
        <v>0</v>
      </c>
      <c r="N265" s="11">
        <f>_xlfn.SWITCH(Sales[[#This Row],[Subscription Type]],"Basic",10,"Premium",10,"Business",25,"Enterprise",27)</f>
        <v>10</v>
      </c>
      <c r="O265">
        <f>IF(Sales[[#This Row],[Number of Users]]-Sales[[#This Row],[Licenses Bought]]&lt;0,0,Sales[[#This Row],[Number of Users]]-Sales[[#This Row],[Licenses Bought]])</f>
        <v>11</v>
      </c>
      <c r="P265" s="3">
        <f>IF(Sales[[#This Row],[Sales Month]]=MAX(Sales[Sales Month]),Sales[[#This Row],[Upsell $ Per Non-Paying User]]*Sales[[#This Row],[Non-Paying Users]],0)</f>
        <v>110</v>
      </c>
      <c r="Q265" t="str">
        <f>_xlfn.IFS(Sales[[#This Row],[Current Upsell $]]=0," ",Sales[[#This Row],[Current Upsell $]]&gt;=400,"High",Sales[[#This Row],[Current Upsell $]]&gt;=100,"Medium",Sales[[#This Row],[Current Upsell $]]&lt;100,"Low")</f>
        <v>Medium</v>
      </c>
      <c r="R265" t="str">
        <f>IF(Sales[[#This Row],[Current Upsell $]]&gt;0,_xlfn.TEXTJOIN(" ",FALSE,Sales[[#This Row],[Subscription Type]],Sales[[#This Row],[Upsell Priority]],TEXT(Sales[[#This Row],[Current Upsell $]],"$#")),"")</f>
        <v>Basic Medium $110</v>
      </c>
    </row>
    <row r="266" spans="1:18" x14ac:dyDescent="0.25">
      <c r="A266">
        <v>100348</v>
      </c>
      <c r="B266" t="s">
        <v>3</v>
      </c>
      <c r="D266" s="1"/>
      <c r="E266" s="1"/>
      <c r="F266">
        <v>0</v>
      </c>
      <c r="G266">
        <v>13</v>
      </c>
      <c r="H266" s="1">
        <v>44348</v>
      </c>
      <c r="I266" s="1">
        <v>44378</v>
      </c>
      <c r="J266">
        <v>1</v>
      </c>
      <c r="K266">
        <v>0</v>
      </c>
      <c r="L266" s="1">
        <v>44348</v>
      </c>
      <c r="M266">
        <v>0</v>
      </c>
      <c r="N266" s="11">
        <f>_xlfn.SWITCH(Sales[[#This Row],[Subscription Type]],"Basic",10,"Premium",10,"Business",25,"Enterprise",27)</f>
        <v>10</v>
      </c>
      <c r="O266">
        <f>IF(Sales[[#This Row],[Number of Users]]-Sales[[#This Row],[Licenses Bought]]&lt;0,0,Sales[[#This Row],[Number of Users]]-Sales[[#This Row],[Licenses Bought]])</f>
        <v>13</v>
      </c>
      <c r="P266" s="3">
        <f>IF(Sales[[#This Row],[Sales Month]]=MAX(Sales[Sales Month]),Sales[[#This Row],[Upsell $ Per Non-Paying User]]*Sales[[#This Row],[Non-Paying Users]],0)</f>
        <v>130</v>
      </c>
      <c r="Q266" t="str">
        <f>_xlfn.IFS(Sales[[#This Row],[Current Upsell $]]=0," ",Sales[[#This Row],[Current Upsell $]]&gt;=400,"High",Sales[[#This Row],[Current Upsell $]]&gt;=100,"Medium",Sales[[#This Row],[Current Upsell $]]&lt;100,"Low")</f>
        <v>Medium</v>
      </c>
      <c r="R266" t="str">
        <f>IF(Sales[[#This Row],[Current Upsell $]]&gt;0,_xlfn.TEXTJOIN(" ",FALSE,Sales[[#This Row],[Subscription Type]],Sales[[#This Row],[Upsell Priority]],TEXT(Sales[[#This Row],[Current Upsell $]],"$#")),"")</f>
        <v>Basic Medium $130</v>
      </c>
    </row>
    <row r="267" spans="1:18" x14ac:dyDescent="0.25">
      <c r="A267">
        <v>100349</v>
      </c>
      <c r="B267" t="s">
        <v>3</v>
      </c>
      <c r="F267">
        <v>0</v>
      </c>
      <c r="G267">
        <v>11</v>
      </c>
      <c r="H267" s="1">
        <v>44348</v>
      </c>
      <c r="I267" s="1">
        <v>44378</v>
      </c>
      <c r="J267">
        <v>1</v>
      </c>
      <c r="K267">
        <v>0</v>
      </c>
      <c r="L267" s="1">
        <v>44348</v>
      </c>
      <c r="M267">
        <v>0</v>
      </c>
      <c r="N267" s="11">
        <f>_xlfn.SWITCH(Sales[[#This Row],[Subscription Type]],"Basic",10,"Premium",10,"Business",25,"Enterprise",27)</f>
        <v>10</v>
      </c>
      <c r="O267">
        <f>IF(Sales[[#This Row],[Number of Users]]-Sales[[#This Row],[Licenses Bought]]&lt;0,0,Sales[[#This Row],[Number of Users]]-Sales[[#This Row],[Licenses Bought]])</f>
        <v>11</v>
      </c>
      <c r="P267" s="3">
        <f>IF(Sales[[#This Row],[Sales Month]]=MAX(Sales[Sales Month]),Sales[[#This Row],[Upsell $ Per Non-Paying User]]*Sales[[#This Row],[Non-Paying Users]],0)</f>
        <v>110</v>
      </c>
      <c r="Q267" t="str">
        <f>_xlfn.IFS(Sales[[#This Row],[Current Upsell $]]=0," ",Sales[[#This Row],[Current Upsell $]]&gt;=400,"High",Sales[[#This Row],[Current Upsell $]]&gt;=100,"Medium",Sales[[#This Row],[Current Upsell $]]&lt;100,"Low")</f>
        <v>Medium</v>
      </c>
      <c r="R267" t="str">
        <f>IF(Sales[[#This Row],[Current Upsell $]]&gt;0,_xlfn.TEXTJOIN(" ",FALSE,Sales[[#This Row],[Subscription Type]],Sales[[#This Row],[Upsell Priority]],TEXT(Sales[[#This Row],[Current Upsell $]],"$#")),"")</f>
        <v>Basic Medium $110</v>
      </c>
    </row>
    <row r="268" spans="1:18" x14ac:dyDescent="0.25">
      <c r="A268">
        <v>100350</v>
      </c>
      <c r="B268" t="s">
        <v>3</v>
      </c>
      <c r="F268">
        <v>0</v>
      </c>
      <c r="G268">
        <v>8</v>
      </c>
      <c r="H268" s="1">
        <v>44348</v>
      </c>
      <c r="I268" s="1">
        <v>44378</v>
      </c>
      <c r="J268">
        <v>1</v>
      </c>
      <c r="K268">
        <v>0</v>
      </c>
      <c r="L268" s="1">
        <v>44348</v>
      </c>
      <c r="M268">
        <v>0</v>
      </c>
      <c r="N268" s="11">
        <f>_xlfn.SWITCH(Sales[[#This Row],[Subscription Type]],"Basic",10,"Premium",10,"Business",25,"Enterprise",27)</f>
        <v>10</v>
      </c>
      <c r="O268">
        <f>IF(Sales[[#This Row],[Number of Users]]-Sales[[#This Row],[Licenses Bought]]&lt;0,0,Sales[[#This Row],[Number of Users]]-Sales[[#This Row],[Licenses Bought]])</f>
        <v>8</v>
      </c>
      <c r="P268" s="3">
        <f>IF(Sales[[#This Row],[Sales Month]]=MAX(Sales[Sales Month]),Sales[[#This Row],[Upsell $ Per Non-Paying User]]*Sales[[#This Row],[Non-Paying Users]],0)</f>
        <v>80</v>
      </c>
      <c r="Q268" t="str">
        <f>_xlfn.IFS(Sales[[#This Row],[Current Upsell $]]=0," ",Sales[[#This Row],[Current Upsell $]]&gt;=400,"High",Sales[[#This Row],[Current Upsell $]]&gt;=100,"Medium",Sales[[#This Row],[Current Upsell $]]&lt;100,"Low")</f>
        <v>Low</v>
      </c>
      <c r="R268" t="str">
        <f>IF(Sales[[#This Row],[Current Upsell $]]&gt;0,_xlfn.TEXTJOIN(" ",FALSE,Sales[[#This Row],[Subscription Type]],Sales[[#This Row],[Upsell Priority]],TEXT(Sales[[#This Row],[Current Upsell $]],"$#")),"")</f>
        <v>Basic Low $80</v>
      </c>
    </row>
    <row r="269" spans="1:18" x14ac:dyDescent="0.25">
      <c r="A269">
        <v>100351</v>
      </c>
      <c r="B269" t="s">
        <v>3</v>
      </c>
      <c r="F269">
        <v>0</v>
      </c>
      <c r="G269">
        <v>8</v>
      </c>
      <c r="H269" s="1">
        <v>44348</v>
      </c>
      <c r="I269" s="1">
        <v>44378</v>
      </c>
      <c r="J269">
        <v>1</v>
      </c>
      <c r="K269">
        <v>0</v>
      </c>
      <c r="L269" s="1">
        <v>44348</v>
      </c>
      <c r="M269">
        <v>0</v>
      </c>
      <c r="N269" s="11">
        <f>_xlfn.SWITCH(Sales[[#This Row],[Subscription Type]],"Basic",10,"Premium",10,"Business",25,"Enterprise",27)</f>
        <v>10</v>
      </c>
      <c r="O269">
        <f>IF(Sales[[#This Row],[Number of Users]]-Sales[[#This Row],[Licenses Bought]]&lt;0,0,Sales[[#This Row],[Number of Users]]-Sales[[#This Row],[Licenses Bought]])</f>
        <v>8</v>
      </c>
      <c r="P269" s="3">
        <f>IF(Sales[[#This Row],[Sales Month]]=MAX(Sales[Sales Month]),Sales[[#This Row],[Upsell $ Per Non-Paying User]]*Sales[[#This Row],[Non-Paying Users]],0)</f>
        <v>80</v>
      </c>
      <c r="Q269" t="str">
        <f>_xlfn.IFS(Sales[[#This Row],[Current Upsell $]]=0," ",Sales[[#This Row],[Current Upsell $]]&gt;=400,"High",Sales[[#This Row],[Current Upsell $]]&gt;=100,"Medium",Sales[[#This Row],[Current Upsell $]]&lt;100,"Low")</f>
        <v>Low</v>
      </c>
      <c r="R269" t="str">
        <f>IF(Sales[[#This Row],[Current Upsell $]]&gt;0,_xlfn.TEXTJOIN(" ",FALSE,Sales[[#This Row],[Subscription Type]],Sales[[#This Row],[Upsell Priority]],TEXT(Sales[[#This Row],[Current Upsell $]],"$#")),"")</f>
        <v>Basic Low $80</v>
      </c>
    </row>
    <row r="270" spans="1:18" x14ac:dyDescent="0.25">
      <c r="A270">
        <v>100352</v>
      </c>
      <c r="B270" t="s">
        <v>3</v>
      </c>
      <c r="D270" s="1"/>
      <c r="E270" s="1"/>
      <c r="F270">
        <v>0</v>
      </c>
      <c r="G270">
        <v>9</v>
      </c>
      <c r="H270" s="1">
        <v>44348</v>
      </c>
      <c r="I270" s="1">
        <v>44378</v>
      </c>
      <c r="J270">
        <v>1</v>
      </c>
      <c r="K270">
        <v>0</v>
      </c>
      <c r="L270" s="1">
        <v>44348</v>
      </c>
      <c r="M270">
        <v>0</v>
      </c>
      <c r="N270" s="11">
        <f>_xlfn.SWITCH(Sales[[#This Row],[Subscription Type]],"Basic",10,"Premium",10,"Business",25,"Enterprise",27)</f>
        <v>10</v>
      </c>
      <c r="O270">
        <f>IF(Sales[[#This Row],[Number of Users]]-Sales[[#This Row],[Licenses Bought]]&lt;0,0,Sales[[#This Row],[Number of Users]]-Sales[[#This Row],[Licenses Bought]])</f>
        <v>9</v>
      </c>
      <c r="P270" s="3">
        <f>IF(Sales[[#This Row],[Sales Month]]=MAX(Sales[Sales Month]),Sales[[#This Row],[Upsell $ Per Non-Paying User]]*Sales[[#This Row],[Non-Paying Users]],0)</f>
        <v>90</v>
      </c>
      <c r="Q270" t="str">
        <f>_xlfn.IFS(Sales[[#This Row],[Current Upsell $]]=0," ",Sales[[#This Row],[Current Upsell $]]&gt;=400,"High",Sales[[#This Row],[Current Upsell $]]&gt;=100,"Medium",Sales[[#This Row],[Current Upsell $]]&lt;100,"Low")</f>
        <v>Low</v>
      </c>
      <c r="R270" t="str">
        <f>IF(Sales[[#This Row],[Current Upsell $]]&gt;0,_xlfn.TEXTJOIN(" ",FALSE,Sales[[#This Row],[Subscription Type]],Sales[[#This Row],[Upsell Priority]],TEXT(Sales[[#This Row],[Current Upsell $]],"$#")),"")</f>
        <v>Basic Low $90</v>
      </c>
    </row>
    <row r="271" spans="1:18" x14ac:dyDescent="0.25">
      <c r="A271">
        <v>100353</v>
      </c>
      <c r="B271" t="s">
        <v>3</v>
      </c>
      <c r="F271">
        <v>0</v>
      </c>
      <c r="G271">
        <v>8</v>
      </c>
      <c r="H271" s="1">
        <v>44348</v>
      </c>
      <c r="I271" s="1">
        <v>44378</v>
      </c>
      <c r="J271">
        <v>1</v>
      </c>
      <c r="K271">
        <v>0</v>
      </c>
      <c r="L271" s="1">
        <v>44348</v>
      </c>
      <c r="M271">
        <v>0</v>
      </c>
      <c r="N271" s="11">
        <f>_xlfn.SWITCH(Sales[[#This Row],[Subscription Type]],"Basic",10,"Premium",10,"Business",25,"Enterprise",27)</f>
        <v>10</v>
      </c>
      <c r="O271">
        <f>IF(Sales[[#This Row],[Number of Users]]-Sales[[#This Row],[Licenses Bought]]&lt;0,0,Sales[[#This Row],[Number of Users]]-Sales[[#This Row],[Licenses Bought]])</f>
        <v>8</v>
      </c>
      <c r="P271" s="3">
        <f>IF(Sales[[#This Row],[Sales Month]]=MAX(Sales[Sales Month]),Sales[[#This Row],[Upsell $ Per Non-Paying User]]*Sales[[#This Row],[Non-Paying Users]],0)</f>
        <v>80</v>
      </c>
      <c r="Q271" t="str">
        <f>_xlfn.IFS(Sales[[#This Row],[Current Upsell $]]=0," ",Sales[[#This Row],[Current Upsell $]]&gt;=400,"High",Sales[[#This Row],[Current Upsell $]]&gt;=100,"Medium",Sales[[#This Row],[Current Upsell $]]&lt;100,"Low")</f>
        <v>Low</v>
      </c>
      <c r="R271" t="str">
        <f>IF(Sales[[#This Row],[Current Upsell $]]&gt;0,_xlfn.TEXTJOIN(" ",FALSE,Sales[[#This Row],[Subscription Type]],Sales[[#This Row],[Upsell Priority]],TEXT(Sales[[#This Row],[Current Upsell $]],"$#")),"")</f>
        <v>Basic Low $80</v>
      </c>
    </row>
    <row r="272" spans="1:18" x14ac:dyDescent="0.25">
      <c r="A272">
        <v>100354</v>
      </c>
      <c r="B272" t="s">
        <v>3</v>
      </c>
      <c r="F272">
        <v>0</v>
      </c>
      <c r="G272">
        <v>10</v>
      </c>
      <c r="H272" s="1">
        <v>44348</v>
      </c>
      <c r="I272" s="1">
        <v>44378</v>
      </c>
      <c r="J272">
        <v>1</v>
      </c>
      <c r="K272">
        <v>0</v>
      </c>
      <c r="L272" s="1">
        <v>44348</v>
      </c>
      <c r="M272">
        <v>0</v>
      </c>
      <c r="N272" s="11">
        <f>_xlfn.SWITCH(Sales[[#This Row],[Subscription Type]],"Basic",10,"Premium",10,"Business",25,"Enterprise",27)</f>
        <v>10</v>
      </c>
      <c r="O272">
        <f>IF(Sales[[#This Row],[Number of Users]]-Sales[[#This Row],[Licenses Bought]]&lt;0,0,Sales[[#This Row],[Number of Users]]-Sales[[#This Row],[Licenses Bought]])</f>
        <v>10</v>
      </c>
      <c r="P272" s="3">
        <f>IF(Sales[[#This Row],[Sales Month]]=MAX(Sales[Sales Month]),Sales[[#This Row],[Upsell $ Per Non-Paying User]]*Sales[[#This Row],[Non-Paying Users]],0)</f>
        <v>100</v>
      </c>
      <c r="Q272" t="str">
        <f>_xlfn.IFS(Sales[[#This Row],[Current Upsell $]]=0," ",Sales[[#This Row],[Current Upsell $]]&gt;=400,"High",Sales[[#This Row],[Current Upsell $]]&gt;=100,"Medium",Sales[[#This Row],[Current Upsell $]]&lt;100,"Low")</f>
        <v>Medium</v>
      </c>
      <c r="R272" t="str">
        <f>IF(Sales[[#This Row],[Current Upsell $]]&gt;0,_xlfn.TEXTJOIN(" ",FALSE,Sales[[#This Row],[Subscription Type]],Sales[[#This Row],[Upsell Priority]],TEXT(Sales[[#This Row],[Current Upsell $]],"$#")),"")</f>
        <v>Basic Medium $100</v>
      </c>
    </row>
    <row r="273" spans="1:18" x14ac:dyDescent="0.25">
      <c r="A273">
        <v>100355</v>
      </c>
      <c r="B273" t="s">
        <v>3</v>
      </c>
      <c r="F273">
        <v>0</v>
      </c>
      <c r="G273">
        <v>10</v>
      </c>
      <c r="H273" s="1">
        <v>44348</v>
      </c>
      <c r="I273" s="1">
        <v>44378</v>
      </c>
      <c r="J273">
        <v>1</v>
      </c>
      <c r="K273">
        <v>0</v>
      </c>
      <c r="L273" s="1">
        <v>44348</v>
      </c>
      <c r="M273">
        <v>0</v>
      </c>
      <c r="N273" s="11">
        <f>_xlfn.SWITCH(Sales[[#This Row],[Subscription Type]],"Basic",10,"Premium",10,"Business",25,"Enterprise",27)</f>
        <v>10</v>
      </c>
      <c r="O273">
        <f>IF(Sales[[#This Row],[Number of Users]]-Sales[[#This Row],[Licenses Bought]]&lt;0,0,Sales[[#This Row],[Number of Users]]-Sales[[#This Row],[Licenses Bought]])</f>
        <v>10</v>
      </c>
      <c r="P273" s="3">
        <f>IF(Sales[[#This Row],[Sales Month]]=MAX(Sales[Sales Month]),Sales[[#This Row],[Upsell $ Per Non-Paying User]]*Sales[[#This Row],[Non-Paying Users]],0)</f>
        <v>100</v>
      </c>
      <c r="Q273" t="str">
        <f>_xlfn.IFS(Sales[[#This Row],[Current Upsell $]]=0," ",Sales[[#This Row],[Current Upsell $]]&gt;=400,"High",Sales[[#This Row],[Current Upsell $]]&gt;=100,"Medium",Sales[[#This Row],[Current Upsell $]]&lt;100,"Low")</f>
        <v>Medium</v>
      </c>
      <c r="R273" t="str">
        <f>IF(Sales[[#This Row],[Current Upsell $]]&gt;0,_xlfn.TEXTJOIN(" ",FALSE,Sales[[#This Row],[Subscription Type]],Sales[[#This Row],[Upsell Priority]],TEXT(Sales[[#This Row],[Current Upsell $]],"$#")),"")</f>
        <v>Basic Medium $100</v>
      </c>
    </row>
    <row r="274" spans="1:18" x14ac:dyDescent="0.25">
      <c r="A274">
        <v>100356</v>
      </c>
      <c r="B274" t="s">
        <v>3</v>
      </c>
      <c r="F274">
        <v>0</v>
      </c>
      <c r="G274">
        <v>6</v>
      </c>
      <c r="H274" s="1">
        <v>44348</v>
      </c>
      <c r="I274" s="1">
        <v>44378</v>
      </c>
      <c r="J274">
        <v>1</v>
      </c>
      <c r="K274">
        <v>0</v>
      </c>
      <c r="L274" s="1">
        <v>44348</v>
      </c>
      <c r="M274">
        <v>0</v>
      </c>
      <c r="N274" s="11">
        <f>_xlfn.SWITCH(Sales[[#This Row],[Subscription Type]],"Basic",10,"Premium",10,"Business",25,"Enterprise",27)</f>
        <v>10</v>
      </c>
      <c r="O274">
        <f>IF(Sales[[#This Row],[Number of Users]]-Sales[[#This Row],[Licenses Bought]]&lt;0,0,Sales[[#This Row],[Number of Users]]-Sales[[#This Row],[Licenses Bought]])</f>
        <v>6</v>
      </c>
      <c r="P274" s="3">
        <f>IF(Sales[[#This Row],[Sales Month]]=MAX(Sales[Sales Month]),Sales[[#This Row],[Upsell $ Per Non-Paying User]]*Sales[[#This Row],[Non-Paying Users]],0)</f>
        <v>60</v>
      </c>
      <c r="Q274" t="str">
        <f>_xlfn.IFS(Sales[[#This Row],[Current Upsell $]]=0," ",Sales[[#This Row],[Current Upsell $]]&gt;=400,"High",Sales[[#This Row],[Current Upsell $]]&gt;=100,"Medium",Sales[[#This Row],[Current Upsell $]]&lt;100,"Low")</f>
        <v>Low</v>
      </c>
      <c r="R274" t="str">
        <f>IF(Sales[[#This Row],[Current Upsell $]]&gt;0,_xlfn.TEXTJOIN(" ",FALSE,Sales[[#This Row],[Subscription Type]],Sales[[#This Row],[Upsell Priority]],TEXT(Sales[[#This Row],[Current Upsell $]],"$#")),"")</f>
        <v>Basic Low $60</v>
      </c>
    </row>
    <row r="275" spans="1:18" x14ac:dyDescent="0.25">
      <c r="A275">
        <v>100357</v>
      </c>
      <c r="B275" t="s">
        <v>3</v>
      </c>
      <c r="F275">
        <v>0</v>
      </c>
      <c r="G275">
        <v>6</v>
      </c>
      <c r="H275" s="1">
        <v>44348</v>
      </c>
      <c r="I275" s="1">
        <v>44378</v>
      </c>
      <c r="J275">
        <v>1</v>
      </c>
      <c r="K275">
        <v>0</v>
      </c>
      <c r="L275" s="1">
        <v>44348</v>
      </c>
      <c r="M275">
        <v>0</v>
      </c>
      <c r="N275" s="11">
        <f>_xlfn.SWITCH(Sales[[#This Row],[Subscription Type]],"Basic",10,"Premium",10,"Business",25,"Enterprise",27)</f>
        <v>10</v>
      </c>
      <c r="O275">
        <f>IF(Sales[[#This Row],[Number of Users]]-Sales[[#This Row],[Licenses Bought]]&lt;0,0,Sales[[#This Row],[Number of Users]]-Sales[[#This Row],[Licenses Bought]])</f>
        <v>6</v>
      </c>
      <c r="P275" s="3">
        <f>IF(Sales[[#This Row],[Sales Month]]=MAX(Sales[Sales Month]),Sales[[#This Row],[Upsell $ Per Non-Paying User]]*Sales[[#This Row],[Non-Paying Users]],0)</f>
        <v>60</v>
      </c>
      <c r="Q275" t="str">
        <f>_xlfn.IFS(Sales[[#This Row],[Current Upsell $]]=0," ",Sales[[#This Row],[Current Upsell $]]&gt;=400,"High",Sales[[#This Row],[Current Upsell $]]&gt;=100,"Medium",Sales[[#This Row],[Current Upsell $]]&lt;100,"Low")</f>
        <v>Low</v>
      </c>
      <c r="R275" t="str">
        <f>IF(Sales[[#This Row],[Current Upsell $]]&gt;0,_xlfn.TEXTJOIN(" ",FALSE,Sales[[#This Row],[Subscription Type]],Sales[[#This Row],[Upsell Priority]],TEXT(Sales[[#This Row],[Current Upsell $]],"$#")),"")</f>
        <v>Basic Low $60</v>
      </c>
    </row>
    <row r="276" spans="1:18" x14ac:dyDescent="0.25">
      <c r="A276">
        <v>100358</v>
      </c>
      <c r="B276" t="s">
        <v>3</v>
      </c>
      <c r="F276">
        <v>0</v>
      </c>
      <c r="G276">
        <v>6</v>
      </c>
      <c r="H276" s="1">
        <v>44348</v>
      </c>
      <c r="I276" s="1">
        <v>44378</v>
      </c>
      <c r="J276">
        <v>1</v>
      </c>
      <c r="K276">
        <v>0</v>
      </c>
      <c r="L276" s="1">
        <v>44348</v>
      </c>
      <c r="M276">
        <v>0</v>
      </c>
      <c r="N276" s="11">
        <f>_xlfn.SWITCH(Sales[[#This Row],[Subscription Type]],"Basic",10,"Premium",10,"Business",25,"Enterprise",27)</f>
        <v>10</v>
      </c>
      <c r="O276">
        <f>IF(Sales[[#This Row],[Number of Users]]-Sales[[#This Row],[Licenses Bought]]&lt;0,0,Sales[[#This Row],[Number of Users]]-Sales[[#This Row],[Licenses Bought]])</f>
        <v>6</v>
      </c>
      <c r="P276" s="3">
        <f>IF(Sales[[#This Row],[Sales Month]]=MAX(Sales[Sales Month]),Sales[[#This Row],[Upsell $ Per Non-Paying User]]*Sales[[#This Row],[Non-Paying Users]],0)</f>
        <v>60</v>
      </c>
      <c r="Q276" t="str">
        <f>_xlfn.IFS(Sales[[#This Row],[Current Upsell $]]=0," ",Sales[[#This Row],[Current Upsell $]]&gt;=400,"High",Sales[[#This Row],[Current Upsell $]]&gt;=100,"Medium",Sales[[#This Row],[Current Upsell $]]&lt;100,"Low")</f>
        <v>Low</v>
      </c>
      <c r="R276" t="str">
        <f>IF(Sales[[#This Row],[Current Upsell $]]&gt;0,_xlfn.TEXTJOIN(" ",FALSE,Sales[[#This Row],[Subscription Type]],Sales[[#This Row],[Upsell Priority]],TEXT(Sales[[#This Row],[Current Upsell $]],"$#")),"")</f>
        <v>Basic Low $60</v>
      </c>
    </row>
    <row r="277" spans="1:18" x14ac:dyDescent="0.25">
      <c r="A277">
        <v>100359</v>
      </c>
      <c r="B277" t="s">
        <v>3</v>
      </c>
      <c r="F277">
        <v>0</v>
      </c>
      <c r="G277">
        <v>6</v>
      </c>
      <c r="H277" s="1">
        <v>44348</v>
      </c>
      <c r="I277" s="1">
        <v>44378</v>
      </c>
      <c r="J277">
        <v>1</v>
      </c>
      <c r="K277">
        <v>0</v>
      </c>
      <c r="L277" s="1">
        <v>44348</v>
      </c>
      <c r="M277">
        <v>0</v>
      </c>
      <c r="N277" s="11">
        <f>_xlfn.SWITCH(Sales[[#This Row],[Subscription Type]],"Basic",10,"Premium",10,"Business",25,"Enterprise",27)</f>
        <v>10</v>
      </c>
      <c r="O277">
        <f>IF(Sales[[#This Row],[Number of Users]]-Sales[[#This Row],[Licenses Bought]]&lt;0,0,Sales[[#This Row],[Number of Users]]-Sales[[#This Row],[Licenses Bought]])</f>
        <v>6</v>
      </c>
      <c r="P277" s="3">
        <f>IF(Sales[[#This Row],[Sales Month]]=MAX(Sales[Sales Month]),Sales[[#This Row],[Upsell $ Per Non-Paying User]]*Sales[[#This Row],[Non-Paying Users]],0)</f>
        <v>60</v>
      </c>
      <c r="Q277" t="str">
        <f>_xlfn.IFS(Sales[[#This Row],[Current Upsell $]]=0," ",Sales[[#This Row],[Current Upsell $]]&gt;=400,"High",Sales[[#This Row],[Current Upsell $]]&gt;=100,"Medium",Sales[[#This Row],[Current Upsell $]]&lt;100,"Low")</f>
        <v>Low</v>
      </c>
      <c r="R277" t="str">
        <f>IF(Sales[[#This Row],[Current Upsell $]]&gt;0,_xlfn.TEXTJOIN(" ",FALSE,Sales[[#This Row],[Subscription Type]],Sales[[#This Row],[Upsell Priority]],TEXT(Sales[[#This Row],[Current Upsell $]],"$#")),"")</f>
        <v>Basic Low $60</v>
      </c>
    </row>
    <row r="278" spans="1:18" x14ac:dyDescent="0.25">
      <c r="A278">
        <v>100360</v>
      </c>
      <c r="B278" t="s">
        <v>3</v>
      </c>
      <c r="F278">
        <v>0</v>
      </c>
      <c r="G278">
        <v>7</v>
      </c>
      <c r="H278" s="1">
        <v>44348</v>
      </c>
      <c r="I278" s="1">
        <v>44378</v>
      </c>
      <c r="J278">
        <v>1</v>
      </c>
      <c r="K278">
        <v>0</v>
      </c>
      <c r="L278" s="1">
        <v>44348</v>
      </c>
      <c r="M278">
        <v>0</v>
      </c>
      <c r="N278" s="11">
        <f>_xlfn.SWITCH(Sales[[#This Row],[Subscription Type]],"Basic",10,"Premium",10,"Business",25,"Enterprise",27)</f>
        <v>10</v>
      </c>
      <c r="O278">
        <f>IF(Sales[[#This Row],[Number of Users]]-Sales[[#This Row],[Licenses Bought]]&lt;0,0,Sales[[#This Row],[Number of Users]]-Sales[[#This Row],[Licenses Bought]])</f>
        <v>7</v>
      </c>
      <c r="P278" s="3">
        <f>IF(Sales[[#This Row],[Sales Month]]=MAX(Sales[Sales Month]),Sales[[#This Row],[Upsell $ Per Non-Paying User]]*Sales[[#This Row],[Non-Paying Users]],0)</f>
        <v>70</v>
      </c>
      <c r="Q278" t="str">
        <f>_xlfn.IFS(Sales[[#This Row],[Current Upsell $]]=0," ",Sales[[#This Row],[Current Upsell $]]&gt;=400,"High",Sales[[#This Row],[Current Upsell $]]&gt;=100,"Medium",Sales[[#This Row],[Current Upsell $]]&lt;100,"Low")</f>
        <v>Low</v>
      </c>
      <c r="R278" t="str">
        <f>IF(Sales[[#This Row],[Current Upsell $]]&gt;0,_xlfn.TEXTJOIN(" ",FALSE,Sales[[#This Row],[Subscription Type]],Sales[[#This Row],[Upsell Priority]],TEXT(Sales[[#This Row],[Current Upsell $]],"$#")),"")</f>
        <v>Basic Low $70</v>
      </c>
    </row>
    <row r="279" spans="1:18" x14ac:dyDescent="0.25">
      <c r="A279">
        <v>100361</v>
      </c>
      <c r="B279" t="s">
        <v>3</v>
      </c>
      <c r="F279">
        <v>0</v>
      </c>
      <c r="G279">
        <v>6</v>
      </c>
      <c r="H279" s="1">
        <v>44348</v>
      </c>
      <c r="I279" s="1">
        <v>44378</v>
      </c>
      <c r="J279">
        <v>1</v>
      </c>
      <c r="K279">
        <v>0</v>
      </c>
      <c r="L279" s="1">
        <v>44348</v>
      </c>
      <c r="M279">
        <v>0</v>
      </c>
      <c r="N279" s="11">
        <f>_xlfn.SWITCH(Sales[[#This Row],[Subscription Type]],"Basic",10,"Premium",10,"Business",25,"Enterprise",27)</f>
        <v>10</v>
      </c>
      <c r="O279">
        <f>IF(Sales[[#This Row],[Number of Users]]-Sales[[#This Row],[Licenses Bought]]&lt;0,0,Sales[[#This Row],[Number of Users]]-Sales[[#This Row],[Licenses Bought]])</f>
        <v>6</v>
      </c>
      <c r="P279" s="3">
        <f>IF(Sales[[#This Row],[Sales Month]]=MAX(Sales[Sales Month]),Sales[[#This Row],[Upsell $ Per Non-Paying User]]*Sales[[#This Row],[Non-Paying Users]],0)</f>
        <v>60</v>
      </c>
      <c r="Q279" t="str">
        <f>_xlfn.IFS(Sales[[#This Row],[Current Upsell $]]=0," ",Sales[[#This Row],[Current Upsell $]]&gt;=400,"High",Sales[[#This Row],[Current Upsell $]]&gt;=100,"Medium",Sales[[#This Row],[Current Upsell $]]&lt;100,"Low")</f>
        <v>Low</v>
      </c>
      <c r="R279" t="str">
        <f>IF(Sales[[#This Row],[Current Upsell $]]&gt;0,_xlfn.TEXTJOIN(" ",FALSE,Sales[[#This Row],[Subscription Type]],Sales[[#This Row],[Upsell Priority]],TEXT(Sales[[#This Row],[Current Upsell $]],"$#")),"")</f>
        <v>Basic Low $60</v>
      </c>
    </row>
    <row r="280" spans="1:18" x14ac:dyDescent="0.25">
      <c r="A280">
        <v>100362</v>
      </c>
      <c r="B280" t="s">
        <v>3</v>
      </c>
      <c r="F280">
        <v>0</v>
      </c>
      <c r="G280">
        <v>5</v>
      </c>
      <c r="H280" s="1">
        <v>44348</v>
      </c>
      <c r="I280" s="1">
        <v>44378</v>
      </c>
      <c r="J280">
        <v>1</v>
      </c>
      <c r="K280">
        <v>0</v>
      </c>
      <c r="L280" s="1">
        <v>44348</v>
      </c>
      <c r="M280">
        <v>0</v>
      </c>
      <c r="N280" s="11">
        <f>_xlfn.SWITCH(Sales[[#This Row],[Subscription Type]],"Basic",10,"Premium",10,"Business",25,"Enterprise",27)</f>
        <v>10</v>
      </c>
      <c r="O280">
        <f>IF(Sales[[#This Row],[Number of Users]]-Sales[[#This Row],[Licenses Bought]]&lt;0,0,Sales[[#This Row],[Number of Users]]-Sales[[#This Row],[Licenses Bought]])</f>
        <v>5</v>
      </c>
      <c r="P280" s="3">
        <f>IF(Sales[[#This Row],[Sales Month]]=MAX(Sales[Sales Month]),Sales[[#This Row],[Upsell $ Per Non-Paying User]]*Sales[[#This Row],[Non-Paying Users]],0)</f>
        <v>50</v>
      </c>
      <c r="Q280" t="str">
        <f>_xlfn.IFS(Sales[[#This Row],[Current Upsell $]]=0," ",Sales[[#This Row],[Current Upsell $]]&gt;=400,"High",Sales[[#This Row],[Current Upsell $]]&gt;=100,"Medium",Sales[[#This Row],[Current Upsell $]]&lt;100,"Low")</f>
        <v>Low</v>
      </c>
      <c r="R280" t="str">
        <f>IF(Sales[[#This Row],[Current Upsell $]]&gt;0,_xlfn.TEXTJOIN(" ",FALSE,Sales[[#This Row],[Subscription Type]],Sales[[#This Row],[Upsell Priority]],TEXT(Sales[[#This Row],[Current Upsell $]],"$#")),"")</f>
        <v>Basic Low $50</v>
      </c>
    </row>
    <row r="281" spans="1:18" x14ac:dyDescent="0.25">
      <c r="A281">
        <v>100363</v>
      </c>
      <c r="B281" t="s">
        <v>3</v>
      </c>
      <c r="F281">
        <v>0</v>
      </c>
      <c r="G281">
        <v>5</v>
      </c>
      <c r="H281" s="1">
        <v>44348</v>
      </c>
      <c r="I281" s="1">
        <v>44378</v>
      </c>
      <c r="J281">
        <v>1</v>
      </c>
      <c r="K281">
        <v>0</v>
      </c>
      <c r="L281" s="1">
        <v>44348</v>
      </c>
      <c r="M281">
        <v>0</v>
      </c>
      <c r="N281" s="11">
        <f>_xlfn.SWITCH(Sales[[#This Row],[Subscription Type]],"Basic",10,"Premium",10,"Business",25,"Enterprise",27)</f>
        <v>10</v>
      </c>
      <c r="O281">
        <f>IF(Sales[[#This Row],[Number of Users]]-Sales[[#This Row],[Licenses Bought]]&lt;0,0,Sales[[#This Row],[Number of Users]]-Sales[[#This Row],[Licenses Bought]])</f>
        <v>5</v>
      </c>
      <c r="P281" s="3">
        <f>IF(Sales[[#This Row],[Sales Month]]=MAX(Sales[Sales Month]),Sales[[#This Row],[Upsell $ Per Non-Paying User]]*Sales[[#This Row],[Non-Paying Users]],0)</f>
        <v>50</v>
      </c>
      <c r="Q281" t="str">
        <f>_xlfn.IFS(Sales[[#This Row],[Current Upsell $]]=0," ",Sales[[#This Row],[Current Upsell $]]&gt;=400,"High",Sales[[#This Row],[Current Upsell $]]&gt;=100,"Medium",Sales[[#This Row],[Current Upsell $]]&lt;100,"Low")</f>
        <v>Low</v>
      </c>
      <c r="R281" t="str">
        <f>IF(Sales[[#This Row],[Current Upsell $]]&gt;0,_xlfn.TEXTJOIN(" ",FALSE,Sales[[#This Row],[Subscription Type]],Sales[[#This Row],[Upsell Priority]],TEXT(Sales[[#This Row],[Current Upsell $]],"$#")),"")</f>
        <v>Basic Low $50</v>
      </c>
    </row>
    <row r="282" spans="1:18" x14ac:dyDescent="0.25">
      <c r="A282">
        <v>100364</v>
      </c>
      <c r="B282" t="s">
        <v>3</v>
      </c>
      <c r="F282">
        <v>0</v>
      </c>
      <c r="G282">
        <v>6</v>
      </c>
      <c r="H282" s="1">
        <v>44348</v>
      </c>
      <c r="I282" s="1">
        <v>44378</v>
      </c>
      <c r="J282">
        <v>1</v>
      </c>
      <c r="K282">
        <v>0</v>
      </c>
      <c r="L282" s="1">
        <v>44348</v>
      </c>
      <c r="M282">
        <v>0</v>
      </c>
      <c r="N282" s="11">
        <f>_xlfn.SWITCH(Sales[[#This Row],[Subscription Type]],"Basic",10,"Premium",10,"Business",25,"Enterprise",27)</f>
        <v>10</v>
      </c>
      <c r="O282">
        <f>IF(Sales[[#This Row],[Number of Users]]-Sales[[#This Row],[Licenses Bought]]&lt;0,0,Sales[[#This Row],[Number of Users]]-Sales[[#This Row],[Licenses Bought]])</f>
        <v>6</v>
      </c>
      <c r="P282" s="3">
        <f>IF(Sales[[#This Row],[Sales Month]]=MAX(Sales[Sales Month]),Sales[[#This Row],[Upsell $ Per Non-Paying User]]*Sales[[#This Row],[Non-Paying Users]],0)</f>
        <v>60</v>
      </c>
      <c r="Q282" t="str">
        <f>_xlfn.IFS(Sales[[#This Row],[Current Upsell $]]=0," ",Sales[[#This Row],[Current Upsell $]]&gt;=400,"High",Sales[[#This Row],[Current Upsell $]]&gt;=100,"Medium",Sales[[#This Row],[Current Upsell $]]&lt;100,"Low")</f>
        <v>Low</v>
      </c>
      <c r="R282" t="str">
        <f>IF(Sales[[#This Row],[Current Upsell $]]&gt;0,_xlfn.TEXTJOIN(" ",FALSE,Sales[[#This Row],[Subscription Type]],Sales[[#This Row],[Upsell Priority]],TEXT(Sales[[#This Row],[Current Upsell $]],"$#")),"")</f>
        <v>Basic Low $60</v>
      </c>
    </row>
    <row r="283" spans="1:18" x14ac:dyDescent="0.25">
      <c r="A283">
        <v>100365</v>
      </c>
      <c r="B283" t="s">
        <v>3</v>
      </c>
      <c r="F283">
        <v>0</v>
      </c>
      <c r="G283">
        <v>5</v>
      </c>
      <c r="H283" s="1">
        <v>44348</v>
      </c>
      <c r="I283" s="1">
        <v>44378</v>
      </c>
      <c r="J283">
        <v>1</v>
      </c>
      <c r="K283">
        <v>0</v>
      </c>
      <c r="L283" s="1">
        <v>44348</v>
      </c>
      <c r="M283">
        <v>0</v>
      </c>
      <c r="N283" s="11">
        <f>_xlfn.SWITCH(Sales[[#This Row],[Subscription Type]],"Basic",10,"Premium",10,"Business",25,"Enterprise",27)</f>
        <v>10</v>
      </c>
      <c r="O283">
        <f>IF(Sales[[#This Row],[Number of Users]]-Sales[[#This Row],[Licenses Bought]]&lt;0,0,Sales[[#This Row],[Number of Users]]-Sales[[#This Row],[Licenses Bought]])</f>
        <v>5</v>
      </c>
      <c r="P283" s="3">
        <f>IF(Sales[[#This Row],[Sales Month]]=MAX(Sales[Sales Month]),Sales[[#This Row],[Upsell $ Per Non-Paying User]]*Sales[[#This Row],[Non-Paying Users]],0)</f>
        <v>50</v>
      </c>
      <c r="Q283" t="str">
        <f>_xlfn.IFS(Sales[[#This Row],[Current Upsell $]]=0," ",Sales[[#This Row],[Current Upsell $]]&gt;=400,"High",Sales[[#This Row],[Current Upsell $]]&gt;=100,"Medium",Sales[[#This Row],[Current Upsell $]]&lt;100,"Low")</f>
        <v>Low</v>
      </c>
      <c r="R283" t="str">
        <f>IF(Sales[[#This Row],[Current Upsell $]]&gt;0,_xlfn.TEXTJOIN(" ",FALSE,Sales[[#This Row],[Subscription Type]],Sales[[#This Row],[Upsell Priority]],TEXT(Sales[[#This Row],[Current Upsell $]],"$#")),"")</f>
        <v>Basic Low $50</v>
      </c>
    </row>
    <row r="284" spans="1:18" x14ac:dyDescent="0.25">
      <c r="A284">
        <v>100366</v>
      </c>
      <c r="B284" t="s">
        <v>3</v>
      </c>
      <c r="F284">
        <v>0</v>
      </c>
      <c r="G284">
        <v>5</v>
      </c>
      <c r="H284" s="1">
        <v>44348</v>
      </c>
      <c r="I284" s="1">
        <v>44378</v>
      </c>
      <c r="J284">
        <v>1</v>
      </c>
      <c r="K284">
        <v>0</v>
      </c>
      <c r="L284" s="1">
        <v>44348</v>
      </c>
      <c r="M284">
        <v>0</v>
      </c>
      <c r="N284" s="11">
        <f>_xlfn.SWITCH(Sales[[#This Row],[Subscription Type]],"Basic",10,"Premium",10,"Business",25,"Enterprise",27)</f>
        <v>10</v>
      </c>
      <c r="O284">
        <f>IF(Sales[[#This Row],[Number of Users]]-Sales[[#This Row],[Licenses Bought]]&lt;0,0,Sales[[#This Row],[Number of Users]]-Sales[[#This Row],[Licenses Bought]])</f>
        <v>5</v>
      </c>
      <c r="P284" s="3">
        <f>IF(Sales[[#This Row],[Sales Month]]=MAX(Sales[Sales Month]),Sales[[#This Row],[Upsell $ Per Non-Paying User]]*Sales[[#This Row],[Non-Paying Users]],0)</f>
        <v>50</v>
      </c>
      <c r="Q284" t="str">
        <f>_xlfn.IFS(Sales[[#This Row],[Current Upsell $]]=0," ",Sales[[#This Row],[Current Upsell $]]&gt;=400,"High",Sales[[#This Row],[Current Upsell $]]&gt;=100,"Medium",Sales[[#This Row],[Current Upsell $]]&lt;100,"Low")</f>
        <v>Low</v>
      </c>
      <c r="R284" t="str">
        <f>IF(Sales[[#This Row],[Current Upsell $]]&gt;0,_xlfn.TEXTJOIN(" ",FALSE,Sales[[#This Row],[Subscription Type]],Sales[[#This Row],[Upsell Priority]],TEXT(Sales[[#This Row],[Current Upsell $]],"$#")),"")</f>
        <v>Basic Low $50</v>
      </c>
    </row>
    <row r="285" spans="1:18" x14ac:dyDescent="0.25">
      <c r="A285">
        <v>100367</v>
      </c>
      <c r="B285" t="s">
        <v>3</v>
      </c>
      <c r="F285">
        <v>0</v>
      </c>
      <c r="G285">
        <v>5</v>
      </c>
      <c r="H285" s="1">
        <v>44348</v>
      </c>
      <c r="I285" s="1">
        <v>44378</v>
      </c>
      <c r="J285">
        <v>1</v>
      </c>
      <c r="K285">
        <v>0</v>
      </c>
      <c r="L285" s="1">
        <v>44348</v>
      </c>
      <c r="M285">
        <v>0</v>
      </c>
      <c r="N285" s="11">
        <f>_xlfn.SWITCH(Sales[[#This Row],[Subscription Type]],"Basic",10,"Premium",10,"Business",25,"Enterprise",27)</f>
        <v>10</v>
      </c>
      <c r="O285">
        <f>IF(Sales[[#This Row],[Number of Users]]-Sales[[#This Row],[Licenses Bought]]&lt;0,0,Sales[[#This Row],[Number of Users]]-Sales[[#This Row],[Licenses Bought]])</f>
        <v>5</v>
      </c>
      <c r="P285" s="3">
        <f>IF(Sales[[#This Row],[Sales Month]]=MAX(Sales[Sales Month]),Sales[[#This Row],[Upsell $ Per Non-Paying User]]*Sales[[#This Row],[Non-Paying Users]],0)</f>
        <v>50</v>
      </c>
      <c r="Q285" t="str">
        <f>_xlfn.IFS(Sales[[#This Row],[Current Upsell $]]=0," ",Sales[[#This Row],[Current Upsell $]]&gt;=400,"High",Sales[[#This Row],[Current Upsell $]]&gt;=100,"Medium",Sales[[#This Row],[Current Upsell $]]&lt;100,"Low")</f>
        <v>Low</v>
      </c>
      <c r="R285" t="str">
        <f>IF(Sales[[#This Row],[Current Upsell $]]&gt;0,_xlfn.TEXTJOIN(" ",FALSE,Sales[[#This Row],[Subscription Type]],Sales[[#This Row],[Upsell Priority]],TEXT(Sales[[#This Row],[Current Upsell $]],"$#")),"")</f>
        <v>Basic Low $50</v>
      </c>
    </row>
    <row r="286" spans="1:18" x14ac:dyDescent="0.25">
      <c r="A286">
        <v>100368</v>
      </c>
      <c r="B286" t="s">
        <v>3</v>
      </c>
      <c r="F286">
        <v>0</v>
      </c>
      <c r="G286">
        <v>5</v>
      </c>
      <c r="H286" s="1">
        <v>44348</v>
      </c>
      <c r="I286" s="1">
        <v>44378</v>
      </c>
      <c r="J286">
        <v>1</v>
      </c>
      <c r="K286">
        <v>0</v>
      </c>
      <c r="L286" s="1">
        <v>44348</v>
      </c>
      <c r="M286">
        <v>0</v>
      </c>
      <c r="N286" s="11">
        <f>_xlfn.SWITCH(Sales[[#This Row],[Subscription Type]],"Basic",10,"Premium",10,"Business",25,"Enterprise",27)</f>
        <v>10</v>
      </c>
      <c r="O286">
        <f>IF(Sales[[#This Row],[Number of Users]]-Sales[[#This Row],[Licenses Bought]]&lt;0,0,Sales[[#This Row],[Number of Users]]-Sales[[#This Row],[Licenses Bought]])</f>
        <v>5</v>
      </c>
      <c r="P286" s="3">
        <f>IF(Sales[[#This Row],[Sales Month]]=MAX(Sales[Sales Month]),Sales[[#This Row],[Upsell $ Per Non-Paying User]]*Sales[[#This Row],[Non-Paying Users]],0)</f>
        <v>50</v>
      </c>
      <c r="Q286" t="str">
        <f>_xlfn.IFS(Sales[[#This Row],[Current Upsell $]]=0," ",Sales[[#This Row],[Current Upsell $]]&gt;=400,"High",Sales[[#This Row],[Current Upsell $]]&gt;=100,"Medium",Sales[[#This Row],[Current Upsell $]]&lt;100,"Low")</f>
        <v>Low</v>
      </c>
      <c r="R286" t="str">
        <f>IF(Sales[[#This Row],[Current Upsell $]]&gt;0,_xlfn.TEXTJOIN(" ",FALSE,Sales[[#This Row],[Subscription Type]],Sales[[#This Row],[Upsell Priority]],TEXT(Sales[[#This Row],[Current Upsell $]],"$#")),"")</f>
        <v>Basic Low $50</v>
      </c>
    </row>
    <row r="287" spans="1:18" x14ac:dyDescent="0.25">
      <c r="A287">
        <v>100369</v>
      </c>
      <c r="B287" t="s">
        <v>3</v>
      </c>
      <c r="F287">
        <v>0</v>
      </c>
      <c r="G287">
        <v>5</v>
      </c>
      <c r="H287" s="1">
        <v>44348</v>
      </c>
      <c r="I287" s="1">
        <v>44378</v>
      </c>
      <c r="J287">
        <v>1</v>
      </c>
      <c r="K287">
        <v>0</v>
      </c>
      <c r="L287" s="1">
        <v>44348</v>
      </c>
      <c r="M287">
        <v>0</v>
      </c>
      <c r="N287" s="11">
        <f>_xlfn.SWITCH(Sales[[#This Row],[Subscription Type]],"Basic",10,"Premium",10,"Business",25,"Enterprise",27)</f>
        <v>10</v>
      </c>
      <c r="O287">
        <f>IF(Sales[[#This Row],[Number of Users]]-Sales[[#This Row],[Licenses Bought]]&lt;0,0,Sales[[#This Row],[Number of Users]]-Sales[[#This Row],[Licenses Bought]])</f>
        <v>5</v>
      </c>
      <c r="P287" s="3">
        <f>IF(Sales[[#This Row],[Sales Month]]=MAX(Sales[Sales Month]),Sales[[#This Row],[Upsell $ Per Non-Paying User]]*Sales[[#This Row],[Non-Paying Users]],0)</f>
        <v>50</v>
      </c>
      <c r="Q287" t="str">
        <f>_xlfn.IFS(Sales[[#This Row],[Current Upsell $]]=0," ",Sales[[#This Row],[Current Upsell $]]&gt;=400,"High",Sales[[#This Row],[Current Upsell $]]&gt;=100,"Medium",Sales[[#This Row],[Current Upsell $]]&lt;100,"Low")</f>
        <v>Low</v>
      </c>
      <c r="R287" t="str">
        <f>IF(Sales[[#This Row],[Current Upsell $]]&gt;0,_xlfn.TEXTJOIN(" ",FALSE,Sales[[#This Row],[Subscription Type]],Sales[[#This Row],[Upsell Priority]],TEXT(Sales[[#This Row],[Current Upsell $]],"$#")),"")</f>
        <v>Basic Low $50</v>
      </c>
    </row>
    <row r="288" spans="1:18" x14ac:dyDescent="0.25">
      <c r="A288">
        <v>100371</v>
      </c>
      <c r="B288" t="s">
        <v>3</v>
      </c>
      <c r="F288">
        <v>0</v>
      </c>
      <c r="G288">
        <v>5</v>
      </c>
      <c r="H288" s="1">
        <v>44348</v>
      </c>
      <c r="I288" s="1">
        <v>44378</v>
      </c>
      <c r="J288">
        <v>1</v>
      </c>
      <c r="K288">
        <v>0</v>
      </c>
      <c r="L288" s="1">
        <v>44348</v>
      </c>
      <c r="M288">
        <v>0</v>
      </c>
      <c r="N288" s="11">
        <f>_xlfn.SWITCH(Sales[[#This Row],[Subscription Type]],"Basic",10,"Premium",10,"Business",25,"Enterprise",27)</f>
        <v>10</v>
      </c>
      <c r="O288">
        <f>IF(Sales[[#This Row],[Number of Users]]-Sales[[#This Row],[Licenses Bought]]&lt;0,0,Sales[[#This Row],[Number of Users]]-Sales[[#This Row],[Licenses Bought]])</f>
        <v>5</v>
      </c>
      <c r="P288" s="3">
        <f>IF(Sales[[#This Row],[Sales Month]]=MAX(Sales[Sales Month]),Sales[[#This Row],[Upsell $ Per Non-Paying User]]*Sales[[#This Row],[Non-Paying Users]],0)</f>
        <v>50</v>
      </c>
      <c r="Q288" t="str">
        <f>_xlfn.IFS(Sales[[#This Row],[Current Upsell $]]=0," ",Sales[[#This Row],[Current Upsell $]]&gt;=400,"High",Sales[[#This Row],[Current Upsell $]]&gt;=100,"Medium",Sales[[#This Row],[Current Upsell $]]&lt;100,"Low")</f>
        <v>Low</v>
      </c>
      <c r="R288" t="str">
        <f>IF(Sales[[#This Row],[Current Upsell $]]&gt;0,_xlfn.TEXTJOIN(" ",FALSE,Sales[[#This Row],[Subscription Type]],Sales[[#This Row],[Upsell Priority]],TEXT(Sales[[#This Row],[Current Upsell $]],"$#")),"")</f>
        <v>Basic Low $50</v>
      </c>
    </row>
    <row r="289" spans="1:18" x14ac:dyDescent="0.25">
      <c r="A289">
        <v>100372</v>
      </c>
      <c r="B289" t="s">
        <v>3</v>
      </c>
      <c r="F289">
        <v>0</v>
      </c>
      <c r="G289">
        <v>4</v>
      </c>
      <c r="H289" s="1">
        <v>44348</v>
      </c>
      <c r="I289" s="1">
        <v>44378</v>
      </c>
      <c r="J289">
        <v>1</v>
      </c>
      <c r="K289">
        <v>0</v>
      </c>
      <c r="L289" s="1">
        <v>44348</v>
      </c>
      <c r="M289">
        <v>0</v>
      </c>
      <c r="N289" s="11">
        <f>_xlfn.SWITCH(Sales[[#This Row],[Subscription Type]],"Basic",10,"Premium",10,"Business",25,"Enterprise",27)</f>
        <v>10</v>
      </c>
      <c r="O289">
        <f>IF(Sales[[#This Row],[Number of Users]]-Sales[[#This Row],[Licenses Bought]]&lt;0,0,Sales[[#This Row],[Number of Users]]-Sales[[#This Row],[Licenses Bought]])</f>
        <v>4</v>
      </c>
      <c r="P289" s="3">
        <f>IF(Sales[[#This Row],[Sales Month]]=MAX(Sales[Sales Month]),Sales[[#This Row],[Upsell $ Per Non-Paying User]]*Sales[[#This Row],[Non-Paying Users]],0)</f>
        <v>40</v>
      </c>
      <c r="Q289" t="str">
        <f>_xlfn.IFS(Sales[[#This Row],[Current Upsell $]]=0," ",Sales[[#This Row],[Current Upsell $]]&gt;=400,"High",Sales[[#This Row],[Current Upsell $]]&gt;=100,"Medium",Sales[[#This Row],[Current Upsell $]]&lt;100,"Low")</f>
        <v>Low</v>
      </c>
      <c r="R289" t="str">
        <f>IF(Sales[[#This Row],[Current Upsell $]]&gt;0,_xlfn.TEXTJOIN(" ",FALSE,Sales[[#This Row],[Subscription Type]],Sales[[#This Row],[Upsell Priority]],TEXT(Sales[[#This Row],[Current Upsell $]],"$#")),"")</f>
        <v>Basic Low $40</v>
      </c>
    </row>
    <row r="290" spans="1:18" x14ac:dyDescent="0.25">
      <c r="A290">
        <v>100373</v>
      </c>
      <c r="B290" t="s">
        <v>3</v>
      </c>
      <c r="F290">
        <v>0</v>
      </c>
      <c r="G290">
        <v>5</v>
      </c>
      <c r="H290" s="1">
        <v>44348</v>
      </c>
      <c r="I290" s="1">
        <v>44378</v>
      </c>
      <c r="J290">
        <v>1</v>
      </c>
      <c r="K290">
        <v>0</v>
      </c>
      <c r="L290" s="1">
        <v>44348</v>
      </c>
      <c r="M290">
        <v>0</v>
      </c>
      <c r="N290" s="11">
        <f>_xlfn.SWITCH(Sales[[#This Row],[Subscription Type]],"Basic",10,"Premium",10,"Business",25,"Enterprise",27)</f>
        <v>10</v>
      </c>
      <c r="O290">
        <f>IF(Sales[[#This Row],[Number of Users]]-Sales[[#This Row],[Licenses Bought]]&lt;0,0,Sales[[#This Row],[Number of Users]]-Sales[[#This Row],[Licenses Bought]])</f>
        <v>5</v>
      </c>
      <c r="P290" s="3">
        <f>IF(Sales[[#This Row],[Sales Month]]=MAX(Sales[Sales Month]),Sales[[#This Row],[Upsell $ Per Non-Paying User]]*Sales[[#This Row],[Non-Paying Users]],0)</f>
        <v>50</v>
      </c>
      <c r="Q290" t="str">
        <f>_xlfn.IFS(Sales[[#This Row],[Current Upsell $]]=0," ",Sales[[#This Row],[Current Upsell $]]&gt;=400,"High",Sales[[#This Row],[Current Upsell $]]&gt;=100,"Medium",Sales[[#This Row],[Current Upsell $]]&lt;100,"Low")</f>
        <v>Low</v>
      </c>
      <c r="R290" t="str">
        <f>IF(Sales[[#This Row],[Current Upsell $]]&gt;0,_xlfn.TEXTJOIN(" ",FALSE,Sales[[#This Row],[Subscription Type]],Sales[[#This Row],[Upsell Priority]],TEXT(Sales[[#This Row],[Current Upsell $]],"$#")),"")</f>
        <v>Basic Low $50</v>
      </c>
    </row>
    <row r="291" spans="1:18" x14ac:dyDescent="0.25">
      <c r="A291">
        <v>100374</v>
      </c>
      <c r="B291" t="s">
        <v>3</v>
      </c>
      <c r="F291">
        <v>0</v>
      </c>
      <c r="G291">
        <v>2</v>
      </c>
      <c r="H291" s="1">
        <v>44348</v>
      </c>
      <c r="I291" s="1">
        <v>44378</v>
      </c>
      <c r="J291">
        <v>1</v>
      </c>
      <c r="K291">
        <v>0</v>
      </c>
      <c r="L291" s="1">
        <v>44348</v>
      </c>
      <c r="M291">
        <v>0</v>
      </c>
      <c r="N291" s="11">
        <f>_xlfn.SWITCH(Sales[[#This Row],[Subscription Type]],"Basic",10,"Premium",10,"Business",25,"Enterprise",27)</f>
        <v>10</v>
      </c>
      <c r="O291">
        <f>IF(Sales[[#This Row],[Number of Users]]-Sales[[#This Row],[Licenses Bought]]&lt;0,0,Sales[[#This Row],[Number of Users]]-Sales[[#This Row],[Licenses Bought]])</f>
        <v>2</v>
      </c>
      <c r="P291" s="3">
        <f>IF(Sales[[#This Row],[Sales Month]]=MAX(Sales[Sales Month]),Sales[[#This Row],[Upsell $ Per Non-Paying User]]*Sales[[#This Row],[Non-Paying Users]],0)</f>
        <v>20</v>
      </c>
      <c r="Q291" t="str">
        <f>_xlfn.IFS(Sales[[#This Row],[Current Upsell $]]=0," ",Sales[[#This Row],[Current Upsell $]]&gt;=400,"High",Sales[[#This Row],[Current Upsell $]]&gt;=100,"Medium",Sales[[#This Row],[Current Upsell $]]&lt;100,"Low")</f>
        <v>Low</v>
      </c>
      <c r="R291" t="str">
        <f>IF(Sales[[#This Row],[Current Upsell $]]&gt;0,_xlfn.TEXTJOIN(" ",FALSE,Sales[[#This Row],[Subscription Type]],Sales[[#This Row],[Upsell Priority]],TEXT(Sales[[#This Row],[Current Upsell $]],"$#")),"")</f>
        <v>Basic Low $20</v>
      </c>
    </row>
    <row r="292" spans="1:18" x14ac:dyDescent="0.25">
      <c r="A292">
        <v>100375</v>
      </c>
      <c r="B292" t="s">
        <v>3</v>
      </c>
      <c r="F292">
        <v>0</v>
      </c>
      <c r="G292">
        <v>2</v>
      </c>
      <c r="H292" s="1">
        <v>44348</v>
      </c>
      <c r="I292" s="1">
        <v>44378</v>
      </c>
      <c r="J292">
        <v>1</v>
      </c>
      <c r="K292">
        <v>0</v>
      </c>
      <c r="L292" s="1">
        <v>44348</v>
      </c>
      <c r="M292">
        <v>0</v>
      </c>
      <c r="N292" s="11">
        <f>_xlfn.SWITCH(Sales[[#This Row],[Subscription Type]],"Basic",10,"Premium",10,"Business",25,"Enterprise",27)</f>
        <v>10</v>
      </c>
      <c r="O292">
        <f>IF(Sales[[#This Row],[Number of Users]]-Sales[[#This Row],[Licenses Bought]]&lt;0,0,Sales[[#This Row],[Number of Users]]-Sales[[#This Row],[Licenses Bought]])</f>
        <v>2</v>
      </c>
      <c r="P292" s="3">
        <f>IF(Sales[[#This Row],[Sales Month]]=MAX(Sales[Sales Month]),Sales[[#This Row],[Upsell $ Per Non-Paying User]]*Sales[[#This Row],[Non-Paying Users]],0)</f>
        <v>20</v>
      </c>
      <c r="Q292" t="str">
        <f>_xlfn.IFS(Sales[[#This Row],[Current Upsell $]]=0," ",Sales[[#This Row],[Current Upsell $]]&gt;=400,"High",Sales[[#This Row],[Current Upsell $]]&gt;=100,"Medium",Sales[[#This Row],[Current Upsell $]]&lt;100,"Low")</f>
        <v>Low</v>
      </c>
      <c r="R292" t="str">
        <f>IF(Sales[[#This Row],[Current Upsell $]]&gt;0,_xlfn.TEXTJOIN(" ",FALSE,Sales[[#This Row],[Subscription Type]],Sales[[#This Row],[Upsell Priority]],TEXT(Sales[[#This Row],[Current Upsell $]],"$#")),"")</f>
        <v>Basic Low $20</v>
      </c>
    </row>
    <row r="293" spans="1:18" x14ac:dyDescent="0.25">
      <c r="A293">
        <v>100376</v>
      </c>
      <c r="B293" t="s">
        <v>3</v>
      </c>
      <c r="F293">
        <v>0</v>
      </c>
      <c r="G293">
        <v>2</v>
      </c>
      <c r="H293" s="1">
        <v>44348</v>
      </c>
      <c r="I293" s="1">
        <v>44378</v>
      </c>
      <c r="J293">
        <v>1</v>
      </c>
      <c r="K293">
        <v>0</v>
      </c>
      <c r="L293" s="1">
        <v>44348</v>
      </c>
      <c r="M293">
        <v>0</v>
      </c>
      <c r="N293" s="11">
        <f>_xlfn.SWITCH(Sales[[#This Row],[Subscription Type]],"Basic",10,"Premium",10,"Business",25,"Enterprise",27)</f>
        <v>10</v>
      </c>
      <c r="O293">
        <f>IF(Sales[[#This Row],[Number of Users]]-Sales[[#This Row],[Licenses Bought]]&lt;0,0,Sales[[#This Row],[Number of Users]]-Sales[[#This Row],[Licenses Bought]])</f>
        <v>2</v>
      </c>
      <c r="P293" s="3">
        <f>IF(Sales[[#This Row],[Sales Month]]=MAX(Sales[Sales Month]),Sales[[#This Row],[Upsell $ Per Non-Paying User]]*Sales[[#This Row],[Non-Paying Users]],0)</f>
        <v>20</v>
      </c>
      <c r="Q293" t="str">
        <f>_xlfn.IFS(Sales[[#This Row],[Current Upsell $]]=0," ",Sales[[#This Row],[Current Upsell $]]&gt;=400,"High",Sales[[#This Row],[Current Upsell $]]&gt;=100,"Medium",Sales[[#This Row],[Current Upsell $]]&lt;100,"Low")</f>
        <v>Low</v>
      </c>
      <c r="R293" t="str">
        <f>IF(Sales[[#This Row],[Current Upsell $]]&gt;0,_xlfn.TEXTJOIN(" ",FALSE,Sales[[#This Row],[Subscription Type]],Sales[[#This Row],[Upsell Priority]],TEXT(Sales[[#This Row],[Current Upsell $]],"$#")),"")</f>
        <v>Basic Low $20</v>
      </c>
    </row>
    <row r="294" spans="1:18" x14ac:dyDescent="0.25">
      <c r="A294">
        <v>100377</v>
      </c>
      <c r="B294" t="s">
        <v>3</v>
      </c>
      <c r="F294">
        <v>0</v>
      </c>
      <c r="G294">
        <v>2</v>
      </c>
      <c r="H294" s="1">
        <v>44348</v>
      </c>
      <c r="I294" s="1">
        <v>44378</v>
      </c>
      <c r="J294">
        <v>1</v>
      </c>
      <c r="K294">
        <v>0</v>
      </c>
      <c r="L294" s="1">
        <v>44348</v>
      </c>
      <c r="M294">
        <v>0</v>
      </c>
      <c r="N294" s="11">
        <f>_xlfn.SWITCH(Sales[[#This Row],[Subscription Type]],"Basic",10,"Premium",10,"Business",25,"Enterprise",27)</f>
        <v>10</v>
      </c>
      <c r="O294">
        <f>IF(Sales[[#This Row],[Number of Users]]-Sales[[#This Row],[Licenses Bought]]&lt;0,0,Sales[[#This Row],[Number of Users]]-Sales[[#This Row],[Licenses Bought]])</f>
        <v>2</v>
      </c>
      <c r="P294" s="3">
        <f>IF(Sales[[#This Row],[Sales Month]]=MAX(Sales[Sales Month]),Sales[[#This Row],[Upsell $ Per Non-Paying User]]*Sales[[#This Row],[Non-Paying Users]],0)</f>
        <v>20</v>
      </c>
      <c r="Q294" t="str">
        <f>_xlfn.IFS(Sales[[#This Row],[Current Upsell $]]=0," ",Sales[[#This Row],[Current Upsell $]]&gt;=400,"High",Sales[[#This Row],[Current Upsell $]]&gt;=100,"Medium",Sales[[#This Row],[Current Upsell $]]&lt;100,"Low")</f>
        <v>Low</v>
      </c>
      <c r="R294" t="str">
        <f>IF(Sales[[#This Row],[Current Upsell $]]&gt;0,_xlfn.TEXTJOIN(" ",FALSE,Sales[[#This Row],[Subscription Type]],Sales[[#This Row],[Upsell Priority]],TEXT(Sales[[#This Row],[Current Upsell $]],"$#")),"")</f>
        <v>Basic Low $20</v>
      </c>
    </row>
    <row r="295" spans="1:18" x14ac:dyDescent="0.25">
      <c r="A295">
        <v>100378</v>
      </c>
      <c r="B295" t="s">
        <v>3</v>
      </c>
      <c r="F295">
        <v>0</v>
      </c>
      <c r="G295">
        <v>2</v>
      </c>
      <c r="H295" s="1">
        <v>44348</v>
      </c>
      <c r="I295" s="1">
        <v>44378</v>
      </c>
      <c r="J295">
        <v>1</v>
      </c>
      <c r="K295">
        <v>0</v>
      </c>
      <c r="L295" s="1">
        <v>44348</v>
      </c>
      <c r="M295">
        <v>0</v>
      </c>
      <c r="N295" s="11">
        <f>_xlfn.SWITCH(Sales[[#This Row],[Subscription Type]],"Basic",10,"Premium",10,"Business",25,"Enterprise",27)</f>
        <v>10</v>
      </c>
      <c r="O295">
        <f>IF(Sales[[#This Row],[Number of Users]]-Sales[[#This Row],[Licenses Bought]]&lt;0,0,Sales[[#This Row],[Number of Users]]-Sales[[#This Row],[Licenses Bought]])</f>
        <v>2</v>
      </c>
      <c r="P295" s="3">
        <f>IF(Sales[[#This Row],[Sales Month]]=MAX(Sales[Sales Month]),Sales[[#This Row],[Upsell $ Per Non-Paying User]]*Sales[[#This Row],[Non-Paying Users]],0)</f>
        <v>20</v>
      </c>
      <c r="Q295" t="str">
        <f>_xlfn.IFS(Sales[[#This Row],[Current Upsell $]]=0," ",Sales[[#This Row],[Current Upsell $]]&gt;=400,"High",Sales[[#This Row],[Current Upsell $]]&gt;=100,"Medium",Sales[[#This Row],[Current Upsell $]]&lt;100,"Low")</f>
        <v>Low</v>
      </c>
      <c r="R295" t="str">
        <f>IF(Sales[[#This Row],[Current Upsell $]]&gt;0,_xlfn.TEXTJOIN(" ",FALSE,Sales[[#This Row],[Subscription Type]],Sales[[#This Row],[Upsell Priority]],TEXT(Sales[[#This Row],[Current Upsell $]],"$#")),"")</f>
        <v>Basic Low $20</v>
      </c>
    </row>
    <row r="296" spans="1:18" x14ac:dyDescent="0.25">
      <c r="A296">
        <v>100379</v>
      </c>
      <c r="B296" t="s">
        <v>3</v>
      </c>
      <c r="F296">
        <v>0</v>
      </c>
      <c r="G296">
        <v>2</v>
      </c>
      <c r="H296" s="1">
        <v>44348</v>
      </c>
      <c r="I296" s="1">
        <v>44378</v>
      </c>
      <c r="J296">
        <v>1</v>
      </c>
      <c r="K296">
        <v>0</v>
      </c>
      <c r="L296" s="1">
        <v>44348</v>
      </c>
      <c r="M296">
        <v>0</v>
      </c>
      <c r="N296" s="11">
        <f>_xlfn.SWITCH(Sales[[#This Row],[Subscription Type]],"Basic",10,"Premium",10,"Business",25,"Enterprise",27)</f>
        <v>10</v>
      </c>
      <c r="O296">
        <f>IF(Sales[[#This Row],[Number of Users]]-Sales[[#This Row],[Licenses Bought]]&lt;0,0,Sales[[#This Row],[Number of Users]]-Sales[[#This Row],[Licenses Bought]])</f>
        <v>2</v>
      </c>
      <c r="P296" s="3">
        <f>IF(Sales[[#This Row],[Sales Month]]=MAX(Sales[Sales Month]),Sales[[#This Row],[Upsell $ Per Non-Paying User]]*Sales[[#This Row],[Non-Paying Users]],0)</f>
        <v>20</v>
      </c>
      <c r="Q296" t="str">
        <f>_xlfn.IFS(Sales[[#This Row],[Current Upsell $]]=0," ",Sales[[#This Row],[Current Upsell $]]&gt;=400,"High",Sales[[#This Row],[Current Upsell $]]&gt;=100,"Medium",Sales[[#This Row],[Current Upsell $]]&lt;100,"Low")</f>
        <v>Low</v>
      </c>
      <c r="R296" t="str">
        <f>IF(Sales[[#This Row],[Current Upsell $]]&gt;0,_xlfn.TEXTJOIN(" ",FALSE,Sales[[#This Row],[Subscription Type]],Sales[[#This Row],[Upsell Priority]],TEXT(Sales[[#This Row],[Current Upsell $]],"$#")),"")</f>
        <v>Basic Low $20</v>
      </c>
    </row>
    <row r="297" spans="1:18" x14ac:dyDescent="0.25">
      <c r="A297">
        <v>100380</v>
      </c>
      <c r="B297" t="s">
        <v>3</v>
      </c>
      <c r="F297">
        <v>0</v>
      </c>
      <c r="G297">
        <v>2</v>
      </c>
      <c r="H297" s="1">
        <v>44348</v>
      </c>
      <c r="I297" s="1">
        <v>44378</v>
      </c>
      <c r="J297">
        <v>1</v>
      </c>
      <c r="K297">
        <v>0</v>
      </c>
      <c r="L297" s="1">
        <v>44348</v>
      </c>
      <c r="M297">
        <v>0</v>
      </c>
      <c r="N297" s="11">
        <f>_xlfn.SWITCH(Sales[[#This Row],[Subscription Type]],"Basic",10,"Premium",10,"Business",25,"Enterprise",27)</f>
        <v>10</v>
      </c>
      <c r="O297">
        <f>IF(Sales[[#This Row],[Number of Users]]-Sales[[#This Row],[Licenses Bought]]&lt;0,0,Sales[[#This Row],[Number of Users]]-Sales[[#This Row],[Licenses Bought]])</f>
        <v>2</v>
      </c>
      <c r="P297" s="3">
        <f>IF(Sales[[#This Row],[Sales Month]]=MAX(Sales[Sales Month]),Sales[[#This Row],[Upsell $ Per Non-Paying User]]*Sales[[#This Row],[Non-Paying Users]],0)</f>
        <v>20</v>
      </c>
      <c r="Q297" t="str">
        <f>_xlfn.IFS(Sales[[#This Row],[Current Upsell $]]=0," ",Sales[[#This Row],[Current Upsell $]]&gt;=400,"High",Sales[[#This Row],[Current Upsell $]]&gt;=100,"Medium",Sales[[#This Row],[Current Upsell $]]&lt;100,"Low")</f>
        <v>Low</v>
      </c>
      <c r="R297" t="str">
        <f>IF(Sales[[#This Row],[Current Upsell $]]&gt;0,_xlfn.TEXTJOIN(" ",FALSE,Sales[[#This Row],[Subscription Type]],Sales[[#This Row],[Upsell Priority]],TEXT(Sales[[#This Row],[Current Upsell $]],"$#")),"")</f>
        <v>Basic Low $20</v>
      </c>
    </row>
    <row r="298" spans="1:18" x14ac:dyDescent="0.25">
      <c r="A298">
        <v>100381</v>
      </c>
      <c r="B298" t="s">
        <v>3</v>
      </c>
      <c r="F298">
        <v>0</v>
      </c>
      <c r="G298">
        <v>2</v>
      </c>
      <c r="H298" s="1">
        <v>44348</v>
      </c>
      <c r="I298" s="1">
        <v>44378</v>
      </c>
      <c r="J298">
        <v>1</v>
      </c>
      <c r="K298">
        <v>0</v>
      </c>
      <c r="L298" s="1">
        <v>44348</v>
      </c>
      <c r="M298">
        <v>0</v>
      </c>
      <c r="N298" s="11">
        <f>_xlfn.SWITCH(Sales[[#This Row],[Subscription Type]],"Basic",10,"Premium",10,"Business",25,"Enterprise",27)</f>
        <v>10</v>
      </c>
      <c r="O298">
        <f>IF(Sales[[#This Row],[Number of Users]]-Sales[[#This Row],[Licenses Bought]]&lt;0,0,Sales[[#This Row],[Number of Users]]-Sales[[#This Row],[Licenses Bought]])</f>
        <v>2</v>
      </c>
      <c r="P298" s="3">
        <f>IF(Sales[[#This Row],[Sales Month]]=MAX(Sales[Sales Month]),Sales[[#This Row],[Upsell $ Per Non-Paying User]]*Sales[[#This Row],[Non-Paying Users]],0)</f>
        <v>20</v>
      </c>
      <c r="Q298" t="str">
        <f>_xlfn.IFS(Sales[[#This Row],[Current Upsell $]]=0," ",Sales[[#This Row],[Current Upsell $]]&gt;=400,"High",Sales[[#This Row],[Current Upsell $]]&gt;=100,"Medium",Sales[[#This Row],[Current Upsell $]]&lt;100,"Low")</f>
        <v>Low</v>
      </c>
      <c r="R298" t="str">
        <f>IF(Sales[[#This Row],[Current Upsell $]]&gt;0,_xlfn.TEXTJOIN(" ",FALSE,Sales[[#This Row],[Subscription Type]],Sales[[#This Row],[Upsell Priority]],TEXT(Sales[[#This Row],[Current Upsell $]],"$#")),"")</f>
        <v>Basic Low $20</v>
      </c>
    </row>
    <row r="299" spans="1:18" x14ac:dyDescent="0.25">
      <c r="A299">
        <v>100382</v>
      </c>
      <c r="B299" t="s">
        <v>3</v>
      </c>
      <c r="F299">
        <v>0</v>
      </c>
      <c r="G299">
        <v>2</v>
      </c>
      <c r="H299" s="1">
        <v>44348</v>
      </c>
      <c r="I299" s="1">
        <v>44378</v>
      </c>
      <c r="J299">
        <v>1</v>
      </c>
      <c r="K299">
        <v>0</v>
      </c>
      <c r="L299" s="1">
        <v>44348</v>
      </c>
      <c r="M299">
        <v>0</v>
      </c>
      <c r="N299" s="11">
        <f>_xlfn.SWITCH(Sales[[#This Row],[Subscription Type]],"Basic",10,"Premium",10,"Business",25,"Enterprise",27)</f>
        <v>10</v>
      </c>
      <c r="O299">
        <f>IF(Sales[[#This Row],[Number of Users]]-Sales[[#This Row],[Licenses Bought]]&lt;0,0,Sales[[#This Row],[Number of Users]]-Sales[[#This Row],[Licenses Bought]])</f>
        <v>2</v>
      </c>
      <c r="P299" s="3">
        <f>IF(Sales[[#This Row],[Sales Month]]=MAX(Sales[Sales Month]),Sales[[#This Row],[Upsell $ Per Non-Paying User]]*Sales[[#This Row],[Non-Paying Users]],0)</f>
        <v>20</v>
      </c>
      <c r="Q299" t="str">
        <f>_xlfn.IFS(Sales[[#This Row],[Current Upsell $]]=0," ",Sales[[#This Row],[Current Upsell $]]&gt;=400,"High",Sales[[#This Row],[Current Upsell $]]&gt;=100,"Medium",Sales[[#This Row],[Current Upsell $]]&lt;100,"Low")</f>
        <v>Low</v>
      </c>
      <c r="R299" t="str">
        <f>IF(Sales[[#This Row],[Current Upsell $]]&gt;0,_xlfn.TEXTJOIN(" ",FALSE,Sales[[#This Row],[Subscription Type]],Sales[[#This Row],[Upsell Priority]],TEXT(Sales[[#This Row],[Current Upsell $]],"$#")),"")</f>
        <v>Basic Low $20</v>
      </c>
    </row>
    <row r="300" spans="1:18" x14ac:dyDescent="0.25">
      <c r="A300">
        <v>100383</v>
      </c>
      <c r="B300" t="s">
        <v>3</v>
      </c>
      <c r="F300">
        <v>0</v>
      </c>
      <c r="G300">
        <v>2</v>
      </c>
      <c r="H300" s="1">
        <v>44348</v>
      </c>
      <c r="I300" s="1">
        <v>44378</v>
      </c>
      <c r="J300">
        <v>1</v>
      </c>
      <c r="K300">
        <v>0</v>
      </c>
      <c r="L300" s="1">
        <v>44348</v>
      </c>
      <c r="M300">
        <v>0</v>
      </c>
      <c r="N300" s="11">
        <f>_xlfn.SWITCH(Sales[[#This Row],[Subscription Type]],"Basic",10,"Premium",10,"Business",25,"Enterprise",27)</f>
        <v>10</v>
      </c>
      <c r="O300">
        <f>IF(Sales[[#This Row],[Number of Users]]-Sales[[#This Row],[Licenses Bought]]&lt;0,0,Sales[[#This Row],[Number of Users]]-Sales[[#This Row],[Licenses Bought]])</f>
        <v>2</v>
      </c>
      <c r="P300" s="3">
        <f>IF(Sales[[#This Row],[Sales Month]]=MAX(Sales[Sales Month]),Sales[[#This Row],[Upsell $ Per Non-Paying User]]*Sales[[#This Row],[Non-Paying Users]],0)</f>
        <v>20</v>
      </c>
      <c r="Q300" t="str">
        <f>_xlfn.IFS(Sales[[#This Row],[Current Upsell $]]=0," ",Sales[[#This Row],[Current Upsell $]]&gt;=400,"High",Sales[[#This Row],[Current Upsell $]]&gt;=100,"Medium",Sales[[#This Row],[Current Upsell $]]&lt;100,"Low")</f>
        <v>Low</v>
      </c>
      <c r="R300" t="str">
        <f>IF(Sales[[#This Row],[Current Upsell $]]&gt;0,_xlfn.TEXTJOIN(" ",FALSE,Sales[[#This Row],[Subscription Type]],Sales[[#This Row],[Upsell Priority]],TEXT(Sales[[#This Row],[Current Upsell $]],"$#")),"")</f>
        <v>Basic Low $20</v>
      </c>
    </row>
    <row r="301" spans="1:18" x14ac:dyDescent="0.25">
      <c r="A301">
        <v>100384</v>
      </c>
      <c r="B301" t="s">
        <v>3</v>
      </c>
      <c r="F301">
        <v>0</v>
      </c>
      <c r="G301">
        <v>2</v>
      </c>
      <c r="H301" s="1">
        <v>44348</v>
      </c>
      <c r="I301" s="1">
        <v>44378</v>
      </c>
      <c r="J301">
        <v>1</v>
      </c>
      <c r="K301">
        <v>0</v>
      </c>
      <c r="L301" s="1">
        <v>44348</v>
      </c>
      <c r="M301">
        <v>0</v>
      </c>
      <c r="N301" s="11">
        <f>_xlfn.SWITCH(Sales[[#This Row],[Subscription Type]],"Basic",10,"Premium",10,"Business",25,"Enterprise",27)</f>
        <v>10</v>
      </c>
      <c r="O301">
        <f>IF(Sales[[#This Row],[Number of Users]]-Sales[[#This Row],[Licenses Bought]]&lt;0,0,Sales[[#This Row],[Number of Users]]-Sales[[#This Row],[Licenses Bought]])</f>
        <v>2</v>
      </c>
      <c r="P301" s="3">
        <f>IF(Sales[[#This Row],[Sales Month]]=MAX(Sales[Sales Month]),Sales[[#This Row],[Upsell $ Per Non-Paying User]]*Sales[[#This Row],[Non-Paying Users]],0)</f>
        <v>20</v>
      </c>
      <c r="Q301" t="str">
        <f>_xlfn.IFS(Sales[[#This Row],[Current Upsell $]]=0," ",Sales[[#This Row],[Current Upsell $]]&gt;=400,"High",Sales[[#This Row],[Current Upsell $]]&gt;=100,"Medium",Sales[[#This Row],[Current Upsell $]]&lt;100,"Low")</f>
        <v>Low</v>
      </c>
      <c r="R301" t="str">
        <f>IF(Sales[[#This Row],[Current Upsell $]]&gt;0,_xlfn.TEXTJOIN(" ",FALSE,Sales[[#This Row],[Subscription Type]],Sales[[#This Row],[Upsell Priority]],TEXT(Sales[[#This Row],[Current Upsell $]],"$#")),"")</f>
        <v>Basic Low $20</v>
      </c>
    </row>
    <row r="302" spans="1:18" x14ac:dyDescent="0.25">
      <c r="A302">
        <v>100385</v>
      </c>
      <c r="B302" t="s">
        <v>3</v>
      </c>
      <c r="F302">
        <v>0</v>
      </c>
      <c r="G302">
        <v>2</v>
      </c>
      <c r="H302" s="1">
        <v>44348</v>
      </c>
      <c r="I302" s="1">
        <v>44378</v>
      </c>
      <c r="J302">
        <v>1</v>
      </c>
      <c r="K302">
        <v>0</v>
      </c>
      <c r="L302" s="1">
        <v>44348</v>
      </c>
      <c r="M302">
        <v>0</v>
      </c>
      <c r="N302" s="11">
        <f>_xlfn.SWITCH(Sales[[#This Row],[Subscription Type]],"Basic",10,"Premium",10,"Business",25,"Enterprise",27)</f>
        <v>10</v>
      </c>
      <c r="O302">
        <f>IF(Sales[[#This Row],[Number of Users]]-Sales[[#This Row],[Licenses Bought]]&lt;0,0,Sales[[#This Row],[Number of Users]]-Sales[[#This Row],[Licenses Bought]])</f>
        <v>2</v>
      </c>
      <c r="P302" s="3">
        <f>IF(Sales[[#This Row],[Sales Month]]=MAX(Sales[Sales Month]),Sales[[#This Row],[Upsell $ Per Non-Paying User]]*Sales[[#This Row],[Non-Paying Users]],0)</f>
        <v>20</v>
      </c>
      <c r="Q302" t="str">
        <f>_xlfn.IFS(Sales[[#This Row],[Current Upsell $]]=0," ",Sales[[#This Row],[Current Upsell $]]&gt;=400,"High",Sales[[#This Row],[Current Upsell $]]&gt;=100,"Medium",Sales[[#This Row],[Current Upsell $]]&lt;100,"Low")</f>
        <v>Low</v>
      </c>
      <c r="R302" t="str">
        <f>IF(Sales[[#This Row],[Current Upsell $]]&gt;0,_xlfn.TEXTJOIN(" ",FALSE,Sales[[#This Row],[Subscription Type]],Sales[[#This Row],[Upsell Priority]],TEXT(Sales[[#This Row],[Current Upsell $]],"$#")),"")</f>
        <v>Basic Low $20</v>
      </c>
    </row>
    <row r="303" spans="1:18" x14ac:dyDescent="0.25">
      <c r="A303">
        <v>100386</v>
      </c>
      <c r="B303" t="s">
        <v>3</v>
      </c>
      <c r="F303">
        <v>0</v>
      </c>
      <c r="G303">
        <v>1</v>
      </c>
      <c r="H303" s="1">
        <v>44348</v>
      </c>
      <c r="I303" s="1">
        <v>44378</v>
      </c>
      <c r="J303">
        <v>1</v>
      </c>
      <c r="K303">
        <v>0</v>
      </c>
      <c r="L303" s="1">
        <v>44348</v>
      </c>
      <c r="M303">
        <v>0</v>
      </c>
      <c r="N303" s="11">
        <f>_xlfn.SWITCH(Sales[[#This Row],[Subscription Type]],"Basic",10,"Premium",10,"Business",25,"Enterprise",27)</f>
        <v>10</v>
      </c>
      <c r="O303">
        <f>IF(Sales[[#This Row],[Number of Users]]-Sales[[#This Row],[Licenses Bought]]&lt;0,0,Sales[[#This Row],[Number of Users]]-Sales[[#This Row],[Licenses Bought]])</f>
        <v>1</v>
      </c>
      <c r="P303" s="3">
        <f>IF(Sales[[#This Row],[Sales Month]]=MAX(Sales[Sales Month]),Sales[[#This Row],[Upsell $ Per Non-Paying User]]*Sales[[#This Row],[Non-Paying Users]],0)</f>
        <v>10</v>
      </c>
      <c r="Q303" t="str">
        <f>_xlfn.IFS(Sales[[#This Row],[Current Upsell $]]=0," ",Sales[[#This Row],[Current Upsell $]]&gt;=400,"High",Sales[[#This Row],[Current Upsell $]]&gt;=100,"Medium",Sales[[#This Row],[Current Upsell $]]&lt;100,"Low")</f>
        <v>Low</v>
      </c>
      <c r="R303" t="str">
        <f>IF(Sales[[#This Row],[Current Upsell $]]&gt;0,_xlfn.TEXTJOIN(" ",FALSE,Sales[[#This Row],[Subscription Type]],Sales[[#This Row],[Upsell Priority]],TEXT(Sales[[#This Row],[Current Upsell $]],"$#")),"")</f>
        <v>Basic Low $10</v>
      </c>
    </row>
    <row r="304" spans="1:18" x14ac:dyDescent="0.25">
      <c r="A304">
        <v>100387</v>
      </c>
      <c r="B304" t="s">
        <v>3</v>
      </c>
      <c r="F304">
        <v>0</v>
      </c>
      <c r="G304">
        <v>2</v>
      </c>
      <c r="H304" s="1">
        <v>44348</v>
      </c>
      <c r="I304" s="1">
        <v>44378</v>
      </c>
      <c r="J304">
        <v>1</v>
      </c>
      <c r="K304">
        <v>0</v>
      </c>
      <c r="L304" s="1">
        <v>44348</v>
      </c>
      <c r="M304">
        <v>0</v>
      </c>
      <c r="N304" s="11">
        <f>_xlfn.SWITCH(Sales[[#This Row],[Subscription Type]],"Basic",10,"Premium",10,"Business",25,"Enterprise",27)</f>
        <v>10</v>
      </c>
      <c r="O304">
        <f>IF(Sales[[#This Row],[Number of Users]]-Sales[[#This Row],[Licenses Bought]]&lt;0,0,Sales[[#This Row],[Number of Users]]-Sales[[#This Row],[Licenses Bought]])</f>
        <v>2</v>
      </c>
      <c r="P304" s="3">
        <f>IF(Sales[[#This Row],[Sales Month]]=MAX(Sales[Sales Month]),Sales[[#This Row],[Upsell $ Per Non-Paying User]]*Sales[[#This Row],[Non-Paying Users]],0)</f>
        <v>20</v>
      </c>
      <c r="Q304" t="str">
        <f>_xlfn.IFS(Sales[[#This Row],[Current Upsell $]]=0," ",Sales[[#This Row],[Current Upsell $]]&gt;=400,"High",Sales[[#This Row],[Current Upsell $]]&gt;=100,"Medium",Sales[[#This Row],[Current Upsell $]]&lt;100,"Low")</f>
        <v>Low</v>
      </c>
      <c r="R304" t="str">
        <f>IF(Sales[[#This Row],[Current Upsell $]]&gt;0,_xlfn.TEXTJOIN(" ",FALSE,Sales[[#This Row],[Subscription Type]],Sales[[#This Row],[Upsell Priority]],TEXT(Sales[[#This Row],[Current Upsell $]],"$#")),"")</f>
        <v>Basic Low $20</v>
      </c>
    </row>
    <row r="305" spans="1:18" x14ac:dyDescent="0.25">
      <c r="A305">
        <v>100388</v>
      </c>
      <c r="B305" t="s">
        <v>3</v>
      </c>
      <c r="F305">
        <v>0</v>
      </c>
      <c r="G305">
        <v>2</v>
      </c>
      <c r="H305" s="1">
        <v>44348</v>
      </c>
      <c r="I305" s="1">
        <v>44378</v>
      </c>
      <c r="J305">
        <v>1</v>
      </c>
      <c r="K305">
        <v>0</v>
      </c>
      <c r="L305" s="1">
        <v>44348</v>
      </c>
      <c r="M305">
        <v>0</v>
      </c>
      <c r="N305" s="11">
        <f>_xlfn.SWITCH(Sales[[#This Row],[Subscription Type]],"Basic",10,"Premium",10,"Business",25,"Enterprise",27)</f>
        <v>10</v>
      </c>
      <c r="O305">
        <f>IF(Sales[[#This Row],[Number of Users]]-Sales[[#This Row],[Licenses Bought]]&lt;0,0,Sales[[#This Row],[Number of Users]]-Sales[[#This Row],[Licenses Bought]])</f>
        <v>2</v>
      </c>
      <c r="P305" s="3">
        <f>IF(Sales[[#This Row],[Sales Month]]=MAX(Sales[Sales Month]),Sales[[#This Row],[Upsell $ Per Non-Paying User]]*Sales[[#This Row],[Non-Paying Users]],0)</f>
        <v>20</v>
      </c>
      <c r="Q305" t="str">
        <f>_xlfn.IFS(Sales[[#This Row],[Current Upsell $]]=0," ",Sales[[#This Row],[Current Upsell $]]&gt;=400,"High",Sales[[#This Row],[Current Upsell $]]&gt;=100,"Medium",Sales[[#This Row],[Current Upsell $]]&lt;100,"Low")</f>
        <v>Low</v>
      </c>
      <c r="R305" t="str">
        <f>IF(Sales[[#This Row],[Current Upsell $]]&gt;0,_xlfn.TEXTJOIN(" ",FALSE,Sales[[#This Row],[Subscription Type]],Sales[[#This Row],[Upsell Priority]],TEXT(Sales[[#This Row],[Current Upsell $]],"$#")),"")</f>
        <v>Basic Low $20</v>
      </c>
    </row>
    <row r="306" spans="1:18" x14ac:dyDescent="0.25">
      <c r="A306">
        <v>100389</v>
      </c>
      <c r="B306" t="s">
        <v>3</v>
      </c>
      <c r="F306">
        <v>0</v>
      </c>
      <c r="G306">
        <v>2</v>
      </c>
      <c r="H306" s="1">
        <v>44348</v>
      </c>
      <c r="I306" s="1">
        <v>44378</v>
      </c>
      <c r="J306">
        <v>1</v>
      </c>
      <c r="K306">
        <v>0</v>
      </c>
      <c r="L306" s="1">
        <v>44348</v>
      </c>
      <c r="M306">
        <v>0</v>
      </c>
      <c r="N306" s="11">
        <f>_xlfn.SWITCH(Sales[[#This Row],[Subscription Type]],"Basic",10,"Premium",10,"Business",25,"Enterprise",27)</f>
        <v>10</v>
      </c>
      <c r="O306">
        <f>IF(Sales[[#This Row],[Number of Users]]-Sales[[#This Row],[Licenses Bought]]&lt;0,0,Sales[[#This Row],[Number of Users]]-Sales[[#This Row],[Licenses Bought]])</f>
        <v>2</v>
      </c>
      <c r="P306" s="3">
        <f>IF(Sales[[#This Row],[Sales Month]]=MAX(Sales[Sales Month]),Sales[[#This Row],[Upsell $ Per Non-Paying User]]*Sales[[#This Row],[Non-Paying Users]],0)</f>
        <v>20</v>
      </c>
      <c r="Q306" t="str">
        <f>_xlfn.IFS(Sales[[#This Row],[Current Upsell $]]=0," ",Sales[[#This Row],[Current Upsell $]]&gt;=400,"High",Sales[[#This Row],[Current Upsell $]]&gt;=100,"Medium",Sales[[#This Row],[Current Upsell $]]&lt;100,"Low")</f>
        <v>Low</v>
      </c>
      <c r="R306" t="str">
        <f>IF(Sales[[#This Row],[Current Upsell $]]&gt;0,_xlfn.TEXTJOIN(" ",FALSE,Sales[[#This Row],[Subscription Type]],Sales[[#This Row],[Upsell Priority]],TEXT(Sales[[#This Row],[Current Upsell $]],"$#")),"")</f>
        <v>Basic Low $20</v>
      </c>
    </row>
    <row r="307" spans="1:18" x14ac:dyDescent="0.25">
      <c r="A307">
        <v>100390</v>
      </c>
      <c r="B307" t="s">
        <v>3</v>
      </c>
      <c r="D307" s="1"/>
      <c r="E307" s="1"/>
      <c r="F307">
        <v>0</v>
      </c>
      <c r="G307">
        <v>2</v>
      </c>
      <c r="H307" s="1">
        <v>44348</v>
      </c>
      <c r="I307" s="1">
        <v>44378</v>
      </c>
      <c r="J307">
        <v>1</v>
      </c>
      <c r="K307">
        <v>0</v>
      </c>
      <c r="L307" s="1">
        <v>44348</v>
      </c>
      <c r="M307">
        <v>0</v>
      </c>
      <c r="N307" s="11">
        <f>_xlfn.SWITCH(Sales[[#This Row],[Subscription Type]],"Basic",10,"Premium",10,"Business",25,"Enterprise",27)</f>
        <v>10</v>
      </c>
      <c r="O307">
        <f>IF(Sales[[#This Row],[Number of Users]]-Sales[[#This Row],[Licenses Bought]]&lt;0,0,Sales[[#This Row],[Number of Users]]-Sales[[#This Row],[Licenses Bought]])</f>
        <v>2</v>
      </c>
      <c r="P307" s="3">
        <f>IF(Sales[[#This Row],[Sales Month]]=MAX(Sales[Sales Month]),Sales[[#This Row],[Upsell $ Per Non-Paying User]]*Sales[[#This Row],[Non-Paying Users]],0)</f>
        <v>20</v>
      </c>
      <c r="Q307" t="str">
        <f>_xlfn.IFS(Sales[[#This Row],[Current Upsell $]]=0," ",Sales[[#This Row],[Current Upsell $]]&gt;=400,"High",Sales[[#This Row],[Current Upsell $]]&gt;=100,"Medium",Sales[[#This Row],[Current Upsell $]]&lt;100,"Low")</f>
        <v>Low</v>
      </c>
      <c r="R307" t="str">
        <f>IF(Sales[[#This Row],[Current Upsell $]]&gt;0,_xlfn.TEXTJOIN(" ",FALSE,Sales[[#This Row],[Subscription Type]],Sales[[#This Row],[Upsell Priority]],TEXT(Sales[[#This Row],[Current Upsell $]],"$#")),"")</f>
        <v>Basic Low $20</v>
      </c>
    </row>
    <row r="308" spans="1:18" x14ac:dyDescent="0.25">
      <c r="A308">
        <v>100391</v>
      </c>
      <c r="B308" t="s">
        <v>3</v>
      </c>
      <c r="D308" s="1"/>
      <c r="E308" s="1"/>
      <c r="F308">
        <v>0</v>
      </c>
      <c r="G308">
        <v>1</v>
      </c>
      <c r="H308" s="1">
        <v>44348</v>
      </c>
      <c r="I308" s="1">
        <v>44378</v>
      </c>
      <c r="J308">
        <v>1</v>
      </c>
      <c r="K308">
        <v>0</v>
      </c>
      <c r="L308" s="1">
        <v>44348</v>
      </c>
      <c r="M308">
        <v>0</v>
      </c>
      <c r="N308" s="11">
        <f>_xlfn.SWITCH(Sales[[#This Row],[Subscription Type]],"Basic",10,"Premium",10,"Business",25,"Enterprise",27)</f>
        <v>10</v>
      </c>
      <c r="O308">
        <f>IF(Sales[[#This Row],[Number of Users]]-Sales[[#This Row],[Licenses Bought]]&lt;0,0,Sales[[#This Row],[Number of Users]]-Sales[[#This Row],[Licenses Bought]])</f>
        <v>1</v>
      </c>
      <c r="P308" s="3">
        <f>IF(Sales[[#This Row],[Sales Month]]=MAX(Sales[Sales Month]),Sales[[#This Row],[Upsell $ Per Non-Paying User]]*Sales[[#This Row],[Non-Paying Users]],0)</f>
        <v>10</v>
      </c>
      <c r="Q308" t="str">
        <f>_xlfn.IFS(Sales[[#This Row],[Current Upsell $]]=0," ",Sales[[#This Row],[Current Upsell $]]&gt;=400,"High",Sales[[#This Row],[Current Upsell $]]&gt;=100,"Medium",Sales[[#This Row],[Current Upsell $]]&lt;100,"Low")</f>
        <v>Low</v>
      </c>
      <c r="R308" t="str">
        <f>IF(Sales[[#This Row],[Current Upsell $]]&gt;0,_xlfn.TEXTJOIN(" ",FALSE,Sales[[#This Row],[Subscription Type]],Sales[[#This Row],[Upsell Priority]],TEXT(Sales[[#This Row],[Current Upsell $]],"$#")),"")</f>
        <v>Basic Low $10</v>
      </c>
    </row>
    <row r="309" spans="1:18" x14ac:dyDescent="0.25">
      <c r="A309">
        <v>100301</v>
      </c>
      <c r="B309" t="s">
        <v>3</v>
      </c>
      <c r="D309" s="1"/>
      <c r="E309" s="1"/>
      <c r="F309">
        <v>0</v>
      </c>
      <c r="G309">
        <v>513</v>
      </c>
      <c r="H309" s="1">
        <v>44317</v>
      </c>
      <c r="I309" s="1">
        <v>44378</v>
      </c>
      <c r="J309">
        <v>2</v>
      </c>
      <c r="K309">
        <v>0</v>
      </c>
      <c r="L309" s="1">
        <v>44317</v>
      </c>
      <c r="M309">
        <v>0</v>
      </c>
      <c r="N309" s="11">
        <f>_xlfn.SWITCH(Sales[[#This Row],[Subscription Type]],"Basic",10,"Premium",10,"Business",25,"Enterprise",27)</f>
        <v>10</v>
      </c>
      <c r="O309">
        <f>IF(Sales[[#This Row],[Number of Users]]-Sales[[#This Row],[Licenses Bought]]&lt;0,0,Sales[[#This Row],[Number of Users]]-Sales[[#This Row],[Licenses Bought]])</f>
        <v>513</v>
      </c>
      <c r="P309" s="3">
        <f>IF(Sales[[#This Row],[Sales Month]]=MAX(Sales[Sales Month]),Sales[[#This Row],[Upsell $ Per Non-Paying User]]*Sales[[#This Row],[Non-Paying Users]],0)</f>
        <v>0</v>
      </c>
      <c r="Q309" t="str">
        <f>_xlfn.IFS(Sales[[#This Row],[Current Upsell $]]=0," ",Sales[[#This Row],[Current Upsell $]]&gt;=400,"High",Sales[[#This Row],[Current Upsell $]]&gt;=100,"Medium",Sales[[#This Row],[Current Upsell $]]&lt;100,"Low")</f>
        <v xml:space="preserve"> </v>
      </c>
      <c r="R309" t="str">
        <f>IF(Sales[[#This Row],[Current Upsell $]]&gt;0,_xlfn.TEXTJOIN(" ",FALSE,Sales[[#This Row],[Subscription Type]],Sales[[#This Row],[Upsell Priority]],TEXT(Sales[[#This Row],[Current Upsell $]],"$#")),"")</f>
        <v/>
      </c>
    </row>
    <row r="310" spans="1:18" x14ac:dyDescent="0.25">
      <c r="A310">
        <v>100007</v>
      </c>
      <c r="B310" t="s">
        <v>2</v>
      </c>
      <c r="C310">
        <v>12</v>
      </c>
      <c r="D310" s="1">
        <v>44378</v>
      </c>
      <c r="E310" s="1">
        <v>44742</v>
      </c>
      <c r="F310">
        <v>600</v>
      </c>
      <c r="G310">
        <v>682</v>
      </c>
      <c r="H310" s="1">
        <v>43831</v>
      </c>
      <c r="I310" s="1">
        <v>44378</v>
      </c>
      <c r="J310">
        <v>18</v>
      </c>
      <c r="K310">
        <v>0</v>
      </c>
      <c r="L310" s="1">
        <v>44317</v>
      </c>
      <c r="M310">
        <v>18000</v>
      </c>
      <c r="N310" s="11">
        <f>_xlfn.SWITCH(Sales[[#This Row],[Subscription Type]],"Basic",10,"Premium",10,"Business",25,"Enterprise",27)</f>
        <v>27</v>
      </c>
      <c r="O310">
        <f>IF(Sales[[#This Row],[Number of Users]]-Sales[[#This Row],[Licenses Bought]]&lt;0,0,Sales[[#This Row],[Number of Users]]-Sales[[#This Row],[Licenses Bought]])</f>
        <v>82</v>
      </c>
      <c r="P310" s="3">
        <f>IF(Sales[[#This Row],[Sales Month]]=MAX(Sales[Sales Month]),Sales[[#This Row],[Upsell $ Per Non-Paying User]]*Sales[[#This Row],[Non-Paying Users]],0)</f>
        <v>0</v>
      </c>
      <c r="Q310" t="str">
        <f>_xlfn.IFS(Sales[[#This Row],[Current Upsell $]]=0," ",Sales[[#This Row],[Current Upsell $]]&gt;=400,"High",Sales[[#This Row],[Current Upsell $]]&gt;=100,"Medium",Sales[[#This Row],[Current Upsell $]]&lt;100,"Low")</f>
        <v xml:space="preserve"> </v>
      </c>
      <c r="R310" t="str">
        <f>IF(Sales[[#This Row],[Current Upsell $]]&gt;0,_xlfn.TEXTJOIN(" ",FALSE,Sales[[#This Row],[Subscription Type]],Sales[[#This Row],[Upsell Priority]],TEXT(Sales[[#This Row],[Current Upsell $]],"$#")),"")</f>
        <v/>
      </c>
    </row>
    <row r="311" spans="1:18" x14ac:dyDescent="0.25">
      <c r="A311">
        <v>100008</v>
      </c>
      <c r="B311" t="s">
        <v>0</v>
      </c>
      <c r="D311" s="1"/>
      <c r="E311" s="1"/>
      <c r="F311">
        <v>1</v>
      </c>
      <c r="G311">
        <v>2</v>
      </c>
      <c r="H311" s="1">
        <v>43831</v>
      </c>
      <c r="I311" s="1">
        <v>44378</v>
      </c>
      <c r="J311">
        <v>18</v>
      </c>
      <c r="K311">
        <v>0</v>
      </c>
      <c r="L311" s="1">
        <v>44317</v>
      </c>
      <c r="M311">
        <v>10</v>
      </c>
      <c r="N311" s="11">
        <f>_xlfn.SWITCH(Sales[[#This Row],[Subscription Type]],"Basic",10,"Premium",10,"Business",25,"Enterprise",27)</f>
        <v>10</v>
      </c>
      <c r="O311">
        <f>IF(Sales[[#This Row],[Number of Users]]-Sales[[#This Row],[Licenses Bought]]&lt;0,0,Sales[[#This Row],[Number of Users]]-Sales[[#This Row],[Licenses Bought]])</f>
        <v>1</v>
      </c>
      <c r="P311" s="3">
        <f>IF(Sales[[#This Row],[Sales Month]]=MAX(Sales[Sales Month]),Sales[[#This Row],[Upsell $ Per Non-Paying User]]*Sales[[#This Row],[Non-Paying Users]],0)</f>
        <v>0</v>
      </c>
      <c r="Q311" t="str">
        <f>_xlfn.IFS(Sales[[#This Row],[Current Upsell $]]=0," ",Sales[[#This Row],[Current Upsell $]]&gt;=400,"High",Sales[[#This Row],[Current Upsell $]]&gt;=100,"Medium",Sales[[#This Row],[Current Upsell $]]&lt;100,"Low")</f>
        <v xml:space="preserve"> </v>
      </c>
      <c r="R311" t="str">
        <f>IF(Sales[[#This Row],[Current Upsell $]]&gt;0,_xlfn.TEXTJOIN(" ",FALSE,Sales[[#This Row],[Subscription Type]],Sales[[#This Row],[Upsell Priority]],TEXT(Sales[[#This Row],[Current Upsell $]],"$#")),"")</f>
        <v/>
      </c>
    </row>
    <row r="312" spans="1:18" x14ac:dyDescent="0.25">
      <c r="A312">
        <v>100009</v>
      </c>
      <c r="B312" t="s">
        <v>1</v>
      </c>
      <c r="D312" s="1"/>
      <c r="E312" s="1"/>
      <c r="F312">
        <v>52</v>
      </c>
      <c r="G312">
        <v>63</v>
      </c>
      <c r="H312" s="1">
        <v>43862</v>
      </c>
      <c r="I312" s="1">
        <v>44378</v>
      </c>
      <c r="J312">
        <v>17</v>
      </c>
      <c r="K312">
        <v>0</v>
      </c>
      <c r="L312" s="1">
        <v>44317</v>
      </c>
      <c r="M312">
        <v>1300</v>
      </c>
      <c r="N312" s="11">
        <f>_xlfn.SWITCH(Sales[[#This Row],[Subscription Type]],"Basic",10,"Premium",10,"Business",25,"Enterprise",27)</f>
        <v>25</v>
      </c>
      <c r="O312">
        <f>IF(Sales[[#This Row],[Number of Users]]-Sales[[#This Row],[Licenses Bought]]&lt;0,0,Sales[[#This Row],[Number of Users]]-Sales[[#This Row],[Licenses Bought]])</f>
        <v>11</v>
      </c>
      <c r="P312" s="3">
        <f>IF(Sales[[#This Row],[Sales Month]]=MAX(Sales[Sales Month]),Sales[[#This Row],[Upsell $ Per Non-Paying User]]*Sales[[#This Row],[Non-Paying Users]],0)</f>
        <v>0</v>
      </c>
      <c r="Q312" t="str">
        <f>_xlfn.IFS(Sales[[#This Row],[Current Upsell $]]=0," ",Sales[[#This Row],[Current Upsell $]]&gt;=400,"High",Sales[[#This Row],[Current Upsell $]]&gt;=100,"Medium",Sales[[#This Row],[Current Upsell $]]&lt;100,"Low")</f>
        <v xml:space="preserve"> </v>
      </c>
      <c r="R312" t="str">
        <f>IF(Sales[[#This Row],[Current Upsell $]]&gt;0,_xlfn.TEXTJOIN(" ",FALSE,Sales[[#This Row],[Subscription Type]],Sales[[#This Row],[Upsell Priority]],TEXT(Sales[[#This Row],[Current Upsell $]],"$#")),"")</f>
        <v/>
      </c>
    </row>
    <row r="313" spans="1:18" x14ac:dyDescent="0.25">
      <c r="A313">
        <v>100011</v>
      </c>
      <c r="B313" t="s">
        <v>1</v>
      </c>
      <c r="D313" s="1"/>
      <c r="E313" s="1"/>
      <c r="F313">
        <v>37</v>
      </c>
      <c r="G313">
        <v>43</v>
      </c>
      <c r="H313" s="1">
        <v>43891</v>
      </c>
      <c r="I313" s="1">
        <v>44378</v>
      </c>
      <c r="J313">
        <v>16</v>
      </c>
      <c r="K313">
        <v>0</v>
      </c>
      <c r="L313" s="1">
        <v>44317</v>
      </c>
      <c r="M313">
        <v>925</v>
      </c>
      <c r="N313" s="11">
        <f>_xlfn.SWITCH(Sales[[#This Row],[Subscription Type]],"Basic",10,"Premium",10,"Business",25,"Enterprise",27)</f>
        <v>25</v>
      </c>
      <c r="O313">
        <f>IF(Sales[[#This Row],[Number of Users]]-Sales[[#This Row],[Licenses Bought]]&lt;0,0,Sales[[#This Row],[Number of Users]]-Sales[[#This Row],[Licenses Bought]])</f>
        <v>6</v>
      </c>
      <c r="P313" s="3">
        <f>IF(Sales[[#This Row],[Sales Month]]=MAX(Sales[Sales Month]),Sales[[#This Row],[Upsell $ Per Non-Paying User]]*Sales[[#This Row],[Non-Paying Users]],0)</f>
        <v>0</v>
      </c>
      <c r="Q313" t="str">
        <f>_xlfn.IFS(Sales[[#This Row],[Current Upsell $]]=0," ",Sales[[#This Row],[Current Upsell $]]&gt;=400,"High",Sales[[#This Row],[Current Upsell $]]&gt;=100,"Medium",Sales[[#This Row],[Current Upsell $]]&lt;100,"Low")</f>
        <v xml:space="preserve"> </v>
      </c>
      <c r="R313" t="str">
        <f>IF(Sales[[#This Row],[Current Upsell $]]&gt;0,_xlfn.TEXTJOIN(" ",FALSE,Sales[[#This Row],[Subscription Type]],Sales[[#This Row],[Upsell Priority]],TEXT(Sales[[#This Row],[Current Upsell $]],"$#")),"")</f>
        <v/>
      </c>
    </row>
    <row r="314" spans="1:18" x14ac:dyDescent="0.25">
      <c r="A314">
        <v>100012</v>
      </c>
      <c r="B314" t="s">
        <v>0</v>
      </c>
      <c r="D314" s="1"/>
      <c r="E314" s="1"/>
      <c r="F314">
        <v>32</v>
      </c>
      <c r="G314">
        <v>39</v>
      </c>
      <c r="H314" s="1">
        <v>43891</v>
      </c>
      <c r="I314" s="1">
        <v>44378</v>
      </c>
      <c r="J314">
        <v>16</v>
      </c>
      <c r="K314">
        <v>0</v>
      </c>
      <c r="L314" s="1">
        <v>44317</v>
      </c>
      <c r="M314">
        <v>320</v>
      </c>
      <c r="N314" s="11">
        <f>_xlfn.SWITCH(Sales[[#This Row],[Subscription Type]],"Basic",10,"Premium",10,"Business",25,"Enterprise",27)</f>
        <v>10</v>
      </c>
      <c r="O314">
        <f>IF(Sales[[#This Row],[Number of Users]]-Sales[[#This Row],[Licenses Bought]]&lt;0,0,Sales[[#This Row],[Number of Users]]-Sales[[#This Row],[Licenses Bought]])</f>
        <v>7</v>
      </c>
      <c r="P314" s="3">
        <f>IF(Sales[[#This Row],[Sales Month]]=MAX(Sales[Sales Month]),Sales[[#This Row],[Upsell $ Per Non-Paying User]]*Sales[[#This Row],[Non-Paying Users]],0)</f>
        <v>0</v>
      </c>
      <c r="Q314" t="str">
        <f>_xlfn.IFS(Sales[[#This Row],[Current Upsell $]]=0," ",Sales[[#This Row],[Current Upsell $]]&gt;=400,"High",Sales[[#This Row],[Current Upsell $]]&gt;=100,"Medium",Sales[[#This Row],[Current Upsell $]]&lt;100,"Low")</f>
        <v xml:space="preserve"> </v>
      </c>
      <c r="R314" t="str">
        <f>IF(Sales[[#This Row],[Current Upsell $]]&gt;0,_xlfn.TEXTJOIN(" ",FALSE,Sales[[#This Row],[Subscription Type]],Sales[[#This Row],[Upsell Priority]],TEXT(Sales[[#This Row],[Current Upsell $]],"$#")),"")</f>
        <v/>
      </c>
    </row>
    <row r="315" spans="1:18" x14ac:dyDescent="0.25">
      <c r="A315">
        <v>100016</v>
      </c>
      <c r="B315" t="s">
        <v>3</v>
      </c>
      <c r="F315">
        <v>0</v>
      </c>
      <c r="G315">
        <v>2</v>
      </c>
      <c r="H315" s="1">
        <v>43891</v>
      </c>
      <c r="I315" s="1">
        <v>44348</v>
      </c>
      <c r="J315">
        <v>15</v>
      </c>
      <c r="K315">
        <v>0</v>
      </c>
      <c r="L315" s="1">
        <v>44317</v>
      </c>
      <c r="M315">
        <v>0</v>
      </c>
      <c r="N315" s="11">
        <f>_xlfn.SWITCH(Sales[[#This Row],[Subscription Type]],"Basic",10,"Premium",10,"Business",25,"Enterprise",27)</f>
        <v>10</v>
      </c>
      <c r="O315">
        <f>IF(Sales[[#This Row],[Number of Users]]-Sales[[#This Row],[Licenses Bought]]&lt;0,0,Sales[[#This Row],[Number of Users]]-Sales[[#This Row],[Licenses Bought]])</f>
        <v>2</v>
      </c>
      <c r="P315" s="3">
        <f>IF(Sales[[#This Row],[Sales Month]]=MAX(Sales[Sales Month]),Sales[[#This Row],[Upsell $ Per Non-Paying User]]*Sales[[#This Row],[Non-Paying Users]],0)</f>
        <v>0</v>
      </c>
      <c r="Q315" t="str">
        <f>_xlfn.IFS(Sales[[#This Row],[Current Upsell $]]=0," ",Sales[[#This Row],[Current Upsell $]]&gt;=400,"High",Sales[[#This Row],[Current Upsell $]]&gt;=100,"Medium",Sales[[#This Row],[Current Upsell $]]&lt;100,"Low")</f>
        <v xml:space="preserve"> </v>
      </c>
      <c r="R315" t="str">
        <f>IF(Sales[[#This Row],[Current Upsell $]]&gt;0,_xlfn.TEXTJOIN(" ",FALSE,Sales[[#This Row],[Subscription Type]],Sales[[#This Row],[Upsell Priority]],TEXT(Sales[[#This Row],[Current Upsell $]],"$#")),"")</f>
        <v/>
      </c>
    </row>
    <row r="316" spans="1:18" x14ac:dyDescent="0.25">
      <c r="A316">
        <v>100017</v>
      </c>
      <c r="B316" t="s">
        <v>1</v>
      </c>
      <c r="D316" s="1"/>
      <c r="E316" s="1"/>
      <c r="F316">
        <v>68</v>
      </c>
      <c r="G316">
        <v>60</v>
      </c>
      <c r="H316" s="1">
        <v>43922</v>
      </c>
      <c r="I316" s="1">
        <v>44378</v>
      </c>
      <c r="J316">
        <v>15</v>
      </c>
      <c r="K316">
        <v>0</v>
      </c>
      <c r="L316" s="1">
        <v>44317</v>
      </c>
      <c r="M316">
        <v>1700</v>
      </c>
      <c r="N316" s="11">
        <f>_xlfn.SWITCH(Sales[[#This Row],[Subscription Type]],"Basic",10,"Premium",10,"Business",25,"Enterprise",27)</f>
        <v>25</v>
      </c>
      <c r="O316">
        <f>IF(Sales[[#This Row],[Number of Users]]-Sales[[#This Row],[Licenses Bought]]&lt;0,0,Sales[[#This Row],[Number of Users]]-Sales[[#This Row],[Licenses Bought]])</f>
        <v>0</v>
      </c>
      <c r="P316" s="3">
        <f>IF(Sales[[#This Row],[Sales Month]]=MAX(Sales[Sales Month]),Sales[[#This Row],[Upsell $ Per Non-Paying User]]*Sales[[#This Row],[Non-Paying Users]],0)</f>
        <v>0</v>
      </c>
      <c r="Q316" t="str">
        <f>_xlfn.IFS(Sales[[#This Row],[Current Upsell $]]=0," ",Sales[[#This Row],[Current Upsell $]]&gt;=400,"High",Sales[[#This Row],[Current Upsell $]]&gt;=100,"Medium",Sales[[#This Row],[Current Upsell $]]&lt;100,"Low")</f>
        <v xml:space="preserve"> </v>
      </c>
      <c r="R316" t="str">
        <f>IF(Sales[[#This Row],[Current Upsell $]]&gt;0,_xlfn.TEXTJOIN(" ",FALSE,Sales[[#This Row],[Subscription Type]],Sales[[#This Row],[Upsell Priority]],TEXT(Sales[[#This Row],[Current Upsell $]],"$#")),"")</f>
        <v/>
      </c>
    </row>
    <row r="317" spans="1:18" x14ac:dyDescent="0.25">
      <c r="A317">
        <v>100019</v>
      </c>
      <c r="B317" t="s">
        <v>0</v>
      </c>
      <c r="D317" s="1"/>
      <c r="E317" s="1"/>
      <c r="F317">
        <v>33</v>
      </c>
      <c r="G317">
        <v>43</v>
      </c>
      <c r="H317" s="1">
        <v>43922</v>
      </c>
      <c r="I317" s="1">
        <v>44378</v>
      </c>
      <c r="J317">
        <v>15</v>
      </c>
      <c r="K317">
        <v>0</v>
      </c>
      <c r="L317" s="1">
        <v>44317</v>
      </c>
      <c r="M317">
        <v>330</v>
      </c>
      <c r="N317" s="11">
        <f>_xlfn.SWITCH(Sales[[#This Row],[Subscription Type]],"Basic",10,"Premium",10,"Business",25,"Enterprise",27)</f>
        <v>10</v>
      </c>
      <c r="O317">
        <f>IF(Sales[[#This Row],[Number of Users]]-Sales[[#This Row],[Licenses Bought]]&lt;0,0,Sales[[#This Row],[Number of Users]]-Sales[[#This Row],[Licenses Bought]])</f>
        <v>10</v>
      </c>
      <c r="P317" s="3">
        <f>IF(Sales[[#This Row],[Sales Month]]=MAX(Sales[Sales Month]),Sales[[#This Row],[Upsell $ Per Non-Paying User]]*Sales[[#This Row],[Non-Paying Users]],0)</f>
        <v>0</v>
      </c>
      <c r="Q317" t="str">
        <f>_xlfn.IFS(Sales[[#This Row],[Current Upsell $]]=0," ",Sales[[#This Row],[Current Upsell $]]&gt;=400,"High",Sales[[#This Row],[Current Upsell $]]&gt;=100,"Medium",Sales[[#This Row],[Current Upsell $]]&lt;100,"Low")</f>
        <v xml:space="preserve"> </v>
      </c>
      <c r="R317" t="str">
        <f>IF(Sales[[#This Row],[Current Upsell $]]&gt;0,_xlfn.TEXTJOIN(" ",FALSE,Sales[[#This Row],[Subscription Type]],Sales[[#This Row],[Upsell Priority]],TEXT(Sales[[#This Row],[Current Upsell $]],"$#")),"")</f>
        <v/>
      </c>
    </row>
    <row r="318" spans="1:18" x14ac:dyDescent="0.25">
      <c r="A318">
        <v>100020</v>
      </c>
      <c r="B318" t="s">
        <v>0</v>
      </c>
      <c r="D318" s="1"/>
      <c r="E318" s="1"/>
      <c r="F318">
        <v>12</v>
      </c>
      <c r="G318">
        <v>15</v>
      </c>
      <c r="H318" s="1">
        <v>43922</v>
      </c>
      <c r="I318" s="1">
        <v>44378</v>
      </c>
      <c r="J318">
        <v>15</v>
      </c>
      <c r="K318">
        <v>0</v>
      </c>
      <c r="L318" s="1">
        <v>44317</v>
      </c>
      <c r="M318">
        <v>120</v>
      </c>
      <c r="N318" s="11">
        <f>_xlfn.SWITCH(Sales[[#This Row],[Subscription Type]],"Basic",10,"Premium",10,"Business",25,"Enterprise",27)</f>
        <v>10</v>
      </c>
      <c r="O318">
        <f>IF(Sales[[#This Row],[Number of Users]]-Sales[[#This Row],[Licenses Bought]]&lt;0,0,Sales[[#This Row],[Number of Users]]-Sales[[#This Row],[Licenses Bought]])</f>
        <v>3</v>
      </c>
      <c r="P318" s="3">
        <f>IF(Sales[[#This Row],[Sales Month]]=MAX(Sales[Sales Month]),Sales[[#This Row],[Upsell $ Per Non-Paying User]]*Sales[[#This Row],[Non-Paying Users]],0)</f>
        <v>0</v>
      </c>
      <c r="Q318" t="str">
        <f>_xlfn.IFS(Sales[[#This Row],[Current Upsell $]]=0," ",Sales[[#This Row],[Current Upsell $]]&gt;=400,"High",Sales[[#This Row],[Current Upsell $]]&gt;=100,"Medium",Sales[[#This Row],[Current Upsell $]]&lt;100,"Low")</f>
        <v xml:space="preserve"> </v>
      </c>
      <c r="R318" t="str">
        <f>IF(Sales[[#This Row],[Current Upsell $]]&gt;0,_xlfn.TEXTJOIN(" ",FALSE,Sales[[#This Row],[Subscription Type]],Sales[[#This Row],[Upsell Priority]],TEXT(Sales[[#This Row],[Current Upsell $]],"$#")),"")</f>
        <v/>
      </c>
    </row>
    <row r="319" spans="1:18" x14ac:dyDescent="0.25">
      <c r="A319">
        <v>100025</v>
      </c>
      <c r="B319" t="s">
        <v>3</v>
      </c>
      <c r="F319">
        <v>0</v>
      </c>
      <c r="G319">
        <v>1</v>
      </c>
      <c r="H319" s="1">
        <v>43922</v>
      </c>
      <c r="I319" s="1">
        <v>44378</v>
      </c>
      <c r="J319">
        <v>15</v>
      </c>
      <c r="K319">
        <v>0</v>
      </c>
      <c r="L319" s="1">
        <v>44317</v>
      </c>
      <c r="M319">
        <v>0</v>
      </c>
      <c r="N319" s="11">
        <f>_xlfn.SWITCH(Sales[[#This Row],[Subscription Type]],"Basic",10,"Premium",10,"Business",25,"Enterprise",27)</f>
        <v>10</v>
      </c>
      <c r="O319">
        <f>IF(Sales[[#This Row],[Number of Users]]-Sales[[#This Row],[Licenses Bought]]&lt;0,0,Sales[[#This Row],[Number of Users]]-Sales[[#This Row],[Licenses Bought]])</f>
        <v>1</v>
      </c>
      <c r="P319" s="3">
        <f>IF(Sales[[#This Row],[Sales Month]]=MAX(Sales[Sales Month]),Sales[[#This Row],[Upsell $ Per Non-Paying User]]*Sales[[#This Row],[Non-Paying Users]],0)</f>
        <v>0</v>
      </c>
      <c r="Q319" t="str">
        <f>_xlfn.IFS(Sales[[#This Row],[Current Upsell $]]=0," ",Sales[[#This Row],[Current Upsell $]]&gt;=400,"High",Sales[[#This Row],[Current Upsell $]]&gt;=100,"Medium",Sales[[#This Row],[Current Upsell $]]&lt;100,"Low")</f>
        <v xml:space="preserve"> </v>
      </c>
      <c r="R319" t="str">
        <f>IF(Sales[[#This Row],[Current Upsell $]]&gt;0,_xlfn.TEXTJOIN(" ",FALSE,Sales[[#This Row],[Subscription Type]],Sales[[#This Row],[Upsell Priority]],TEXT(Sales[[#This Row],[Current Upsell $]],"$#")),"")</f>
        <v/>
      </c>
    </row>
    <row r="320" spans="1:18" x14ac:dyDescent="0.25">
      <c r="A320">
        <v>100026</v>
      </c>
      <c r="B320" t="s">
        <v>0</v>
      </c>
      <c r="D320" s="1"/>
      <c r="E320" s="1"/>
      <c r="F320">
        <v>27</v>
      </c>
      <c r="G320">
        <v>36</v>
      </c>
      <c r="H320" s="1">
        <v>43952</v>
      </c>
      <c r="I320" s="1">
        <v>44378</v>
      </c>
      <c r="J320">
        <v>14</v>
      </c>
      <c r="K320">
        <v>0</v>
      </c>
      <c r="L320" s="1">
        <v>44317</v>
      </c>
      <c r="M320">
        <v>270</v>
      </c>
      <c r="N320" s="11">
        <f>_xlfn.SWITCH(Sales[[#This Row],[Subscription Type]],"Basic",10,"Premium",10,"Business",25,"Enterprise",27)</f>
        <v>10</v>
      </c>
      <c r="O320">
        <f>IF(Sales[[#This Row],[Number of Users]]-Sales[[#This Row],[Licenses Bought]]&lt;0,0,Sales[[#This Row],[Number of Users]]-Sales[[#This Row],[Licenses Bought]])</f>
        <v>9</v>
      </c>
      <c r="P320" s="3">
        <f>IF(Sales[[#This Row],[Sales Month]]=MAX(Sales[Sales Month]),Sales[[#This Row],[Upsell $ Per Non-Paying User]]*Sales[[#This Row],[Non-Paying Users]],0)</f>
        <v>0</v>
      </c>
      <c r="Q320" t="str">
        <f>_xlfn.IFS(Sales[[#This Row],[Current Upsell $]]=0," ",Sales[[#This Row],[Current Upsell $]]&gt;=400,"High",Sales[[#This Row],[Current Upsell $]]&gt;=100,"Medium",Sales[[#This Row],[Current Upsell $]]&lt;100,"Low")</f>
        <v xml:space="preserve"> </v>
      </c>
      <c r="R320" t="str">
        <f>IF(Sales[[#This Row],[Current Upsell $]]&gt;0,_xlfn.TEXTJOIN(" ",FALSE,Sales[[#This Row],[Subscription Type]],Sales[[#This Row],[Upsell Priority]],TEXT(Sales[[#This Row],[Current Upsell $]],"$#")),"")</f>
        <v/>
      </c>
    </row>
    <row r="321" spans="1:18" x14ac:dyDescent="0.25">
      <c r="A321">
        <v>100027</v>
      </c>
      <c r="B321" t="s">
        <v>1</v>
      </c>
      <c r="D321" s="1"/>
      <c r="E321" s="1"/>
      <c r="F321">
        <v>26</v>
      </c>
      <c r="G321">
        <v>28</v>
      </c>
      <c r="H321" s="1">
        <v>43952</v>
      </c>
      <c r="I321" s="1">
        <v>44378</v>
      </c>
      <c r="J321">
        <v>14</v>
      </c>
      <c r="K321">
        <v>0</v>
      </c>
      <c r="L321" s="1">
        <v>44317</v>
      </c>
      <c r="M321">
        <v>650</v>
      </c>
      <c r="N321" s="11">
        <f>_xlfn.SWITCH(Sales[[#This Row],[Subscription Type]],"Basic",10,"Premium",10,"Business",25,"Enterprise",27)</f>
        <v>25</v>
      </c>
      <c r="O321">
        <f>IF(Sales[[#This Row],[Number of Users]]-Sales[[#This Row],[Licenses Bought]]&lt;0,0,Sales[[#This Row],[Number of Users]]-Sales[[#This Row],[Licenses Bought]])</f>
        <v>2</v>
      </c>
      <c r="P321" s="3">
        <f>IF(Sales[[#This Row],[Sales Month]]=MAX(Sales[Sales Month]),Sales[[#This Row],[Upsell $ Per Non-Paying User]]*Sales[[#This Row],[Non-Paying Users]],0)</f>
        <v>0</v>
      </c>
      <c r="Q321" t="str">
        <f>_xlfn.IFS(Sales[[#This Row],[Current Upsell $]]=0," ",Sales[[#This Row],[Current Upsell $]]&gt;=400,"High",Sales[[#This Row],[Current Upsell $]]&gt;=100,"Medium",Sales[[#This Row],[Current Upsell $]]&lt;100,"Low")</f>
        <v xml:space="preserve"> </v>
      </c>
      <c r="R321" t="str">
        <f>IF(Sales[[#This Row],[Current Upsell $]]&gt;0,_xlfn.TEXTJOIN(" ",FALSE,Sales[[#This Row],[Subscription Type]],Sales[[#This Row],[Upsell Priority]],TEXT(Sales[[#This Row],[Current Upsell $]],"$#")),"")</f>
        <v/>
      </c>
    </row>
    <row r="322" spans="1:18" x14ac:dyDescent="0.25">
      <c r="A322">
        <v>100028</v>
      </c>
      <c r="B322" t="s">
        <v>0</v>
      </c>
      <c r="D322" s="1"/>
      <c r="E322" s="1"/>
      <c r="F322">
        <v>25</v>
      </c>
      <c r="G322">
        <v>31</v>
      </c>
      <c r="H322" s="1">
        <v>43952</v>
      </c>
      <c r="I322" s="1">
        <v>44378</v>
      </c>
      <c r="J322">
        <v>14</v>
      </c>
      <c r="K322">
        <v>0</v>
      </c>
      <c r="L322" s="1">
        <v>44317</v>
      </c>
      <c r="M322">
        <v>250</v>
      </c>
      <c r="N322" s="11">
        <f>_xlfn.SWITCH(Sales[[#This Row],[Subscription Type]],"Basic",10,"Premium",10,"Business",25,"Enterprise",27)</f>
        <v>10</v>
      </c>
      <c r="O322">
        <f>IF(Sales[[#This Row],[Number of Users]]-Sales[[#This Row],[Licenses Bought]]&lt;0,0,Sales[[#This Row],[Number of Users]]-Sales[[#This Row],[Licenses Bought]])</f>
        <v>6</v>
      </c>
      <c r="P322" s="3">
        <f>IF(Sales[[#This Row],[Sales Month]]=MAX(Sales[Sales Month]),Sales[[#This Row],[Upsell $ Per Non-Paying User]]*Sales[[#This Row],[Non-Paying Users]],0)</f>
        <v>0</v>
      </c>
      <c r="Q322" t="str">
        <f>_xlfn.IFS(Sales[[#This Row],[Current Upsell $]]=0," ",Sales[[#This Row],[Current Upsell $]]&gt;=400,"High",Sales[[#This Row],[Current Upsell $]]&gt;=100,"Medium",Sales[[#This Row],[Current Upsell $]]&lt;100,"Low")</f>
        <v xml:space="preserve"> </v>
      </c>
      <c r="R322" t="str">
        <f>IF(Sales[[#This Row],[Current Upsell $]]&gt;0,_xlfn.TEXTJOIN(" ",FALSE,Sales[[#This Row],[Subscription Type]],Sales[[#This Row],[Upsell Priority]],TEXT(Sales[[#This Row],[Current Upsell $]],"$#")),"")</f>
        <v/>
      </c>
    </row>
    <row r="323" spans="1:18" x14ac:dyDescent="0.25">
      <c r="A323">
        <v>100030</v>
      </c>
      <c r="B323" t="s">
        <v>3</v>
      </c>
      <c r="F323">
        <v>0</v>
      </c>
      <c r="G323">
        <v>9</v>
      </c>
      <c r="H323" s="1">
        <v>43952</v>
      </c>
      <c r="I323" s="1">
        <v>44378</v>
      </c>
      <c r="J323">
        <v>14</v>
      </c>
      <c r="K323">
        <v>0</v>
      </c>
      <c r="L323" s="1">
        <v>44317</v>
      </c>
      <c r="M323">
        <v>0</v>
      </c>
      <c r="N323" s="11">
        <f>_xlfn.SWITCH(Sales[[#This Row],[Subscription Type]],"Basic",10,"Premium",10,"Business",25,"Enterprise",27)</f>
        <v>10</v>
      </c>
      <c r="O323">
        <f>IF(Sales[[#This Row],[Number of Users]]-Sales[[#This Row],[Licenses Bought]]&lt;0,0,Sales[[#This Row],[Number of Users]]-Sales[[#This Row],[Licenses Bought]])</f>
        <v>9</v>
      </c>
      <c r="P323" s="3">
        <f>IF(Sales[[#This Row],[Sales Month]]=MAX(Sales[Sales Month]),Sales[[#This Row],[Upsell $ Per Non-Paying User]]*Sales[[#This Row],[Non-Paying Users]],0)</f>
        <v>0</v>
      </c>
      <c r="Q323" t="str">
        <f>_xlfn.IFS(Sales[[#This Row],[Current Upsell $]]=0," ",Sales[[#This Row],[Current Upsell $]]&gt;=400,"High",Sales[[#This Row],[Current Upsell $]]&gt;=100,"Medium",Sales[[#This Row],[Current Upsell $]]&lt;100,"Low")</f>
        <v xml:space="preserve"> </v>
      </c>
      <c r="R323" t="str">
        <f>IF(Sales[[#This Row],[Current Upsell $]]&gt;0,_xlfn.TEXTJOIN(" ",FALSE,Sales[[#This Row],[Subscription Type]],Sales[[#This Row],[Upsell Priority]],TEXT(Sales[[#This Row],[Current Upsell $]],"$#")),"")</f>
        <v/>
      </c>
    </row>
    <row r="324" spans="1:18" x14ac:dyDescent="0.25">
      <c r="A324">
        <v>100031</v>
      </c>
      <c r="B324" t="s">
        <v>3</v>
      </c>
      <c r="F324">
        <v>0</v>
      </c>
      <c r="G324">
        <v>4</v>
      </c>
      <c r="H324" s="1">
        <v>43952</v>
      </c>
      <c r="I324" s="1">
        <v>44378</v>
      </c>
      <c r="J324">
        <v>14</v>
      </c>
      <c r="K324">
        <v>0</v>
      </c>
      <c r="L324" s="1">
        <v>44317</v>
      </c>
      <c r="M324">
        <v>0</v>
      </c>
      <c r="N324" s="11">
        <f>_xlfn.SWITCH(Sales[[#This Row],[Subscription Type]],"Basic",10,"Premium",10,"Business",25,"Enterprise",27)</f>
        <v>10</v>
      </c>
      <c r="O324">
        <f>IF(Sales[[#This Row],[Number of Users]]-Sales[[#This Row],[Licenses Bought]]&lt;0,0,Sales[[#This Row],[Number of Users]]-Sales[[#This Row],[Licenses Bought]])</f>
        <v>4</v>
      </c>
      <c r="P324" s="3">
        <f>IF(Sales[[#This Row],[Sales Month]]=MAX(Sales[Sales Month]),Sales[[#This Row],[Upsell $ Per Non-Paying User]]*Sales[[#This Row],[Non-Paying Users]],0)</f>
        <v>0</v>
      </c>
      <c r="Q324" t="str">
        <f>_xlfn.IFS(Sales[[#This Row],[Current Upsell $]]=0," ",Sales[[#This Row],[Current Upsell $]]&gt;=400,"High",Sales[[#This Row],[Current Upsell $]]&gt;=100,"Medium",Sales[[#This Row],[Current Upsell $]]&lt;100,"Low")</f>
        <v xml:space="preserve"> </v>
      </c>
      <c r="R324" t="str">
        <f>IF(Sales[[#This Row],[Current Upsell $]]&gt;0,_xlfn.TEXTJOIN(" ",FALSE,Sales[[#This Row],[Subscription Type]],Sales[[#This Row],[Upsell Priority]],TEXT(Sales[[#This Row],[Current Upsell $]],"$#")),"")</f>
        <v/>
      </c>
    </row>
    <row r="325" spans="1:18" x14ac:dyDescent="0.25">
      <c r="A325">
        <v>100034</v>
      </c>
      <c r="B325" t="s">
        <v>3</v>
      </c>
      <c r="F325">
        <v>0</v>
      </c>
      <c r="G325">
        <v>2</v>
      </c>
      <c r="H325" s="1">
        <v>43952</v>
      </c>
      <c r="I325" s="1">
        <v>44317</v>
      </c>
      <c r="J325">
        <v>12</v>
      </c>
      <c r="K325">
        <v>1</v>
      </c>
      <c r="L325" s="1">
        <v>44317</v>
      </c>
      <c r="M325">
        <v>0</v>
      </c>
      <c r="N325" s="11">
        <f>_xlfn.SWITCH(Sales[[#This Row],[Subscription Type]],"Basic",10,"Premium",10,"Business",25,"Enterprise",27)</f>
        <v>10</v>
      </c>
      <c r="O325">
        <f>IF(Sales[[#This Row],[Number of Users]]-Sales[[#This Row],[Licenses Bought]]&lt;0,0,Sales[[#This Row],[Number of Users]]-Sales[[#This Row],[Licenses Bought]])</f>
        <v>2</v>
      </c>
      <c r="P325" s="3">
        <f>IF(Sales[[#This Row],[Sales Month]]=MAX(Sales[Sales Month]),Sales[[#This Row],[Upsell $ Per Non-Paying User]]*Sales[[#This Row],[Non-Paying Users]],0)</f>
        <v>0</v>
      </c>
      <c r="Q325" t="str">
        <f>_xlfn.IFS(Sales[[#This Row],[Current Upsell $]]=0," ",Sales[[#This Row],[Current Upsell $]]&gt;=400,"High",Sales[[#This Row],[Current Upsell $]]&gt;=100,"Medium",Sales[[#This Row],[Current Upsell $]]&lt;100,"Low")</f>
        <v xml:space="preserve"> </v>
      </c>
      <c r="R325" t="str">
        <f>IF(Sales[[#This Row],[Current Upsell $]]&gt;0,_xlfn.TEXTJOIN(" ",FALSE,Sales[[#This Row],[Subscription Type]],Sales[[#This Row],[Upsell Priority]],TEXT(Sales[[#This Row],[Current Upsell $]],"$#")),"")</f>
        <v/>
      </c>
    </row>
    <row r="326" spans="1:18" x14ac:dyDescent="0.25">
      <c r="A326">
        <v>100036</v>
      </c>
      <c r="B326" t="s">
        <v>0</v>
      </c>
      <c r="D326" s="1"/>
      <c r="E326" s="1"/>
      <c r="F326">
        <v>1</v>
      </c>
      <c r="G326">
        <v>1</v>
      </c>
      <c r="H326" s="1">
        <v>43952</v>
      </c>
      <c r="I326" s="1">
        <v>44378</v>
      </c>
      <c r="J326">
        <v>14</v>
      </c>
      <c r="K326">
        <v>0</v>
      </c>
      <c r="L326" s="1">
        <v>44317</v>
      </c>
      <c r="M326">
        <v>10</v>
      </c>
      <c r="N326" s="11">
        <f>_xlfn.SWITCH(Sales[[#This Row],[Subscription Type]],"Basic",10,"Premium",10,"Business",25,"Enterprise",27)</f>
        <v>10</v>
      </c>
      <c r="O326">
        <f>IF(Sales[[#This Row],[Number of Users]]-Sales[[#This Row],[Licenses Bought]]&lt;0,0,Sales[[#This Row],[Number of Users]]-Sales[[#This Row],[Licenses Bought]])</f>
        <v>0</v>
      </c>
      <c r="P326" s="3">
        <f>IF(Sales[[#This Row],[Sales Month]]=MAX(Sales[Sales Month]),Sales[[#This Row],[Upsell $ Per Non-Paying User]]*Sales[[#This Row],[Non-Paying Users]],0)</f>
        <v>0</v>
      </c>
      <c r="Q326" t="str">
        <f>_xlfn.IFS(Sales[[#This Row],[Current Upsell $]]=0," ",Sales[[#This Row],[Current Upsell $]]&gt;=400,"High",Sales[[#This Row],[Current Upsell $]]&gt;=100,"Medium",Sales[[#This Row],[Current Upsell $]]&lt;100,"Low")</f>
        <v xml:space="preserve"> </v>
      </c>
      <c r="R326" t="str">
        <f>IF(Sales[[#This Row],[Current Upsell $]]&gt;0,_xlfn.TEXTJOIN(" ",FALSE,Sales[[#This Row],[Subscription Type]],Sales[[#This Row],[Upsell Priority]],TEXT(Sales[[#This Row],[Current Upsell $]],"$#")),"")</f>
        <v/>
      </c>
    </row>
    <row r="327" spans="1:18" x14ac:dyDescent="0.25">
      <c r="A327">
        <v>100037</v>
      </c>
      <c r="B327" t="s">
        <v>0</v>
      </c>
      <c r="D327" s="1"/>
      <c r="E327" s="1"/>
      <c r="F327">
        <v>53</v>
      </c>
      <c r="G327">
        <v>56</v>
      </c>
      <c r="H327" s="1">
        <v>43983</v>
      </c>
      <c r="I327" s="1">
        <v>44378</v>
      </c>
      <c r="J327">
        <v>13</v>
      </c>
      <c r="K327">
        <v>0</v>
      </c>
      <c r="L327" s="1">
        <v>44317</v>
      </c>
      <c r="M327">
        <v>530</v>
      </c>
      <c r="N327" s="11">
        <f>_xlfn.SWITCH(Sales[[#This Row],[Subscription Type]],"Basic",10,"Premium",10,"Business",25,"Enterprise",27)</f>
        <v>10</v>
      </c>
      <c r="O327">
        <f>IF(Sales[[#This Row],[Number of Users]]-Sales[[#This Row],[Licenses Bought]]&lt;0,0,Sales[[#This Row],[Number of Users]]-Sales[[#This Row],[Licenses Bought]])</f>
        <v>3</v>
      </c>
      <c r="P327" s="3">
        <f>IF(Sales[[#This Row],[Sales Month]]=MAX(Sales[Sales Month]),Sales[[#This Row],[Upsell $ Per Non-Paying User]]*Sales[[#This Row],[Non-Paying Users]],0)</f>
        <v>0</v>
      </c>
      <c r="Q327" t="str">
        <f>_xlfn.IFS(Sales[[#This Row],[Current Upsell $]]=0," ",Sales[[#This Row],[Current Upsell $]]&gt;=400,"High",Sales[[#This Row],[Current Upsell $]]&gt;=100,"Medium",Sales[[#This Row],[Current Upsell $]]&lt;100,"Low")</f>
        <v xml:space="preserve"> </v>
      </c>
      <c r="R327" t="str">
        <f>IF(Sales[[#This Row],[Current Upsell $]]&gt;0,_xlfn.TEXTJOIN(" ",FALSE,Sales[[#This Row],[Subscription Type]],Sales[[#This Row],[Upsell Priority]],TEXT(Sales[[#This Row],[Current Upsell $]],"$#")),"")</f>
        <v/>
      </c>
    </row>
    <row r="328" spans="1:18" x14ac:dyDescent="0.25">
      <c r="A328">
        <v>100245</v>
      </c>
      <c r="B328" t="s">
        <v>1</v>
      </c>
      <c r="D328" s="1"/>
      <c r="E328" s="1"/>
      <c r="F328">
        <v>44</v>
      </c>
      <c r="G328">
        <v>72</v>
      </c>
      <c r="H328" s="1">
        <v>44287</v>
      </c>
      <c r="I328" s="1">
        <v>44378</v>
      </c>
      <c r="J328">
        <v>3</v>
      </c>
      <c r="K328">
        <v>0</v>
      </c>
      <c r="L328" s="1">
        <v>44317</v>
      </c>
      <c r="M328">
        <v>1100</v>
      </c>
      <c r="N328" s="11">
        <f>_xlfn.SWITCH(Sales[[#This Row],[Subscription Type]],"Basic",10,"Premium",10,"Business",25,"Enterprise",27)</f>
        <v>25</v>
      </c>
      <c r="O328">
        <f>IF(Sales[[#This Row],[Number of Users]]-Sales[[#This Row],[Licenses Bought]]&lt;0,0,Sales[[#This Row],[Number of Users]]-Sales[[#This Row],[Licenses Bought]])</f>
        <v>28</v>
      </c>
      <c r="P328" s="3">
        <f>IF(Sales[[#This Row],[Sales Month]]=MAX(Sales[Sales Month]),Sales[[#This Row],[Upsell $ Per Non-Paying User]]*Sales[[#This Row],[Non-Paying Users]],0)</f>
        <v>0</v>
      </c>
      <c r="Q328" t="str">
        <f>_xlfn.IFS(Sales[[#This Row],[Current Upsell $]]=0," ",Sales[[#This Row],[Current Upsell $]]&gt;=400,"High",Sales[[#This Row],[Current Upsell $]]&gt;=100,"Medium",Sales[[#This Row],[Current Upsell $]]&lt;100,"Low")</f>
        <v xml:space="preserve"> </v>
      </c>
      <c r="R328" t="str">
        <f>IF(Sales[[#This Row],[Current Upsell $]]&gt;0,_xlfn.TEXTJOIN(" ",FALSE,Sales[[#This Row],[Subscription Type]],Sales[[#This Row],[Upsell Priority]],TEXT(Sales[[#This Row],[Current Upsell $]],"$#")),"")</f>
        <v/>
      </c>
    </row>
    <row r="329" spans="1:18" x14ac:dyDescent="0.25">
      <c r="A329">
        <v>100038</v>
      </c>
      <c r="B329" t="s">
        <v>1</v>
      </c>
      <c r="D329" s="1"/>
      <c r="E329" s="1"/>
      <c r="F329">
        <v>52</v>
      </c>
      <c r="G329">
        <v>50</v>
      </c>
      <c r="H329" s="1">
        <v>43983</v>
      </c>
      <c r="I329" s="1">
        <v>44378</v>
      </c>
      <c r="J329">
        <v>13</v>
      </c>
      <c r="K329">
        <v>0</v>
      </c>
      <c r="L329" s="1">
        <v>44317</v>
      </c>
      <c r="M329">
        <v>1300</v>
      </c>
      <c r="N329" s="11">
        <f>_xlfn.SWITCH(Sales[[#This Row],[Subscription Type]],"Basic",10,"Premium",10,"Business",25,"Enterprise",27)</f>
        <v>25</v>
      </c>
      <c r="O329">
        <f>IF(Sales[[#This Row],[Number of Users]]-Sales[[#This Row],[Licenses Bought]]&lt;0,0,Sales[[#This Row],[Number of Users]]-Sales[[#This Row],[Licenses Bought]])</f>
        <v>0</v>
      </c>
      <c r="P329" s="3">
        <f>IF(Sales[[#This Row],[Sales Month]]=MAX(Sales[Sales Month]),Sales[[#This Row],[Upsell $ Per Non-Paying User]]*Sales[[#This Row],[Non-Paying Users]],0)</f>
        <v>0</v>
      </c>
      <c r="Q329" t="str">
        <f>_xlfn.IFS(Sales[[#This Row],[Current Upsell $]]=0," ",Sales[[#This Row],[Current Upsell $]]&gt;=400,"High",Sales[[#This Row],[Current Upsell $]]&gt;=100,"Medium",Sales[[#This Row],[Current Upsell $]]&lt;100,"Low")</f>
        <v xml:space="preserve"> </v>
      </c>
      <c r="R329" t="str">
        <f>IF(Sales[[#This Row],[Current Upsell $]]&gt;0,_xlfn.TEXTJOIN(" ",FALSE,Sales[[#This Row],[Subscription Type]],Sales[[#This Row],[Upsell Priority]],TEXT(Sales[[#This Row],[Current Upsell $]],"$#")),"")</f>
        <v/>
      </c>
    </row>
    <row r="330" spans="1:18" x14ac:dyDescent="0.25">
      <c r="A330">
        <v>100249</v>
      </c>
      <c r="B330" t="s">
        <v>1</v>
      </c>
      <c r="D330" s="1"/>
      <c r="E330" s="1"/>
      <c r="F330">
        <v>17</v>
      </c>
      <c r="G330">
        <v>44</v>
      </c>
      <c r="H330" s="1">
        <v>44287</v>
      </c>
      <c r="I330" s="1">
        <v>44378</v>
      </c>
      <c r="J330">
        <v>3</v>
      </c>
      <c r="K330">
        <v>0</v>
      </c>
      <c r="L330" s="1">
        <v>44317</v>
      </c>
      <c r="M330">
        <v>425</v>
      </c>
      <c r="N330" s="11">
        <f>_xlfn.SWITCH(Sales[[#This Row],[Subscription Type]],"Basic",10,"Premium",10,"Business",25,"Enterprise",27)</f>
        <v>25</v>
      </c>
      <c r="O330">
        <f>IF(Sales[[#This Row],[Number of Users]]-Sales[[#This Row],[Licenses Bought]]&lt;0,0,Sales[[#This Row],[Number of Users]]-Sales[[#This Row],[Licenses Bought]])</f>
        <v>27</v>
      </c>
      <c r="P330" s="3">
        <f>IF(Sales[[#This Row],[Sales Month]]=MAX(Sales[Sales Month]),Sales[[#This Row],[Upsell $ Per Non-Paying User]]*Sales[[#This Row],[Non-Paying Users]],0)</f>
        <v>0</v>
      </c>
      <c r="Q330" t="str">
        <f>_xlfn.IFS(Sales[[#This Row],[Current Upsell $]]=0," ",Sales[[#This Row],[Current Upsell $]]&gt;=400,"High",Sales[[#This Row],[Current Upsell $]]&gt;=100,"Medium",Sales[[#This Row],[Current Upsell $]]&lt;100,"Low")</f>
        <v xml:space="preserve"> </v>
      </c>
      <c r="R330" t="str">
        <f>IF(Sales[[#This Row],[Current Upsell $]]&gt;0,_xlfn.TEXTJOIN(" ",FALSE,Sales[[#This Row],[Subscription Type]],Sales[[#This Row],[Upsell Priority]],TEXT(Sales[[#This Row],[Current Upsell $]],"$#")),"")</f>
        <v/>
      </c>
    </row>
    <row r="331" spans="1:18" x14ac:dyDescent="0.25">
      <c r="A331">
        <v>100039</v>
      </c>
      <c r="B331" t="s">
        <v>0</v>
      </c>
      <c r="D331" s="1"/>
      <c r="E331" s="1"/>
      <c r="F331">
        <v>40</v>
      </c>
      <c r="G331">
        <v>45</v>
      </c>
      <c r="H331" s="1">
        <v>43983</v>
      </c>
      <c r="I331" s="1">
        <v>44378</v>
      </c>
      <c r="J331">
        <v>13</v>
      </c>
      <c r="K331">
        <v>0</v>
      </c>
      <c r="L331" s="1">
        <v>44317</v>
      </c>
      <c r="M331">
        <v>400</v>
      </c>
      <c r="N331" s="11">
        <f>_xlfn.SWITCH(Sales[[#This Row],[Subscription Type]],"Basic",10,"Premium",10,"Business",25,"Enterprise",27)</f>
        <v>10</v>
      </c>
      <c r="O331">
        <f>IF(Sales[[#This Row],[Number of Users]]-Sales[[#This Row],[Licenses Bought]]&lt;0,0,Sales[[#This Row],[Number of Users]]-Sales[[#This Row],[Licenses Bought]])</f>
        <v>5</v>
      </c>
      <c r="P331" s="3">
        <f>IF(Sales[[#This Row],[Sales Month]]=MAX(Sales[Sales Month]),Sales[[#This Row],[Upsell $ Per Non-Paying User]]*Sales[[#This Row],[Non-Paying Users]],0)</f>
        <v>0</v>
      </c>
      <c r="Q331" t="str">
        <f>_xlfn.IFS(Sales[[#This Row],[Current Upsell $]]=0," ",Sales[[#This Row],[Current Upsell $]]&gt;=400,"High",Sales[[#This Row],[Current Upsell $]]&gt;=100,"Medium",Sales[[#This Row],[Current Upsell $]]&lt;100,"Low")</f>
        <v xml:space="preserve"> </v>
      </c>
      <c r="R331" t="str">
        <f>IF(Sales[[#This Row],[Current Upsell $]]&gt;0,_xlfn.TEXTJOIN(" ",FALSE,Sales[[#This Row],[Subscription Type]],Sales[[#This Row],[Upsell Priority]],TEXT(Sales[[#This Row],[Current Upsell $]],"$#")),"")</f>
        <v/>
      </c>
    </row>
    <row r="332" spans="1:18" x14ac:dyDescent="0.25">
      <c r="A332">
        <v>100040</v>
      </c>
      <c r="B332" t="s">
        <v>0</v>
      </c>
      <c r="D332" s="1"/>
      <c r="E332" s="1"/>
      <c r="F332">
        <v>36</v>
      </c>
      <c r="G332">
        <v>46</v>
      </c>
      <c r="H332" s="1">
        <v>43983</v>
      </c>
      <c r="I332" s="1">
        <v>44378</v>
      </c>
      <c r="J332">
        <v>13</v>
      </c>
      <c r="K332">
        <v>0</v>
      </c>
      <c r="L332" s="1">
        <v>44317</v>
      </c>
      <c r="M332">
        <v>360</v>
      </c>
      <c r="N332" s="11">
        <f>_xlfn.SWITCH(Sales[[#This Row],[Subscription Type]],"Basic",10,"Premium",10,"Business",25,"Enterprise",27)</f>
        <v>10</v>
      </c>
      <c r="O332">
        <f>IF(Sales[[#This Row],[Number of Users]]-Sales[[#This Row],[Licenses Bought]]&lt;0,0,Sales[[#This Row],[Number of Users]]-Sales[[#This Row],[Licenses Bought]])</f>
        <v>10</v>
      </c>
      <c r="P332" s="3">
        <f>IF(Sales[[#This Row],[Sales Month]]=MAX(Sales[Sales Month]),Sales[[#This Row],[Upsell $ Per Non-Paying User]]*Sales[[#This Row],[Non-Paying Users]],0)</f>
        <v>0</v>
      </c>
      <c r="Q332" t="str">
        <f>_xlfn.IFS(Sales[[#This Row],[Current Upsell $]]=0," ",Sales[[#This Row],[Current Upsell $]]&gt;=400,"High",Sales[[#This Row],[Current Upsell $]]&gt;=100,"Medium",Sales[[#This Row],[Current Upsell $]]&lt;100,"Low")</f>
        <v xml:space="preserve"> </v>
      </c>
      <c r="R332" t="str">
        <f>IF(Sales[[#This Row],[Current Upsell $]]&gt;0,_xlfn.TEXTJOIN(" ",FALSE,Sales[[#This Row],[Subscription Type]],Sales[[#This Row],[Upsell Priority]],TEXT(Sales[[#This Row],[Current Upsell $]],"$#")),"")</f>
        <v/>
      </c>
    </row>
    <row r="333" spans="1:18" x14ac:dyDescent="0.25">
      <c r="A333">
        <v>100041</v>
      </c>
      <c r="B333" t="s">
        <v>1</v>
      </c>
      <c r="D333" s="1"/>
      <c r="E333" s="1"/>
      <c r="F333">
        <v>32</v>
      </c>
      <c r="G333">
        <v>41</v>
      </c>
      <c r="H333" s="1">
        <v>43983</v>
      </c>
      <c r="I333" s="1">
        <v>44378</v>
      </c>
      <c r="J333">
        <v>13</v>
      </c>
      <c r="K333">
        <v>0</v>
      </c>
      <c r="L333" s="1">
        <v>44317</v>
      </c>
      <c r="M333">
        <v>800</v>
      </c>
      <c r="N333" s="11">
        <f>_xlfn.SWITCH(Sales[[#This Row],[Subscription Type]],"Basic",10,"Premium",10,"Business",25,"Enterprise",27)</f>
        <v>25</v>
      </c>
      <c r="O333">
        <f>IF(Sales[[#This Row],[Number of Users]]-Sales[[#This Row],[Licenses Bought]]&lt;0,0,Sales[[#This Row],[Number of Users]]-Sales[[#This Row],[Licenses Bought]])</f>
        <v>9</v>
      </c>
      <c r="P333" s="3">
        <f>IF(Sales[[#This Row],[Sales Month]]=MAX(Sales[Sales Month]),Sales[[#This Row],[Upsell $ Per Non-Paying User]]*Sales[[#This Row],[Non-Paying Users]],0)</f>
        <v>0</v>
      </c>
      <c r="Q333" t="str">
        <f>_xlfn.IFS(Sales[[#This Row],[Current Upsell $]]=0," ",Sales[[#This Row],[Current Upsell $]]&gt;=400,"High",Sales[[#This Row],[Current Upsell $]]&gt;=100,"Medium",Sales[[#This Row],[Current Upsell $]]&lt;100,"Low")</f>
        <v xml:space="preserve"> </v>
      </c>
      <c r="R333" t="str">
        <f>IF(Sales[[#This Row],[Current Upsell $]]&gt;0,_xlfn.TEXTJOIN(" ",FALSE,Sales[[#This Row],[Subscription Type]],Sales[[#This Row],[Upsell Priority]],TEXT(Sales[[#This Row],[Current Upsell $]],"$#")),"")</f>
        <v/>
      </c>
    </row>
    <row r="334" spans="1:18" x14ac:dyDescent="0.25">
      <c r="A334">
        <v>100042</v>
      </c>
      <c r="B334" t="s">
        <v>1</v>
      </c>
      <c r="D334" s="1"/>
      <c r="E334" s="1"/>
      <c r="F334">
        <v>26</v>
      </c>
      <c r="G334">
        <v>34</v>
      </c>
      <c r="H334" s="1">
        <v>43983</v>
      </c>
      <c r="I334" s="1">
        <v>44378</v>
      </c>
      <c r="J334">
        <v>13</v>
      </c>
      <c r="K334">
        <v>0</v>
      </c>
      <c r="L334" s="1">
        <v>44317</v>
      </c>
      <c r="M334">
        <v>650</v>
      </c>
      <c r="N334" s="11">
        <f>_xlfn.SWITCH(Sales[[#This Row],[Subscription Type]],"Basic",10,"Premium",10,"Business",25,"Enterprise",27)</f>
        <v>25</v>
      </c>
      <c r="O334">
        <f>IF(Sales[[#This Row],[Number of Users]]-Sales[[#This Row],[Licenses Bought]]&lt;0,0,Sales[[#This Row],[Number of Users]]-Sales[[#This Row],[Licenses Bought]])</f>
        <v>8</v>
      </c>
      <c r="P334" s="3">
        <f>IF(Sales[[#This Row],[Sales Month]]=MAX(Sales[Sales Month]),Sales[[#This Row],[Upsell $ Per Non-Paying User]]*Sales[[#This Row],[Non-Paying Users]],0)</f>
        <v>0</v>
      </c>
      <c r="Q334" t="str">
        <f>_xlfn.IFS(Sales[[#This Row],[Current Upsell $]]=0," ",Sales[[#This Row],[Current Upsell $]]&gt;=400,"High",Sales[[#This Row],[Current Upsell $]]&gt;=100,"Medium",Sales[[#This Row],[Current Upsell $]]&lt;100,"Low")</f>
        <v xml:space="preserve"> </v>
      </c>
      <c r="R334" t="str">
        <f>IF(Sales[[#This Row],[Current Upsell $]]&gt;0,_xlfn.TEXTJOIN(" ",FALSE,Sales[[#This Row],[Subscription Type]],Sales[[#This Row],[Upsell Priority]],TEXT(Sales[[#This Row],[Current Upsell $]],"$#")),"")</f>
        <v/>
      </c>
    </row>
    <row r="335" spans="1:18" x14ac:dyDescent="0.25">
      <c r="A335">
        <v>100043</v>
      </c>
      <c r="B335" t="s">
        <v>0</v>
      </c>
      <c r="D335" s="1"/>
      <c r="E335" s="1"/>
      <c r="F335">
        <v>13</v>
      </c>
      <c r="G335">
        <v>17</v>
      </c>
      <c r="H335" s="1">
        <v>43983</v>
      </c>
      <c r="I335" s="1">
        <v>44378</v>
      </c>
      <c r="J335">
        <v>13</v>
      </c>
      <c r="K335">
        <v>0</v>
      </c>
      <c r="L335" s="1">
        <v>44317</v>
      </c>
      <c r="M335">
        <v>130</v>
      </c>
      <c r="N335" s="11">
        <f>_xlfn.SWITCH(Sales[[#This Row],[Subscription Type]],"Basic",10,"Premium",10,"Business",25,"Enterprise",27)</f>
        <v>10</v>
      </c>
      <c r="O335">
        <f>IF(Sales[[#This Row],[Number of Users]]-Sales[[#This Row],[Licenses Bought]]&lt;0,0,Sales[[#This Row],[Number of Users]]-Sales[[#This Row],[Licenses Bought]])</f>
        <v>4</v>
      </c>
      <c r="P335" s="3">
        <f>IF(Sales[[#This Row],[Sales Month]]=MAX(Sales[Sales Month]),Sales[[#This Row],[Upsell $ Per Non-Paying User]]*Sales[[#This Row],[Non-Paying Users]],0)</f>
        <v>0</v>
      </c>
      <c r="Q335" t="str">
        <f>_xlfn.IFS(Sales[[#This Row],[Current Upsell $]]=0," ",Sales[[#This Row],[Current Upsell $]]&gt;=400,"High",Sales[[#This Row],[Current Upsell $]]&gt;=100,"Medium",Sales[[#This Row],[Current Upsell $]]&lt;100,"Low")</f>
        <v xml:space="preserve"> </v>
      </c>
      <c r="R335" t="str">
        <f>IF(Sales[[#This Row],[Current Upsell $]]&gt;0,_xlfn.TEXTJOIN(" ",FALSE,Sales[[#This Row],[Subscription Type]],Sales[[#This Row],[Upsell Priority]],TEXT(Sales[[#This Row],[Current Upsell $]],"$#")),"")</f>
        <v/>
      </c>
    </row>
    <row r="336" spans="1:18" x14ac:dyDescent="0.25">
      <c r="A336">
        <v>100044</v>
      </c>
      <c r="B336" t="s">
        <v>3</v>
      </c>
      <c r="F336">
        <v>0</v>
      </c>
      <c r="G336">
        <v>15</v>
      </c>
      <c r="H336" s="1">
        <v>43983</v>
      </c>
      <c r="I336" s="1">
        <v>44348</v>
      </c>
      <c r="J336">
        <v>12</v>
      </c>
      <c r="K336">
        <v>0</v>
      </c>
      <c r="L336" s="1">
        <v>44317</v>
      </c>
      <c r="M336">
        <v>0</v>
      </c>
      <c r="N336" s="11">
        <f>_xlfn.SWITCH(Sales[[#This Row],[Subscription Type]],"Basic",10,"Premium",10,"Business",25,"Enterprise",27)</f>
        <v>10</v>
      </c>
      <c r="O336">
        <f>IF(Sales[[#This Row],[Number of Users]]-Sales[[#This Row],[Licenses Bought]]&lt;0,0,Sales[[#This Row],[Number of Users]]-Sales[[#This Row],[Licenses Bought]])</f>
        <v>15</v>
      </c>
      <c r="P336" s="3">
        <f>IF(Sales[[#This Row],[Sales Month]]=MAX(Sales[Sales Month]),Sales[[#This Row],[Upsell $ Per Non-Paying User]]*Sales[[#This Row],[Non-Paying Users]],0)</f>
        <v>0</v>
      </c>
      <c r="Q336" t="str">
        <f>_xlfn.IFS(Sales[[#This Row],[Current Upsell $]]=0," ",Sales[[#This Row],[Current Upsell $]]&gt;=400,"High",Sales[[#This Row],[Current Upsell $]]&gt;=100,"Medium",Sales[[#This Row],[Current Upsell $]]&lt;100,"Low")</f>
        <v xml:space="preserve"> </v>
      </c>
      <c r="R336" t="str">
        <f>IF(Sales[[#This Row],[Current Upsell $]]&gt;0,_xlfn.TEXTJOIN(" ",FALSE,Sales[[#This Row],[Subscription Type]],Sales[[#This Row],[Upsell Priority]],TEXT(Sales[[#This Row],[Current Upsell $]],"$#")),"")</f>
        <v/>
      </c>
    </row>
    <row r="337" spans="1:18" x14ac:dyDescent="0.25">
      <c r="A337">
        <v>100045</v>
      </c>
      <c r="B337" t="s">
        <v>1</v>
      </c>
      <c r="D337" s="1"/>
      <c r="E337" s="1"/>
      <c r="F337">
        <v>9</v>
      </c>
      <c r="G337">
        <v>12</v>
      </c>
      <c r="H337" s="1">
        <v>43983</v>
      </c>
      <c r="I337" s="1">
        <v>44378</v>
      </c>
      <c r="J337">
        <v>13</v>
      </c>
      <c r="K337">
        <v>0</v>
      </c>
      <c r="L337" s="1">
        <v>44317</v>
      </c>
      <c r="M337">
        <v>225</v>
      </c>
      <c r="N337" s="11">
        <f>_xlfn.SWITCH(Sales[[#This Row],[Subscription Type]],"Basic",10,"Premium",10,"Business",25,"Enterprise",27)</f>
        <v>25</v>
      </c>
      <c r="O337">
        <f>IF(Sales[[#This Row],[Number of Users]]-Sales[[#This Row],[Licenses Bought]]&lt;0,0,Sales[[#This Row],[Number of Users]]-Sales[[#This Row],[Licenses Bought]])</f>
        <v>3</v>
      </c>
      <c r="P337" s="3">
        <f>IF(Sales[[#This Row],[Sales Month]]=MAX(Sales[Sales Month]),Sales[[#This Row],[Upsell $ Per Non-Paying User]]*Sales[[#This Row],[Non-Paying Users]],0)</f>
        <v>0</v>
      </c>
      <c r="Q337" t="str">
        <f>_xlfn.IFS(Sales[[#This Row],[Current Upsell $]]=0," ",Sales[[#This Row],[Current Upsell $]]&gt;=400,"High",Sales[[#This Row],[Current Upsell $]]&gt;=100,"Medium",Sales[[#This Row],[Current Upsell $]]&lt;100,"Low")</f>
        <v xml:space="preserve"> </v>
      </c>
      <c r="R337" t="str">
        <f>IF(Sales[[#This Row],[Current Upsell $]]&gt;0,_xlfn.TEXTJOIN(" ",FALSE,Sales[[#This Row],[Subscription Type]],Sales[[#This Row],[Upsell Priority]],TEXT(Sales[[#This Row],[Current Upsell $]],"$#")),"")</f>
        <v/>
      </c>
    </row>
    <row r="338" spans="1:18" x14ac:dyDescent="0.25">
      <c r="A338">
        <v>100048</v>
      </c>
      <c r="B338" t="s">
        <v>0</v>
      </c>
      <c r="D338" s="1"/>
      <c r="E338" s="1"/>
      <c r="F338">
        <v>6</v>
      </c>
      <c r="G338">
        <v>7</v>
      </c>
      <c r="H338" s="1">
        <v>43983</v>
      </c>
      <c r="I338" s="1">
        <v>44378</v>
      </c>
      <c r="J338">
        <v>13</v>
      </c>
      <c r="K338">
        <v>0</v>
      </c>
      <c r="L338" s="1">
        <v>44317</v>
      </c>
      <c r="M338">
        <v>60</v>
      </c>
      <c r="N338" s="11">
        <f>_xlfn.SWITCH(Sales[[#This Row],[Subscription Type]],"Basic",10,"Premium",10,"Business",25,"Enterprise",27)</f>
        <v>10</v>
      </c>
      <c r="O338">
        <f>IF(Sales[[#This Row],[Number of Users]]-Sales[[#This Row],[Licenses Bought]]&lt;0,0,Sales[[#This Row],[Number of Users]]-Sales[[#This Row],[Licenses Bought]])</f>
        <v>1</v>
      </c>
      <c r="P338" s="3">
        <f>IF(Sales[[#This Row],[Sales Month]]=MAX(Sales[Sales Month]),Sales[[#This Row],[Upsell $ Per Non-Paying User]]*Sales[[#This Row],[Non-Paying Users]],0)</f>
        <v>0</v>
      </c>
      <c r="Q338" t="str">
        <f>_xlfn.IFS(Sales[[#This Row],[Current Upsell $]]=0," ",Sales[[#This Row],[Current Upsell $]]&gt;=400,"High",Sales[[#This Row],[Current Upsell $]]&gt;=100,"Medium",Sales[[#This Row],[Current Upsell $]]&lt;100,"Low")</f>
        <v xml:space="preserve"> </v>
      </c>
      <c r="R338" t="str">
        <f>IF(Sales[[#This Row],[Current Upsell $]]&gt;0,_xlfn.TEXTJOIN(" ",FALSE,Sales[[#This Row],[Subscription Type]],Sales[[#This Row],[Upsell Priority]],TEXT(Sales[[#This Row],[Current Upsell $]],"$#")),"")</f>
        <v/>
      </c>
    </row>
    <row r="339" spans="1:18" x14ac:dyDescent="0.25">
      <c r="A339">
        <v>100049</v>
      </c>
      <c r="B339" t="s">
        <v>3</v>
      </c>
      <c r="F339">
        <v>0</v>
      </c>
      <c r="G339">
        <v>6</v>
      </c>
      <c r="H339" s="1">
        <v>43983</v>
      </c>
      <c r="I339" s="1">
        <v>44378</v>
      </c>
      <c r="J339">
        <v>13</v>
      </c>
      <c r="K339">
        <v>0</v>
      </c>
      <c r="L339" s="1">
        <v>44317</v>
      </c>
      <c r="M339">
        <v>0</v>
      </c>
      <c r="N339" s="11">
        <f>_xlfn.SWITCH(Sales[[#This Row],[Subscription Type]],"Basic",10,"Premium",10,"Business",25,"Enterprise",27)</f>
        <v>10</v>
      </c>
      <c r="O339">
        <f>IF(Sales[[#This Row],[Number of Users]]-Sales[[#This Row],[Licenses Bought]]&lt;0,0,Sales[[#This Row],[Number of Users]]-Sales[[#This Row],[Licenses Bought]])</f>
        <v>6</v>
      </c>
      <c r="P339" s="3">
        <f>IF(Sales[[#This Row],[Sales Month]]=MAX(Sales[Sales Month]),Sales[[#This Row],[Upsell $ Per Non-Paying User]]*Sales[[#This Row],[Non-Paying Users]],0)</f>
        <v>0</v>
      </c>
      <c r="Q339" t="str">
        <f>_xlfn.IFS(Sales[[#This Row],[Current Upsell $]]=0," ",Sales[[#This Row],[Current Upsell $]]&gt;=400,"High",Sales[[#This Row],[Current Upsell $]]&gt;=100,"Medium",Sales[[#This Row],[Current Upsell $]]&lt;100,"Low")</f>
        <v xml:space="preserve"> </v>
      </c>
      <c r="R339" t="str">
        <f>IF(Sales[[#This Row],[Current Upsell $]]&gt;0,_xlfn.TEXTJOIN(" ",FALSE,Sales[[#This Row],[Subscription Type]],Sales[[#This Row],[Upsell Priority]],TEXT(Sales[[#This Row],[Current Upsell $]],"$#")),"")</f>
        <v/>
      </c>
    </row>
    <row r="340" spans="1:18" x14ac:dyDescent="0.25">
      <c r="A340">
        <v>100050</v>
      </c>
      <c r="B340" t="s">
        <v>0</v>
      </c>
      <c r="D340" s="1"/>
      <c r="E340" s="1"/>
      <c r="F340">
        <v>5</v>
      </c>
      <c r="G340">
        <v>6</v>
      </c>
      <c r="H340" s="1">
        <v>43983</v>
      </c>
      <c r="I340" s="1">
        <v>44378</v>
      </c>
      <c r="J340">
        <v>13</v>
      </c>
      <c r="K340">
        <v>0</v>
      </c>
      <c r="L340" s="1">
        <v>44317</v>
      </c>
      <c r="M340">
        <v>50</v>
      </c>
      <c r="N340" s="11">
        <f>_xlfn.SWITCH(Sales[[#This Row],[Subscription Type]],"Basic",10,"Premium",10,"Business",25,"Enterprise",27)</f>
        <v>10</v>
      </c>
      <c r="O340">
        <f>IF(Sales[[#This Row],[Number of Users]]-Sales[[#This Row],[Licenses Bought]]&lt;0,0,Sales[[#This Row],[Number of Users]]-Sales[[#This Row],[Licenses Bought]])</f>
        <v>1</v>
      </c>
      <c r="P340" s="3">
        <f>IF(Sales[[#This Row],[Sales Month]]=MAX(Sales[Sales Month]),Sales[[#This Row],[Upsell $ Per Non-Paying User]]*Sales[[#This Row],[Non-Paying Users]],0)</f>
        <v>0</v>
      </c>
      <c r="Q340" t="str">
        <f>_xlfn.IFS(Sales[[#This Row],[Current Upsell $]]=0," ",Sales[[#This Row],[Current Upsell $]]&gt;=400,"High",Sales[[#This Row],[Current Upsell $]]&gt;=100,"Medium",Sales[[#This Row],[Current Upsell $]]&lt;100,"Low")</f>
        <v xml:space="preserve"> </v>
      </c>
      <c r="R340" t="str">
        <f>IF(Sales[[#This Row],[Current Upsell $]]&gt;0,_xlfn.TEXTJOIN(" ",FALSE,Sales[[#This Row],[Subscription Type]],Sales[[#This Row],[Upsell Priority]],TEXT(Sales[[#This Row],[Current Upsell $]],"$#")),"")</f>
        <v/>
      </c>
    </row>
    <row r="341" spans="1:18" x14ac:dyDescent="0.25">
      <c r="A341">
        <v>100054</v>
      </c>
      <c r="B341" t="s">
        <v>3</v>
      </c>
      <c r="F341">
        <v>0</v>
      </c>
      <c r="G341">
        <v>2</v>
      </c>
      <c r="H341" s="1">
        <v>43983</v>
      </c>
      <c r="I341" s="1">
        <v>44317</v>
      </c>
      <c r="J341">
        <v>11</v>
      </c>
      <c r="K341">
        <v>1</v>
      </c>
      <c r="L341" s="1">
        <v>44317</v>
      </c>
      <c r="M341">
        <v>0</v>
      </c>
      <c r="N341" s="11">
        <f>_xlfn.SWITCH(Sales[[#This Row],[Subscription Type]],"Basic",10,"Premium",10,"Business",25,"Enterprise",27)</f>
        <v>10</v>
      </c>
      <c r="O341">
        <f>IF(Sales[[#This Row],[Number of Users]]-Sales[[#This Row],[Licenses Bought]]&lt;0,0,Sales[[#This Row],[Number of Users]]-Sales[[#This Row],[Licenses Bought]])</f>
        <v>2</v>
      </c>
      <c r="P341" s="3">
        <f>IF(Sales[[#This Row],[Sales Month]]=MAX(Sales[Sales Month]),Sales[[#This Row],[Upsell $ Per Non-Paying User]]*Sales[[#This Row],[Non-Paying Users]],0)</f>
        <v>0</v>
      </c>
      <c r="Q341" t="str">
        <f>_xlfn.IFS(Sales[[#This Row],[Current Upsell $]]=0," ",Sales[[#This Row],[Current Upsell $]]&gt;=400,"High",Sales[[#This Row],[Current Upsell $]]&gt;=100,"Medium",Sales[[#This Row],[Current Upsell $]]&lt;100,"Low")</f>
        <v xml:space="preserve"> </v>
      </c>
      <c r="R341" t="str">
        <f>IF(Sales[[#This Row],[Current Upsell $]]&gt;0,_xlfn.TEXTJOIN(" ",FALSE,Sales[[#This Row],[Subscription Type]],Sales[[#This Row],[Upsell Priority]],TEXT(Sales[[#This Row],[Current Upsell $]],"$#")),"")</f>
        <v/>
      </c>
    </row>
    <row r="342" spans="1:18" x14ac:dyDescent="0.25">
      <c r="A342">
        <v>100056</v>
      </c>
      <c r="B342" t="s">
        <v>0</v>
      </c>
      <c r="D342" s="1"/>
      <c r="E342" s="1"/>
      <c r="F342">
        <v>1</v>
      </c>
      <c r="G342">
        <v>2</v>
      </c>
      <c r="H342" s="1">
        <v>43983</v>
      </c>
      <c r="I342" s="1">
        <v>44378</v>
      </c>
      <c r="J342">
        <v>13</v>
      </c>
      <c r="K342">
        <v>0</v>
      </c>
      <c r="L342" s="1">
        <v>44317</v>
      </c>
      <c r="M342">
        <v>10</v>
      </c>
      <c r="N342" s="11">
        <f>_xlfn.SWITCH(Sales[[#This Row],[Subscription Type]],"Basic",10,"Premium",10,"Business",25,"Enterprise",27)</f>
        <v>10</v>
      </c>
      <c r="O342">
        <f>IF(Sales[[#This Row],[Number of Users]]-Sales[[#This Row],[Licenses Bought]]&lt;0,0,Sales[[#This Row],[Number of Users]]-Sales[[#This Row],[Licenses Bought]])</f>
        <v>1</v>
      </c>
      <c r="P342" s="3">
        <f>IF(Sales[[#This Row],[Sales Month]]=MAX(Sales[Sales Month]),Sales[[#This Row],[Upsell $ Per Non-Paying User]]*Sales[[#This Row],[Non-Paying Users]],0)</f>
        <v>0</v>
      </c>
      <c r="Q342" t="str">
        <f>_xlfn.IFS(Sales[[#This Row],[Current Upsell $]]=0," ",Sales[[#This Row],[Current Upsell $]]&gt;=400,"High",Sales[[#This Row],[Current Upsell $]]&gt;=100,"Medium",Sales[[#This Row],[Current Upsell $]]&lt;100,"Low")</f>
        <v xml:space="preserve"> </v>
      </c>
      <c r="R342" t="str">
        <f>IF(Sales[[#This Row],[Current Upsell $]]&gt;0,_xlfn.TEXTJOIN(" ",FALSE,Sales[[#This Row],[Subscription Type]],Sales[[#This Row],[Upsell Priority]],TEXT(Sales[[#This Row],[Current Upsell $]],"$#")),"")</f>
        <v/>
      </c>
    </row>
    <row r="343" spans="1:18" x14ac:dyDescent="0.25">
      <c r="A343">
        <v>100057</v>
      </c>
      <c r="B343" t="s">
        <v>0</v>
      </c>
      <c r="D343" s="1"/>
      <c r="E343" s="1"/>
      <c r="F343">
        <v>56</v>
      </c>
      <c r="G343">
        <v>59</v>
      </c>
      <c r="H343" s="1">
        <v>44013</v>
      </c>
      <c r="I343" s="1">
        <v>44378</v>
      </c>
      <c r="J343">
        <v>12</v>
      </c>
      <c r="K343">
        <v>0</v>
      </c>
      <c r="L343" s="1">
        <v>44317</v>
      </c>
      <c r="M343">
        <v>560</v>
      </c>
      <c r="N343" s="11">
        <f>_xlfn.SWITCH(Sales[[#This Row],[Subscription Type]],"Basic",10,"Premium",10,"Business",25,"Enterprise",27)</f>
        <v>10</v>
      </c>
      <c r="O343">
        <f>IF(Sales[[#This Row],[Number of Users]]-Sales[[#This Row],[Licenses Bought]]&lt;0,0,Sales[[#This Row],[Number of Users]]-Sales[[#This Row],[Licenses Bought]])</f>
        <v>3</v>
      </c>
      <c r="P343" s="3">
        <f>IF(Sales[[#This Row],[Sales Month]]=MAX(Sales[Sales Month]),Sales[[#This Row],[Upsell $ Per Non-Paying User]]*Sales[[#This Row],[Non-Paying Users]],0)</f>
        <v>0</v>
      </c>
      <c r="Q343" t="str">
        <f>_xlfn.IFS(Sales[[#This Row],[Current Upsell $]]=0," ",Sales[[#This Row],[Current Upsell $]]&gt;=400,"High",Sales[[#This Row],[Current Upsell $]]&gt;=100,"Medium",Sales[[#This Row],[Current Upsell $]]&lt;100,"Low")</f>
        <v xml:space="preserve"> </v>
      </c>
      <c r="R343" t="str">
        <f>IF(Sales[[#This Row],[Current Upsell $]]&gt;0,_xlfn.TEXTJOIN(" ",FALSE,Sales[[#This Row],[Subscription Type]],Sales[[#This Row],[Upsell Priority]],TEXT(Sales[[#This Row],[Current Upsell $]],"$#")),"")</f>
        <v/>
      </c>
    </row>
    <row r="344" spans="1:18" x14ac:dyDescent="0.25">
      <c r="A344">
        <v>100268</v>
      </c>
      <c r="B344" t="s">
        <v>3</v>
      </c>
      <c r="D344" s="1"/>
      <c r="E344" s="1"/>
      <c r="F344">
        <v>0</v>
      </c>
      <c r="G344">
        <v>63</v>
      </c>
      <c r="H344" s="1">
        <v>44317</v>
      </c>
      <c r="I344" s="1">
        <v>44378</v>
      </c>
      <c r="J344">
        <v>2</v>
      </c>
      <c r="K344">
        <v>0</v>
      </c>
      <c r="L344" s="1">
        <v>44317</v>
      </c>
      <c r="M344">
        <v>0</v>
      </c>
      <c r="N344" s="11">
        <f>_xlfn.SWITCH(Sales[[#This Row],[Subscription Type]],"Basic",10,"Premium",10,"Business",25,"Enterprise",27)</f>
        <v>10</v>
      </c>
      <c r="O344">
        <f>IF(Sales[[#This Row],[Number of Users]]-Sales[[#This Row],[Licenses Bought]]&lt;0,0,Sales[[#This Row],[Number of Users]]-Sales[[#This Row],[Licenses Bought]])</f>
        <v>63</v>
      </c>
      <c r="P344" s="3">
        <f>IF(Sales[[#This Row],[Sales Month]]=MAX(Sales[Sales Month]),Sales[[#This Row],[Upsell $ Per Non-Paying User]]*Sales[[#This Row],[Non-Paying Users]],0)</f>
        <v>0</v>
      </c>
      <c r="Q344" t="str">
        <f>_xlfn.IFS(Sales[[#This Row],[Current Upsell $]]=0," ",Sales[[#This Row],[Current Upsell $]]&gt;=400,"High",Sales[[#This Row],[Current Upsell $]]&gt;=100,"Medium",Sales[[#This Row],[Current Upsell $]]&lt;100,"Low")</f>
        <v xml:space="preserve"> </v>
      </c>
      <c r="R344" t="str">
        <f>IF(Sales[[#This Row],[Current Upsell $]]&gt;0,_xlfn.TEXTJOIN(" ",FALSE,Sales[[#This Row],[Subscription Type]],Sales[[#This Row],[Upsell Priority]],TEXT(Sales[[#This Row],[Current Upsell $]],"$#")),"")</f>
        <v/>
      </c>
    </row>
    <row r="345" spans="1:18" x14ac:dyDescent="0.25">
      <c r="A345">
        <v>100058</v>
      </c>
      <c r="B345" t="s">
        <v>1</v>
      </c>
      <c r="D345" s="1"/>
      <c r="E345" s="1"/>
      <c r="F345">
        <v>55</v>
      </c>
      <c r="G345">
        <v>62</v>
      </c>
      <c r="H345" s="1">
        <v>44013</v>
      </c>
      <c r="I345" s="1">
        <v>44378</v>
      </c>
      <c r="J345">
        <v>12</v>
      </c>
      <c r="K345">
        <v>0</v>
      </c>
      <c r="L345" s="1">
        <v>44317</v>
      </c>
      <c r="M345">
        <v>1375</v>
      </c>
      <c r="N345" s="11">
        <f>_xlfn.SWITCH(Sales[[#This Row],[Subscription Type]],"Basic",10,"Premium",10,"Business",25,"Enterprise",27)</f>
        <v>25</v>
      </c>
      <c r="O345">
        <f>IF(Sales[[#This Row],[Number of Users]]-Sales[[#This Row],[Licenses Bought]]&lt;0,0,Sales[[#This Row],[Number of Users]]-Sales[[#This Row],[Licenses Bought]])</f>
        <v>7</v>
      </c>
      <c r="P345" s="3">
        <f>IF(Sales[[#This Row],[Sales Month]]=MAX(Sales[Sales Month]),Sales[[#This Row],[Upsell $ Per Non-Paying User]]*Sales[[#This Row],[Non-Paying Users]],0)</f>
        <v>0</v>
      </c>
      <c r="Q345" t="str">
        <f>_xlfn.IFS(Sales[[#This Row],[Current Upsell $]]=0," ",Sales[[#This Row],[Current Upsell $]]&gt;=400,"High",Sales[[#This Row],[Current Upsell $]]&gt;=100,"Medium",Sales[[#This Row],[Current Upsell $]]&lt;100,"Low")</f>
        <v xml:space="preserve"> </v>
      </c>
      <c r="R345" t="str">
        <f>IF(Sales[[#This Row],[Current Upsell $]]&gt;0,_xlfn.TEXTJOIN(" ",FALSE,Sales[[#This Row],[Subscription Type]],Sales[[#This Row],[Upsell Priority]],TEXT(Sales[[#This Row],[Current Upsell $]],"$#")),"")</f>
        <v/>
      </c>
    </row>
    <row r="346" spans="1:18" x14ac:dyDescent="0.25">
      <c r="A346">
        <v>100059</v>
      </c>
      <c r="B346" t="s">
        <v>0</v>
      </c>
      <c r="D346" s="1"/>
      <c r="E346" s="1"/>
      <c r="F346">
        <v>33</v>
      </c>
      <c r="G346">
        <v>37</v>
      </c>
      <c r="H346" s="1">
        <v>44013</v>
      </c>
      <c r="I346" s="1">
        <v>44378</v>
      </c>
      <c r="J346">
        <v>12</v>
      </c>
      <c r="K346">
        <v>0</v>
      </c>
      <c r="L346" s="1">
        <v>44317</v>
      </c>
      <c r="M346">
        <v>330</v>
      </c>
      <c r="N346" s="11">
        <f>_xlfn.SWITCH(Sales[[#This Row],[Subscription Type]],"Basic",10,"Premium",10,"Business",25,"Enterprise",27)</f>
        <v>10</v>
      </c>
      <c r="O346">
        <f>IF(Sales[[#This Row],[Number of Users]]-Sales[[#This Row],[Licenses Bought]]&lt;0,0,Sales[[#This Row],[Number of Users]]-Sales[[#This Row],[Licenses Bought]])</f>
        <v>4</v>
      </c>
      <c r="P346" s="3">
        <f>IF(Sales[[#This Row],[Sales Month]]=MAX(Sales[Sales Month]),Sales[[#This Row],[Upsell $ Per Non-Paying User]]*Sales[[#This Row],[Non-Paying Users]],0)</f>
        <v>0</v>
      </c>
      <c r="Q346" t="str">
        <f>_xlfn.IFS(Sales[[#This Row],[Current Upsell $]]=0," ",Sales[[#This Row],[Current Upsell $]]&gt;=400,"High",Sales[[#This Row],[Current Upsell $]]&gt;=100,"Medium",Sales[[#This Row],[Current Upsell $]]&lt;100,"Low")</f>
        <v xml:space="preserve"> </v>
      </c>
      <c r="R346" t="str">
        <f>IF(Sales[[#This Row],[Current Upsell $]]&gt;0,_xlfn.TEXTJOIN(" ",FALSE,Sales[[#This Row],[Subscription Type]],Sales[[#This Row],[Upsell Priority]],TEXT(Sales[[#This Row],[Current Upsell $]],"$#")),"")</f>
        <v/>
      </c>
    </row>
    <row r="347" spans="1:18" x14ac:dyDescent="0.25">
      <c r="A347">
        <v>100060</v>
      </c>
      <c r="B347" t="s">
        <v>1</v>
      </c>
      <c r="D347" s="1"/>
      <c r="E347" s="1"/>
      <c r="F347">
        <v>31</v>
      </c>
      <c r="G347">
        <v>39</v>
      </c>
      <c r="H347" s="1">
        <v>44013</v>
      </c>
      <c r="I347" s="1">
        <v>44378</v>
      </c>
      <c r="J347">
        <v>12</v>
      </c>
      <c r="K347">
        <v>0</v>
      </c>
      <c r="L347" s="1">
        <v>44317</v>
      </c>
      <c r="M347">
        <v>775</v>
      </c>
      <c r="N347" s="11">
        <f>_xlfn.SWITCH(Sales[[#This Row],[Subscription Type]],"Basic",10,"Premium",10,"Business",25,"Enterprise",27)</f>
        <v>25</v>
      </c>
      <c r="O347">
        <f>IF(Sales[[#This Row],[Number of Users]]-Sales[[#This Row],[Licenses Bought]]&lt;0,0,Sales[[#This Row],[Number of Users]]-Sales[[#This Row],[Licenses Bought]])</f>
        <v>8</v>
      </c>
      <c r="P347" s="3">
        <f>IF(Sales[[#This Row],[Sales Month]]=MAX(Sales[Sales Month]),Sales[[#This Row],[Upsell $ Per Non-Paying User]]*Sales[[#This Row],[Non-Paying Users]],0)</f>
        <v>0</v>
      </c>
      <c r="Q347" t="str">
        <f>_xlfn.IFS(Sales[[#This Row],[Current Upsell $]]=0," ",Sales[[#This Row],[Current Upsell $]]&gt;=400,"High",Sales[[#This Row],[Current Upsell $]]&gt;=100,"Medium",Sales[[#This Row],[Current Upsell $]]&lt;100,"Low")</f>
        <v xml:space="preserve"> </v>
      </c>
      <c r="R347" t="str">
        <f>IF(Sales[[#This Row],[Current Upsell $]]&gt;0,_xlfn.TEXTJOIN(" ",FALSE,Sales[[#This Row],[Subscription Type]],Sales[[#This Row],[Upsell Priority]],TEXT(Sales[[#This Row],[Current Upsell $]],"$#")),"")</f>
        <v/>
      </c>
    </row>
    <row r="348" spans="1:18" x14ac:dyDescent="0.25">
      <c r="A348">
        <v>100061</v>
      </c>
      <c r="B348" t="s">
        <v>0</v>
      </c>
      <c r="D348" s="1"/>
      <c r="E348" s="1"/>
      <c r="F348">
        <v>16</v>
      </c>
      <c r="G348">
        <v>19</v>
      </c>
      <c r="H348" s="1">
        <v>44013</v>
      </c>
      <c r="I348" s="1">
        <v>44378</v>
      </c>
      <c r="J348">
        <v>12</v>
      </c>
      <c r="K348">
        <v>0</v>
      </c>
      <c r="L348" s="1">
        <v>44317</v>
      </c>
      <c r="M348">
        <v>160</v>
      </c>
      <c r="N348" s="11">
        <f>_xlfn.SWITCH(Sales[[#This Row],[Subscription Type]],"Basic",10,"Premium",10,"Business",25,"Enterprise",27)</f>
        <v>10</v>
      </c>
      <c r="O348">
        <f>IF(Sales[[#This Row],[Number of Users]]-Sales[[#This Row],[Licenses Bought]]&lt;0,0,Sales[[#This Row],[Number of Users]]-Sales[[#This Row],[Licenses Bought]])</f>
        <v>3</v>
      </c>
      <c r="P348" s="3">
        <f>IF(Sales[[#This Row],[Sales Month]]=MAX(Sales[Sales Month]),Sales[[#This Row],[Upsell $ Per Non-Paying User]]*Sales[[#This Row],[Non-Paying Users]],0)</f>
        <v>0</v>
      </c>
      <c r="Q348" t="str">
        <f>_xlfn.IFS(Sales[[#This Row],[Current Upsell $]]=0," ",Sales[[#This Row],[Current Upsell $]]&gt;=400,"High",Sales[[#This Row],[Current Upsell $]]&gt;=100,"Medium",Sales[[#This Row],[Current Upsell $]]&lt;100,"Low")</f>
        <v xml:space="preserve"> </v>
      </c>
      <c r="R348" t="str">
        <f>IF(Sales[[#This Row],[Current Upsell $]]&gt;0,_xlfn.TEXTJOIN(" ",FALSE,Sales[[#This Row],[Subscription Type]],Sales[[#This Row],[Upsell Priority]],TEXT(Sales[[#This Row],[Current Upsell $]],"$#")),"")</f>
        <v/>
      </c>
    </row>
    <row r="349" spans="1:18" x14ac:dyDescent="0.25">
      <c r="A349">
        <v>100062</v>
      </c>
      <c r="B349" t="s">
        <v>0</v>
      </c>
      <c r="D349" s="1"/>
      <c r="E349" s="1"/>
      <c r="F349">
        <v>15</v>
      </c>
      <c r="G349">
        <v>20</v>
      </c>
      <c r="H349" s="1">
        <v>44013</v>
      </c>
      <c r="I349" s="1">
        <v>44378</v>
      </c>
      <c r="J349">
        <v>12</v>
      </c>
      <c r="K349">
        <v>0</v>
      </c>
      <c r="L349" s="1">
        <v>44317</v>
      </c>
      <c r="M349">
        <v>150</v>
      </c>
      <c r="N349" s="11">
        <f>_xlfn.SWITCH(Sales[[#This Row],[Subscription Type]],"Basic",10,"Premium",10,"Business",25,"Enterprise",27)</f>
        <v>10</v>
      </c>
      <c r="O349">
        <f>IF(Sales[[#This Row],[Number of Users]]-Sales[[#This Row],[Licenses Bought]]&lt;0,0,Sales[[#This Row],[Number of Users]]-Sales[[#This Row],[Licenses Bought]])</f>
        <v>5</v>
      </c>
      <c r="P349" s="3">
        <f>IF(Sales[[#This Row],[Sales Month]]=MAX(Sales[Sales Month]),Sales[[#This Row],[Upsell $ Per Non-Paying User]]*Sales[[#This Row],[Non-Paying Users]],0)</f>
        <v>0</v>
      </c>
      <c r="Q349" t="str">
        <f>_xlfn.IFS(Sales[[#This Row],[Current Upsell $]]=0," ",Sales[[#This Row],[Current Upsell $]]&gt;=400,"High",Sales[[#This Row],[Current Upsell $]]&gt;=100,"Medium",Sales[[#This Row],[Current Upsell $]]&lt;100,"Low")</f>
        <v xml:space="preserve"> </v>
      </c>
      <c r="R349" t="str">
        <f>IF(Sales[[#This Row],[Current Upsell $]]&gt;0,_xlfn.TEXTJOIN(" ",FALSE,Sales[[#This Row],[Subscription Type]],Sales[[#This Row],[Upsell Priority]],TEXT(Sales[[#This Row],[Current Upsell $]],"$#")),"")</f>
        <v/>
      </c>
    </row>
    <row r="350" spans="1:18" x14ac:dyDescent="0.25">
      <c r="A350">
        <v>100069</v>
      </c>
      <c r="B350" t="s">
        <v>3</v>
      </c>
      <c r="F350">
        <v>0</v>
      </c>
      <c r="G350">
        <v>8</v>
      </c>
      <c r="H350" s="1">
        <v>44013</v>
      </c>
      <c r="I350" s="1">
        <v>44348</v>
      </c>
      <c r="J350">
        <v>11</v>
      </c>
      <c r="K350">
        <v>0</v>
      </c>
      <c r="L350" s="1">
        <v>44317</v>
      </c>
      <c r="M350">
        <v>0</v>
      </c>
      <c r="N350" s="11">
        <f>_xlfn.SWITCH(Sales[[#This Row],[Subscription Type]],"Basic",10,"Premium",10,"Business",25,"Enterprise",27)</f>
        <v>10</v>
      </c>
      <c r="O350">
        <f>IF(Sales[[#This Row],[Number of Users]]-Sales[[#This Row],[Licenses Bought]]&lt;0,0,Sales[[#This Row],[Number of Users]]-Sales[[#This Row],[Licenses Bought]])</f>
        <v>8</v>
      </c>
      <c r="P350" s="3">
        <f>IF(Sales[[#This Row],[Sales Month]]=MAX(Sales[Sales Month]),Sales[[#This Row],[Upsell $ Per Non-Paying User]]*Sales[[#This Row],[Non-Paying Users]],0)</f>
        <v>0</v>
      </c>
      <c r="Q350" t="str">
        <f>_xlfn.IFS(Sales[[#This Row],[Current Upsell $]]=0," ",Sales[[#This Row],[Current Upsell $]]&gt;=400,"High",Sales[[#This Row],[Current Upsell $]]&gt;=100,"Medium",Sales[[#This Row],[Current Upsell $]]&lt;100,"Low")</f>
        <v xml:space="preserve"> </v>
      </c>
      <c r="R350" t="str">
        <f>IF(Sales[[#This Row],[Current Upsell $]]&gt;0,_xlfn.TEXTJOIN(" ",FALSE,Sales[[#This Row],[Subscription Type]],Sales[[#This Row],[Upsell Priority]],TEXT(Sales[[#This Row],[Current Upsell $]],"$#")),"")</f>
        <v/>
      </c>
    </row>
    <row r="351" spans="1:18" x14ac:dyDescent="0.25">
      <c r="A351">
        <v>100070</v>
      </c>
      <c r="B351" t="s">
        <v>3</v>
      </c>
      <c r="F351">
        <v>0</v>
      </c>
      <c r="G351">
        <v>8</v>
      </c>
      <c r="H351" s="1">
        <v>44013</v>
      </c>
      <c r="I351" s="1">
        <v>44348</v>
      </c>
      <c r="J351">
        <v>11</v>
      </c>
      <c r="K351">
        <v>0</v>
      </c>
      <c r="L351" s="1">
        <v>44317</v>
      </c>
      <c r="M351">
        <v>0</v>
      </c>
      <c r="N351" s="11">
        <f>_xlfn.SWITCH(Sales[[#This Row],[Subscription Type]],"Basic",10,"Premium",10,"Business",25,"Enterprise",27)</f>
        <v>10</v>
      </c>
      <c r="O351">
        <f>IF(Sales[[#This Row],[Number of Users]]-Sales[[#This Row],[Licenses Bought]]&lt;0,0,Sales[[#This Row],[Number of Users]]-Sales[[#This Row],[Licenses Bought]])</f>
        <v>8</v>
      </c>
      <c r="P351" s="3">
        <f>IF(Sales[[#This Row],[Sales Month]]=MAX(Sales[Sales Month]),Sales[[#This Row],[Upsell $ Per Non-Paying User]]*Sales[[#This Row],[Non-Paying Users]],0)</f>
        <v>0</v>
      </c>
      <c r="Q351" t="str">
        <f>_xlfn.IFS(Sales[[#This Row],[Current Upsell $]]=0," ",Sales[[#This Row],[Current Upsell $]]&gt;=400,"High",Sales[[#This Row],[Current Upsell $]]&gt;=100,"Medium",Sales[[#This Row],[Current Upsell $]]&lt;100,"Low")</f>
        <v xml:space="preserve"> </v>
      </c>
      <c r="R351" t="str">
        <f>IF(Sales[[#This Row],[Current Upsell $]]&gt;0,_xlfn.TEXTJOIN(" ",FALSE,Sales[[#This Row],[Subscription Type]],Sales[[#This Row],[Upsell Priority]],TEXT(Sales[[#This Row],[Current Upsell $]],"$#")),"")</f>
        <v/>
      </c>
    </row>
    <row r="352" spans="1:18" x14ac:dyDescent="0.25">
      <c r="A352">
        <v>100071</v>
      </c>
      <c r="B352" t="s">
        <v>3</v>
      </c>
      <c r="F352">
        <v>0</v>
      </c>
      <c r="G352">
        <v>8</v>
      </c>
      <c r="H352" s="1">
        <v>44013</v>
      </c>
      <c r="I352" s="1">
        <v>44348</v>
      </c>
      <c r="J352">
        <v>11</v>
      </c>
      <c r="K352">
        <v>0</v>
      </c>
      <c r="L352" s="1">
        <v>44317</v>
      </c>
      <c r="M352">
        <v>0</v>
      </c>
      <c r="N352" s="11">
        <f>_xlfn.SWITCH(Sales[[#This Row],[Subscription Type]],"Basic",10,"Premium",10,"Business",25,"Enterprise",27)</f>
        <v>10</v>
      </c>
      <c r="O352">
        <f>IF(Sales[[#This Row],[Number of Users]]-Sales[[#This Row],[Licenses Bought]]&lt;0,0,Sales[[#This Row],[Number of Users]]-Sales[[#This Row],[Licenses Bought]])</f>
        <v>8</v>
      </c>
      <c r="P352" s="3">
        <f>IF(Sales[[#This Row],[Sales Month]]=MAX(Sales[Sales Month]),Sales[[#This Row],[Upsell $ Per Non-Paying User]]*Sales[[#This Row],[Non-Paying Users]],0)</f>
        <v>0</v>
      </c>
      <c r="Q352" t="str">
        <f>_xlfn.IFS(Sales[[#This Row],[Current Upsell $]]=0," ",Sales[[#This Row],[Current Upsell $]]&gt;=400,"High",Sales[[#This Row],[Current Upsell $]]&gt;=100,"Medium",Sales[[#This Row],[Current Upsell $]]&lt;100,"Low")</f>
        <v xml:space="preserve"> </v>
      </c>
      <c r="R352" t="str">
        <f>IF(Sales[[#This Row],[Current Upsell $]]&gt;0,_xlfn.TEXTJOIN(" ",FALSE,Sales[[#This Row],[Subscription Type]],Sales[[#This Row],[Upsell Priority]],TEXT(Sales[[#This Row],[Current Upsell $]],"$#")),"")</f>
        <v/>
      </c>
    </row>
    <row r="353" spans="1:18" x14ac:dyDescent="0.25">
      <c r="A353">
        <v>100073</v>
      </c>
      <c r="B353" t="s">
        <v>3</v>
      </c>
      <c r="F353">
        <v>0</v>
      </c>
      <c r="G353">
        <v>3</v>
      </c>
      <c r="H353" s="1">
        <v>44013</v>
      </c>
      <c r="I353" s="1">
        <v>44378</v>
      </c>
      <c r="J353">
        <v>12</v>
      </c>
      <c r="K353">
        <v>0</v>
      </c>
      <c r="L353" s="1">
        <v>44317</v>
      </c>
      <c r="M353">
        <v>0</v>
      </c>
      <c r="N353" s="11">
        <f>_xlfn.SWITCH(Sales[[#This Row],[Subscription Type]],"Basic",10,"Premium",10,"Business",25,"Enterprise",27)</f>
        <v>10</v>
      </c>
      <c r="O353">
        <f>IF(Sales[[#This Row],[Number of Users]]-Sales[[#This Row],[Licenses Bought]]&lt;0,0,Sales[[#This Row],[Number of Users]]-Sales[[#This Row],[Licenses Bought]])</f>
        <v>3</v>
      </c>
      <c r="P353" s="3">
        <f>IF(Sales[[#This Row],[Sales Month]]=MAX(Sales[Sales Month]),Sales[[#This Row],[Upsell $ Per Non-Paying User]]*Sales[[#This Row],[Non-Paying Users]],0)</f>
        <v>0</v>
      </c>
      <c r="Q353" t="str">
        <f>_xlfn.IFS(Sales[[#This Row],[Current Upsell $]]=0," ",Sales[[#This Row],[Current Upsell $]]&gt;=400,"High",Sales[[#This Row],[Current Upsell $]]&gt;=100,"Medium",Sales[[#This Row],[Current Upsell $]]&lt;100,"Low")</f>
        <v xml:space="preserve"> </v>
      </c>
      <c r="R353" t="str">
        <f>IF(Sales[[#This Row],[Current Upsell $]]&gt;0,_xlfn.TEXTJOIN(" ",FALSE,Sales[[#This Row],[Subscription Type]],Sales[[#This Row],[Upsell Priority]],TEXT(Sales[[#This Row],[Current Upsell $]],"$#")),"")</f>
        <v/>
      </c>
    </row>
    <row r="354" spans="1:18" x14ac:dyDescent="0.25">
      <c r="A354">
        <v>100074</v>
      </c>
      <c r="B354" t="s">
        <v>0</v>
      </c>
      <c r="D354" s="1"/>
      <c r="E354" s="1"/>
      <c r="F354">
        <v>2</v>
      </c>
      <c r="G354">
        <v>3</v>
      </c>
      <c r="H354" s="1">
        <v>44013</v>
      </c>
      <c r="I354" s="1">
        <v>44378</v>
      </c>
      <c r="J354">
        <v>12</v>
      </c>
      <c r="K354">
        <v>0</v>
      </c>
      <c r="L354" s="1">
        <v>44317</v>
      </c>
      <c r="M354">
        <v>20</v>
      </c>
      <c r="N354" s="11">
        <f>_xlfn.SWITCH(Sales[[#This Row],[Subscription Type]],"Basic",10,"Premium",10,"Business",25,"Enterprise",27)</f>
        <v>10</v>
      </c>
      <c r="O354">
        <f>IF(Sales[[#This Row],[Number of Users]]-Sales[[#This Row],[Licenses Bought]]&lt;0,0,Sales[[#This Row],[Number of Users]]-Sales[[#This Row],[Licenses Bought]])</f>
        <v>1</v>
      </c>
      <c r="P354" s="3">
        <f>IF(Sales[[#This Row],[Sales Month]]=MAX(Sales[Sales Month]),Sales[[#This Row],[Upsell $ Per Non-Paying User]]*Sales[[#This Row],[Non-Paying Users]],0)</f>
        <v>0</v>
      </c>
      <c r="Q354" t="str">
        <f>_xlfn.IFS(Sales[[#This Row],[Current Upsell $]]=0," ",Sales[[#This Row],[Current Upsell $]]&gt;=400,"High",Sales[[#This Row],[Current Upsell $]]&gt;=100,"Medium",Sales[[#This Row],[Current Upsell $]]&lt;100,"Low")</f>
        <v xml:space="preserve"> </v>
      </c>
      <c r="R354" t="str">
        <f>IF(Sales[[#This Row],[Current Upsell $]]&gt;0,_xlfn.TEXTJOIN(" ",FALSE,Sales[[#This Row],[Subscription Type]],Sales[[#This Row],[Upsell Priority]],TEXT(Sales[[#This Row],[Current Upsell $]],"$#")),"")</f>
        <v/>
      </c>
    </row>
    <row r="355" spans="1:18" x14ac:dyDescent="0.25">
      <c r="A355">
        <v>100076</v>
      </c>
      <c r="B355" t="s">
        <v>3</v>
      </c>
      <c r="F355">
        <v>0</v>
      </c>
      <c r="G355">
        <v>2</v>
      </c>
      <c r="H355" s="1">
        <v>44013</v>
      </c>
      <c r="I355" s="1">
        <v>44317</v>
      </c>
      <c r="J355">
        <v>10</v>
      </c>
      <c r="K355">
        <v>1</v>
      </c>
      <c r="L355" s="1">
        <v>44317</v>
      </c>
      <c r="M355">
        <v>0</v>
      </c>
      <c r="N355" s="11">
        <f>_xlfn.SWITCH(Sales[[#This Row],[Subscription Type]],"Basic",10,"Premium",10,"Business",25,"Enterprise",27)</f>
        <v>10</v>
      </c>
      <c r="O355">
        <f>IF(Sales[[#This Row],[Number of Users]]-Sales[[#This Row],[Licenses Bought]]&lt;0,0,Sales[[#This Row],[Number of Users]]-Sales[[#This Row],[Licenses Bought]])</f>
        <v>2</v>
      </c>
      <c r="P355" s="3">
        <f>IF(Sales[[#This Row],[Sales Month]]=MAX(Sales[Sales Month]),Sales[[#This Row],[Upsell $ Per Non-Paying User]]*Sales[[#This Row],[Non-Paying Users]],0)</f>
        <v>0</v>
      </c>
      <c r="Q355" t="str">
        <f>_xlfn.IFS(Sales[[#This Row],[Current Upsell $]]=0," ",Sales[[#This Row],[Current Upsell $]]&gt;=400,"High",Sales[[#This Row],[Current Upsell $]]&gt;=100,"Medium",Sales[[#This Row],[Current Upsell $]]&lt;100,"Low")</f>
        <v xml:space="preserve"> </v>
      </c>
      <c r="R355" t="str">
        <f>IF(Sales[[#This Row],[Current Upsell $]]&gt;0,_xlfn.TEXTJOIN(" ",FALSE,Sales[[#This Row],[Subscription Type]],Sales[[#This Row],[Upsell Priority]],TEXT(Sales[[#This Row],[Current Upsell $]],"$#")),"")</f>
        <v/>
      </c>
    </row>
    <row r="356" spans="1:18" x14ac:dyDescent="0.25">
      <c r="A356">
        <v>100077</v>
      </c>
      <c r="B356" t="s">
        <v>3</v>
      </c>
      <c r="F356">
        <v>0</v>
      </c>
      <c r="G356">
        <v>1</v>
      </c>
      <c r="H356" s="1">
        <v>44013</v>
      </c>
      <c r="I356" s="1">
        <v>44317</v>
      </c>
      <c r="J356">
        <v>10</v>
      </c>
      <c r="K356">
        <v>1</v>
      </c>
      <c r="L356" s="1">
        <v>44317</v>
      </c>
      <c r="M356">
        <v>0</v>
      </c>
      <c r="N356" s="11">
        <f>_xlfn.SWITCH(Sales[[#This Row],[Subscription Type]],"Basic",10,"Premium",10,"Business",25,"Enterprise",27)</f>
        <v>10</v>
      </c>
      <c r="O356">
        <f>IF(Sales[[#This Row],[Number of Users]]-Sales[[#This Row],[Licenses Bought]]&lt;0,0,Sales[[#This Row],[Number of Users]]-Sales[[#This Row],[Licenses Bought]])</f>
        <v>1</v>
      </c>
      <c r="P356" s="3">
        <f>IF(Sales[[#This Row],[Sales Month]]=MAX(Sales[Sales Month]),Sales[[#This Row],[Upsell $ Per Non-Paying User]]*Sales[[#This Row],[Non-Paying Users]],0)</f>
        <v>0</v>
      </c>
      <c r="Q356" t="str">
        <f>_xlfn.IFS(Sales[[#This Row],[Current Upsell $]]=0," ",Sales[[#This Row],[Current Upsell $]]&gt;=400,"High",Sales[[#This Row],[Current Upsell $]]&gt;=100,"Medium",Sales[[#This Row],[Current Upsell $]]&lt;100,"Low")</f>
        <v xml:space="preserve"> </v>
      </c>
      <c r="R356" t="str">
        <f>IF(Sales[[#This Row],[Current Upsell $]]&gt;0,_xlfn.TEXTJOIN(" ",FALSE,Sales[[#This Row],[Subscription Type]],Sales[[#This Row],[Upsell Priority]],TEXT(Sales[[#This Row],[Current Upsell $]],"$#")),"")</f>
        <v/>
      </c>
    </row>
    <row r="357" spans="1:18" x14ac:dyDescent="0.25">
      <c r="A357">
        <v>100079</v>
      </c>
      <c r="B357" t="s">
        <v>0</v>
      </c>
      <c r="D357" s="1"/>
      <c r="E357" s="1"/>
      <c r="F357">
        <v>1</v>
      </c>
      <c r="G357">
        <v>2</v>
      </c>
      <c r="H357" s="1">
        <v>44013</v>
      </c>
      <c r="I357" s="1">
        <v>44378</v>
      </c>
      <c r="J357">
        <v>12</v>
      </c>
      <c r="K357">
        <v>0</v>
      </c>
      <c r="L357" s="1">
        <v>44317</v>
      </c>
      <c r="M357">
        <v>10</v>
      </c>
      <c r="N357" s="11">
        <f>_xlfn.SWITCH(Sales[[#This Row],[Subscription Type]],"Basic",10,"Premium",10,"Business",25,"Enterprise",27)</f>
        <v>10</v>
      </c>
      <c r="O357">
        <f>IF(Sales[[#This Row],[Number of Users]]-Sales[[#This Row],[Licenses Bought]]&lt;0,0,Sales[[#This Row],[Number of Users]]-Sales[[#This Row],[Licenses Bought]])</f>
        <v>1</v>
      </c>
      <c r="P357" s="3">
        <f>IF(Sales[[#This Row],[Sales Month]]=MAX(Sales[Sales Month]),Sales[[#This Row],[Upsell $ Per Non-Paying User]]*Sales[[#This Row],[Non-Paying Users]],0)</f>
        <v>0</v>
      </c>
      <c r="Q357" t="str">
        <f>_xlfn.IFS(Sales[[#This Row],[Current Upsell $]]=0," ",Sales[[#This Row],[Current Upsell $]]&gt;=400,"High",Sales[[#This Row],[Current Upsell $]]&gt;=100,"Medium",Sales[[#This Row],[Current Upsell $]]&lt;100,"Low")</f>
        <v xml:space="preserve"> </v>
      </c>
      <c r="R357" t="str">
        <f>IF(Sales[[#This Row],[Current Upsell $]]&gt;0,_xlfn.TEXTJOIN(" ",FALSE,Sales[[#This Row],[Subscription Type]],Sales[[#This Row],[Upsell Priority]],TEXT(Sales[[#This Row],[Current Upsell $]],"$#")),"")</f>
        <v/>
      </c>
    </row>
    <row r="358" spans="1:18" x14ac:dyDescent="0.25">
      <c r="A358">
        <v>100080</v>
      </c>
      <c r="B358" t="s">
        <v>0</v>
      </c>
      <c r="D358" s="1"/>
      <c r="E358" s="1"/>
      <c r="F358">
        <v>1</v>
      </c>
      <c r="G358">
        <v>2</v>
      </c>
      <c r="H358" s="1">
        <v>44013</v>
      </c>
      <c r="I358" s="1">
        <v>44378</v>
      </c>
      <c r="J358">
        <v>12</v>
      </c>
      <c r="K358">
        <v>0</v>
      </c>
      <c r="L358" s="1">
        <v>44317</v>
      </c>
      <c r="M358">
        <v>10</v>
      </c>
      <c r="N358" s="11">
        <f>_xlfn.SWITCH(Sales[[#This Row],[Subscription Type]],"Basic",10,"Premium",10,"Business",25,"Enterprise",27)</f>
        <v>10</v>
      </c>
      <c r="O358">
        <f>IF(Sales[[#This Row],[Number of Users]]-Sales[[#This Row],[Licenses Bought]]&lt;0,0,Sales[[#This Row],[Number of Users]]-Sales[[#This Row],[Licenses Bought]])</f>
        <v>1</v>
      </c>
      <c r="P358" s="3">
        <f>IF(Sales[[#This Row],[Sales Month]]=MAX(Sales[Sales Month]),Sales[[#This Row],[Upsell $ Per Non-Paying User]]*Sales[[#This Row],[Non-Paying Users]],0)</f>
        <v>0</v>
      </c>
      <c r="Q358" t="str">
        <f>_xlfn.IFS(Sales[[#This Row],[Current Upsell $]]=0," ",Sales[[#This Row],[Current Upsell $]]&gt;=400,"High",Sales[[#This Row],[Current Upsell $]]&gt;=100,"Medium",Sales[[#This Row],[Current Upsell $]]&lt;100,"Low")</f>
        <v xml:space="preserve"> </v>
      </c>
      <c r="R358" t="str">
        <f>IF(Sales[[#This Row],[Current Upsell $]]&gt;0,_xlfn.TEXTJOIN(" ",FALSE,Sales[[#This Row],[Subscription Type]],Sales[[#This Row],[Upsell Priority]],TEXT(Sales[[#This Row],[Current Upsell $]],"$#")),"")</f>
        <v/>
      </c>
    </row>
    <row r="359" spans="1:18" x14ac:dyDescent="0.25">
      <c r="A359">
        <v>100081</v>
      </c>
      <c r="B359" t="s">
        <v>0</v>
      </c>
      <c r="D359" s="1"/>
      <c r="E359" s="1"/>
      <c r="F359">
        <v>36</v>
      </c>
      <c r="G359">
        <v>45</v>
      </c>
      <c r="H359" s="1">
        <v>44044</v>
      </c>
      <c r="I359" s="1">
        <v>44378</v>
      </c>
      <c r="J359">
        <v>11</v>
      </c>
      <c r="K359">
        <v>0</v>
      </c>
      <c r="L359" s="1">
        <v>44317</v>
      </c>
      <c r="M359">
        <v>360</v>
      </c>
      <c r="N359" s="11">
        <f>_xlfn.SWITCH(Sales[[#This Row],[Subscription Type]],"Basic",10,"Premium",10,"Business",25,"Enterprise",27)</f>
        <v>10</v>
      </c>
      <c r="O359">
        <f>IF(Sales[[#This Row],[Number of Users]]-Sales[[#This Row],[Licenses Bought]]&lt;0,0,Sales[[#This Row],[Number of Users]]-Sales[[#This Row],[Licenses Bought]])</f>
        <v>9</v>
      </c>
      <c r="P359" s="3">
        <f>IF(Sales[[#This Row],[Sales Month]]=MAX(Sales[Sales Month]),Sales[[#This Row],[Upsell $ Per Non-Paying User]]*Sales[[#This Row],[Non-Paying Users]],0)</f>
        <v>0</v>
      </c>
      <c r="Q359" t="str">
        <f>_xlfn.IFS(Sales[[#This Row],[Current Upsell $]]=0," ",Sales[[#This Row],[Current Upsell $]]&gt;=400,"High",Sales[[#This Row],[Current Upsell $]]&gt;=100,"Medium",Sales[[#This Row],[Current Upsell $]]&lt;100,"Low")</f>
        <v xml:space="preserve"> </v>
      </c>
      <c r="R359" t="str">
        <f>IF(Sales[[#This Row],[Current Upsell $]]&gt;0,_xlfn.TEXTJOIN(" ",FALSE,Sales[[#This Row],[Subscription Type]],Sales[[#This Row],[Upsell Priority]],TEXT(Sales[[#This Row],[Current Upsell $]],"$#")),"")</f>
        <v/>
      </c>
    </row>
    <row r="360" spans="1:18" x14ac:dyDescent="0.25">
      <c r="A360">
        <v>100082</v>
      </c>
      <c r="B360" t="s">
        <v>0</v>
      </c>
      <c r="D360" s="1"/>
      <c r="E360" s="1"/>
      <c r="F360">
        <v>34</v>
      </c>
      <c r="G360">
        <v>40</v>
      </c>
      <c r="H360" s="1">
        <v>44044</v>
      </c>
      <c r="I360" s="1">
        <v>44378</v>
      </c>
      <c r="J360">
        <v>11</v>
      </c>
      <c r="K360">
        <v>0</v>
      </c>
      <c r="L360" s="1">
        <v>44317</v>
      </c>
      <c r="M360">
        <v>340</v>
      </c>
      <c r="N360" s="11">
        <f>_xlfn.SWITCH(Sales[[#This Row],[Subscription Type]],"Basic",10,"Premium",10,"Business",25,"Enterprise",27)</f>
        <v>10</v>
      </c>
      <c r="O360">
        <f>IF(Sales[[#This Row],[Number of Users]]-Sales[[#This Row],[Licenses Bought]]&lt;0,0,Sales[[#This Row],[Number of Users]]-Sales[[#This Row],[Licenses Bought]])</f>
        <v>6</v>
      </c>
      <c r="P360" s="3">
        <f>IF(Sales[[#This Row],[Sales Month]]=MAX(Sales[Sales Month]),Sales[[#This Row],[Upsell $ Per Non-Paying User]]*Sales[[#This Row],[Non-Paying Users]],0)</f>
        <v>0</v>
      </c>
      <c r="Q360" t="str">
        <f>_xlfn.IFS(Sales[[#This Row],[Current Upsell $]]=0," ",Sales[[#This Row],[Current Upsell $]]&gt;=400,"High",Sales[[#This Row],[Current Upsell $]]&gt;=100,"Medium",Sales[[#This Row],[Current Upsell $]]&lt;100,"Low")</f>
        <v xml:space="preserve"> </v>
      </c>
      <c r="R360" t="str">
        <f>IF(Sales[[#This Row],[Current Upsell $]]&gt;0,_xlfn.TEXTJOIN(" ",FALSE,Sales[[#This Row],[Subscription Type]],Sales[[#This Row],[Upsell Priority]],TEXT(Sales[[#This Row],[Current Upsell $]],"$#")),"")</f>
        <v/>
      </c>
    </row>
    <row r="361" spans="1:18" x14ac:dyDescent="0.25">
      <c r="A361">
        <v>100083</v>
      </c>
      <c r="B361" t="s">
        <v>0</v>
      </c>
      <c r="D361" s="1"/>
      <c r="E361" s="1"/>
      <c r="F361">
        <v>28</v>
      </c>
      <c r="G361">
        <v>36</v>
      </c>
      <c r="H361" s="1">
        <v>44044</v>
      </c>
      <c r="I361" s="1">
        <v>44378</v>
      </c>
      <c r="J361">
        <v>11</v>
      </c>
      <c r="K361">
        <v>0</v>
      </c>
      <c r="L361" s="1">
        <v>44317</v>
      </c>
      <c r="M361">
        <v>280</v>
      </c>
      <c r="N361" s="11">
        <f>_xlfn.SWITCH(Sales[[#This Row],[Subscription Type]],"Basic",10,"Premium",10,"Business",25,"Enterprise",27)</f>
        <v>10</v>
      </c>
      <c r="O361">
        <f>IF(Sales[[#This Row],[Number of Users]]-Sales[[#This Row],[Licenses Bought]]&lt;0,0,Sales[[#This Row],[Number of Users]]-Sales[[#This Row],[Licenses Bought]])</f>
        <v>8</v>
      </c>
      <c r="P361" s="3">
        <f>IF(Sales[[#This Row],[Sales Month]]=MAX(Sales[Sales Month]),Sales[[#This Row],[Upsell $ Per Non-Paying User]]*Sales[[#This Row],[Non-Paying Users]],0)</f>
        <v>0</v>
      </c>
      <c r="Q361" t="str">
        <f>_xlfn.IFS(Sales[[#This Row],[Current Upsell $]]=0," ",Sales[[#This Row],[Current Upsell $]]&gt;=400,"High",Sales[[#This Row],[Current Upsell $]]&gt;=100,"Medium",Sales[[#This Row],[Current Upsell $]]&lt;100,"Low")</f>
        <v xml:space="preserve"> </v>
      </c>
      <c r="R361" t="str">
        <f>IF(Sales[[#This Row],[Current Upsell $]]&gt;0,_xlfn.TEXTJOIN(" ",FALSE,Sales[[#This Row],[Subscription Type]],Sales[[#This Row],[Upsell Priority]],TEXT(Sales[[#This Row],[Current Upsell $]],"$#")),"")</f>
        <v/>
      </c>
    </row>
    <row r="362" spans="1:18" x14ac:dyDescent="0.25">
      <c r="A362">
        <v>100084</v>
      </c>
      <c r="B362" t="s">
        <v>0</v>
      </c>
      <c r="D362" s="1"/>
      <c r="E362" s="1"/>
      <c r="F362">
        <v>22</v>
      </c>
      <c r="G362">
        <v>23</v>
      </c>
      <c r="H362" s="1">
        <v>44044</v>
      </c>
      <c r="I362" s="1">
        <v>44378</v>
      </c>
      <c r="J362">
        <v>11</v>
      </c>
      <c r="K362">
        <v>0</v>
      </c>
      <c r="L362" s="1">
        <v>44317</v>
      </c>
      <c r="M362">
        <v>220</v>
      </c>
      <c r="N362" s="11">
        <f>_xlfn.SWITCH(Sales[[#This Row],[Subscription Type]],"Basic",10,"Premium",10,"Business",25,"Enterprise",27)</f>
        <v>10</v>
      </c>
      <c r="O362">
        <f>IF(Sales[[#This Row],[Number of Users]]-Sales[[#This Row],[Licenses Bought]]&lt;0,0,Sales[[#This Row],[Number of Users]]-Sales[[#This Row],[Licenses Bought]])</f>
        <v>1</v>
      </c>
      <c r="P362" s="3">
        <f>IF(Sales[[#This Row],[Sales Month]]=MAX(Sales[Sales Month]),Sales[[#This Row],[Upsell $ Per Non-Paying User]]*Sales[[#This Row],[Non-Paying Users]],0)</f>
        <v>0</v>
      </c>
      <c r="Q362" t="str">
        <f>_xlfn.IFS(Sales[[#This Row],[Current Upsell $]]=0," ",Sales[[#This Row],[Current Upsell $]]&gt;=400,"High",Sales[[#This Row],[Current Upsell $]]&gt;=100,"Medium",Sales[[#This Row],[Current Upsell $]]&lt;100,"Low")</f>
        <v xml:space="preserve"> </v>
      </c>
      <c r="R362" t="str">
        <f>IF(Sales[[#This Row],[Current Upsell $]]&gt;0,_xlfn.TEXTJOIN(" ",FALSE,Sales[[#This Row],[Subscription Type]],Sales[[#This Row],[Upsell Priority]],TEXT(Sales[[#This Row],[Current Upsell $]],"$#")),"")</f>
        <v/>
      </c>
    </row>
    <row r="363" spans="1:18" x14ac:dyDescent="0.25">
      <c r="A363">
        <v>100085</v>
      </c>
      <c r="B363" t="s">
        <v>0</v>
      </c>
      <c r="D363" s="1"/>
      <c r="E363" s="1"/>
      <c r="F363">
        <v>22</v>
      </c>
      <c r="G363">
        <v>26</v>
      </c>
      <c r="H363" s="1">
        <v>44044</v>
      </c>
      <c r="I363" s="1">
        <v>44378</v>
      </c>
      <c r="J363">
        <v>11</v>
      </c>
      <c r="K363">
        <v>0</v>
      </c>
      <c r="L363" s="1">
        <v>44317</v>
      </c>
      <c r="M363">
        <v>220</v>
      </c>
      <c r="N363" s="11">
        <f>_xlfn.SWITCH(Sales[[#This Row],[Subscription Type]],"Basic",10,"Premium",10,"Business",25,"Enterprise",27)</f>
        <v>10</v>
      </c>
      <c r="O363">
        <f>IF(Sales[[#This Row],[Number of Users]]-Sales[[#This Row],[Licenses Bought]]&lt;0,0,Sales[[#This Row],[Number of Users]]-Sales[[#This Row],[Licenses Bought]])</f>
        <v>4</v>
      </c>
      <c r="P363" s="3">
        <f>IF(Sales[[#This Row],[Sales Month]]=MAX(Sales[Sales Month]),Sales[[#This Row],[Upsell $ Per Non-Paying User]]*Sales[[#This Row],[Non-Paying Users]],0)</f>
        <v>0</v>
      </c>
      <c r="Q363" t="str">
        <f>_xlfn.IFS(Sales[[#This Row],[Current Upsell $]]=0," ",Sales[[#This Row],[Current Upsell $]]&gt;=400,"High",Sales[[#This Row],[Current Upsell $]]&gt;=100,"Medium",Sales[[#This Row],[Current Upsell $]]&lt;100,"Low")</f>
        <v xml:space="preserve"> </v>
      </c>
      <c r="R363" t="str">
        <f>IF(Sales[[#This Row],[Current Upsell $]]&gt;0,_xlfn.TEXTJOIN(" ",FALSE,Sales[[#This Row],[Subscription Type]],Sales[[#This Row],[Upsell Priority]],TEXT(Sales[[#This Row],[Current Upsell $]],"$#")),"")</f>
        <v/>
      </c>
    </row>
    <row r="364" spans="1:18" x14ac:dyDescent="0.25">
      <c r="A364">
        <v>100086</v>
      </c>
      <c r="B364" t="s">
        <v>1</v>
      </c>
      <c r="D364" s="1"/>
      <c r="E364" s="1"/>
      <c r="F364">
        <v>21</v>
      </c>
      <c r="G364">
        <v>20</v>
      </c>
      <c r="H364" s="1">
        <v>44044</v>
      </c>
      <c r="I364" s="1">
        <v>44378</v>
      </c>
      <c r="J364">
        <v>11</v>
      </c>
      <c r="K364">
        <v>0</v>
      </c>
      <c r="L364" s="1">
        <v>44317</v>
      </c>
      <c r="M364">
        <v>525</v>
      </c>
      <c r="N364" s="11">
        <f>_xlfn.SWITCH(Sales[[#This Row],[Subscription Type]],"Basic",10,"Premium",10,"Business",25,"Enterprise",27)</f>
        <v>25</v>
      </c>
      <c r="O364">
        <f>IF(Sales[[#This Row],[Number of Users]]-Sales[[#This Row],[Licenses Bought]]&lt;0,0,Sales[[#This Row],[Number of Users]]-Sales[[#This Row],[Licenses Bought]])</f>
        <v>0</v>
      </c>
      <c r="P364" s="3">
        <f>IF(Sales[[#This Row],[Sales Month]]=MAX(Sales[Sales Month]),Sales[[#This Row],[Upsell $ Per Non-Paying User]]*Sales[[#This Row],[Non-Paying Users]],0)</f>
        <v>0</v>
      </c>
      <c r="Q364" t="str">
        <f>_xlfn.IFS(Sales[[#This Row],[Current Upsell $]]=0," ",Sales[[#This Row],[Current Upsell $]]&gt;=400,"High",Sales[[#This Row],[Current Upsell $]]&gt;=100,"Medium",Sales[[#This Row],[Current Upsell $]]&lt;100,"Low")</f>
        <v xml:space="preserve"> </v>
      </c>
      <c r="R364" t="str">
        <f>IF(Sales[[#This Row],[Current Upsell $]]&gt;0,_xlfn.TEXTJOIN(" ",FALSE,Sales[[#This Row],[Subscription Type]],Sales[[#This Row],[Upsell Priority]],TEXT(Sales[[#This Row],[Current Upsell $]],"$#")),"")</f>
        <v/>
      </c>
    </row>
    <row r="365" spans="1:18" x14ac:dyDescent="0.25">
      <c r="A365">
        <v>100087</v>
      </c>
      <c r="B365" t="s">
        <v>0</v>
      </c>
      <c r="D365" s="1"/>
      <c r="E365" s="1"/>
      <c r="F365">
        <v>21</v>
      </c>
      <c r="G365">
        <v>21</v>
      </c>
      <c r="H365" s="1">
        <v>44044</v>
      </c>
      <c r="I365" s="1">
        <v>44378</v>
      </c>
      <c r="J365">
        <v>11</v>
      </c>
      <c r="K365">
        <v>0</v>
      </c>
      <c r="L365" s="1">
        <v>44317</v>
      </c>
      <c r="M365">
        <v>210</v>
      </c>
      <c r="N365" s="11">
        <f>_xlfn.SWITCH(Sales[[#This Row],[Subscription Type]],"Basic",10,"Premium",10,"Business",25,"Enterprise",27)</f>
        <v>10</v>
      </c>
      <c r="O365">
        <f>IF(Sales[[#This Row],[Number of Users]]-Sales[[#This Row],[Licenses Bought]]&lt;0,0,Sales[[#This Row],[Number of Users]]-Sales[[#This Row],[Licenses Bought]])</f>
        <v>0</v>
      </c>
      <c r="P365" s="3">
        <f>IF(Sales[[#This Row],[Sales Month]]=MAX(Sales[Sales Month]),Sales[[#This Row],[Upsell $ Per Non-Paying User]]*Sales[[#This Row],[Non-Paying Users]],0)</f>
        <v>0</v>
      </c>
      <c r="Q365" t="str">
        <f>_xlfn.IFS(Sales[[#This Row],[Current Upsell $]]=0," ",Sales[[#This Row],[Current Upsell $]]&gt;=400,"High",Sales[[#This Row],[Current Upsell $]]&gt;=100,"Medium",Sales[[#This Row],[Current Upsell $]]&lt;100,"Low")</f>
        <v xml:space="preserve"> </v>
      </c>
      <c r="R365" t="str">
        <f>IF(Sales[[#This Row],[Current Upsell $]]&gt;0,_xlfn.TEXTJOIN(" ",FALSE,Sales[[#This Row],[Subscription Type]],Sales[[#This Row],[Upsell Priority]],TEXT(Sales[[#This Row],[Current Upsell $]],"$#")),"")</f>
        <v/>
      </c>
    </row>
    <row r="366" spans="1:18" x14ac:dyDescent="0.25">
      <c r="A366">
        <v>100088</v>
      </c>
      <c r="B366" t="s">
        <v>3</v>
      </c>
      <c r="F366">
        <v>0</v>
      </c>
      <c r="G366">
        <v>19</v>
      </c>
      <c r="H366" s="1">
        <v>44044</v>
      </c>
      <c r="I366" s="1">
        <v>44317</v>
      </c>
      <c r="J366">
        <v>9</v>
      </c>
      <c r="K366">
        <v>1</v>
      </c>
      <c r="L366" s="1">
        <v>44317</v>
      </c>
      <c r="M366">
        <v>0</v>
      </c>
      <c r="N366" s="11">
        <f>_xlfn.SWITCH(Sales[[#This Row],[Subscription Type]],"Basic",10,"Premium",10,"Business",25,"Enterprise",27)</f>
        <v>10</v>
      </c>
      <c r="O366">
        <f>IF(Sales[[#This Row],[Number of Users]]-Sales[[#This Row],[Licenses Bought]]&lt;0,0,Sales[[#This Row],[Number of Users]]-Sales[[#This Row],[Licenses Bought]])</f>
        <v>19</v>
      </c>
      <c r="P366" s="3">
        <f>IF(Sales[[#This Row],[Sales Month]]=MAX(Sales[Sales Month]),Sales[[#This Row],[Upsell $ Per Non-Paying User]]*Sales[[#This Row],[Non-Paying Users]],0)</f>
        <v>0</v>
      </c>
      <c r="Q366" t="str">
        <f>_xlfn.IFS(Sales[[#This Row],[Current Upsell $]]=0," ",Sales[[#This Row],[Current Upsell $]]&gt;=400,"High",Sales[[#This Row],[Current Upsell $]]&gt;=100,"Medium",Sales[[#This Row],[Current Upsell $]]&lt;100,"Low")</f>
        <v xml:space="preserve"> </v>
      </c>
      <c r="R366" t="str">
        <f>IF(Sales[[#This Row],[Current Upsell $]]&gt;0,_xlfn.TEXTJOIN(" ",FALSE,Sales[[#This Row],[Subscription Type]],Sales[[#This Row],[Upsell Priority]],TEXT(Sales[[#This Row],[Current Upsell $]],"$#")),"")</f>
        <v/>
      </c>
    </row>
    <row r="367" spans="1:18" x14ac:dyDescent="0.25">
      <c r="A367">
        <v>100089</v>
      </c>
      <c r="B367" t="s">
        <v>0</v>
      </c>
      <c r="D367" s="1"/>
      <c r="E367" s="1"/>
      <c r="F367">
        <v>14</v>
      </c>
      <c r="G367">
        <v>18</v>
      </c>
      <c r="H367" s="1">
        <v>44044</v>
      </c>
      <c r="I367" s="1">
        <v>44378</v>
      </c>
      <c r="J367">
        <v>11</v>
      </c>
      <c r="K367">
        <v>0</v>
      </c>
      <c r="L367" s="1">
        <v>44317</v>
      </c>
      <c r="M367">
        <v>140</v>
      </c>
      <c r="N367" s="11">
        <f>_xlfn.SWITCH(Sales[[#This Row],[Subscription Type]],"Basic",10,"Premium",10,"Business",25,"Enterprise",27)</f>
        <v>10</v>
      </c>
      <c r="O367">
        <f>IF(Sales[[#This Row],[Number of Users]]-Sales[[#This Row],[Licenses Bought]]&lt;0,0,Sales[[#This Row],[Number of Users]]-Sales[[#This Row],[Licenses Bought]])</f>
        <v>4</v>
      </c>
      <c r="P367" s="3">
        <f>IF(Sales[[#This Row],[Sales Month]]=MAX(Sales[Sales Month]),Sales[[#This Row],[Upsell $ Per Non-Paying User]]*Sales[[#This Row],[Non-Paying Users]],0)</f>
        <v>0</v>
      </c>
      <c r="Q367" t="str">
        <f>_xlfn.IFS(Sales[[#This Row],[Current Upsell $]]=0," ",Sales[[#This Row],[Current Upsell $]]&gt;=400,"High",Sales[[#This Row],[Current Upsell $]]&gt;=100,"Medium",Sales[[#This Row],[Current Upsell $]]&lt;100,"Low")</f>
        <v xml:space="preserve"> </v>
      </c>
      <c r="R367" t="str">
        <f>IF(Sales[[#This Row],[Current Upsell $]]&gt;0,_xlfn.TEXTJOIN(" ",FALSE,Sales[[#This Row],[Subscription Type]],Sales[[#This Row],[Upsell Priority]],TEXT(Sales[[#This Row],[Current Upsell $]],"$#")),"")</f>
        <v/>
      </c>
    </row>
    <row r="368" spans="1:18" x14ac:dyDescent="0.25">
      <c r="A368">
        <v>100091</v>
      </c>
      <c r="B368" t="s">
        <v>3</v>
      </c>
      <c r="F368">
        <v>0</v>
      </c>
      <c r="G368">
        <v>10</v>
      </c>
      <c r="H368" s="1">
        <v>44044</v>
      </c>
      <c r="I368" s="1">
        <v>44378</v>
      </c>
      <c r="J368">
        <v>11</v>
      </c>
      <c r="K368">
        <v>0</v>
      </c>
      <c r="L368" s="1">
        <v>44317</v>
      </c>
      <c r="M368">
        <v>0</v>
      </c>
      <c r="N368" s="11">
        <f>_xlfn.SWITCH(Sales[[#This Row],[Subscription Type]],"Basic",10,"Premium",10,"Business",25,"Enterprise",27)</f>
        <v>10</v>
      </c>
      <c r="O368">
        <f>IF(Sales[[#This Row],[Number of Users]]-Sales[[#This Row],[Licenses Bought]]&lt;0,0,Sales[[#This Row],[Number of Users]]-Sales[[#This Row],[Licenses Bought]])</f>
        <v>10</v>
      </c>
      <c r="P368" s="3">
        <f>IF(Sales[[#This Row],[Sales Month]]=MAX(Sales[Sales Month]),Sales[[#This Row],[Upsell $ Per Non-Paying User]]*Sales[[#This Row],[Non-Paying Users]],0)</f>
        <v>0</v>
      </c>
      <c r="Q368" t="str">
        <f>_xlfn.IFS(Sales[[#This Row],[Current Upsell $]]=0," ",Sales[[#This Row],[Current Upsell $]]&gt;=400,"High",Sales[[#This Row],[Current Upsell $]]&gt;=100,"Medium",Sales[[#This Row],[Current Upsell $]]&lt;100,"Low")</f>
        <v xml:space="preserve"> </v>
      </c>
      <c r="R368" t="str">
        <f>IF(Sales[[#This Row],[Current Upsell $]]&gt;0,_xlfn.TEXTJOIN(" ",FALSE,Sales[[#This Row],[Subscription Type]],Sales[[#This Row],[Upsell Priority]],TEXT(Sales[[#This Row],[Current Upsell $]],"$#")),"")</f>
        <v/>
      </c>
    </row>
    <row r="369" spans="1:18" x14ac:dyDescent="0.25">
      <c r="A369">
        <v>100092</v>
      </c>
      <c r="B369" t="s">
        <v>0</v>
      </c>
      <c r="F369">
        <v>7</v>
      </c>
      <c r="G369">
        <v>7</v>
      </c>
      <c r="H369" s="1">
        <v>44044</v>
      </c>
      <c r="I369" s="1">
        <v>44317</v>
      </c>
      <c r="J369">
        <v>9</v>
      </c>
      <c r="K369">
        <v>1</v>
      </c>
      <c r="L369" s="1">
        <v>44317</v>
      </c>
      <c r="M369">
        <v>70</v>
      </c>
      <c r="N369" s="11">
        <f>_xlfn.SWITCH(Sales[[#This Row],[Subscription Type]],"Basic",10,"Premium",10,"Business",25,"Enterprise",27)</f>
        <v>10</v>
      </c>
      <c r="O369">
        <f>IF(Sales[[#This Row],[Number of Users]]-Sales[[#This Row],[Licenses Bought]]&lt;0,0,Sales[[#This Row],[Number of Users]]-Sales[[#This Row],[Licenses Bought]])</f>
        <v>0</v>
      </c>
      <c r="P369" s="3">
        <f>IF(Sales[[#This Row],[Sales Month]]=MAX(Sales[Sales Month]),Sales[[#This Row],[Upsell $ Per Non-Paying User]]*Sales[[#This Row],[Non-Paying Users]],0)</f>
        <v>0</v>
      </c>
      <c r="Q369" t="str">
        <f>_xlfn.IFS(Sales[[#This Row],[Current Upsell $]]=0," ",Sales[[#This Row],[Current Upsell $]]&gt;=400,"High",Sales[[#This Row],[Current Upsell $]]&gt;=100,"Medium",Sales[[#This Row],[Current Upsell $]]&lt;100,"Low")</f>
        <v xml:space="preserve"> </v>
      </c>
      <c r="R369" t="str">
        <f>IF(Sales[[#This Row],[Current Upsell $]]&gt;0,_xlfn.TEXTJOIN(" ",FALSE,Sales[[#This Row],[Subscription Type]],Sales[[#This Row],[Upsell Priority]],TEXT(Sales[[#This Row],[Current Upsell $]],"$#")),"")</f>
        <v/>
      </c>
    </row>
    <row r="370" spans="1:18" x14ac:dyDescent="0.25">
      <c r="A370">
        <v>100096</v>
      </c>
      <c r="B370" t="s">
        <v>0</v>
      </c>
      <c r="D370" s="1"/>
      <c r="E370" s="1"/>
      <c r="F370">
        <v>4</v>
      </c>
      <c r="G370">
        <v>5</v>
      </c>
      <c r="H370" s="1">
        <v>44044</v>
      </c>
      <c r="I370" s="1">
        <v>44378</v>
      </c>
      <c r="J370">
        <v>11</v>
      </c>
      <c r="K370">
        <v>0</v>
      </c>
      <c r="L370" s="1">
        <v>44317</v>
      </c>
      <c r="M370">
        <v>40</v>
      </c>
      <c r="N370" s="11">
        <f>_xlfn.SWITCH(Sales[[#This Row],[Subscription Type]],"Basic",10,"Premium",10,"Business",25,"Enterprise",27)</f>
        <v>10</v>
      </c>
      <c r="O370">
        <f>IF(Sales[[#This Row],[Number of Users]]-Sales[[#This Row],[Licenses Bought]]&lt;0,0,Sales[[#This Row],[Number of Users]]-Sales[[#This Row],[Licenses Bought]])</f>
        <v>1</v>
      </c>
      <c r="P370" s="3">
        <f>IF(Sales[[#This Row],[Sales Month]]=MAX(Sales[Sales Month]),Sales[[#This Row],[Upsell $ Per Non-Paying User]]*Sales[[#This Row],[Non-Paying Users]],0)</f>
        <v>0</v>
      </c>
      <c r="Q370" t="str">
        <f>_xlfn.IFS(Sales[[#This Row],[Current Upsell $]]=0," ",Sales[[#This Row],[Current Upsell $]]&gt;=400,"High",Sales[[#This Row],[Current Upsell $]]&gt;=100,"Medium",Sales[[#This Row],[Current Upsell $]]&lt;100,"Low")</f>
        <v xml:space="preserve"> </v>
      </c>
      <c r="R370" t="str">
        <f>IF(Sales[[#This Row],[Current Upsell $]]&gt;0,_xlfn.TEXTJOIN(" ",FALSE,Sales[[#This Row],[Subscription Type]],Sales[[#This Row],[Upsell Priority]],TEXT(Sales[[#This Row],[Current Upsell $]],"$#")),"")</f>
        <v/>
      </c>
    </row>
    <row r="371" spans="1:18" x14ac:dyDescent="0.25">
      <c r="A371">
        <v>100108</v>
      </c>
      <c r="B371" t="s">
        <v>0</v>
      </c>
      <c r="D371" s="1"/>
      <c r="E371" s="1"/>
      <c r="F371">
        <v>1</v>
      </c>
      <c r="G371">
        <v>2</v>
      </c>
      <c r="H371" s="1">
        <v>44044</v>
      </c>
      <c r="I371" s="1">
        <v>44378</v>
      </c>
      <c r="J371">
        <v>11</v>
      </c>
      <c r="K371">
        <v>0</v>
      </c>
      <c r="L371" s="1">
        <v>44317</v>
      </c>
      <c r="M371">
        <v>10</v>
      </c>
      <c r="N371" s="11">
        <f>_xlfn.SWITCH(Sales[[#This Row],[Subscription Type]],"Basic",10,"Premium",10,"Business",25,"Enterprise",27)</f>
        <v>10</v>
      </c>
      <c r="O371">
        <f>IF(Sales[[#This Row],[Number of Users]]-Sales[[#This Row],[Licenses Bought]]&lt;0,0,Sales[[#This Row],[Number of Users]]-Sales[[#This Row],[Licenses Bought]])</f>
        <v>1</v>
      </c>
      <c r="P371" s="3">
        <f>IF(Sales[[#This Row],[Sales Month]]=MAX(Sales[Sales Month]),Sales[[#This Row],[Upsell $ Per Non-Paying User]]*Sales[[#This Row],[Non-Paying Users]],0)</f>
        <v>0</v>
      </c>
      <c r="Q371" t="str">
        <f>_xlfn.IFS(Sales[[#This Row],[Current Upsell $]]=0," ",Sales[[#This Row],[Current Upsell $]]&gt;=400,"High",Sales[[#This Row],[Current Upsell $]]&gt;=100,"Medium",Sales[[#This Row],[Current Upsell $]]&lt;100,"Low")</f>
        <v xml:space="preserve"> </v>
      </c>
      <c r="R371" t="str">
        <f>IF(Sales[[#This Row],[Current Upsell $]]&gt;0,_xlfn.TEXTJOIN(" ",FALSE,Sales[[#This Row],[Subscription Type]],Sales[[#This Row],[Upsell Priority]],TEXT(Sales[[#This Row],[Current Upsell $]],"$#")),"")</f>
        <v/>
      </c>
    </row>
    <row r="372" spans="1:18" x14ac:dyDescent="0.25">
      <c r="A372">
        <v>100109</v>
      </c>
      <c r="B372" t="s">
        <v>0</v>
      </c>
      <c r="D372" s="1"/>
      <c r="E372" s="1"/>
      <c r="F372">
        <v>1</v>
      </c>
      <c r="G372">
        <v>2</v>
      </c>
      <c r="H372" s="1">
        <v>44044</v>
      </c>
      <c r="I372" s="1">
        <v>44378</v>
      </c>
      <c r="J372">
        <v>11</v>
      </c>
      <c r="K372">
        <v>0</v>
      </c>
      <c r="L372" s="1">
        <v>44317</v>
      </c>
      <c r="M372">
        <v>10</v>
      </c>
      <c r="N372" s="11">
        <f>_xlfn.SWITCH(Sales[[#This Row],[Subscription Type]],"Basic",10,"Premium",10,"Business",25,"Enterprise",27)</f>
        <v>10</v>
      </c>
      <c r="O372">
        <f>IF(Sales[[#This Row],[Number of Users]]-Sales[[#This Row],[Licenses Bought]]&lt;0,0,Sales[[#This Row],[Number of Users]]-Sales[[#This Row],[Licenses Bought]])</f>
        <v>1</v>
      </c>
      <c r="P372" s="3">
        <f>IF(Sales[[#This Row],[Sales Month]]=MAX(Sales[Sales Month]),Sales[[#This Row],[Upsell $ Per Non-Paying User]]*Sales[[#This Row],[Non-Paying Users]],0)</f>
        <v>0</v>
      </c>
      <c r="Q372" t="str">
        <f>_xlfn.IFS(Sales[[#This Row],[Current Upsell $]]=0," ",Sales[[#This Row],[Current Upsell $]]&gt;=400,"High",Sales[[#This Row],[Current Upsell $]]&gt;=100,"Medium",Sales[[#This Row],[Current Upsell $]]&lt;100,"Low")</f>
        <v xml:space="preserve"> </v>
      </c>
      <c r="R372" t="str">
        <f>IF(Sales[[#This Row],[Current Upsell $]]&gt;0,_xlfn.TEXTJOIN(" ",FALSE,Sales[[#This Row],[Subscription Type]],Sales[[#This Row],[Upsell Priority]],TEXT(Sales[[#This Row],[Current Upsell $]],"$#")),"")</f>
        <v/>
      </c>
    </row>
    <row r="373" spans="1:18" x14ac:dyDescent="0.25">
      <c r="A373">
        <v>100110</v>
      </c>
      <c r="B373" t="s">
        <v>0</v>
      </c>
      <c r="D373" s="1"/>
      <c r="E373" s="1"/>
      <c r="F373">
        <v>62</v>
      </c>
      <c r="G373">
        <v>67</v>
      </c>
      <c r="H373" s="1">
        <v>44075</v>
      </c>
      <c r="I373" s="1">
        <v>44378</v>
      </c>
      <c r="J373">
        <v>10</v>
      </c>
      <c r="K373">
        <v>0</v>
      </c>
      <c r="L373" s="1">
        <v>44317</v>
      </c>
      <c r="M373">
        <v>620</v>
      </c>
      <c r="N373" s="11">
        <f>_xlfn.SWITCH(Sales[[#This Row],[Subscription Type]],"Basic",10,"Premium",10,"Business",25,"Enterprise",27)</f>
        <v>10</v>
      </c>
      <c r="O373">
        <f>IF(Sales[[#This Row],[Number of Users]]-Sales[[#This Row],[Licenses Bought]]&lt;0,0,Sales[[#This Row],[Number of Users]]-Sales[[#This Row],[Licenses Bought]])</f>
        <v>5</v>
      </c>
      <c r="P373" s="3">
        <f>IF(Sales[[#This Row],[Sales Month]]=MAX(Sales[Sales Month]),Sales[[#This Row],[Upsell $ Per Non-Paying User]]*Sales[[#This Row],[Non-Paying Users]],0)</f>
        <v>0</v>
      </c>
      <c r="Q373" t="str">
        <f>_xlfn.IFS(Sales[[#This Row],[Current Upsell $]]=0," ",Sales[[#This Row],[Current Upsell $]]&gt;=400,"High",Sales[[#This Row],[Current Upsell $]]&gt;=100,"Medium",Sales[[#This Row],[Current Upsell $]]&lt;100,"Low")</f>
        <v xml:space="preserve"> </v>
      </c>
      <c r="R373" t="str">
        <f>IF(Sales[[#This Row],[Current Upsell $]]&gt;0,_xlfn.TEXTJOIN(" ",FALSE,Sales[[#This Row],[Subscription Type]],Sales[[#This Row],[Upsell Priority]],TEXT(Sales[[#This Row],[Current Upsell $]],"$#")),"")</f>
        <v/>
      </c>
    </row>
    <row r="374" spans="1:18" x14ac:dyDescent="0.25">
      <c r="A374">
        <v>100111</v>
      </c>
      <c r="B374" t="s">
        <v>1</v>
      </c>
      <c r="D374" s="1"/>
      <c r="E374" s="1"/>
      <c r="F374">
        <v>48</v>
      </c>
      <c r="G374">
        <v>51</v>
      </c>
      <c r="H374" s="1">
        <v>44075</v>
      </c>
      <c r="I374" s="1">
        <v>44378</v>
      </c>
      <c r="J374">
        <v>10</v>
      </c>
      <c r="K374">
        <v>0</v>
      </c>
      <c r="L374" s="1">
        <v>44317</v>
      </c>
      <c r="M374">
        <v>1200</v>
      </c>
      <c r="N374" s="11">
        <f>_xlfn.SWITCH(Sales[[#This Row],[Subscription Type]],"Basic",10,"Premium",10,"Business",25,"Enterprise",27)</f>
        <v>25</v>
      </c>
      <c r="O374">
        <f>IF(Sales[[#This Row],[Number of Users]]-Sales[[#This Row],[Licenses Bought]]&lt;0,0,Sales[[#This Row],[Number of Users]]-Sales[[#This Row],[Licenses Bought]])</f>
        <v>3</v>
      </c>
      <c r="P374" s="3">
        <f>IF(Sales[[#This Row],[Sales Month]]=MAX(Sales[Sales Month]),Sales[[#This Row],[Upsell $ Per Non-Paying User]]*Sales[[#This Row],[Non-Paying Users]],0)</f>
        <v>0</v>
      </c>
      <c r="Q374" t="str">
        <f>_xlfn.IFS(Sales[[#This Row],[Current Upsell $]]=0," ",Sales[[#This Row],[Current Upsell $]]&gt;=400,"High",Sales[[#This Row],[Current Upsell $]]&gt;=100,"Medium",Sales[[#This Row],[Current Upsell $]]&lt;100,"Low")</f>
        <v xml:space="preserve"> </v>
      </c>
      <c r="R374" t="str">
        <f>IF(Sales[[#This Row],[Current Upsell $]]&gt;0,_xlfn.TEXTJOIN(" ",FALSE,Sales[[#This Row],[Subscription Type]],Sales[[#This Row],[Upsell Priority]],TEXT(Sales[[#This Row],[Current Upsell $]],"$#")),"")</f>
        <v/>
      </c>
    </row>
    <row r="375" spans="1:18" x14ac:dyDescent="0.25">
      <c r="A375">
        <v>100018</v>
      </c>
      <c r="B375" t="s">
        <v>1</v>
      </c>
      <c r="D375" s="1"/>
      <c r="E375" s="1"/>
      <c r="F375">
        <v>58</v>
      </c>
      <c r="G375">
        <v>81</v>
      </c>
      <c r="H375" s="1">
        <v>43922</v>
      </c>
      <c r="I375" s="1">
        <v>44378</v>
      </c>
      <c r="J375">
        <v>15</v>
      </c>
      <c r="K375">
        <v>0</v>
      </c>
      <c r="L375" s="1">
        <v>44317</v>
      </c>
      <c r="M375">
        <v>1450</v>
      </c>
      <c r="N375" s="11">
        <f>_xlfn.SWITCH(Sales[[#This Row],[Subscription Type]],"Basic",10,"Premium",10,"Business",25,"Enterprise",27)</f>
        <v>25</v>
      </c>
      <c r="O375">
        <f>IF(Sales[[#This Row],[Number of Users]]-Sales[[#This Row],[Licenses Bought]]&lt;0,0,Sales[[#This Row],[Number of Users]]-Sales[[#This Row],[Licenses Bought]])</f>
        <v>23</v>
      </c>
      <c r="P375" s="3">
        <f>IF(Sales[[#This Row],[Sales Month]]=MAX(Sales[Sales Month]),Sales[[#This Row],[Upsell $ Per Non-Paying User]]*Sales[[#This Row],[Non-Paying Users]],0)</f>
        <v>0</v>
      </c>
      <c r="Q375" t="str">
        <f>_xlfn.IFS(Sales[[#This Row],[Current Upsell $]]=0," ",Sales[[#This Row],[Current Upsell $]]&gt;=400,"High",Sales[[#This Row],[Current Upsell $]]&gt;=100,"Medium",Sales[[#This Row],[Current Upsell $]]&lt;100,"Low")</f>
        <v xml:space="preserve"> </v>
      </c>
      <c r="R375" t="str">
        <f>IF(Sales[[#This Row],[Current Upsell $]]&gt;0,_xlfn.TEXTJOIN(" ",FALSE,Sales[[#This Row],[Subscription Type]],Sales[[#This Row],[Upsell Priority]],TEXT(Sales[[#This Row],[Current Upsell $]],"$#")),"")</f>
        <v/>
      </c>
    </row>
    <row r="376" spans="1:18" x14ac:dyDescent="0.25">
      <c r="A376">
        <v>100112</v>
      </c>
      <c r="B376" t="s">
        <v>1</v>
      </c>
      <c r="D376" s="1"/>
      <c r="E376" s="1"/>
      <c r="F376">
        <v>47</v>
      </c>
      <c r="G376">
        <v>55</v>
      </c>
      <c r="H376" s="1">
        <v>44075</v>
      </c>
      <c r="I376" s="1">
        <v>44378</v>
      </c>
      <c r="J376">
        <v>10</v>
      </c>
      <c r="K376">
        <v>0</v>
      </c>
      <c r="L376" s="1">
        <v>44317</v>
      </c>
      <c r="M376">
        <v>1175</v>
      </c>
      <c r="N376" s="11">
        <f>_xlfn.SWITCH(Sales[[#This Row],[Subscription Type]],"Basic",10,"Premium",10,"Business",25,"Enterprise",27)</f>
        <v>25</v>
      </c>
      <c r="O376">
        <f>IF(Sales[[#This Row],[Number of Users]]-Sales[[#This Row],[Licenses Bought]]&lt;0,0,Sales[[#This Row],[Number of Users]]-Sales[[#This Row],[Licenses Bought]])</f>
        <v>8</v>
      </c>
      <c r="P376" s="3">
        <f>IF(Sales[[#This Row],[Sales Month]]=MAX(Sales[Sales Month]),Sales[[#This Row],[Upsell $ Per Non-Paying User]]*Sales[[#This Row],[Non-Paying Users]],0)</f>
        <v>0</v>
      </c>
      <c r="Q376" t="str">
        <f>_xlfn.IFS(Sales[[#This Row],[Current Upsell $]]=0," ",Sales[[#This Row],[Current Upsell $]]&gt;=400,"High",Sales[[#This Row],[Current Upsell $]]&gt;=100,"Medium",Sales[[#This Row],[Current Upsell $]]&lt;100,"Low")</f>
        <v xml:space="preserve"> </v>
      </c>
      <c r="R376" t="str">
        <f>IF(Sales[[#This Row],[Current Upsell $]]&gt;0,_xlfn.TEXTJOIN(" ",FALSE,Sales[[#This Row],[Subscription Type]],Sales[[#This Row],[Upsell Priority]],TEXT(Sales[[#This Row],[Current Upsell $]],"$#")),"")</f>
        <v/>
      </c>
    </row>
    <row r="377" spans="1:18" x14ac:dyDescent="0.25">
      <c r="A377">
        <v>100219</v>
      </c>
      <c r="B377" t="s">
        <v>1</v>
      </c>
      <c r="D377" s="1"/>
      <c r="E377" s="1"/>
      <c r="F377">
        <v>40</v>
      </c>
      <c r="G377">
        <v>63</v>
      </c>
      <c r="H377" s="1">
        <v>44256</v>
      </c>
      <c r="I377" s="1">
        <v>44378</v>
      </c>
      <c r="J377">
        <v>4</v>
      </c>
      <c r="K377">
        <v>0</v>
      </c>
      <c r="L377" s="1">
        <v>44317</v>
      </c>
      <c r="M377">
        <v>1000</v>
      </c>
      <c r="N377" s="11">
        <f>_xlfn.SWITCH(Sales[[#This Row],[Subscription Type]],"Basic",10,"Premium",10,"Business",25,"Enterprise",27)</f>
        <v>25</v>
      </c>
      <c r="O377">
        <f>IF(Sales[[#This Row],[Number of Users]]-Sales[[#This Row],[Licenses Bought]]&lt;0,0,Sales[[#This Row],[Number of Users]]-Sales[[#This Row],[Licenses Bought]])</f>
        <v>23</v>
      </c>
      <c r="P377" s="3">
        <f>IF(Sales[[#This Row],[Sales Month]]=MAX(Sales[Sales Month]),Sales[[#This Row],[Upsell $ Per Non-Paying User]]*Sales[[#This Row],[Non-Paying Users]],0)</f>
        <v>0</v>
      </c>
      <c r="Q377" t="str">
        <f>_xlfn.IFS(Sales[[#This Row],[Current Upsell $]]=0," ",Sales[[#This Row],[Current Upsell $]]&gt;=400,"High",Sales[[#This Row],[Current Upsell $]]&gt;=100,"Medium",Sales[[#This Row],[Current Upsell $]]&lt;100,"Low")</f>
        <v xml:space="preserve"> </v>
      </c>
      <c r="R377" t="str">
        <f>IF(Sales[[#This Row],[Current Upsell $]]&gt;0,_xlfn.TEXTJOIN(" ",FALSE,Sales[[#This Row],[Subscription Type]],Sales[[#This Row],[Upsell Priority]],TEXT(Sales[[#This Row],[Current Upsell $]],"$#")),"")</f>
        <v/>
      </c>
    </row>
    <row r="378" spans="1:18" x14ac:dyDescent="0.25">
      <c r="A378">
        <v>100250</v>
      </c>
      <c r="B378" t="s">
        <v>1</v>
      </c>
      <c r="D378" s="1"/>
      <c r="E378" s="1"/>
      <c r="F378">
        <v>7</v>
      </c>
      <c r="G378">
        <v>30</v>
      </c>
      <c r="H378" s="1">
        <v>44287</v>
      </c>
      <c r="I378" s="1">
        <v>44378</v>
      </c>
      <c r="J378">
        <v>3</v>
      </c>
      <c r="K378">
        <v>0</v>
      </c>
      <c r="L378" s="1">
        <v>44317</v>
      </c>
      <c r="M378">
        <v>175</v>
      </c>
      <c r="N378" s="11">
        <f>_xlfn.SWITCH(Sales[[#This Row],[Subscription Type]],"Basic",10,"Premium",10,"Business",25,"Enterprise",27)</f>
        <v>25</v>
      </c>
      <c r="O378">
        <f>IF(Sales[[#This Row],[Number of Users]]-Sales[[#This Row],[Licenses Bought]]&lt;0,0,Sales[[#This Row],[Number of Users]]-Sales[[#This Row],[Licenses Bought]])</f>
        <v>23</v>
      </c>
      <c r="P378" s="3">
        <f>IF(Sales[[#This Row],[Sales Month]]=MAX(Sales[Sales Month]),Sales[[#This Row],[Upsell $ Per Non-Paying User]]*Sales[[#This Row],[Non-Paying Users]],0)</f>
        <v>0</v>
      </c>
      <c r="Q378" t="str">
        <f>_xlfn.IFS(Sales[[#This Row],[Current Upsell $]]=0," ",Sales[[#This Row],[Current Upsell $]]&gt;=400,"High",Sales[[#This Row],[Current Upsell $]]&gt;=100,"Medium",Sales[[#This Row],[Current Upsell $]]&lt;100,"Low")</f>
        <v xml:space="preserve"> </v>
      </c>
      <c r="R378" t="str">
        <f>IF(Sales[[#This Row],[Current Upsell $]]&gt;0,_xlfn.TEXTJOIN(" ",FALSE,Sales[[#This Row],[Subscription Type]],Sales[[#This Row],[Upsell Priority]],TEXT(Sales[[#This Row],[Current Upsell $]],"$#")),"")</f>
        <v/>
      </c>
    </row>
    <row r="379" spans="1:18" x14ac:dyDescent="0.25">
      <c r="A379">
        <v>100270</v>
      </c>
      <c r="B379" t="s">
        <v>3</v>
      </c>
      <c r="D379" s="1"/>
      <c r="E379" s="1"/>
      <c r="F379">
        <v>0</v>
      </c>
      <c r="G379">
        <v>56</v>
      </c>
      <c r="H379" s="1">
        <v>44317</v>
      </c>
      <c r="I379" s="1">
        <v>44378</v>
      </c>
      <c r="J379">
        <v>2</v>
      </c>
      <c r="K379">
        <v>0</v>
      </c>
      <c r="L379" s="1">
        <v>44317</v>
      </c>
      <c r="M379">
        <v>0</v>
      </c>
      <c r="N379" s="11">
        <f>_xlfn.SWITCH(Sales[[#This Row],[Subscription Type]],"Basic",10,"Premium",10,"Business",25,"Enterprise",27)</f>
        <v>10</v>
      </c>
      <c r="O379">
        <f>IF(Sales[[#This Row],[Number of Users]]-Sales[[#This Row],[Licenses Bought]]&lt;0,0,Sales[[#This Row],[Number of Users]]-Sales[[#This Row],[Licenses Bought]])</f>
        <v>56</v>
      </c>
      <c r="P379" s="3">
        <f>IF(Sales[[#This Row],[Sales Month]]=MAX(Sales[Sales Month]),Sales[[#This Row],[Upsell $ Per Non-Paying User]]*Sales[[#This Row],[Non-Paying Users]],0)</f>
        <v>0</v>
      </c>
      <c r="Q379" t="str">
        <f>_xlfn.IFS(Sales[[#This Row],[Current Upsell $]]=0," ",Sales[[#This Row],[Current Upsell $]]&gt;=400,"High",Sales[[#This Row],[Current Upsell $]]&gt;=100,"Medium",Sales[[#This Row],[Current Upsell $]]&lt;100,"Low")</f>
        <v xml:space="preserve"> </v>
      </c>
      <c r="R379" t="str">
        <f>IF(Sales[[#This Row],[Current Upsell $]]&gt;0,_xlfn.TEXTJOIN(" ",FALSE,Sales[[#This Row],[Subscription Type]],Sales[[#This Row],[Upsell Priority]],TEXT(Sales[[#This Row],[Current Upsell $]],"$#")),"")</f>
        <v/>
      </c>
    </row>
    <row r="380" spans="1:18" x14ac:dyDescent="0.25">
      <c r="A380">
        <v>100113</v>
      </c>
      <c r="B380" t="s">
        <v>1</v>
      </c>
      <c r="D380" s="1"/>
      <c r="E380" s="1"/>
      <c r="F380">
        <v>45</v>
      </c>
      <c r="G380">
        <v>58</v>
      </c>
      <c r="H380" s="1">
        <v>44075</v>
      </c>
      <c r="I380" s="1">
        <v>44378</v>
      </c>
      <c r="J380">
        <v>10</v>
      </c>
      <c r="K380">
        <v>0</v>
      </c>
      <c r="L380" s="1">
        <v>44317</v>
      </c>
      <c r="M380">
        <v>1125</v>
      </c>
      <c r="N380" s="11">
        <f>_xlfn.SWITCH(Sales[[#This Row],[Subscription Type]],"Basic",10,"Premium",10,"Business",25,"Enterprise",27)</f>
        <v>25</v>
      </c>
      <c r="O380">
        <f>IF(Sales[[#This Row],[Number of Users]]-Sales[[#This Row],[Licenses Bought]]&lt;0,0,Sales[[#This Row],[Number of Users]]-Sales[[#This Row],[Licenses Bought]])</f>
        <v>13</v>
      </c>
      <c r="P380" s="3">
        <f>IF(Sales[[#This Row],[Sales Month]]=MAX(Sales[Sales Month]),Sales[[#This Row],[Upsell $ Per Non-Paying User]]*Sales[[#This Row],[Non-Paying Users]],0)</f>
        <v>0</v>
      </c>
      <c r="Q380" t="str">
        <f>_xlfn.IFS(Sales[[#This Row],[Current Upsell $]]=0," ",Sales[[#This Row],[Current Upsell $]]&gt;=400,"High",Sales[[#This Row],[Current Upsell $]]&gt;=100,"Medium",Sales[[#This Row],[Current Upsell $]]&lt;100,"Low")</f>
        <v xml:space="preserve"> </v>
      </c>
      <c r="R380" t="str">
        <f>IF(Sales[[#This Row],[Current Upsell $]]&gt;0,_xlfn.TEXTJOIN(" ",FALSE,Sales[[#This Row],[Subscription Type]],Sales[[#This Row],[Upsell Priority]],TEXT(Sales[[#This Row],[Current Upsell $]],"$#")),"")</f>
        <v/>
      </c>
    </row>
    <row r="381" spans="1:18" x14ac:dyDescent="0.25">
      <c r="A381">
        <v>100269</v>
      </c>
      <c r="B381" t="s">
        <v>3</v>
      </c>
      <c r="D381" s="1"/>
      <c r="E381" s="1"/>
      <c r="F381">
        <v>0</v>
      </c>
      <c r="G381">
        <v>54</v>
      </c>
      <c r="H381" s="1">
        <v>44317</v>
      </c>
      <c r="I381" s="1">
        <v>44378</v>
      </c>
      <c r="J381">
        <v>2</v>
      </c>
      <c r="K381">
        <v>0</v>
      </c>
      <c r="L381" s="1">
        <v>44317</v>
      </c>
      <c r="M381">
        <v>0</v>
      </c>
      <c r="N381" s="11">
        <f>_xlfn.SWITCH(Sales[[#This Row],[Subscription Type]],"Basic",10,"Premium",10,"Business",25,"Enterprise",27)</f>
        <v>10</v>
      </c>
      <c r="O381">
        <f>IF(Sales[[#This Row],[Number of Users]]-Sales[[#This Row],[Licenses Bought]]&lt;0,0,Sales[[#This Row],[Number of Users]]-Sales[[#This Row],[Licenses Bought]])</f>
        <v>54</v>
      </c>
      <c r="P381" s="3">
        <f>IF(Sales[[#This Row],[Sales Month]]=MAX(Sales[Sales Month]),Sales[[#This Row],[Upsell $ Per Non-Paying User]]*Sales[[#This Row],[Non-Paying Users]],0)</f>
        <v>0</v>
      </c>
      <c r="Q381" t="str">
        <f>_xlfn.IFS(Sales[[#This Row],[Current Upsell $]]=0," ",Sales[[#This Row],[Current Upsell $]]&gt;=400,"High",Sales[[#This Row],[Current Upsell $]]&gt;=100,"Medium",Sales[[#This Row],[Current Upsell $]]&lt;100,"Low")</f>
        <v xml:space="preserve"> </v>
      </c>
      <c r="R381" t="str">
        <f>IF(Sales[[#This Row],[Current Upsell $]]&gt;0,_xlfn.TEXTJOIN(" ",FALSE,Sales[[#This Row],[Subscription Type]],Sales[[#This Row],[Upsell Priority]],TEXT(Sales[[#This Row],[Current Upsell $]],"$#")),"")</f>
        <v/>
      </c>
    </row>
    <row r="382" spans="1:18" x14ac:dyDescent="0.25">
      <c r="A382">
        <v>100114</v>
      </c>
      <c r="B382" t="s">
        <v>1</v>
      </c>
      <c r="D382" s="1"/>
      <c r="E382" s="1"/>
      <c r="F382">
        <v>43</v>
      </c>
      <c r="G382">
        <v>49</v>
      </c>
      <c r="H382" s="1">
        <v>44075</v>
      </c>
      <c r="I382" s="1">
        <v>44378</v>
      </c>
      <c r="J382">
        <v>10</v>
      </c>
      <c r="K382">
        <v>0</v>
      </c>
      <c r="L382" s="1">
        <v>44317</v>
      </c>
      <c r="M382">
        <v>1075</v>
      </c>
      <c r="N382" s="11">
        <f>_xlfn.SWITCH(Sales[[#This Row],[Subscription Type]],"Basic",10,"Premium",10,"Business",25,"Enterprise",27)</f>
        <v>25</v>
      </c>
      <c r="O382">
        <f>IF(Sales[[#This Row],[Number of Users]]-Sales[[#This Row],[Licenses Bought]]&lt;0,0,Sales[[#This Row],[Number of Users]]-Sales[[#This Row],[Licenses Bought]])</f>
        <v>6</v>
      </c>
      <c r="P382" s="3">
        <f>IF(Sales[[#This Row],[Sales Month]]=MAX(Sales[Sales Month]),Sales[[#This Row],[Upsell $ Per Non-Paying User]]*Sales[[#This Row],[Non-Paying Users]],0)</f>
        <v>0</v>
      </c>
      <c r="Q382" t="str">
        <f>_xlfn.IFS(Sales[[#This Row],[Current Upsell $]]=0," ",Sales[[#This Row],[Current Upsell $]]&gt;=400,"High",Sales[[#This Row],[Current Upsell $]]&gt;=100,"Medium",Sales[[#This Row],[Current Upsell $]]&lt;100,"Low")</f>
        <v xml:space="preserve"> </v>
      </c>
      <c r="R382" t="str">
        <f>IF(Sales[[#This Row],[Current Upsell $]]&gt;0,_xlfn.TEXTJOIN(" ",FALSE,Sales[[#This Row],[Subscription Type]],Sales[[#This Row],[Upsell Priority]],TEXT(Sales[[#This Row],[Current Upsell $]],"$#")),"")</f>
        <v/>
      </c>
    </row>
    <row r="383" spans="1:18" x14ac:dyDescent="0.25">
      <c r="A383">
        <v>100115</v>
      </c>
      <c r="B383" t="s">
        <v>0</v>
      </c>
      <c r="D383" s="1"/>
      <c r="E383" s="1"/>
      <c r="F383">
        <v>33</v>
      </c>
      <c r="G383">
        <v>39</v>
      </c>
      <c r="H383" s="1">
        <v>44075</v>
      </c>
      <c r="I383" s="1">
        <v>44378</v>
      </c>
      <c r="J383">
        <v>10</v>
      </c>
      <c r="K383">
        <v>0</v>
      </c>
      <c r="L383" s="1">
        <v>44317</v>
      </c>
      <c r="M383">
        <v>330</v>
      </c>
      <c r="N383" s="11">
        <f>_xlfn.SWITCH(Sales[[#This Row],[Subscription Type]],"Basic",10,"Premium",10,"Business",25,"Enterprise",27)</f>
        <v>10</v>
      </c>
      <c r="O383">
        <f>IF(Sales[[#This Row],[Number of Users]]-Sales[[#This Row],[Licenses Bought]]&lt;0,0,Sales[[#This Row],[Number of Users]]-Sales[[#This Row],[Licenses Bought]])</f>
        <v>6</v>
      </c>
      <c r="P383" s="3">
        <f>IF(Sales[[#This Row],[Sales Month]]=MAX(Sales[Sales Month]),Sales[[#This Row],[Upsell $ Per Non-Paying User]]*Sales[[#This Row],[Non-Paying Users]],0)</f>
        <v>0</v>
      </c>
      <c r="Q383" t="str">
        <f>_xlfn.IFS(Sales[[#This Row],[Current Upsell $]]=0," ",Sales[[#This Row],[Current Upsell $]]&gt;=400,"High",Sales[[#This Row],[Current Upsell $]]&gt;=100,"Medium",Sales[[#This Row],[Current Upsell $]]&lt;100,"Low")</f>
        <v xml:space="preserve"> </v>
      </c>
      <c r="R383" t="str">
        <f>IF(Sales[[#This Row],[Current Upsell $]]&gt;0,_xlfn.TEXTJOIN(" ",FALSE,Sales[[#This Row],[Subscription Type]],Sales[[#This Row],[Upsell Priority]],TEXT(Sales[[#This Row],[Current Upsell $]],"$#")),"")</f>
        <v/>
      </c>
    </row>
    <row r="384" spans="1:18" x14ac:dyDescent="0.25">
      <c r="A384">
        <v>100116</v>
      </c>
      <c r="B384" t="s">
        <v>0</v>
      </c>
      <c r="D384" s="1"/>
      <c r="E384" s="1"/>
      <c r="F384">
        <v>32</v>
      </c>
      <c r="G384">
        <v>48</v>
      </c>
      <c r="H384" s="1">
        <v>44075</v>
      </c>
      <c r="I384" s="1">
        <v>44378</v>
      </c>
      <c r="J384">
        <v>10</v>
      </c>
      <c r="K384">
        <v>0</v>
      </c>
      <c r="L384" s="1">
        <v>44317</v>
      </c>
      <c r="M384">
        <v>320</v>
      </c>
      <c r="N384" s="11">
        <f>_xlfn.SWITCH(Sales[[#This Row],[Subscription Type]],"Basic",10,"Premium",10,"Business",25,"Enterprise",27)</f>
        <v>10</v>
      </c>
      <c r="O384">
        <f>IF(Sales[[#This Row],[Number of Users]]-Sales[[#This Row],[Licenses Bought]]&lt;0,0,Sales[[#This Row],[Number of Users]]-Sales[[#This Row],[Licenses Bought]])</f>
        <v>16</v>
      </c>
      <c r="P384" s="3">
        <f>IF(Sales[[#This Row],[Sales Month]]=MAX(Sales[Sales Month]),Sales[[#This Row],[Upsell $ Per Non-Paying User]]*Sales[[#This Row],[Non-Paying Users]],0)</f>
        <v>0</v>
      </c>
      <c r="Q384" t="str">
        <f>_xlfn.IFS(Sales[[#This Row],[Current Upsell $]]=0," ",Sales[[#This Row],[Current Upsell $]]&gt;=400,"High",Sales[[#This Row],[Current Upsell $]]&gt;=100,"Medium",Sales[[#This Row],[Current Upsell $]]&lt;100,"Low")</f>
        <v xml:space="preserve"> </v>
      </c>
      <c r="R384" t="str">
        <f>IF(Sales[[#This Row],[Current Upsell $]]&gt;0,_xlfn.TEXTJOIN(" ",FALSE,Sales[[#This Row],[Subscription Type]],Sales[[#This Row],[Upsell Priority]],TEXT(Sales[[#This Row],[Current Upsell $]],"$#")),"")</f>
        <v/>
      </c>
    </row>
    <row r="385" spans="1:18" x14ac:dyDescent="0.25">
      <c r="A385">
        <v>100117</v>
      </c>
      <c r="B385" t="s">
        <v>1</v>
      </c>
      <c r="D385" s="1"/>
      <c r="E385" s="1"/>
      <c r="F385">
        <v>31</v>
      </c>
      <c r="G385">
        <v>38</v>
      </c>
      <c r="H385" s="1">
        <v>44075</v>
      </c>
      <c r="I385" s="1">
        <v>44378</v>
      </c>
      <c r="J385">
        <v>10</v>
      </c>
      <c r="K385">
        <v>0</v>
      </c>
      <c r="L385" s="1">
        <v>44317</v>
      </c>
      <c r="M385">
        <v>775</v>
      </c>
      <c r="N385" s="11">
        <f>_xlfn.SWITCH(Sales[[#This Row],[Subscription Type]],"Basic",10,"Premium",10,"Business",25,"Enterprise",27)</f>
        <v>25</v>
      </c>
      <c r="O385">
        <f>IF(Sales[[#This Row],[Number of Users]]-Sales[[#This Row],[Licenses Bought]]&lt;0,0,Sales[[#This Row],[Number of Users]]-Sales[[#This Row],[Licenses Bought]])</f>
        <v>7</v>
      </c>
      <c r="P385" s="3">
        <f>IF(Sales[[#This Row],[Sales Month]]=MAX(Sales[Sales Month]),Sales[[#This Row],[Upsell $ Per Non-Paying User]]*Sales[[#This Row],[Non-Paying Users]],0)</f>
        <v>0</v>
      </c>
      <c r="Q385" t="str">
        <f>_xlfn.IFS(Sales[[#This Row],[Current Upsell $]]=0," ",Sales[[#This Row],[Current Upsell $]]&gt;=400,"High",Sales[[#This Row],[Current Upsell $]]&gt;=100,"Medium",Sales[[#This Row],[Current Upsell $]]&lt;100,"Low")</f>
        <v xml:space="preserve"> </v>
      </c>
      <c r="R385" t="str">
        <f>IF(Sales[[#This Row],[Current Upsell $]]&gt;0,_xlfn.TEXTJOIN(" ",FALSE,Sales[[#This Row],[Subscription Type]],Sales[[#This Row],[Upsell Priority]],TEXT(Sales[[#This Row],[Current Upsell $]],"$#")),"")</f>
        <v/>
      </c>
    </row>
    <row r="386" spans="1:18" x14ac:dyDescent="0.25">
      <c r="A386">
        <v>100118</v>
      </c>
      <c r="B386" t="s">
        <v>0</v>
      </c>
      <c r="D386" s="1"/>
      <c r="E386" s="1"/>
      <c r="F386">
        <v>31</v>
      </c>
      <c r="G386">
        <v>42</v>
      </c>
      <c r="H386" s="1">
        <v>44075</v>
      </c>
      <c r="I386" s="1">
        <v>44378</v>
      </c>
      <c r="J386">
        <v>10</v>
      </c>
      <c r="K386">
        <v>0</v>
      </c>
      <c r="L386" s="1">
        <v>44317</v>
      </c>
      <c r="M386">
        <v>310</v>
      </c>
      <c r="N386" s="11">
        <f>_xlfn.SWITCH(Sales[[#This Row],[Subscription Type]],"Basic",10,"Premium",10,"Business",25,"Enterprise",27)</f>
        <v>10</v>
      </c>
      <c r="O386">
        <f>IF(Sales[[#This Row],[Number of Users]]-Sales[[#This Row],[Licenses Bought]]&lt;0,0,Sales[[#This Row],[Number of Users]]-Sales[[#This Row],[Licenses Bought]])</f>
        <v>11</v>
      </c>
      <c r="P386" s="3">
        <f>IF(Sales[[#This Row],[Sales Month]]=MAX(Sales[Sales Month]),Sales[[#This Row],[Upsell $ Per Non-Paying User]]*Sales[[#This Row],[Non-Paying Users]],0)</f>
        <v>0</v>
      </c>
      <c r="Q386" t="str">
        <f>_xlfn.IFS(Sales[[#This Row],[Current Upsell $]]=0," ",Sales[[#This Row],[Current Upsell $]]&gt;=400,"High",Sales[[#This Row],[Current Upsell $]]&gt;=100,"Medium",Sales[[#This Row],[Current Upsell $]]&lt;100,"Low")</f>
        <v xml:space="preserve"> </v>
      </c>
      <c r="R386" t="str">
        <f>IF(Sales[[#This Row],[Current Upsell $]]&gt;0,_xlfn.TEXTJOIN(" ",FALSE,Sales[[#This Row],[Subscription Type]],Sales[[#This Row],[Upsell Priority]],TEXT(Sales[[#This Row],[Current Upsell $]],"$#")),"")</f>
        <v/>
      </c>
    </row>
    <row r="387" spans="1:18" x14ac:dyDescent="0.25">
      <c r="A387">
        <v>100119</v>
      </c>
      <c r="B387" t="s">
        <v>0</v>
      </c>
      <c r="D387" s="1"/>
      <c r="E387" s="1"/>
      <c r="F387">
        <v>26</v>
      </c>
      <c r="G387">
        <v>20</v>
      </c>
      <c r="H387" s="1">
        <v>44075</v>
      </c>
      <c r="I387" s="1">
        <v>44378</v>
      </c>
      <c r="J387">
        <v>10</v>
      </c>
      <c r="K387">
        <v>0</v>
      </c>
      <c r="L387" s="1">
        <v>44317</v>
      </c>
      <c r="M387">
        <v>260</v>
      </c>
      <c r="N387" s="11">
        <f>_xlfn.SWITCH(Sales[[#This Row],[Subscription Type]],"Basic",10,"Premium",10,"Business",25,"Enterprise",27)</f>
        <v>10</v>
      </c>
      <c r="O387">
        <f>IF(Sales[[#This Row],[Number of Users]]-Sales[[#This Row],[Licenses Bought]]&lt;0,0,Sales[[#This Row],[Number of Users]]-Sales[[#This Row],[Licenses Bought]])</f>
        <v>0</v>
      </c>
      <c r="P387" s="3">
        <f>IF(Sales[[#This Row],[Sales Month]]=MAX(Sales[Sales Month]),Sales[[#This Row],[Upsell $ Per Non-Paying User]]*Sales[[#This Row],[Non-Paying Users]],0)</f>
        <v>0</v>
      </c>
      <c r="Q387" t="str">
        <f>_xlfn.IFS(Sales[[#This Row],[Current Upsell $]]=0," ",Sales[[#This Row],[Current Upsell $]]&gt;=400,"High",Sales[[#This Row],[Current Upsell $]]&gt;=100,"Medium",Sales[[#This Row],[Current Upsell $]]&lt;100,"Low")</f>
        <v xml:space="preserve"> </v>
      </c>
      <c r="R387" t="str">
        <f>IF(Sales[[#This Row],[Current Upsell $]]&gt;0,_xlfn.TEXTJOIN(" ",FALSE,Sales[[#This Row],[Subscription Type]],Sales[[#This Row],[Upsell Priority]],TEXT(Sales[[#This Row],[Current Upsell $]],"$#")),"")</f>
        <v/>
      </c>
    </row>
    <row r="388" spans="1:18" x14ac:dyDescent="0.25">
      <c r="A388">
        <v>100120</v>
      </c>
      <c r="B388" t="s">
        <v>1</v>
      </c>
      <c r="D388" s="1"/>
      <c r="E388" s="1"/>
      <c r="F388">
        <v>16</v>
      </c>
      <c r="G388">
        <v>22</v>
      </c>
      <c r="H388" s="1">
        <v>44075</v>
      </c>
      <c r="I388" s="1">
        <v>44378</v>
      </c>
      <c r="J388">
        <v>10</v>
      </c>
      <c r="K388">
        <v>0</v>
      </c>
      <c r="L388" s="1">
        <v>44317</v>
      </c>
      <c r="M388">
        <v>400</v>
      </c>
      <c r="N388" s="11">
        <f>_xlfn.SWITCH(Sales[[#This Row],[Subscription Type]],"Basic",10,"Premium",10,"Business",25,"Enterprise",27)</f>
        <v>25</v>
      </c>
      <c r="O388">
        <f>IF(Sales[[#This Row],[Number of Users]]-Sales[[#This Row],[Licenses Bought]]&lt;0,0,Sales[[#This Row],[Number of Users]]-Sales[[#This Row],[Licenses Bought]])</f>
        <v>6</v>
      </c>
      <c r="P388" s="3">
        <f>IF(Sales[[#This Row],[Sales Month]]=MAX(Sales[Sales Month]),Sales[[#This Row],[Upsell $ Per Non-Paying User]]*Sales[[#This Row],[Non-Paying Users]],0)</f>
        <v>0</v>
      </c>
      <c r="Q388" t="str">
        <f>_xlfn.IFS(Sales[[#This Row],[Current Upsell $]]=0," ",Sales[[#This Row],[Current Upsell $]]&gt;=400,"High",Sales[[#This Row],[Current Upsell $]]&gt;=100,"Medium",Sales[[#This Row],[Current Upsell $]]&lt;100,"Low")</f>
        <v xml:space="preserve"> </v>
      </c>
      <c r="R388" t="str">
        <f>IF(Sales[[#This Row],[Current Upsell $]]&gt;0,_xlfn.TEXTJOIN(" ",FALSE,Sales[[#This Row],[Subscription Type]],Sales[[#This Row],[Upsell Priority]],TEXT(Sales[[#This Row],[Current Upsell $]],"$#")),"")</f>
        <v/>
      </c>
    </row>
    <row r="389" spans="1:18" x14ac:dyDescent="0.25">
      <c r="A389">
        <v>100121</v>
      </c>
      <c r="B389" t="s">
        <v>1</v>
      </c>
      <c r="D389" s="1"/>
      <c r="E389" s="1"/>
      <c r="F389">
        <v>16</v>
      </c>
      <c r="G389">
        <v>27</v>
      </c>
      <c r="H389" s="1">
        <v>44075</v>
      </c>
      <c r="I389" s="1">
        <v>44378</v>
      </c>
      <c r="J389">
        <v>10</v>
      </c>
      <c r="K389">
        <v>0</v>
      </c>
      <c r="L389" s="1">
        <v>44317</v>
      </c>
      <c r="M389">
        <v>400</v>
      </c>
      <c r="N389" s="11">
        <f>_xlfn.SWITCH(Sales[[#This Row],[Subscription Type]],"Basic",10,"Premium",10,"Business",25,"Enterprise",27)</f>
        <v>25</v>
      </c>
      <c r="O389">
        <f>IF(Sales[[#This Row],[Number of Users]]-Sales[[#This Row],[Licenses Bought]]&lt;0,0,Sales[[#This Row],[Number of Users]]-Sales[[#This Row],[Licenses Bought]])</f>
        <v>11</v>
      </c>
      <c r="P389" s="3">
        <f>IF(Sales[[#This Row],[Sales Month]]=MAX(Sales[Sales Month]),Sales[[#This Row],[Upsell $ Per Non-Paying User]]*Sales[[#This Row],[Non-Paying Users]],0)</f>
        <v>0</v>
      </c>
      <c r="Q389" t="str">
        <f>_xlfn.IFS(Sales[[#This Row],[Current Upsell $]]=0," ",Sales[[#This Row],[Current Upsell $]]&gt;=400,"High",Sales[[#This Row],[Current Upsell $]]&gt;=100,"Medium",Sales[[#This Row],[Current Upsell $]]&lt;100,"Low")</f>
        <v xml:space="preserve"> </v>
      </c>
      <c r="R389" t="str">
        <f>IF(Sales[[#This Row],[Current Upsell $]]&gt;0,_xlfn.TEXTJOIN(" ",FALSE,Sales[[#This Row],[Subscription Type]],Sales[[#This Row],[Upsell Priority]],TEXT(Sales[[#This Row],[Current Upsell $]],"$#")),"")</f>
        <v/>
      </c>
    </row>
    <row r="390" spans="1:18" x14ac:dyDescent="0.25">
      <c r="A390">
        <v>100122</v>
      </c>
      <c r="B390" t="s">
        <v>0</v>
      </c>
      <c r="D390" s="1"/>
      <c r="E390" s="1"/>
      <c r="F390">
        <v>14</v>
      </c>
      <c r="G390">
        <v>16</v>
      </c>
      <c r="H390" s="1">
        <v>44075</v>
      </c>
      <c r="I390" s="1">
        <v>44378</v>
      </c>
      <c r="J390">
        <v>10</v>
      </c>
      <c r="K390">
        <v>0</v>
      </c>
      <c r="L390" s="1">
        <v>44317</v>
      </c>
      <c r="M390">
        <v>140</v>
      </c>
      <c r="N390" s="11">
        <f>_xlfn.SWITCH(Sales[[#This Row],[Subscription Type]],"Basic",10,"Premium",10,"Business",25,"Enterprise",27)</f>
        <v>10</v>
      </c>
      <c r="O390">
        <f>IF(Sales[[#This Row],[Number of Users]]-Sales[[#This Row],[Licenses Bought]]&lt;0,0,Sales[[#This Row],[Number of Users]]-Sales[[#This Row],[Licenses Bought]])</f>
        <v>2</v>
      </c>
      <c r="P390" s="3">
        <f>IF(Sales[[#This Row],[Sales Month]]=MAX(Sales[Sales Month]),Sales[[#This Row],[Upsell $ Per Non-Paying User]]*Sales[[#This Row],[Non-Paying Users]],0)</f>
        <v>0</v>
      </c>
      <c r="Q390" t="str">
        <f>_xlfn.IFS(Sales[[#This Row],[Current Upsell $]]=0," ",Sales[[#This Row],[Current Upsell $]]&gt;=400,"High",Sales[[#This Row],[Current Upsell $]]&gt;=100,"Medium",Sales[[#This Row],[Current Upsell $]]&lt;100,"Low")</f>
        <v xml:space="preserve"> </v>
      </c>
      <c r="R390" t="str">
        <f>IF(Sales[[#This Row],[Current Upsell $]]&gt;0,_xlfn.TEXTJOIN(" ",FALSE,Sales[[#This Row],[Subscription Type]],Sales[[#This Row],[Upsell Priority]],TEXT(Sales[[#This Row],[Current Upsell $]],"$#")),"")</f>
        <v/>
      </c>
    </row>
    <row r="391" spans="1:18" x14ac:dyDescent="0.25">
      <c r="A391">
        <v>100124</v>
      </c>
      <c r="B391" t="s">
        <v>3</v>
      </c>
      <c r="F391">
        <v>0</v>
      </c>
      <c r="G391">
        <v>12</v>
      </c>
      <c r="H391" s="1">
        <v>44075</v>
      </c>
      <c r="I391" s="1">
        <v>44378</v>
      </c>
      <c r="J391">
        <v>10</v>
      </c>
      <c r="K391">
        <v>0</v>
      </c>
      <c r="L391" s="1">
        <v>44317</v>
      </c>
      <c r="M391">
        <v>0</v>
      </c>
      <c r="N391" s="11">
        <f>_xlfn.SWITCH(Sales[[#This Row],[Subscription Type]],"Basic",10,"Premium",10,"Business",25,"Enterprise",27)</f>
        <v>10</v>
      </c>
      <c r="O391">
        <f>IF(Sales[[#This Row],[Number of Users]]-Sales[[#This Row],[Licenses Bought]]&lt;0,0,Sales[[#This Row],[Number of Users]]-Sales[[#This Row],[Licenses Bought]])</f>
        <v>12</v>
      </c>
      <c r="P391" s="3">
        <f>IF(Sales[[#This Row],[Sales Month]]=MAX(Sales[Sales Month]),Sales[[#This Row],[Upsell $ Per Non-Paying User]]*Sales[[#This Row],[Non-Paying Users]],0)</f>
        <v>0</v>
      </c>
      <c r="Q391" t="str">
        <f>_xlfn.IFS(Sales[[#This Row],[Current Upsell $]]=0," ",Sales[[#This Row],[Current Upsell $]]&gt;=400,"High",Sales[[#This Row],[Current Upsell $]]&gt;=100,"Medium",Sales[[#This Row],[Current Upsell $]]&lt;100,"Low")</f>
        <v xml:space="preserve"> </v>
      </c>
      <c r="R391" t="str">
        <f>IF(Sales[[#This Row],[Current Upsell $]]&gt;0,_xlfn.TEXTJOIN(" ",FALSE,Sales[[#This Row],[Subscription Type]],Sales[[#This Row],[Upsell Priority]],TEXT(Sales[[#This Row],[Current Upsell $]],"$#")),"")</f>
        <v/>
      </c>
    </row>
    <row r="392" spans="1:18" x14ac:dyDescent="0.25">
      <c r="A392">
        <v>100125</v>
      </c>
      <c r="B392" t="s">
        <v>1</v>
      </c>
      <c r="D392" s="1"/>
      <c r="E392" s="1"/>
      <c r="F392">
        <v>11</v>
      </c>
      <c r="G392">
        <v>13</v>
      </c>
      <c r="H392" s="1">
        <v>44075</v>
      </c>
      <c r="I392" s="1">
        <v>44378</v>
      </c>
      <c r="J392">
        <v>10</v>
      </c>
      <c r="K392">
        <v>0</v>
      </c>
      <c r="L392" s="1">
        <v>44317</v>
      </c>
      <c r="M392">
        <v>275</v>
      </c>
      <c r="N392" s="11">
        <f>_xlfn.SWITCH(Sales[[#This Row],[Subscription Type]],"Basic",10,"Premium",10,"Business",25,"Enterprise",27)</f>
        <v>25</v>
      </c>
      <c r="O392">
        <f>IF(Sales[[#This Row],[Number of Users]]-Sales[[#This Row],[Licenses Bought]]&lt;0,0,Sales[[#This Row],[Number of Users]]-Sales[[#This Row],[Licenses Bought]])</f>
        <v>2</v>
      </c>
      <c r="P392" s="3">
        <f>IF(Sales[[#This Row],[Sales Month]]=MAX(Sales[Sales Month]),Sales[[#This Row],[Upsell $ Per Non-Paying User]]*Sales[[#This Row],[Non-Paying Users]],0)</f>
        <v>0</v>
      </c>
      <c r="Q392" t="str">
        <f>_xlfn.IFS(Sales[[#This Row],[Current Upsell $]]=0," ",Sales[[#This Row],[Current Upsell $]]&gt;=400,"High",Sales[[#This Row],[Current Upsell $]]&gt;=100,"Medium",Sales[[#This Row],[Current Upsell $]]&lt;100,"Low")</f>
        <v xml:space="preserve"> </v>
      </c>
      <c r="R392" t="str">
        <f>IF(Sales[[#This Row],[Current Upsell $]]&gt;0,_xlfn.TEXTJOIN(" ",FALSE,Sales[[#This Row],[Subscription Type]],Sales[[#This Row],[Upsell Priority]],TEXT(Sales[[#This Row],[Current Upsell $]],"$#")),"")</f>
        <v/>
      </c>
    </row>
    <row r="393" spans="1:18" x14ac:dyDescent="0.25">
      <c r="A393">
        <v>100126</v>
      </c>
      <c r="B393" t="s">
        <v>0</v>
      </c>
      <c r="D393" s="1"/>
      <c r="E393" s="1"/>
      <c r="F393">
        <v>11</v>
      </c>
      <c r="G393">
        <v>13</v>
      </c>
      <c r="H393" s="1">
        <v>44075</v>
      </c>
      <c r="I393" s="1">
        <v>44378</v>
      </c>
      <c r="J393">
        <v>10</v>
      </c>
      <c r="K393">
        <v>0</v>
      </c>
      <c r="L393" s="1">
        <v>44317</v>
      </c>
      <c r="M393">
        <v>110</v>
      </c>
      <c r="N393" s="11">
        <f>_xlfn.SWITCH(Sales[[#This Row],[Subscription Type]],"Basic",10,"Premium",10,"Business",25,"Enterprise",27)</f>
        <v>10</v>
      </c>
      <c r="O393">
        <f>IF(Sales[[#This Row],[Number of Users]]-Sales[[#This Row],[Licenses Bought]]&lt;0,0,Sales[[#This Row],[Number of Users]]-Sales[[#This Row],[Licenses Bought]])</f>
        <v>2</v>
      </c>
      <c r="P393" s="3">
        <f>IF(Sales[[#This Row],[Sales Month]]=MAX(Sales[Sales Month]),Sales[[#This Row],[Upsell $ Per Non-Paying User]]*Sales[[#This Row],[Non-Paying Users]],0)</f>
        <v>0</v>
      </c>
      <c r="Q393" t="str">
        <f>_xlfn.IFS(Sales[[#This Row],[Current Upsell $]]=0," ",Sales[[#This Row],[Current Upsell $]]&gt;=400,"High",Sales[[#This Row],[Current Upsell $]]&gt;=100,"Medium",Sales[[#This Row],[Current Upsell $]]&lt;100,"Low")</f>
        <v xml:space="preserve"> </v>
      </c>
      <c r="R393" t="str">
        <f>IF(Sales[[#This Row],[Current Upsell $]]&gt;0,_xlfn.TEXTJOIN(" ",FALSE,Sales[[#This Row],[Subscription Type]],Sales[[#This Row],[Upsell Priority]],TEXT(Sales[[#This Row],[Current Upsell $]],"$#")),"")</f>
        <v/>
      </c>
    </row>
    <row r="394" spans="1:18" x14ac:dyDescent="0.25">
      <c r="A394">
        <v>100127</v>
      </c>
      <c r="B394" t="s">
        <v>0</v>
      </c>
      <c r="D394" s="1"/>
      <c r="E394" s="1"/>
      <c r="F394">
        <v>10</v>
      </c>
      <c r="G394">
        <v>10</v>
      </c>
      <c r="H394" s="1">
        <v>44075</v>
      </c>
      <c r="I394" s="1">
        <v>44378</v>
      </c>
      <c r="J394">
        <v>10</v>
      </c>
      <c r="K394">
        <v>0</v>
      </c>
      <c r="L394" s="1">
        <v>44317</v>
      </c>
      <c r="M394">
        <v>100</v>
      </c>
      <c r="N394" s="11">
        <f>_xlfn.SWITCH(Sales[[#This Row],[Subscription Type]],"Basic",10,"Premium",10,"Business",25,"Enterprise",27)</f>
        <v>10</v>
      </c>
      <c r="O394">
        <f>IF(Sales[[#This Row],[Number of Users]]-Sales[[#This Row],[Licenses Bought]]&lt;0,0,Sales[[#This Row],[Number of Users]]-Sales[[#This Row],[Licenses Bought]])</f>
        <v>0</v>
      </c>
      <c r="P394" s="3">
        <f>IF(Sales[[#This Row],[Sales Month]]=MAX(Sales[Sales Month]),Sales[[#This Row],[Upsell $ Per Non-Paying User]]*Sales[[#This Row],[Non-Paying Users]],0)</f>
        <v>0</v>
      </c>
      <c r="Q394" t="str">
        <f>_xlfn.IFS(Sales[[#This Row],[Current Upsell $]]=0," ",Sales[[#This Row],[Current Upsell $]]&gt;=400,"High",Sales[[#This Row],[Current Upsell $]]&gt;=100,"Medium",Sales[[#This Row],[Current Upsell $]]&lt;100,"Low")</f>
        <v xml:space="preserve"> </v>
      </c>
      <c r="R394" t="str">
        <f>IF(Sales[[#This Row],[Current Upsell $]]&gt;0,_xlfn.TEXTJOIN(" ",FALSE,Sales[[#This Row],[Subscription Type]],Sales[[#This Row],[Upsell Priority]],TEXT(Sales[[#This Row],[Current Upsell $]],"$#")),"")</f>
        <v/>
      </c>
    </row>
    <row r="395" spans="1:18" x14ac:dyDescent="0.25">
      <c r="A395">
        <v>100130</v>
      </c>
      <c r="B395" t="s">
        <v>3</v>
      </c>
      <c r="F395">
        <v>0</v>
      </c>
      <c r="G395">
        <v>7</v>
      </c>
      <c r="H395" s="1">
        <v>44075</v>
      </c>
      <c r="I395" s="1">
        <v>44378</v>
      </c>
      <c r="J395">
        <v>10</v>
      </c>
      <c r="K395">
        <v>0</v>
      </c>
      <c r="L395" s="1">
        <v>44317</v>
      </c>
      <c r="M395">
        <v>0</v>
      </c>
      <c r="N395" s="11">
        <f>_xlfn.SWITCH(Sales[[#This Row],[Subscription Type]],"Basic",10,"Premium",10,"Business",25,"Enterprise",27)</f>
        <v>10</v>
      </c>
      <c r="O395">
        <f>IF(Sales[[#This Row],[Number of Users]]-Sales[[#This Row],[Licenses Bought]]&lt;0,0,Sales[[#This Row],[Number of Users]]-Sales[[#This Row],[Licenses Bought]])</f>
        <v>7</v>
      </c>
      <c r="P395" s="3">
        <f>IF(Sales[[#This Row],[Sales Month]]=MAX(Sales[Sales Month]),Sales[[#This Row],[Upsell $ Per Non-Paying User]]*Sales[[#This Row],[Non-Paying Users]],0)</f>
        <v>0</v>
      </c>
      <c r="Q395" t="str">
        <f>_xlfn.IFS(Sales[[#This Row],[Current Upsell $]]=0," ",Sales[[#This Row],[Current Upsell $]]&gt;=400,"High",Sales[[#This Row],[Current Upsell $]]&gt;=100,"Medium",Sales[[#This Row],[Current Upsell $]]&lt;100,"Low")</f>
        <v xml:space="preserve"> </v>
      </c>
      <c r="R395" t="str">
        <f>IF(Sales[[#This Row],[Current Upsell $]]&gt;0,_xlfn.TEXTJOIN(" ",FALSE,Sales[[#This Row],[Subscription Type]],Sales[[#This Row],[Upsell Priority]],TEXT(Sales[[#This Row],[Current Upsell $]],"$#")),"")</f>
        <v/>
      </c>
    </row>
    <row r="396" spans="1:18" x14ac:dyDescent="0.25">
      <c r="A396">
        <v>100133</v>
      </c>
      <c r="B396" t="s">
        <v>3</v>
      </c>
      <c r="F396">
        <v>0</v>
      </c>
      <c r="G396">
        <v>2</v>
      </c>
      <c r="H396" s="1">
        <v>44075</v>
      </c>
      <c r="I396" s="1">
        <v>44378</v>
      </c>
      <c r="J396">
        <v>10</v>
      </c>
      <c r="K396">
        <v>0</v>
      </c>
      <c r="L396" s="1">
        <v>44317</v>
      </c>
      <c r="M396">
        <v>0</v>
      </c>
      <c r="N396" s="11">
        <f>_xlfn.SWITCH(Sales[[#This Row],[Subscription Type]],"Basic",10,"Premium",10,"Business",25,"Enterprise",27)</f>
        <v>10</v>
      </c>
      <c r="O396">
        <f>IF(Sales[[#This Row],[Number of Users]]-Sales[[#This Row],[Licenses Bought]]&lt;0,0,Sales[[#This Row],[Number of Users]]-Sales[[#This Row],[Licenses Bought]])</f>
        <v>2</v>
      </c>
      <c r="P396" s="3">
        <f>IF(Sales[[#This Row],[Sales Month]]=MAX(Sales[Sales Month]),Sales[[#This Row],[Upsell $ Per Non-Paying User]]*Sales[[#This Row],[Non-Paying Users]],0)</f>
        <v>0</v>
      </c>
      <c r="Q396" t="str">
        <f>_xlfn.IFS(Sales[[#This Row],[Current Upsell $]]=0," ",Sales[[#This Row],[Current Upsell $]]&gt;=400,"High",Sales[[#This Row],[Current Upsell $]]&gt;=100,"Medium",Sales[[#This Row],[Current Upsell $]]&lt;100,"Low")</f>
        <v xml:space="preserve"> </v>
      </c>
      <c r="R396" t="str">
        <f>IF(Sales[[#This Row],[Current Upsell $]]&gt;0,_xlfn.TEXTJOIN(" ",FALSE,Sales[[#This Row],[Subscription Type]],Sales[[#This Row],[Upsell Priority]],TEXT(Sales[[#This Row],[Current Upsell $]],"$#")),"")</f>
        <v/>
      </c>
    </row>
    <row r="397" spans="1:18" x14ac:dyDescent="0.25">
      <c r="A397">
        <v>100134</v>
      </c>
      <c r="B397" t="s">
        <v>0</v>
      </c>
      <c r="F397">
        <v>1</v>
      </c>
      <c r="G397">
        <v>2</v>
      </c>
      <c r="H397" s="1">
        <v>44075</v>
      </c>
      <c r="I397" s="1">
        <v>44348</v>
      </c>
      <c r="J397">
        <v>9</v>
      </c>
      <c r="K397">
        <v>0</v>
      </c>
      <c r="L397" s="1">
        <v>44317</v>
      </c>
      <c r="M397">
        <v>10</v>
      </c>
      <c r="N397" s="11">
        <f>_xlfn.SWITCH(Sales[[#This Row],[Subscription Type]],"Basic",10,"Premium",10,"Business",25,"Enterprise",27)</f>
        <v>10</v>
      </c>
      <c r="O397">
        <f>IF(Sales[[#This Row],[Number of Users]]-Sales[[#This Row],[Licenses Bought]]&lt;0,0,Sales[[#This Row],[Number of Users]]-Sales[[#This Row],[Licenses Bought]])</f>
        <v>1</v>
      </c>
      <c r="P397" s="3">
        <f>IF(Sales[[#This Row],[Sales Month]]=MAX(Sales[Sales Month]),Sales[[#This Row],[Upsell $ Per Non-Paying User]]*Sales[[#This Row],[Non-Paying Users]],0)</f>
        <v>0</v>
      </c>
      <c r="Q397" t="str">
        <f>_xlfn.IFS(Sales[[#This Row],[Current Upsell $]]=0," ",Sales[[#This Row],[Current Upsell $]]&gt;=400,"High",Sales[[#This Row],[Current Upsell $]]&gt;=100,"Medium",Sales[[#This Row],[Current Upsell $]]&lt;100,"Low")</f>
        <v xml:space="preserve"> </v>
      </c>
      <c r="R397" t="str">
        <f>IF(Sales[[#This Row],[Current Upsell $]]&gt;0,_xlfn.TEXTJOIN(" ",FALSE,Sales[[#This Row],[Subscription Type]],Sales[[#This Row],[Upsell Priority]],TEXT(Sales[[#This Row],[Current Upsell $]],"$#")),"")</f>
        <v/>
      </c>
    </row>
    <row r="398" spans="1:18" x14ac:dyDescent="0.25">
      <c r="A398">
        <v>100135</v>
      </c>
      <c r="B398" t="s">
        <v>3</v>
      </c>
      <c r="F398">
        <v>0</v>
      </c>
      <c r="G398">
        <v>2</v>
      </c>
      <c r="H398" s="1">
        <v>44075</v>
      </c>
      <c r="I398" s="1">
        <v>44378</v>
      </c>
      <c r="J398">
        <v>10</v>
      </c>
      <c r="K398">
        <v>0</v>
      </c>
      <c r="L398" s="1">
        <v>44317</v>
      </c>
      <c r="M398">
        <v>0</v>
      </c>
      <c r="N398" s="11">
        <f>_xlfn.SWITCH(Sales[[#This Row],[Subscription Type]],"Basic",10,"Premium",10,"Business",25,"Enterprise",27)</f>
        <v>10</v>
      </c>
      <c r="O398">
        <f>IF(Sales[[#This Row],[Number of Users]]-Sales[[#This Row],[Licenses Bought]]&lt;0,0,Sales[[#This Row],[Number of Users]]-Sales[[#This Row],[Licenses Bought]])</f>
        <v>2</v>
      </c>
      <c r="P398" s="3">
        <f>IF(Sales[[#This Row],[Sales Month]]=MAX(Sales[Sales Month]),Sales[[#This Row],[Upsell $ Per Non-Paying User]]*Sales[[#This Row],[Non-Paying Users]],0)</f>
        <v>0</v>
      </c>
      <c r="Q398" t="str">
        <f>_xlfn.IFS(Sales[[#This Row],[Current Upsell $]]=0," ",Sales[[#This Row],[Current Upsell $]]&gt;=400,"High",Sales[[#This Row],[Current Upsell $]]&gt;=100,"Medium",Sales[[#This Row],[Current Upsell $]]&lt;100,"Low")</f>
        <v xml:space="preserve"> </v>
      </c>
      <c r="R398" t="str">
        <f>IF(Sales[[#This Row],[Current Upsell $]]&gt;0,_xlfn.TEXTJOIN(" ",FALSE,Sales[[#This Row],[Subscription Type]],Sales[[#This Row],[Upsell Priority]],TEXT(Sales[[#This Row],[Current Upsell $]],"$#")),"")</f>
        <v/>
      </c>
    </row>
    <row r="399" spans="1:18" x14ac:dyDescent="0.25">
      <c r="A399">
        <v>100138</v>
      </c>
      <c r="B399" t="s">
        <v>0</v>
      </c>
      <c r="F399">
        <v>1</v>
      </c>
      <c r="G399">
        <v>2</v>
      </c>
      <c r="H399" s="1">
        <v>44075</v>
      </c>
      <c r="I399" s="1">
        <v>44378</v>
      </c>
      <c r="J399">
        <v>10</v>
      </c>
      <c r="K399">
        <v>0</v>
      </c>
      <c r="L399" s="1">
        <v>44317</v>
      </c>
      <c r="M399">
        <v>10</v>
      </c>
      <c r="N399" s="11">
        <f>_xlfn.SWITCH(Sales[[#This Row],[Subscription Type]],"Basic",10,"Premium",10,"Business",25,"Enterprise",27)</f>
        <v>10</v>
      </c>
      <c r="O399">
        <f>IF(Sales[[#This Row],[Number of Users]]-Sales[[#This Row],[Licenses Bought]]&lt;0,0,Sales[[#This Row],[Number of Users]]-Sales[[#This Row],[Licenses Bought]])</f>
        <v>1</v>
      </c>
      <c r="P399" s="3">
        <f>IF(Sales[[#This Row],[Sales Month]]=MAX(Sales[Sales Month]),Sales[[#This Row],[Upsell $ Per Non-Paying User]]*Sales[[#This Row],[Non-Paying Users]],0)</f>
        <v>0</v>
      </c>
      <c r="Q399" t="str">
        <f>_xlfn.IFS(Sales[[#This Row],[Current Upsell $]]=0," ",Sales[[#This Row],[Current Upsell $]]&gt;=400,"High",Sales[[#This Row],[Current Upsell $]]&gt;=100,"Medium",Sales[[#This Row],[Current Upsell $]]&lt;100,"Low")</f>
        <v xml:space="preserve"> </v>
      </c>
      <c r="R399" t="str">
        <f>IF(Sales[[#This Row],[Current Upsell $]]&gt;0,_xlfn.TEXTJOIN(" ",FALSE,Sales[[#This Row],[Subscription Type]],Sales[[#This Row],[Upsell Priority]],TEXT(Sales[[#This Row],[Current Upsell $]],"$#")),"")</f>
        <v/>
      </c>
    </row>
    <row r="400" spans="1:18" x14ac:dyDescent="0.25">
      <c r="A400">
        <v>100141</v>
      </c>
      <c r="B400" t="s">
        <v>0</v>
      </c>
      <c r="D400" s="1"/>
      <c r="E400" s="1"/>
      <c r="F400">
        <v>1</v>
      </c>
      <c r="G400">
        <v>2</v>
      </c>
      <c r="H400" s="1">
        <v>44075</v>
      </c>
      <c r="I400" s="1">
        <v>44378</v>
      </c>
      <c r="J400">
        <v>10</v>
      </c>
      <c r="K400">
        <v>0</v>
      </c>
      <c r="L400" s="1">
        <v>44317</v>
      </c>
      <c r="M400">
        <v>10</v>
      </c>
      <c r="N400" s="11">
        <f>_xlfn.SWITCH(Sales[[#This Row],[Subscription Type]],"Basic",10,"Premium",10,"Business",25,"Enterprise",27)</f>
        <v>10</v>
      </c>
      <c r="O400">
        <f>IF(Sales[[#This Row],[Number of Users]]-Sales[[#This Row],[Licenses Bought]]&lt;0,0,Sales[[#This Row],[Number of Users]]-Sales[[#This Row],[Licenses Bought]])</f>
        <v>1</v>
      </c>
      <c r="P400" s="3">
        <f>IF(Sales[[#This Row],[Sales Month]]=MAX(Sales[Sales Month]),Sales[[#This Row],[Upsell $ Per Non-Paying User]]*Sales[[#This Row],[Non-Paying Users]],0)</f>
        <v>0</v>
      </c>
      <c r="Q400" t="str">
        <f>_xlfn.IFS(Sales[[#This Row],[Current Upsell $]]=0," ",Sales[[#This Row],[Current Upsell $]]&gt;=400,"High",Sales[[#This Row],[Current Upsell $]]&gt;=100,"Medium",Sales[[#This Row],[Current Upsell $]]&lt;100,"Low")</f>
        <v xml:space="preserve"> </v>
      </c>
      <c r="R400" t="str">
        <f>IF(Sales[[#This Row],[Current Upsell $]]&gt;0,_xlfn.TEXTJOIN(" ",FALSE,Sales[[#This Row],[Subscription Type]],Sales[[#This Row],[Upsell Priority]],TEXT(Sales[[#This Row],[Current Upsell $]],"$#")),"")</f>
        <v/>
      </c>
    </row>
    <row r="401" spans="1:18" x14ac:dyDescent="0.25">
      <c r="A401">
        <v>100142</v>
      </c>
      <c r="B401" t="s">
        <v>0</v>
      </c>
      <c r="D401" s="1"/>
      <c r="E401" s="1"/>
      <c r="F401">
        <v>1</v>
      </c>
      <c r="G401">
        <v>2</v>
      </c>
      <c r="H401" s="1">
        <v>44075</v>
      </c>
      <c r="I401" s="1">
        <v>44378</v>
      </c>
      <c r="J401">
        <v>10</v>
      </c>
      <c r="K401">
        <v>0</v>
      </c>
      <c r="L401" s="1">
        <v>44317</v>
      </c>
      <c r="M401">
        <v>10</v>
      </c>
      <c r="N401" s="11">
        <f>_xlfn.SWITCH(Sales[[#This Row],[Subscription Type]],"Basic",10,"Premium",10,"Business",25,"Enterprise",27)</f>
        <v>10</v>
      </c>
      <c r="O401">
        <f>IF(Sales[[#This Row],[Number of Users]]-Sales[[#This Row],[Licenses Bought]]&lt;0,0,Sales[[#This Row],[Number of Users]]-Sales[[#This Row],[Licenses Bought]])</f>
        <v>1</v>
      </c>
      <c r="P401" s="3">
        <f>IF(Sales[[#This Row],[Sales Month]]=MAX(Sales[Sales Month]),Sales[[#This Row],[Upsell $ Per Non-Paying User]]*Sales[[#This Row],[Non-Paying Users]],0)</f>
        <v>0</v>
      </c>
      <c r="Q401" t="str">
        <f>_xlfn.IFS(Sales[[#This Row],[Current Upsell $]]=0," ",Sales[[#This Row],[Current Upsell $]]&gt;=400,"High",Sales[[#This Row],[Current Upsell $]]&gt;=100,"Medium",Sales[[#This Row],[Current Upsell $]]&lt;100,"Low")</f>
        <v xml:space="preserve"> </v>
      </c>
      <c r="R401" t="str">
        <f>IF(Sales[[#This Row],[Current Upsell $]]&gt;0,_xlfn.TEXTJOIN(" ",FALSE,Sales[[#This Row],[Subscription Type]],Sales[[#This Row],[Upsell Priority]],TEXT(Sales[[#This Row],[Current Upsell $]],"$#")),"")</f>
        <v/>
      </c>
    </row>
    <row r="402" spans="1:18" x14ac:dyDescent="0.25">
      <c r="A402">
        <v>100143</v>
      </c>
      <c r="B402" t="s">
        <v>0</v>
      </c>
      <c r="D402" s="1"/>
      <c r="E402" s="1"/>
      <c r="F402">
        <v>1</v>
      </c>
      <c r="G402">
        <v>2</v>
      </c>
      <c r="H402" s="1">
        <v>44075</v>
      </c>
      <c r="I402" s="1">
        <v>44378</v>
      </c>
      <c r="J402">
        <v>10</v>
      </c>
      <c r="K402">
        <v>0</v>
      </c>
      <c r="L402" s="1">
        <v>44317</v>
      </c>
      <c r="M402">
        <v>10</v>
      </c>
      <c r="N402" s="11">
        <f>_xlfn.SWITCH(Sales[[#This Row],[Subscription Type]],"Basic",10,"Premium",10,"Business",25,"Enterprise",27)</f>
        <v>10</v>
      </c>
      <c r="O402">
        <f>IF(Sales[[#This Row],[Number of Users]]-Sales[[#This Row],[Licenses Bought]]&lt;0,0,Sales[[#This Row],[Number of Users]]-Sales[[#This Row],[Licenses Bought]])</f>
        <v>1</v>
      </c>
      <c r="P402" s="3">
        <f>IF(Sales[[#This Row],[Sales Month]]=MAX(Sales[Sales Month]),Sales[[#This Row],[Upsell $ Per Non-Paying User]]*Sales[[#This Row],[Non-Paying Users]],0)</f>
        <v>0</v>
      </c>
      <c r="Q402" t="str">
        <f>_xlfn.IFS(Sales[[#This Row],[Current Upsell $]]=0," ",Sales[[#This Row],[Current Upsell $]]&gt;=400,"High",Sales[[#This Row],[Current Upsell $]]&gt;=100,"Medium",Sales[[#This Row],[Current Upsell $]]&lt;100,"Low")</f>
        <v xml:space="preserve"> </v>
      </c>
      <c r="R402" t="str">
        <f>IF(Sales[[#This Row],[Current Upsell $]]&gt;0,_xlfn.TEXTJOIN(" ",FALSE,Sales[[#This Row],[Subscription Type]],Sales[[#This Row],[Upsell Priority]],TEXT(Sales[[#This Row],[Current Upsell $]],"$#")),"")</f>
        <v/>
      </c>
    </row>
    <row r="403" spans="1:18" x14ac:dyDescent="0.25">
      <c r="A403">
        <v>100144</v>
      </c>
      <c r="B403" t="s">
        <v>0</v>
      </c>
      <c r="D403" s="1"/>
      <c r="E403" s="1"/>
      <c r="F403">
        <v>1</v>
      </c>
      <c r="G403">
        <v>2</v>
      </c>
      <c r="H403" s="1">
        <v>44075</v>
      </c>
      <c r="I403" s="1">
        <v>44378</v>
      </c>
      <c r="J403">
        <v>10</v>
      </c>
      <c r="K403">
        <v>0</v>
      </c>
      <c r="L403" s="1">
        <v>44317</v>
      </c>
      <c r="M403">
        <v>10</v>
      </c>
      <c r="N403" s="11">
        <f>_xlfn.SWITCH(Sales[[#This Row],[Subscription Type]],"Basic",10,"Premium",10,"Business",25,"Enterprise",27)</f>
        <v>10</v>
      </c>
      <c r="O403">
        <f>IF(Sales[[#This Row],[Number of Users]]-Sales[[#This Row],[Licenses Bought]]&lt;0,0,Sales[[#This Row],[Number of Users]]-Sales[[#This Row],[Licenses Bought]])</f>
        <v>1</v>
      </c>
      <c r="P403" s="3">
        <f>IF(Sales[[#This Row],[Sales Month]]=MAX(Sales[Sales Month]),Sales[[#This Row],[Upsell $ Per Non-Paying User]]*Sales[[#This Row],[Non-Paying Users]],0)</f>
        <v>0</v>
      </c>
      <c r="Q403" t="str">
        <f>_xlfn.IFS(Sales[[#This Row],[Current Upsell $]]=0," ",Sales[[#This Row],[Current Upsell $]]&gt;=400,"High",Sales[[#This Row],[Current Upsell $]]&gt;=100,"Medium",Sales[[#This Row],[Current Upsell $]]&lt;100,"Low")</f>
        <v xml:space="preserve"> </v>
      </c>
      <c r="R403" t="str">
        <f>IF(Sales[[#This Row],[Current Upsell $]]&gt;0,_xlfn.TEXTJOIN(" ",FALSE,Sales[[#This Row],[Subscription Type]],Sales[[#This Row],[Upsell Priority]],TEXT(Sales[[#This Row],[Current Upsell $]],"$#")),"")</f>
        <v/>
      </c>
    </row>
    <row r="404" spans="1:18" x14ac:dyDescent="0.25">
      <c r="A404">
        <v>100145</v>
      </c>
      <c r="B404" t="s">
        <v>0</v>
      </c>
      <c r="D404" s="1"/>
      <c r="E404" s="1"/>
      <c r="F404">
        <v>1</v>
      </c>
      <c r="G404">
        <v>2</v>
      </c>
      <c r="H404" s="1">
        <v>44075</v>
      </c>
      <c r="I404" s="1">
        <v>44378</v>
      </c>
      <c r="J404">
        <v>10</v>
      </c>
      <c r="K404">
        <v>0</v>
      </c>
      <c r="L404" s="1">
        <v>44317</v>
      </c>
      <c r="M404">
        <v>10</v>
      </c>
      <c r="N404" s="11">
        <f>_xlfn.SWITCH(Sales[[#This Row],[Subscription Type]],"Basic",10,"Premium",10,"Business",25,"Enterprise",27)</f>
        <v>10</v>
      </c>
      <c r="O404">
        <f>IF(Sales[[#This Row],[Number of Users]]-Sales[[#This Row],[Licenses Bought]]&lt;0,0,Sales[[#This Row],[Number of Users]]-Sales[[#This Row],[Licenses Bought]])</f>
        <v>1</v>
      </c>
      <c r="P404" s="3">
        <f>IF(Sales[[#This Row],[Sales Month]]=MAX(Sales[Sales Month]),Sales[[#This Row],[Upsell $ Per Non-Paying User]]*Sales[[#This Row],[Non-Paying Users]],0)</f>
        <v>0</v>
      </c>
      <c r="Q404" t="str">
        <f>_xlfn.IFS(Sales[[#This Row],[Current Upsell $]]=0," ",Sales[[#This Row],[Current Upsell $]]&gt;=400,"High",Sales[[#This Row],[Current Upsell $]]&gt;=100,"Medium",Sales[[#This Row],[Current Upsell $]]&lt;100,"Low")</f>
        <v xml:space="preserve"> </v>
      </c>
      <c r="R404" t="str">
        <f>IF(Sales[[#This Row],[Current Upsell $]]&gt;0,_xlfn.TEXTJOIN(" ",FALSE,Sales[[#This Row],[Subscription Type]],Sales[[#This Row],[Upsell Priority]],TEXT(Sales[[#This Row],[Current Upsell $]],"$#")),"")</f>
        <v/>
      </c>
    </row>
    <row r="405" spans="1:18" x14ac:dyDescent="0.25">
      <c r="A405">
        <v>100146</v>
      </c>
      <c r="B405" t="s">
        <v>0</v>
      </c>
      <c r="D405" s="1"/>
      <c r="E405" s="1"/>
      <c r="F405">
        <v>52</v>
      </c>
      <c r="G405">
        <v>52</v>
      </c>
      <c r="H405" s="1">
        <v>44105</v>
      </c>
      <c r="I405" s="1">
        <v>44378</v>
      </c>
      <c r="J405">
        <v>9</v>
      </c>
      <c r="K405">
        <v>0</v>
      </c>
      <c r="L405" s="1">
        <v>44317</v>
      </c>
      <c r="M405">
        <v>520</v>
      </c>
      <c r="N405" s="11">
        <f>_xlfn.SWITCH(Sales[[#This Row],[Subscription Type]],"Basic",10,"Premium",10,"Business",25,"Enterprise",27)</f>
        <v>10</v>
      </c>
      <c r="O405">
        <f>IF(Sales[[#This Row],[Number of Users]]-Sales[[#This Row],[Licenses Bought]]&lt;0,0,Sales[[#This Row],[Number of Users]]-Sales[[#This Row],[Licenses Bought]])</f>
        <v>0</v>
      </c>
      <c r="P405" s="3">
        <f>IF(Sales[[#This Row],[Sales Month]]=MAX(Sales[Sales Month]),Sales[[#This Row],[Upsell $ Per Non-Paying User]]*Sales[[#This Row],[Non-Paying Users]],0)</f>
        <v>0</v>
      </c>
      <c r="Q405" t="str">
        <f>_xlfn.IFS(Sales[[#This Row],[Current Upsell $]]=0," ",Sales[[#This Row],[Current Upsell $]]&gt;=400,"High",Sales[[#This Row],[Current Upsell $]]&gt;=100,"Medium",Sales[[#This Row],[Current Upsell $]]&lt;100,"Low")</f>
        <v xml:space="preserve"> </v>
      </c>
      <c r="R405" t="str">
        <f>IF(Sales[[#This Row],[Current Upsell $]]&gt;0,_xlfn.TEXTJOIN(" ",FALSE,Sales[[#This Row],[Subscription Type]],Sales[[#This Row],[Upsell Priority]],TEXT(Sales[[#This Row],[Current Upsell $]],"$#")),"")</f>
        <v/>
      </c>
    </row>
    <row r="406" spans="1:18" x14ac:dyDescent="0.25">
      <c r="A406">
        <v>100147</v>
      </c>
      <c r="B406" t="s">
        <v>0</v>
      </c>
      <c r="D406" s="1"/>
      <c r="E406" s="1"/>
      <c r="F406">
        <v>51</v>
      </c>
      <c r="G406">
        <v>68</v>
      </c>
      <c r="H406" s="1">
        <v>44105</v>
      </c>
      <c r="I406" s="1">
        <v>44378</v>
      </c>
      <c r="J406">
        <v>9</v>
      </c>
      <c r="K406">
        <v>0</v>
      </c>
      <c r="L406" s="1">
        <v>44317</v>
      </c>
      <c r="M406">
        <v>510</v>
      </c>
      <c r="N406" s="11">
        <f>_xlfn.SWITCH(Sales[[#This Row],[Subscription Type]],"Basic",10,"Premium",10,"Business",25,"Enterprise",27)</f>
        <v>10</v>
      </c>
      <c r="O406">
        <f>IF(Sales[[#This Row],[Number of Users]]-Sales[[#This Row],[Licenses Bought]]&lt;0,0,Sales[[#This Row],[Number of Users]]-Sales[[#This Row],[Licenses Bought]])</f>
        <v>17</v>
      </c>
      <c r="P406" s="3">
        <f>IF(Sales[[#This Row],[Sales Month]]=MAX(Sales[Sales Month]),Sales[[#This Row],[Upsell $ Per Non-Paying User]]*Sales[[#This Row],[Non-Paying Users]],0)</f>
        <v>0</v>
      </c>
      <c r="Q406" t="str">
        <f>_xlfn.IFS(Sales[[#This Row],[Current Upsell $]]=0," ",Sales[[#This Row],[Current Upsell $]]&gt;=400,"High",Sales[[#This Row],[Current Upsell $]]&gt;=100,"Medium",Sales[[#This Row],[Current Upsell $]]&lt;100,"Low")</f>
        <v xml:space="preserve"> </v>
      </c>
      <c r="R406" t="str">
        <f>IF(Sales[[#This Row],[Current Upsell $]]&gt;0,_xlfn.TEXTJOIN(" ",FALSE,Sales[[#This Row],[Subscription Type]],Sales[[#This Row],[Upsell Priority]],TEXT(Sales[[#This Row],[Current Upsell $]],"$#")),"")</f>
        <v/>
      </c>
    </row>
    <row r="407" spans="1:18" x14ac:dyDescent="0.25">
      <c r="A407">
        <v>100148</v>
      </c>
      <c r="B407" t="s">
        <v>0</v>
      </c>
      <c r="D407" s="1"/>
      <c r="E407" s="1"/>
      <c r="F407">
        <v>48</v>
      </c>
      <c r="G407">
        <v>57</v>
      </c>
      <c r="H407" s="1">
        <v>44105</v>
      </c>
      <c r="I407" s="1">
        <v>44378</v>
      </c>
      <c r="J407">
        <v>9</v>
      </c>
      <c r="K407">
        <v>0</v>
      </c>
      <c r="L407" s="1">
        <v>44317</v>
      </c>
      <c r="M407">
        <v>480</v>
      </c>
      <c r="N407" s="11">
        <f>_xlfn.SWITCH(Sales[[#This Row],[Subscription Type]],"Basic",10,"Premium",10,"Business",25,"Enterprise",27)</f>
        <v>10</v>
      </c>
      <c r="O407">
        <f>IF(Sales[[#This Row],[Number of Users]]-Sales[[#This Row],[Licenses Bought]]&lt;0,0,Sales[[#This Row],[Number of Users]]-Sales[[#This Row],[Licenses Bought]])</f>
        <v>9</v>
      </c>
      <c r="P407" s="3">
        <f>IF(Sales[[#This Row],[Sales Month]]=MAX(Sales[Sales Month]),Sales[[#This Row],[Upsell $ Per Non-Paying User]]*Sales[[#This Row],[Non-Paying Users]],0)</f>
        <v>0</v>
      </c>
      <c r="Q407" t="str">
        <f>_xlfn.IFS(Sales[[#This Row],[Current Upsell $]]=0," ",Sales[[#This Row],[Current Upsell $]]&gt;=400,"High",Sales[[#This Row],[Current Upsell $]]&gt;=100,"Medium",Sales[[#This Row],[Current Upsell $]]&lt;100,"Low")</f>
        <v xml:space="preserve"> </v>
      </c>
      <c r="R407" t="str">
        <f>IF(Sales[[#This Row],[Current Upsell $]]&gt;0,_xlfn.TEXTJOIN(" ",FALSE,Sales[[#This Row],[Subscription Type]],Sales[[#This Row],[Upsell Priority]],TEXT(Sales[[#This Row],[Current Upsell $]],"$#")),"")</f>
        <v/>
      </c>
    </row>
    <row r="408" spans="1:18" x14ac:dyDescent="0.25">
      <c r="A408">
        <v>100149</v>
      </c>
      <c r="B408" t="s">
        <v>0</v>
      </c>
      <c r="D408" s="1"/>
      <c r="E408" s="1"/>
      <c r="F408">
        <v>33</v>
      </c>
      <c r="G408">
        <v>37</v>
      </c>
      <c r="H408" s="1">
        <v>44105</v>
      </c>
      <c r="I408" s="1">
        <v>44378</v>
      </c>
      <c r="J408">
        <v>9</v>
      </c>
      <c r="K408">
        <v>0</v>
      </c>
      <c r="L408" s="1">
        <v>44317</v>
      </c>
      <c r="M408">
        <v>330</v>
      </c>
      <c r="N408" s="11">
        <f>_xlfn.SWITCH(Sales[[#This Row],[Subscription Type]],"Basic",10,"Premium",10,"Business",25,"Enterprise",27)</f>
        <v>10</v>
      </c>
      <c r="O408">
        <f>IF(Sales[[#This Row],[Number of Users]]-Sales[[#This Row],[Licenses Bought]]&lt;0,0,Sales[[#This Row],[Number of Users]]-Sales[[#This Row],[Licenses Bought]])</f>
        <v>4</v>
      </c>
      <c r="P408" s="3">
        <f>IF(Sales[[#This Row],[Sales Month]]=MAX(Sales[Sales Month]),Sales[[#This Row],[Upsell $ Per Non-Paying User]]*Sales[[#This Row],[Non-Paying Users]],0)</f>
        <v>0</v>
      </c>
      <c r="Q408" t="str">
        <f>_xlfn.IFS(Sales[[#This Row],[Current Upsell $]]=0," ",Sales[[#This Row],[Current Upsell $]]&gt;=400,"High",Sales[[#This Row],[Current Upsell $]]&gt;=100,"Medium",Sales[[#This Row],[Current Upsell $]]&lt;100,"Low")</f>
        <v xml:space="preserve"> </v>
      </c>
      <c r="R408" t="str">
        <f>IF(Sales[[#This Row],[Current Upsell $]]&gt;0,_xlfn.TEXTJOIN(" ",FALSE,Sales[[#This Row],[Subscription Type]],Sales[[#This Row],[Upsell Priority]],TEXT(Sales[[#This Row],[Current Upsell $]],"$#")),"")</f>
        <v/>
      </c>
    </row>
    <row r="409" spans="1:18" x14ac:dyDescent="0.25">
      <c r="A409">
        <v>100150</v>
      </c>
      <c r="B409" t="s">
        <v>0</v>
      </c>
      <c r="D409" s="1"/>
      <c r="E409" s="1"/>
      <c r="F409">
        <v>27</v>
      </c>
      <c r="G409">
        <v>35</v>
      </c>
      <c r="H409" s="1">
        <v>44105</v>
      </c>
      <c r="I409" s="1">
        <v>44378</v>
      </c>
      <c r="J409">
        <v>9</v>
      </c>
      <c r="K409">
        <v>0</v>
      </c>
      <c r="L409" s="1">
        <v>44317</v>
      </c>
      <c r="M409">
        <v>270</v>
      </c>
      <c r="N409" s="11">
        <f>_xlfn.SWITCH(Sales[[#This Row],[Subscription Type]],"Basic",10,"Premium",10,"Business",25,"Enterprise",27)</f>
        <v>10</v>
      </c>
      <c r="O409">
        <f>IF(Sales[[#This Row],[Number of Users]]-Sales[[#This Row],[Licenses Bought]]&lt;0,0,Sales[[#This Row],[Number of Users]]-Sales[[#This Row],[Licenses Bought]])</f>
        <v>8</v>
      </c>
      <c r="P409" s="3">
        <f>IF(Sales[[#This Row],[Sales Month]]=MAX(Sales[Sales Month]),Sales[[#This Row],[Upsell $ Per Non-Paying User]]*Sales[[#This Row],[Non-Paying Users]],0)</f>
        <v>0</v>
      </c>
      <c r="Q409" t="str">
        <f>_xlfn.IFS(Sales[[#This Row],[Current Upsell $]]=0," ",Sales[[#This Row],[Current Upsell $]]&gt;=400,"High",Sales[[#This Row],[Current Upsell $]]&gt;=100,"Medium",Sales[[#This Row],[Current Upsell $]]&lt;100,"Low")</f>
        <v xml:space="preserve"> </v>
      </c>
      <c r="R409" t="str">
        <f>IF(Sales[[#This Row],[Current Upsell $]]&gt;0,_xlfn.TEXTJOIN(" ",FALSE,Sales[[#This Row],[Subscription Type]],Sales[[#This Row],[Upsell Priority]],TEXT(Sales[[#This Row],[Current Upsell $]],"$#")),"")</f>
        <v/>
      </c>
    </row>
    <row r="410" spans="1:18" x14ac:dyDescent="0.25">
      <c r="A410">
        <v>100151</v>
      </c>
      <c r="B410" t="s">
        <v>0</v>
      </c>
      <c r="D410" s="1"/>
      <c r="E410" s="1"/>
      <c r="F410">
        <v>20</v>
      </c>
      <c r="G410">
        <v>29</v>
      </c>
      <c r="H410" s="1">
        <v>44105</v>
      </c>
      <c r="I410" s="1">
        <v>44378</v>
      </c>
      <c r="J410">
        <v>9</v>
      </c>
      <c r="K410">
        <v>0</v>
      </c>
      <c r="L410" s="1">
        <v>44317</v>
      </c>
      <c r="M410">
        <v>200</v>
      </c>
      <c r="N410" s="11">
        <f>_xlfn.SWITCH(Sales[[#This Row],[Subscription Type]],"Basic",10,"Premium",10,"Business",25,"Enterprise",27)</f>
        <v>10</v>
      </c>
      <c r="O410">
        <f>IF(Sales[[#This Row],[Number of Users]]-Sales[[#This Row],[Licenses Bought]]&lt;0,0,Sales[[#This Row],[Number of Users]]-Sales[[#This Row],[Licenses Bought]])</f>
        <v>9</v>
      </c>
      <c r="P410" s="3">
        <f>IF(Sales[[#This Row],[Sales Month]]=MAX(Sales[Sales Month]),Sales[[#This Row],[Upsell $ Per Non-Paying User]]*Sales[[#This Row],[Non-Paying Users]],0)</f>
        <v>0</v>
      </c>
      <c r="Q410" t="str">
        <f>_xlfn.IFS(Sales[[#This Row],[Current Upsell $]]=0," ",Sales[[#This Row],[Current Upsell $]]&gt;=400,"High",Sales[[#This Row],[Current Upsell $]]&gt;=100,"Medium",Sales[[#This Row],[Current Upsell $]]&lt;100,"Low")</f>
        <v xml:space="preserve"> </v>
      </c>
      <c r="R410" t="str">
        <f>IF(Sales[[#This Row],[Current Upsell $]]&gt;0,_xlfn.TEXTJOIN(" ",FALSE,Sales[[#This Row],[Subscription Type]],Sales[[#This Row],[Upsell Priority]],TEXT(Sales[[#This Row],[Current Upsell $]],"$#")),"")</f>
        <v/>
      </c>
    </row>
    <row r="411" spans="1:18" x14ac:dyDescent="0.25">
      <c r="A411">
        <v>100152</v>
      </c>
      <c r="B411" t="s">
        <v>0</v>
      </c>
      <c r="D411" s="1"/>
      <c r="E411" s="1"/>
      <c r="F411">
        <v>10</v>
      </c>
      <c r="G411">
        <v>14</v>
      </c>
      <c r="H411" s="1">
        <v>44105</v>
      </c>
      <c r="I411" s="1">
        <v>44378</v>
      </c>
      <c r="J411">
        <v>9</v>
      </c>
      <c r="K411">
        <v>0</v>
      </c>
      <c r="L411" s="1">
        <v>44317</v>
      </c>
      <c r="M411">
        <v>100</v>
      </c>
      <c r="N411" s="11">
        <f>_xlfn.SWITCH(Sales[[#This Row],[Subscription Type]],"Basic",10,"Premium",10,"Business",25,"Enterprise",27)</f>
        <v>10</v>
      </c>
      <c r="O411">
        <f>IF(Sales[[#This Row],[Number of Users]]-Sales[[#This Row],[Licenses Bought]]&lt;0,0,Sales[[#This Row],[Number of Users]]-Sales[[#This Row],[Licenses Bought]])</f>
        <v>4</v>
      </c>
      <c r="P411" s="3">
        <f>IF(Sales[[#This Row],[Sales Month]]=MAX(Sales[Sales Month]),Sales[[#This Row],[Upsell $ Per Non-Paying User]]*Sales[[#This Row],[Non-Paying Users]],0)</f>
        <v>0</v>
      </c>
      <c r="Q411" t="str">
        <f>_xlfn.IFS(Sales[[#This Row],[Current Upsell $]]=0," ",Sales[[#This Row],[Current Upsell $]]&gt;=400,"High",Sales[[#This Row],[Current Upsell $]]&gt;=100,"Medium",Sales[[#This Row],[Current Upsell $]]&lt;100,"Low")</f>
        <v xml:space="preserve"> </v>
      </c>
      <c r="R411" t="str">
        <f>IF(Sales[[#This Row],[Current Upsell $]]&gt;0,_xlfn.TEXTJOIN(" ",FALSE,Sales[[#This Row],[Subscription Type]],Sales[[#This Row],[Upsell Priority]],TEXT(Sales[[#This Row],[Current Upsell $]],"$#")),"")</f>
        <v/>
      </c>
    </row>
    <row r="412" spans="1:18" x14ac:dyDescent="0.25">
      <c r="A412">
        <v>100154</v>
      </c>
      <c r="B412" t="s">
        <v>0</v>
      </c>
      <c r="D412" s="1"/>
      <c r="E412" s="1"/>
      <c r="F412">
        <v>6</v>
      </c>
      <c r="G412">
        <v>8</v>
      </c>
      <c r="H412" s="1">
        <v>44105</v>
      </c>
      <c r="I412" s="1">
        <v>44378</v>
      </c>
      <c r="J412">
        <v>9</v>
      </c>
      <c r="K412">
        <v>0</v>
      </c>
      <c r="L412" s="1">
        <v>44317</v>
      </c>
      <c r="M412">
        <v>60</v>
      </c>
      <c r="N412" s="11">
        <f>_xlfn.SWITCH(Sales[[#This Row],[Subscription Type]],"Basic",10,"Premium",10,"Business",25,"Enterprise",27)</f>
        <v>10</v>
      </c>
      <c r="O412">
        <f>IF(Sales[[#This Row],[Number of Users]]-Sales[[#This Row],[Licenses Bought]]&lt;0,0,Sales[[#This Row],[Number of Users]]-Sales[[#This Row],[Licenses Bought]])</f>
        <v>2</v>
      </c>
      <c r="P412" s="3">
        <f>IF(Sales[[#This Row],[Sales Month]]=MAX(Sales[Sales Month]),Sales[[#This Row],[Upsell $ Per Non-Paying User]]*Sales[[#This Row],[Non-Paying Users]],0)</f>
        <v>0</v>
      </c>
      <c r="Q412" t="str">
        <f>_xlfn.IFS(Sales[[#This Row],[Current Upsell $]]=0," ",Sales[[#This Row],[Current Upsell $]]&gt;=400,"High",Sales[[#This Row],[Current Upsell $]]&gt;=100,"Medium",Sales[[#This Row],[Current Upsell $]]&lt;100,"Low")</f>
        <v xml:space="preserve"> </v>
      </c>
      <c r="R412" t="str">
        <f>IF(Sales[[#This Row],[Current Upsell $]]&gt;0,_xlfn.TEXTJOIN(" ",FALSE,Sales[[#This Row],[Subscription Type]],Sales[[#This Row],[Upsell Priority]],TEXT(Sales[[#This Row],[Current Upsell $]],"$#")),"")</f>
        <v/>
      </c>
    </row>
    <row r="413" spans="1:18" x14ac:dyDescent="0.25">
      <c r="A413">
        <v>100155</v>
      </c>
      <c r="B413" t="s">
        <v>2</v>
      </c>
      <c r="C413">
        <v>12</v>
      </c>
      <c r="D413" s="1">
        <v>44501</v>
      </c>
      <c r="E413" s="1">
        <v>44865</v>
      </c>
      <c r="F413">
        <v>50</v>
      </c>
      <c r="G413">
        <v>18</v>
      </c>
      <c r="H413" s="1">
        <v>44105</v>
      </c>
      <c r="I413" s="1">
        <v>44378</v>
      </c>
      <c r="J413">
        <v>9</v>
      </c>
      <c r="K413">
        <v>0</v>
      </c>
      <c r="L413" s="1">
        <v>44317</v>
      </c>
      <c r="M413">
        <v>1500</v>
      </c>
      <c r="N413" s="11">
        <f>_xlfn.SWITCH(Sales[[#This Row],[Subscription Type]],"Basic",10,"Premium",10,"Business",25,"Enterprise",27)</f>
        <v>27</v>
      </c>
      <c r="O413">
        <f>IF(Sales[[#This Row],[Number of Users]]-Sales[[#This Row],[Licenses Bought]]&lt;0,0,Sales[[#This Row],[Number of Users]]-Sales[[#This Row],[Licenses Bought]])</f>
        <v>0</v>
      </c>
      <c r="P413" s="3">
        <f>IF(Sales[[#This Row],[Sales Month]]=MAX(Sales[Sales Month]),Sales[[#This Row],[Upsell $ Per Non-Paying User]]*Sales[[#This Row],[Non-Paying Users]],0)</f>
        <v>0</v>
      </c>
      <c r="Q413" t="str">
        <f>_xlfn.IFS(Sales[[#This Row],[Current Upsell $]]=0," ",Sales[[#This Row],[Current Upsell $]]&gt;=400,"High",Sales[[#This Row],[Current Upsell $]]&gt;=100,"Medium",Sales[[#This Row],[Current Upsell $]]&lt;100,"Low")</f>
        <v xml:space="preserve"> </v>
      </c>
      <c r="R413" t="str">
        <f>IF(Sales[[#This Row],[Current Upsell $]]&gt;0,_xlfn.TEXTJOIN(" ",FALSE,Sales[[#This Row],[Subscription Type]],Sales[[#This Row],[Upsell Priority]],TEXT(Sales[[#This Row],[Current Upsell $]],"$#")),"")</f>
        <v/>
      </c>
    </row>
    <row r="414" spans="1:18" x14ac:dyDescent="0.25">
      <c r="A414">
        <v>100156</v>
      </c>
      <c r="B414" t="s">
        <v>3</v>
      </c>
      <c r="F414">
        <v>0</v>
      </c>
      <c r="G414">
        <v>4</v>
      </c>
      <c r="H414" s="1">
        <v>44105</v>
      </c>
      <c r="I414" s="1">
        <v>44317</v>
      </c>
      <c r="J414">
        <v>7</v>
      </c>
      <c r="K414">
        <v>1</v>
      </c>
      <c r="L414" s="1">
        <v>44317</v>
      </c>
      <c r="M414">
        <v>0</v>
      </c>
      <c r="N414" s="11">
        <f>_xlfn.SWITCH(Sales[[#This Row],[Subscription Type]],"Basic",10,"Premium",10,"Business",25,"Enterprise",27)</f>
        <v>10</v>
      </c>
      <c r="O414">
        <f>IF(Sales[[#This Row],[Number of Users]]-Sales[[#This Row],[Licenses Bought]]&lt;0,0,Sales[[#This Row],[Number of Users]]-Sales[[#This Row],[Licenses Bought]])</f>
        <v>4</v>
      </c>
      <c r="P414" s="3">
        <f>IF(Sales[[#This Row],[Sales Month]]=MAX(Sales[Sales Month]),Sales[[#This Row],[Upsell $ Per Non-Paying User]]*Sales[[#This Row],[Non-Paying Users]],0)</f>
        <v>0</v>
      </c>
      <c r="Q414" t="str">
        <f>_xlfn.IFS(Sales[[#This Row],[Current Upsell $]]=0," ",Sales[[#This Row],[Current Upsell $]]&gt;=400,"High",Sales[[#This Row],[Current Upsell $]]&gt;=100,"Medium",Sales[[#This Row],[Current Upsell $]]&lt;100,"Low")</f>
        <v xml:space="preserve"> </v>
      </c>
      <c r="R414" t="str">
        <f>IF(Sales[[#This Row],[Current Upsell $]]&gt;0,_xlfn.TEXTJOIN(" ",FALSE,Sales[[#This Row],[Subscription Type]],Sales[[#This Row],[Upsell Priority]],TEXT(Sales[[#This Row],[Current Upsell $]],"$#")),"")</f>
        <v/>
      </c>
    </row>
    <row r="415" spans="1:18" x14ac:dyDescent="0.25">
      <c r="A415">
        <v>100157</v>
      </c>
      <c r="B415" t="s">
        <v>3</v>
      </c>
      <c r="F415">
        <v>0</v>
      </c>
      <c r="G415">
        <v>1</v>
      </c>
      <c r="H415" s="1">
        <v>44105</v>
      </c>
      <c r="I415" s="1">
        <v>44378</v>
      </c>
      <c r="J415">
        <v>9</v>
      </c>
      <c r="K415">
        <v>0</v>
      </c>
      <c r="L415" s="1">
        <v>44317</v>
      </c>
      <c r="M415">
        <v>0</v>
      </c>
      <c r="N415" s="11">
        <f>_xlfn.SWITCH(Sales[[#This Row],[Subscription Type]],"Basic",10,"Premium",10,"Business",25,"Enterprise",27)</f>
        <v>10</v>
      </c>
      <c r="O415">
        <f>IF(Sales[[#This Row],[Number of Users]]-Sales[[#This Row],[Licenses Bought]]&lt;0,0,Sales[[#This Row],[Number of Users]]-Sales[[#This Row],[Licenses Bought]])</f>
        <v>1</v>
      </c>
      <c r="P415" s="3">
        <f>IF(Sales[[#This Row],[Sales Month]]=MAX(Sales[Sales Month]),Sales[[#This Row],[Upsell $ Per Non-Paying User]]*Sales[[#This Row],[Non-Paying Users]],0)</f>
        <v>0</v>
      </c>
      <c r="Q415" t="str">
        <f>_xlfn.IFS(Sales[[#This Row],[Current Upsell $]]=0," ",Sales[[#This Row],[Current Upsell $]]&gt;=400,"High",Sales[[#This Row],[Current Upsell $]]&gt;=100,"Medium",Sales[[#This Row],[Current Upsell $]]&lt;100,"Low")</f>
        <v xml:space="preserve"> </v>
      </c>
      <c r="R415" t="str">
        <f>IF(Sales[[#This Row],[Current Upsell $]]&gt;0,_xlfn.TEXTJOIN(" ",FALSE,Sales[[#This Row],[Subscription Type]],Sales[[#This Row],[Upsell Priority]],TEXT(Sales[[#This Row],[Current Upsell $]],"$#")),"")</f>
        <v/>
      </c>
    </row>
    <row r="416" spans="1:18" x14ac:dyDescent="0.25">
      <c r="A416">
        <v>100158</v>
      </c>
      <c r="B416" t="s">
        <v>3</v>
      </c>
      <c r="F416">
        <v>0</v>
      </c>
      <c r="G416">
        <v>2</v>
      </c>
      <c r="H416" s="1">
        <v>44105</v>
      </c>
      <c r="I416" s="1">
        <v>44348</v>
      </c>
      <c r="J416">
        <v>8</v>
      </c>
      <c r="K416">
        <v>0</v>
      </c>
      <c r="L416" s="1">
        <v>44317</v>
      </c>
      <c r="M416">
        <v>0</v>
      </c>
      <c r="N416" s="11">
        <f>_xlfn.SWITCH(Sales[[#This Row],[Subscription Type]],"Basic",10,"Premium",10,"Business",25,"Enterprise",27)</f>
        <v>10</v>
      </c>
      <c r="O416">
        <f>IF(Sales[[#This Row],[Number of Users]]-Sales[[#This Row],[Licenses Bought]]&lt;0,0,Sales[[#This Row],[Number of Users]]-Sales[[#This Row],[Licenses Bought]])</f>
        <v>2</v>
      </c>
      <c r="P416" s="3">
        <f>IF(Sales[[#This Row],[Sales Month]]=MAX(Sales[Sales Month]),Sales[[#This Row],[Upsell $ Per Non-Paying User]]*Sales[[#This Row],[Non-Paying Users]],0)</f>
        <v>0</v>
      </c>
      <c r="Q416" t="str">
        <f>_xlfn.IFS(Sales[[#This Row],[Current Upsell $]]=0," ",Sales[[#This Row],[Current Upsell $]]&gt;=400,"High",Sales[[#This Row],[Current Upsell $]]&gt;=100,"Medium",Sales[[#This Row],[Current Upsell $]]&lt;100,"Low")</f>
        <v xml:space="preserve"> </v>
      </c>
      <c r="R416" t="str">
        <f>IF(Sales[[#This Row],[Current Upsell $]]&gt;0,_xlfn.TEXTJOIN(" ",FALSE,Sales[[#This Row],[Subscription Type]],Sales[[#This Row],[Upsell Priority]],TEXT(Sales[[#This Row],[Current Upsell $]],"$#")),"")</f>
        <v/>
      </c>
    </row>
    <row r="417" spans="1:18" x14ac:dyDescent="0.25">
      <c r="A417">
        <v>100159</v>
      </c>
      <c r="B417" t="s">
        <v>3</v>
      </c>
      <c r="F417">
        <v>0</v>
      </c>
      <c r="G417">
        <v>2</v>
      </c>
      <c r="H417" s="1">
        <v>44105</v>
      </c>
      <c r="I417" s="1">
        <v>44378</v>
      </c>
      <c r="J417">
        <v>9</v>
      </c>
      <c r="K417">
        <v>0</v>
      </c>
      <c r="L417" s="1">
        <v>44317</v>
      </c>
      <c r="M417">
        <v>0</v>
      </c>
      <c r="N417" s="11">
        <f>_xlfn.SWITCH(Sales[[#This Row],[Subscription Type]],"Basic",10,"Premium",10,"Business",25,"Enterprise",27)</f>
        <v>10</v>
      </c>
      <c r="O417">
        <f>IF(Sales[[#This Row],[Number of Users]]-Sales[[#This Row],[Licenses Bought]]&lt;0,0,Sales[[#This Row],[Number of Users]]-Sales[[#This Row],[Licenses Bought]])</f>
        <v>2</v>
      </c>
      <c r="P417" s="3">
        <f>IF(Sales[[#This Row],[Sales Month]]=MAX(Sales[Sales Month]),Sales[[#This Row],[Upsell $ Per Non-Paying User]]*Sales[[#This Row],[Non-Paying Users]],0)</f>
        <v>0</v>
      </c>
      <c r="Q417" t="str">
        <f>_xlfn.IFS(Sales[[#This Row],[Current Upsell $]]=0," ",Sales[[#This Row],[Current Upsell $]]&gt;=400,"High",Sales[[#This Row],[Current Upsell $]]&gt;=100,"Medium",Sales[[#This Row],[Current Upsell $]]&lt;100,"Low")</f>
        <v xml:space="preserve"> </v>
      </c>
      <c r="R417" t="str">
        <f>IF(Sales[[#This Row],[Current Upsell $]]&gt;0,_xlfn.TEXTJOIN(" ",FALSE,Sales[[#This Row],[Subscription Type]],Sales[[#This Row],[Upsell Priority]],TEXT(Sales[[#This Row],[Current Upsell $]],"$#")),"")</f>
        <v/>
      </c>
    </row>
    <row r="418" spans="1:18" x14ac:dyDescent="0.25">
      <c r="A418">
        <v>100160</v>
      </c>
      <c r="B418" t="s">
        <v>3</v>
      </c>
      <c r="F418">
        <v>0</v>
      </c>
      <c r="G418">
        <v>1</v>
      </c>
      <c r="H418" s="1">
        <v>44105</v>
      </c>
      <c r="I418" s="1">
        <v>44378</v>
      </c>
      <c r="J418">
        <v>9</v>
      </c>
      <c r="K418">
        <v>0</v>
      </c>
      <c r="L418" s="1">
        <v>44317</v>
      </c>
      <c r="M418">
        <v>0</v>
      </c>
      <c r="N418" s="11">
        <f>_xlfn.SWITCH(Sales[[#This Row],[Subscription Type]],"Basic",10,"Premium",10,"Business",25,"Enterprise",27)</f>
        <v>10</v>
      </c>
      <c r="O418">
        <f>IF(Sales[[#This Row],[Number of Users]]-Sales[[#This Row],[Licenses Bought]]&lt;0,0,Sales[[#This Row],[Number of Users]]-Sales[[#This Row],[Licenses Bought]])</f>
        <v>1</v>
      </c>
      <c r="P418" s="3">
        <f>IF(Sales[[#This Row],[Sales Month]]=MAX(Sales[Sales Month]),Sales[[#This Row],[Upsell $ Per Non-Paying User]]*Sales[[#This Row],[Non-Paying Users]],0)</f>
        <v>0</v>
      </c>
      <c r="Q418" t="str">
        <f>_xlfn.IFS(Sales[[#This Row],[Current Upsell $]]=0," ",Sales[[#This Row],[Current Upsell $]]&gt;=400,"High",Sales[[#This Row],[Current Upsell $]]&gt;=100,"Medium",Sales[[#This Row],[Current Upsell $]]&lt;100,"Low")</f>
        <v xml:space="preserve"> </v>
      </c>
      <c r="R418" t="str">
        <f>IF(Sales[[#This Row],[Current Upsell $]]&gt;0,_xlfn.TEXTJOIN(" ",FALSE,Sales[[#This Row],[Subscription Type]],Sales[[#This Row],[Upsell Priority]],TEXT(Sales[[#This Row],[Current Upsell $]],"$#")),"")</f>
        <v/>
      </c>
    </row>
    <row r="419" spans="1:18" x14ac:dyDescent="0.25">
      <c r="A419">
        <v>100161</v>
      </c>
      <c r="B419" t="s">
        <v>3</v>
      </c>
      <c r="F419">
        <v>0</v>
      </c>
      <c r="G419">
        <v>2</v>
      </c>
      <c r="H419" s="1">
        <v>44105</v>
      </c>
      <c r="I419" s="1">
        <v>44348</v>
      </c>
      <c r="J419">
        <v>8</v>
      </c>
      <c r="K419">
        <v>0</v>
      </c>
      <c r="L419" s="1">
        <v>44317</v>
      </c>
      <c r="M419">
        <v>0</v>
      </c>
      <c r="N419" s="11">
        <f>_xlfn.SWITCH(Sales[[#This Row],[Subscription Type]],"Basic",10,"Premium",10,"Business",25,"Enterprise",27)</f>
        <v>10</v>
      </c>
      <c r="O419">
        <f>IF(Sales[[#This Row],[Number of Users]]-Sales[[#This Row],[Licenses Bought]]&lt;0,0,Sales[[#This Row],[Number of Users]]-Sales[[#This Row],[Licenses Bought]])</f>
        <v>2</v>
      </c>
      <c r="P419" s="3">
        <f>IF(Sales[[#This Row],[Sales Month]]=MAX(Sales[Sales Month]),Sales[[#This Row],[Upsell $ Per Non-Paying User]]*Sales[[#This Row],[Non-Paying Users]],0)</f>
        <v>0</v>
      </c>
      <c r="Q419" t="str">
        <f>_xlfn.IFS(Sales[[#This Row],[Current Upsell $]]=0," ",Sales[[#This Row],[Current Upsell $]]&gt;=400,"High",Sales[[#This Row],[Current Upsell $]]&gt;=100,"Medium",Sales[[#This Row],[Current Upsell $]]&lt;100,"Low")</f>
        <v xml:space="preserve"> </v>
      </c>
      <c r="R419" t="str">
        <f>IF(Sales[[#This Row],[Current Upsell $]]&gt;0,_xlfn.TEXTJOIN(" ",FALSE,Sales[[#This Row],[Subscription Type]],Sales[[#This Row],[Upsell Priority]],TEXT(Sales[[#This Row],[Current Upsell $]],"$#")),"")</f>
        <v/>
      </c>
    </row>
    <row r="420" spans="1:18" x14ac:dyDescent="0.25">
      <c r="A420">
        <v>100162</v>
      </c>
      <c r="B420" t="s">
        <v>3</v>
      </c>
      <c r="F420">
        <v>0</v>
      </c>
      <c r="G420">
        <v>2</v>
      </c>
      <c r="H420" s="1">
        <v>44105</v>
      </c>
      <c r="I420" s="1">
        <v>44378</v>
      </c>
      <c r="J420">
        <v>9</v>
      </c>
      <c r="K420">
        <v>0</v>
      </c>
      <c r="L420" s="1">
        <v>44317</v>
      </c>
      <c r="M420">
        <v>0</v>
      </c>
      <c r="N420" s="11">
        <f>_xlfn.SWITCH(Sales[[#This Row],[Subscription Type]],"Basic",10,"Premium",10,"Business",25,"Enterprise",27)</f>
        <v>10</v>
      </c>
      <c r="O420">
        <f>IF(Sales[[#This Row],[Number of Users]]-Sales[[#This Row],[Licenses Bought]]&lt;0,0,Sales[[#This Row],[Number of Users]]-Sales[[#This Row],[Licenses Bought]])</f>
        <v>2</v>
      </c>
      <c r="P420" s="3">
        <f>IF(Sales[[#This Row],[Sales Month]]=MAX(Sales[Sales Month]),Sales[[#This Row],[Upsell $ Per Non-Paying User]]*Sales[[#This Row],[Non-Paying Users]],0)</f>
        <v>0</v>
      </c>
      <c r="Q420" t="str">
        <f>_xlfn.IFS(Sales[[#This Row],[Current Upsell $]]=0," ",Sales[[#This Row],[Current Upsell $]]&gt;=400,"High",Sales[[#This Row],[Current Upsell $]]&gt;=100,"Medium",Sales[[#This Row],[Current Upsell $]]&lt;100,"Low")</f>
        <v xml:space="preserve"> </v>
      </c>
      <c r="R420" t="str">
        <f>IF(Sales[[#This Row],[Current Upsell $]]&gt;0,_xlfn.TEXTJOIN(" ",FALSE,Sales[[#This Row],[Subscription Type]],Sales[[#This Row],[Upsell Priority]],TEXT(Sales[[#This Row],[Current Upsell $]],"$#")),"")</f>
        <v/>
      </c>
    </row>
    <row r="421" spans="1:18" x14ac:dyDescent="0.25">
      <c r="A421">
        <v>100164</v>
      </c>
      <c r="B421" t="s">
        <v>0</v>
      </c>
      <c r="D421" s="1"/>
      <c r="E421" s="1"/>
      <c r="F421">
        <v>31</v>
      </c>
      <c r="G421">
        <v>54</v>
      </c>
      <c r="H421" s="1">
        <v>44136</v>
      </c>
      <c r="I421" s="1">
        <v>44378</v>
      </c>
      <c r="J421">
        <v>8</v>
      </c>
      <c r="K421">
        <v>0</v>
      </c>
      <c r="L421" s="1">
        <v>44317</v>
      </c>
      <c r="M421">
        <v>310</v>
      </c>
      <c r="N421" s="11">
        <f>_xlfn.SWITCH(Sales[[#This Row],[Subscription Type]],"Basic",10,"Premium",10,"Business",25,"Enterprise",27)</f>
        <v>10</v>
      </c>
      <c r="O421">
        <f>IF(Sales[[#This Row],[Number of Users]]-Sales[[#This Row],[Licenses Bought]]&lt;0,0,Sales[[#This Row],[Number of Users]]-Sales[[#This Row],[Licenses Bought]])</f>
        <v>23</v>
      </c>
      <c r="P421" s="3">
        <f>IF(Sales[[#This Row],[Sales Month]]=MAX(Sales[Sales Month]),Sales[[#This Row],[Upsell $ Per Non-Paying User]]*Sales[[#This Row],[Non-Paying Users]],0)</f>
        <v>0</v>
      </c>
      <c r="Q421" t="str">
        <f>_xlfn.IFS(Sales[[#This Row],[Current Upsell $]]=0," ",Sales[[#This Row],[Current Upsell $]]&gt;=400,"High",Sales[[#This Row],[Current Upsell $]]&gt;=100,"Medium",Sales[[#This Row],[Current Upsell $]]&lt;100,"Low")</f>
        <v xml:space="preserve"> </v>
      </c>
      <c r="R421" t="str">
        <f>IF(Sales[[#This Row],[Current Upsell $]]&gt;0,_xlfn.TEXTJOIN(" ",FALSE,Sales[[#This Row],[Subscription Type]],Sales[[#This Row],[Upsell Priority]],TEXT(Sales[[#This Row],[Current Upsell $]],"$#")),"")</f>
        <v/>
      </c>
    </row>
    <row r="422" spans="1:18" x14ac:dyDescent="0.25">
      <c r="A422">
        <v>100165</v>
      </c>
      <c r="B422" t="s">
        <v>0</v>
      </c>
      <c r="D422" s="1"/>
      <c r="E422" s="1"/>
      <c r="F422">
        <v>29</v>
      </c>
      <c r="G422">
        <v>32</v>
      </c>
      <c r="H422" s="1">
        <v>44136</v>
      </c>
      <c r="I422" s="1">
        <v>44378</v>
      </c>
      <c r="J422">
        <v>8</v>
      </c>
      <c r="K422">
        <v>0</v>
      </c>
      <c r="L422" s="1">
        <v>44317</v>
      </c>
      <c r="M422">
        <v>290</v>
      </c>
      <c r="N422" s="11">
        <f>_xlfn.SWITCH(Sales[[#This Row],[Subscription Type]],"Basic",10,"Premium",10,"Business",25,"Enterprise",27)</f>
        <v>10</v>
      </c>
      <c r="O422">
        <f>IF(Sales[[#This Row],[Number of Users]]-Sales[[#This Row],[Licenses Bought]]&lt;0,0,Sales[[#This Row],[Number of Users]]-Sales[[#This Row],[Licenses Bought]])</f>
        <v>3</v>
      </c>
      <c r="P422" s="3">
        <f>IF(Sales[[#This Row],[Sales Month]]=MAX(Sales[Sales Month]),Sales[[#This Row],[Upsell $ Per Non-Paying User]]*Sales[[#This Row],[Non-Paying Users]],0)</f>
        <v>0</v>
      </c>
      <c r="Q422" t="str">
        <f>_xlfn.IFS(Sales[[#This Row],[Current Upsell $]]=0," ",Sales[[#This Row],[Current Upsell $]]&gt;=400,"High",Sales[[#This Row],[Current Upsell $]]&gt;=100,"Medium",Sales[[#This Row],[Current Upsell $]]&lt;100,"Low")</f>
        <v xml:space="preserve"> </v>
      </c>
      <c r="R422" t="str">
        <f>IF(Sales[[#This Row],[Current Upsell $]]&gt;0,_xlfn.TEXTJOIN(" ",FALSE,Sales[[#This Row],[Subscription Type]],Sales[[#This Row],[Upsell Priority]],TEXT(Sales[[#This Row],[Current Upsell $]],"$#")),"")</f>
        <v/>
      </c>
    </row>
    <row r="423" spans="1:18" x14ac:dyDescent="0.25">
      <c r="A423">
        <v>100166</v>
      </c>
      <c r="B423" t="s">
        <v>0</v>
      </c>
      <c r="D423" s="1"/>
      <c r="E423" s="1"/>
      <c r="F423">
        <v>17</v>
      </c>
      <c r="G423">
        <v>21</v>
      </c>
      <c r="H423" s="1">
        <v>44136</v>
      </c>
      <c r="I423" s="1">
        <v>44378</v>
      </c>
      <c r="J423">
        <v>8</v>
      </c>
      <c r="K423">
        <v>0</v>
      </c>
      <c r="L423" s="1">
        <v>44317</v>
      </c>
      <c r="M423">
        <v>170</v>
      </c>
      <c r="N423" s="11">
        <f>_xlfn.SWITCH(Sales[[#This Row],[Subscription Type]],"Basic",10,"Premium",10,"Business",25,"Enterprise",27)</f>
        <v>10</v>
      </c>
      <c r="O423">
        <f>IF(Sales[[#This Row],[Number of Users]]-Sales[[#This Row],[Licenses Bought]]&lt;0,0,Sales[[#This Row],[Number of Users]]-Sales[[#This Row],[Licenses Bought]])</f>
        <v>4</v>
      </c>
      <c r="P423" s="3">
        <f>IF(Sales[[#This Row],[Sales Month]]=MAX(Sales[Sales Month]),Sales[[#This Row],[Upsell $ Per Non-Paying User]]*Sales[[#This Row],[Non-Paying Users]],0)</f>
        <v>0</v>
      </c>
      <c r="Q423" t="str">
        <f>_xlfn.IFS(Sales[[#This Row],[Current Upsell $]]=0," ",Sales[[#This Row],[Current Upsell $]]&gt;=400,"High",Sales[[#This Row],[Current Upsell $]]&gt;=100,"Medium",Sales[[#This Row],[Current Upsell $]]&lt;100,"Low")</f>
        <v xml:space="preserve"> </v>
      </c>
      <c r="R423" t="str">
        <f>IF(Sales[[#This Row],[Current Upsell $]]&gt;0,_xlfn.TEXTJOIN(" ",FALSE,Sales[[#This Row],[Subscription Type]],Sales[[#This Row],[Upsell Priority]],TEXT(Sales[[#This Row],[Current Upsell $]],"$#")),"")</f>
        <v/>
      </c>
    </row>
    <row r="424" spans="1:18" x14ac:dyDescent="0.25">
      <c r="A424">
        <v>100167</v>
      </c>
      <c r="B424" t="s">
        <v>2</v>
      </c>
      <c r="C424">
        <v>12</v>
      </c>
      <c r="D424" s="1">
        <v>44409</v>
      </c>
      <c r="E424" s="1">
        <v>44773</v>
      </c>
      <c r="F424">
        <v>80</v>
      </c>
      <c r="G424">
        <v>89</v>
      </c>
      <c r="H424" s="1">
        <v>44136</v>
      </c>
      <c r="I424" s="1">
        <v>44378</v>
      </c>
      <c r="J424">
        <v>8</v>
      </c>
      <c r="K424">
        <v>0</v>
      </c>
      <c r="L424" s="1">
        <v>44317</v>
      </c>
      <c r="M424">
        <v>2400</v>
      </c>
      <c r="N424" s="11">
        <f>_xlfn.SWITCH(Sales[[#This Row],[Subscription Type]],"Basic",10,"Premium",10,"Business",25,"Enterprise",27)</f>
        <v>27</v>
      </c>
      <c r="O424">
        <f>IF(Sales[[#This Row],[Number of Users]]-Sales[[#This Row],[Licenses Bought]]&lt;0,0,Sales[[#This Row],[Number of Users]]-Sales[[#This Row],[Licenses Bought]])</f>
        <v>9</v>
      </c>
      <c r="P424" s="3">
        <f>IF(Sales[[#This Row],[Sales Month]]=MAX(Sales[Sales Month]),Sales[[#This Row],[Upsell $ Per Non-Paying User]]*Sales[[#This Row],[Non-Paying Users]],0)</f>
        <v>0</v>
      </c>
      <c r="Q424" t="str">
        <f>_xlfn.IFS(Sales[[#This Row],[Current Upsell $]]=0," ",Sales[[#This Row],[Current Upsell $]]&gt;=400,"High",Sales[[#This Row],[Current Upsell $]]&gt;=100,"Medium",Sales[[#This Row],[Current Upsell $]]&lt;100,"Low")</f>
        <v xml:space="preserve"> </v>
      </c>
      <c r="R424" t="str">
        <f>IF(Sales[[#This Row],[Current Upsell $]]&gt;0,_xlfn.TEXTJOIN(" ",FALSE,Sales[[#This Row],[Subscription Type]],Sales[[#This Row],[Upsell Priority]],TEXT(Sales[[#This Row],[Current Upsell $]],"$#")),"")</f>
        <v/>
      </c>
    </row>
    <row r="425" spans="1:18" x14ac:dyDescent="0.25">
      <c r="A425">
        <v>100169</v>
      </c>
      <c r="B425" t="s">
        <v>0</v>
      </c>
      <c r="F425">
        <v>1</v>
      </c>
      <c r="G425">
        <v>2</v>
      </c>
      <c r="H425" s="1">
        <v>44136</v>
      </c>
      <c r="I425" s="1">
        <v>44317</v>
      </c>
      <c r="J425">
        <v>6</v>
      </c>
      <c r="K425">
        <v>1</v>
      </c>
      <c r="L425" s="1">
        <v>44317</v>
      </c>
      <c r="M425">
        <v>10</v>
      </c>
      <c r="N425" s="11">
        <f>_xlfn.SWITCH(Sales[[#This Row],[Subscription Type]],"Basic",10,"Premium",10,"Business",25,"Enterprise",27)</f>
        <v>10</v>
      </c>
      <c r="O425">
        <f>IF(Sales[[#This Row],[Number of Users]]-Sales[[#This Row],[Licenses Bought]]&lt;0,0,Sales[[#This Row],[Number of Users]]-Sales[[#This Row],[Licenses Bought]])</f>
        <v>1</v>
      </c>
      <c r="P425" s="3">
        <f>IF(Sales[[#This Row],[Sales Month]]=MAX(Sales[Sales Month]),Sales[[#This Row],[Upsell $ Per Non-Paying User]]*Sales[[#This Row],[Non-Paying Users]],0)</f>
        <v>0</v>
      </c>
      <c r="Q425" t="str">
        <f>_xlfn.IFS(Sales[[#This Row],[Current Upsell $]]=0," ",Sales[[#This Row],[Current Upsell $]]&gt;=400,"High",Sales[[#This Row],[Current Upsell $]]&gt;=100,"Medium",Sales[[#This Row],[Current Upsell $]]&lt;100,"Low")</f>
        <v xml:space="preserve"> </v>
      </c>
      <c r="R425" t="str">
        <f>IF(Sales[[#This Row],[Current Upsell $]]&gt;0,_xlfn.TEXTJOIN(" ",FALSE,Sales[[#This Row],[Subscription Type]],Sales[[#This Row],[Upsell Priority]],TEXT(Sales[[#This Row],[Current Upsell $]],"$#")),"")</f>
        <v/>
      </c>
    </row>
    <row r="426" spans="1:18" x14ac:dyDescent="0.25">
      <c r="A426">
        <v>100170</v>
      </c>
      <c r="B426" t="s">
        <v>0</v>
      </c>
      <c r="D426" s="1"/>
      <c r="E426" s="1"/>
      <c r="F426">
        <v>1</v>
      </c>
      <c r="G426">
        <v>2</v>
      </c>
      <c r="H426" s="1">
        <v>44136</v>
      </c>
      <c r="I426" s="1">
        <v>44378</v>
      </c>
      <c r="J426">
        <v>8</v>
      </c>
      <c r="K426">
        <v>0</v>
      </c>
      <c r="L426" s="1">
        <v>44317</v>
      </c>
      <c r="M426">
        <v>10</v>
      </c>
      <c r="N426" s="11">
        <f>_xlfn.SWITCH(Sales[[#This Row],[Subscription Type]],"Basic",10,"Premium",10,"Business",25,"Enterprise",27)</f>
        <v>10</v>
      </c>
      <c r="O426">
        <f>IF(Sales[[#This Row],[Number of Users]]-Sales[[#This Row],[Licenses Bought]]&lt;0,0,Sales[[#This Row],[Number of Users]]-Sales[[#This Row],[Licenses Bought]])</f>
        <v>1</v>
      </c>
      <c r="P426" s="3">
        <f>IF(Sales[[#This Row],[Sales Month]]=MAX(Sales[Sales Month]),Sales[[#This Row],[Upsell $ Per Non-Paying User]]*Sales[[#This Row],[Non-Paying Users]],0)</f>
        <v>0</v>
      </c>
      <c r="Q426" t="str">
        <f>_xlfn.IFS(Sales[[#This Row],[Current Upsell $]]=0," ",Sales[[#This Row],[Current Upsell $]]&gt;=400,"High",Sales[[#This Row],[Current Upsell $]]&gt;=100,"Medium",Sales[[#This Row],[Current Upsell $]]&lt;100,"Low")</f>
        <v xml:space="preserve"> </v>
      </c>
      <c r="R426" t="str">
        <f>IF(Sales[[#This Row],[Current Upsell $]]&gt;0,_xlfn.TEXTJOIN(" ",FALSE,Sales[[#This Row],[Subscription Type]],Sales[[#This Row],[Upsell Priority]],TEXT(Sales[[#This Row],[Current Upsell $]],"$#")),"")</f>
        <v/>
      </c>
    </row>
    <row r="427" spans="1:18" x14ac:dyDescent="0.25">
      <c r="A427">
        <v>100171</v>
      </c>
      <c r="B427" t="s">
        <v>0</v>
      </c>
      <c r="D427" s="1"/>
      <c r="E427" s="1"/>
      <c r="F427">
        <v>43</v>
      </c>
      <c r="G427">
        <v>50</v>
      </c>
      <c r="H427" s="1">
        <v>44166</v>
      </c>
      <c r="I427" s="1">
        <v>44378</v>
      </c>
      <c r="J427">
        <v>7</v>
      </c>
      <c r="K427">
        <v>0</v>
      </c>
      <c r="L427" s="1">
        <v>44317</v>
      </c>
      <c r="M427">
        <v>430</v>
      </c>
      <c r="N427" s="11">
        <f>_xlfn.SWITCH(Sales[[#This Row],[Subscription Type]],"Basic",10,"Premium",10,"Business",25,"Enterprise",27)</f>
        <v>10</v>
      </c>
      <c r="O427">
        <f>IF(Sales[[#This Row],[Number of Users]]-Sales[[#This Row],[Licenses Bought]]&lt;0,0,Sales[[#This Row],[Number of Users]]-Sales[[#This Row],[Licenses Bought]])</f>
        <v>7</v>
      </c>
      <c r="P427" s="3">
        <f>IF(Sales[[#This Row],[Sales Month]]=MAX(Sales[Sales Month]),Sales[[#This Row],[Upsell $ Per Non-Paying User]]*Sales[[#This Row],[Non-Paying Users]],0)</f>
        <v>0</v>
      </c>
      <c r="Q427" t="str">
        <f>_xlfn.IFS(Sales[[#This Row],[Current Upsell $]]=0," ",Sales[[#This Row],[Current Upsell $]]&gt;=400,"High",Sales[[#This Row],[Current Upsell $]]&gt;=100,"Medium",Sales[[#This Row],[Current Upsell $]]&lt;100,"Low")</f>
        <v xml:space="preserve"> </v>
      </c>
      <c r="R427" t="str">
        <f>IF(Sales[[#This Row],[Current Upsell $]]&gt;0,_xlfn.TEXTJOIN(" ",FALSE,Sales[[#This Row],[Subscription Type]],Sales[[#This Row],[Upsell Priority]],TEXT(Sales[[#This Row],[Current Upsell $]],"$#")),"")</f>
        <v/>
      </c>
    </row>
    <row r="428" spans="1:18" x14ac:dyDescent="0.25">
      <c r="A428">
        <v>100172</v>
      </c>
      <c r="B428" t="s">
        <v>1</v>
      </c>
      <c r="D428" s="1"/>
      <c r="E428" s="1"/>
      <c r="F428">
        <v>9</v>
      </c>
      <c r="G428">
        <v>12</v>
      </c>
      <c r="H428" s="1">
        <v>44166</v>
      </c>
      <c r="I428" s="1">
        <v>44378</v>
      </c>
      <c r="J428">
        <v>7</v>
      </c>
      <c r="K428">
        <v>0</v>
      </c>
      <c r="L428" s="1">
        <v>44317</v>
      </c>
      <c r="M428">
        <v>225</v>
      </c>
      <c r="N428" s="11">
        <f>_xlfn.SWITCH(Sales[[#This Row],[Subscription Type]],"Basic",10,"Premium",10,"Business",25,"Enterprise",27)</f>
        <v>25</v>
      </c>
      <c r="O428">
        <f>IF(Sales[[#This Row],[Number of Users]]-Sales[[#This Row],[Licenses Bought]]&lt;0,0,Sales[[#This Row],[Number of Users]]-Sales[[#This Row],[Licenses Bought]])</f>
        <v>3</v>
      </c>
      <c r="P428" s="3">
        <f>IF(Sales[[#This Row],[Sales Month]]=MAX(Sales[Sales Month]),Sales[[#This Row],[Upsell $ Per Non-Paying User]]*Sales[[#This Row],[Non-Paying Users]],0)</f>
        <v>0</v>
      </c>
      <c r="Q428" t="str">
        <f>_xlfn.IFS(Sales[[#This Row],[Current Upsell $]]=0," ",Sales[[#This Row],[Current Upsell $]]&gt;=400,"High",Sales[[#This Row],[Current Upsell $]]&gt;=100,"Medium",Sales[[#This Row],[Current Upsell $]]&lt;100,"Low")</f>
        <v xml:space="preserve"> </v>
      </c>
      <c r="R428" t="str">
        <f>IF(Sales[[#This Row],[Current Upsell $]]&gt;0,_xlfn.TEXTJOIN(" ",FALSE,Sales[[#This Row],[Subscription Type]],Sales[[#This Row],[Upsell Priority]],TEXT(Sales[[#This Row],[Current Upsell $]],"$#")),"")</f>
        <v/>
      </c>
    </row>
    <row r="429" spans="1:18" x14ac:dyDescent="0.25">
      <c r="A429">
        <v>100175</v>
      </c>
      <c r="B429" t="s">
        <v>0</v>
      </c>
      <c r="F429">
        <v>5</v>
      </c>
      <c r="G429">
        <v>8</v>
      </c>
      <c r="H429" s="1">
        <v>44166</v>
      </c>
      <c r="I429" s="1">
        <v>44378</v>
      </c>
      <c r="J429">
        <v>7</v>
      </c>
      <c r="K429">
        <v>0</v>
      </c>
      <c r="L429" s="1">
        <v>44317</v>
      </c>
      <c r="M429">
        <v>50</v>
      </c>
      <c r="N429" s="11">
        <f>_xlfn.SWITCH(Sales[[#This Row],[Subscription Type]],"Basic",10,"Premium",10,"Business",25,"Enterprise",27)</f>
        <v>10</v>
      </c>
      <c r="O429">
        <f>IF(Sales[[#This Row],[Number of Users]]-Sales[[#This Row],[Licenses Bought]]&lt;0,0,Sales[[#This Row],[Number of Users]]-Sales[[#This Row],[Licenses Bought]])</f>
        <v>3</v>
      </c>
      <c r="P429" s="3">
        <f>IF(Sales[[#This Row],[Sales Month]]=MAX(Sales[Sales Month]),Sales[[#This Row],[Upsell $ Per Non-Paying User]]*Sales[[#This Row],[Non-Paying Users]],0)</f>
        <v>0</v>
      </c>
      <c r="Q429" t="str">
        <f>_xlfn.IFS(Sales[[#This Row],[Current Upsell $]]=0," ",Sales[[#This Row],[Current Upsell $]]&gt;=400,"High",Sales[[#This Row],[Current Upsell $]]&gt;=100,"Medium",Sales[[#This Row],[Current Upsell $]]&lt;100,"Low")</f>
        <v xml:space="preserve"> </v>
      </c>
      <c r="R429" t="str">
        <f>IF(Sales[[#This Row],[Current Upsell $]]&gt;0,_xlfn.TEXTJOIN(" ",FALSE,Sales[[#This Row],[Subscription Type]],Sales[[#This Row],[Upsell Priority]],TEXT(Sales[[#This Row],[Current Upsell $]],"$#")),"")</f>
        <v/>
      </c>
    </row>
    <row r="430" spans="1:18" x14ac:dyDescent="0.25">
      <c r="A430">
        <v>100176</v>
      </c>
      <c r="B430" t="s">
        <v>3</v>
      </c>
      <c r="F430">
        <v>0</v>
      </c>
      <c r="G430">
        <v>6</v>
      </c>
      <c r="H430" s="1">
        <v>44166</v>
      </c>
      <c r="I430" s="1">
        <v>44317</v>
      </c>
      <c r="J430">
        <v>5</v>
      </c>
      <c r="K430">
        <v>1</v>
      </c>
      <c r="L430" s="1">
        <v>44317</v>
      </c>
      <c r="M430">
        <v>0</v>
      </c>
      <c r="N430" s="11">
        <f>_xlfn.SWITCH(Sales[[#This Row],[Subscription Type]],"Basic",10,"Premium",10,"Business",25,"Enterprise",27)</f>
        <v>10</v>
      </c>
      <c r="O430">
        <f>IF(Sales[[#This Row],[Number of Users]]-Sales[[#This Row],[Licenses Bought]]&lt;0,0,Sales[[#This Row],[Number of Users]]-Sales[[#This Row],[Licenses Bought]])</f>
        <v>6</v>
      </c>
      <c r="P430" s="3">
        <f>IF(Sales[[#This Row],[Sales Month]]=MAX(Sales[Sales Month]),Sales[[#This Row],[Upsell $ Per Non-Paying User]]*Sales[[#This Row],[Non-Paying Users]],0)</f>
        <v>0</v>
      </c>
      <c r="Q430" t="str">
        <f>_xlfn.IFS(Sales[[#This Row],[Current Upsell $]]=0," ",Sales[[#This Row],[Current Upsell $]]&gt;=400,"High",Sales[[#This Row],[Current Upsell $]]&gt;=100,"Medium",Sales[[#This Row],[Current Upsell $]]&lt;100,"Low")</f>
        <v xml:space="preserve"> </v>
      </c>
      <c r="R430" t="str">
        <f>IF(Sales[[#This Row],[Current Upsell $]]&gt;0,_xlfn.TEXTJOIN(" ",FALSE,Sales[[#This Row],[Subscription Type]],Sales[[#This Row],[Upsell Priority]],TEXT(Sales[[#This Row],[Current Upsell $]],"$#")),"")</f>
        <v/>
      </c>
    </row>
    <row r="431" spans="1:18" x14ac:dyDescent="0.25">
      <c r="A431">
        <v>100178</v>
      </c>
      <c r="B431" t="s">
        <v>0</v>
      </c>
      <c r="D431" s="1"/>
      <c r="E431" s="1"/>
      <c r="F431">
        <v>4</v>
      </c>
      <c r="G431">
        <v>4</v>
      </c>
      <c r="H431" s="1">
        <v>44166</v>
      </c>
      <c r="I431" s="1">
        <v>44378</v>
      </c>
      <c r="J431">
        <v>7</v>
      </c>
      <c r="K431">
        <v>0</v>
      </c>
      <c r="L431" s="1">
        <v>44317</v>
      </c>
      <c r="M431">
        <v>40</v>
      </c>
      <c r="N431" s="11">
        <f>_xlfn.SWITCH(Sales[[#This Row],[Subscription Type]],"Basic",10,"Premium",10,"Business",25,"Enterprise",27)</f>
        <v>10</v>
      </c>
      <c r="O431">
        <f>IF(Sales[[#This Row],[Number of Users]]-Sales[[#This Row],[Licenses Bought]]&lt;0,0,Sales[[#This Row],[Number of Users]]-Sales[[#This Row],[Licenses Bought]])</f>
        <v>0</v>
      </c>
      <c r="P431" s="3">
        <f>IF(Sales[[#This Row],[Sales Month]]=MAX(Sales[Sales Month]),Sales[[#This Row],[Upsell $ Per Non-Paying User]]*Sales[[#This Row],[Non-Paying Users]],0)</f>
        <v>0</v>
      </c>
      <c r="Q431" t="str">
        <f>_xlfn.IFS(Sales[[#This Row],[Current Upsell $]]=0," ",Sales[[#This Row],[Current Upsell $]]&gt;=400,"High",Sales[[#This Row],[Current Upsell $]]&gt;=100,"Medium",Sales[[#This Row],[Current Upsell $]]&lt;100,"Low")</f>
        <v xml:space="preserve"> </v>
      </c>
      <c r="R431" t="str">
        <f>IF(Sales[[#This Row],[Current Upsell $]]&gt;0,_xlfn.TEXTJOIN(" ",FALSE,Sales[[#This Row],[Subscription Type]],Sales[[#This Row],[Upsell Priority]],TEXT(Sales[[#This Row],[Current Upsell $]],"$#")),"")</f>
        <v/>
      </c>
    </row>
    <row r="432" spans="1:18" x14ac:dyDescent="0.25">
      <c r="A432">
        <v>100181</v>
      </c>
      <c r="B432" t="s">
        <v>3</v>
      </c>
      <c r="F432">
        <v>0</v>
      </c>
      <c r="G432">
        <v>2</v>
      </c>
      <c r="H432" s="1">
        <v>44166</v>
      </c>
      <c r="I432" s="1">
        <v>44317</v>
      </c>
      <c r="J432">
        <v>5</v>
      </c>
      <c r="K432">
        <v>1</v>
      </c>
      <c r="L432" s="1">
        <v>44317</v>
      </c>
      <c r="M432">
        <v>0</v>
      </c>
      <c r="N432" s="11">
        <f>_xlfn.SWITCH(Sales[[#This Row],[Subscription Type]],"Basic",10,"Premium",10,"Business",25,"Enterprise",27)</f>
        <v>10</v>
      </c>
      <c r="O432">
        <f>IF(Sales[[#This Row],[Number of Users]]-Sales[[#This Row],[Licenses Bought]]&lt;0,0,Sales[[#This Row],[Number of Users]]-Sales[[#This Row],[Licenses Bought]])</f>
        <v>2</v>
      </c>
      <c r="P432" s="3">
        <f>IF(Sales[[#This Row],[Sales Month]]=MAX(Sales[Sales Month]),Sales[[#This Row],[Upsell $ Per Non-Paying User]]*Sales[[#This Row],[Non-Paying Users]],0)</f>
        <v>0</v>
      </c>
      <c r="Q432" t="str">
        <f>_xlfn.IFS(Sales[[#This Row],[Current Upsell $]]=0," ",Sales[[#This Row],[Current Upsell $]]&gt;=400,"High",Sales[[#This Row],[Current Upsell $]]&gt;=100,"Medium",Sales[[#This Row],[Current Upsell $]]&lt;100,"Low")</f>
        <v xml:space="preserve"> </v>
      </c>
      <c r="R432" t="str">
        <f>IF(Sales[[#This Row],[Current Upsell $]]&gt;0,_xlfn.TEXTJOIN(" ",FALSE,Sales[[#This Row],[Subscription Type]],Sales[[#This Row],[Upsell Priority]],TEXT(Sales[[#This Row],[Current Upsell $]],"$#")),"")</f>
        <v/>
      </c>
    </row>
    <row r="433" spans="1:18" x14ac:dyDescent="0.25">
      <c r="A433">
        <v>100183</v>
      </c>
      <c r="B433" t="s">
        <v>0</v>
      </c>
      <c r="D433" s="1"/>
      <c r="E433" s="1"/>
      <c r="F433">
        <v>34</v>
      </c>
      <c r="G433">
        <v>43</v>
      </c>
      <c r="H433" s="1">
        <v>44197</v>
      </c>
      <c r="I433" s="1">
        <v>44378</v>
      </c>
      <c r="J433">
        <v>6</v>
      </c>
      <c r="K433">
        <v>0</v>
      </c>
      <c r="L433" s="1">
        <v>44317</v>
      </c>
      <c r="M433">
        <v>340</v>
      </c>
      <c r="N433" s="11">
        <f>_xlfn.SWITCH(Sales[[#This Row],[Subscription Type]],"Basic",10,"Premium",10,"Business",25,"Enterprise",27)</f>
        <v>10</v>
      </c>
      <c r="O433">
        <f>IF(Sales[[#This Row],[Number of Users]]-Sales[[#This Row],[Licenses Bought]]&lt;0,0,Sales[[#This Row],[Number of Users]]-Sales[[#This Row],[Licenses Bought]])</f>
        <v>9</v>
      </c>
      <c r="P433" s="3">
        <f>IF(Sales[[#This Row],[Sales Month]]=MAX(Sales[Sales Month]),Sales[[#This Row],[Upsell $ Per Non-Paying User]]*Sales[[#This Row],[Non-Paying Users]],0)</f>
        <v>0</v>
      </c>
      <c r="Q433" t="str">
        <f>_xlfn.IFS(Sales[[#This Row],[Current Upsell $]]=0," ",Sales[[#This Row],[Current Upsell $]]&gt;=400,"High",Sales[[#This Row],[Current Upsell $]]&gt;=100,"Medium",Sales[[#This Row],[Current Upsell $]]&lt;100,"Low")</f>
        <v xml:space="preserve"> </v>
      </c>
      <c r="R433" t="str">
        <f>IF(Sales[[#This Row],[Current Upsell $]]&gt;0,_xlfn.TEXTJOIN(" ",FALSE,Sales[[#This Row],[Subscription Type]],Sales[[#This Row],[Upsell Priority]],TEXT(Sales[[#This Row],[Current Upsell $]],"$#")),"")</f>
        <v/>
      </c>
    </row>
    <row r="434" spans="1:18" x14ac:dyDescent="0.25">
      <c r="A434">
        <v>100184</v>
      </c>
      <c r="B434" t="s">
        <v>0</v>
      </c>
      <c r="D434" s="1"/>
      <c r="E434" s="1"/>
      <c r="F434">
        <v>27</v>
      </c>
      <c r="G434">
        <v>27</v>
      </c>
      <c r="H434" s="1">
        <v>44197</v>
      </c>
      <c r="I434" s="1">
        <v>44378</v>
      </c>
      <c r="J434">
        <v>6</v>
      </c>
      <c r="K434">
        <v>0</v>
      </c>
      <c r="L434" s="1">
        <v>44317</v>
      </c>
      <c r="M434">
        <v>270</v>
      </c>
      <c r="N434" s="11">
        <f>_xlfn.SWITCH(Sales[[#This Row],[Subscription Type]],"Basic",10,"Premium",10,"Business",25,"Enterprise",27)</f>
        <v>10</v>
      </c>
      <c r="O434">
        <f>IF(Sales[[#This Row],[Number of Users]]-Sales[[#This Row],[Licenses Bought]]&lt;0,0,Sales[[#This Row],[Number of Users]]-Sales[[#This Row],[Licenses Bought]])</f>
        <v>0</v>
      </c>
      <c r="P434" s="3">
        <f>IF(Sales[[#This Row],[Sales Month]]=MAX(Sales[Sales Month]),Sales[[#This Row],[Upsell $ Per Non-Paying User]]*Sales[[#This Row],[Non-Paying Users]],0)</f>
        <v>0</v>
      </c>
      <c r="Q434" t="str">
        <f>_xlfn.IFS(Sales[[#This Row],[Current Upsell $]]=0," ",Sales[[#This Row],[Current Upsell $]]&gt;=400,"High",Sales[[#This Row],[Current Upsell $]]&gt;=100,"Medium",Sales[[#This Row],[Current Upsell $]]&lt;100,"Low")</f>
        <v xml:space="preserve"> </v>
      </c>
      <c r="R434" t="str">
        <f>IF(Sales[[#This Row],[Current Upsell $]]&gt;0,_xlfn.TEXTJOIN(" ",FALSE,Sales[[#This Row],[Subscription Type]],Sales[[#This Row],[Upsell Priority]],TEXT(Sales[[#This Row],[Current Upsell $]],"$#")),"")</f>
        <v/>
      </c>
    </row>
    <row r="435" spans="1:18" x14ac:dyDescent="0.25">
      <c r="A435">
        <v>100185</v>
      </c>
      <c r="B435" t="s">
        <v>3</v>
      </c>
      <c r="F435">
        <v>0</v>
      </c>
      <c r="G435">
        <v>13</v>
      </c>
      <c r="H435" s="1">
        <v>44197</v>
      </c>
      <c r="I435" s="1">
        <v>44348</v>
      </c>
      <c r="J435">
        <v>5</v>
      </c>
      <c r="K435">
        <v>0</v>
      </c>
      <c r="L435" s="1">
        <v>44317</v>
      </c>
      <c r="M435">
        <v>0</v>
      </c>
      <c r="N435" s="11">
        <f>_xlfn.SWITCH(Sales[[#This Row],[Subscription Type]],"Basic",10,"Premium",10,"Business",25,"Enterprise",27)</f>
        <v>10</v>
      </c>
      <c r="O435">
        <f>IF(Sales[[#This Row],[Number of Users]]-Sales[[#This Row],[Licenses Bought]]&lt;0,0,Sales[[#This Row],[Number of Users]]-Sales[[#This Row],[Licenses Bought]])</f>
        <v>13</v>
      </c>
      <c r="P435" s="3">
        <f>IF(Sales[[#This Row],[Sales Month]]=MAX(Sales[Sales Month]),Sales[[#This Row],[Upsell $ Per Non-Paying User]]*Sales[[#This Row],[Non-Paying Users]],0)</f>
        <v>0</v>
      </c>
      <c r="Q435" t="str">
        <f>_xlfn.IFS(Sales[[#This Row],[Current Upsell $]]=0," ",Sales[[#This Row],[Current Upsell $]]&gt;=400,"High",Sales[[#This Row],[Current Upsell $]]&gt;=100,"Medium",Sales[[#This Row],[Current Upsell $]]&lt;100,"Low")</f>
        <v xml:space="preserve"> </v>
      </c>
      <c r="R435" t="str">
        <f>IF(Sales[[#This Row],[Current Upsell $]]&gt;0,_xlfn.TEXTJOIN(" ",FALSE,Sales[[#This Row],[Subscription Type]],Sales[[#This Row],[Upsell Priority]],TEXT(Sales[[#This Row],[Current Upsell $]],"$#")),"")</f>
        <v/>
      </c>
    </row>
    <row r="436" spans="1:18" x14ac:dyDescent="0.25">
      <c r="A436">
        <v>100186</v>
      </c>
      <c r="B436" t="s">
        <v>2</v>
      </c>
      <c r="C436">
        <v>12</v>
      </c>
      <c r="D436" s="1">
        <v>44682</v>
      </c>
      <c r="E436" s="1">
        <v>45046</v>
      </c>
      <c r="F436">
        <v>25</v>
      </c>
      <c r="G436">
        <v>30</v>
      </c>
      <c r="H436" s="1">
        <v>44197</v>
      </c>
      <c r="I436" s="1">
        <v>44378</v>
      </c>
      <c r="J436">
        <v>6</v>
      </c>
      <c r="K436">
        <v>0</v>
      </c>
      <c r="L436" s="1">
        <v>44317</v>
      </c>
      <c r="M436">
        <v>750</v>
      </c>
      <c r="N436" s="11">
        <f>_xlfn.SWITCH(Sales[[#This Row],[Subscription Type]],"Basic",10,"Premium",10,"Business",25,"Enterprise",27)</f>
        <v>27</v>
      </c>
      <c r="O436">
        <f>IF(Sales[[#This Row],[Number of Users]]-Sales[[#This Row],[Licenses Bought]]&lt;0,0,Sales[[#This Row],[Number of Users]]-Sales[[#This Row],[Licenses Bought]])</f>
        <v>5</v>
      </c>
      <c r="P436" s="3">
        <f>IF(Sales[[#This Row],[Sales Month]]=MAX(Sales[Sales Month]),Sales[[#This Row],[Upsell $ Per Non-Paying User]]*Sales[[#This Row],[Non-Paying Users]],0)</f>
        <v>0</v>
      </c>
      <c r="Q436" t="str">
        <f>_xlfn.IFS(Sales[[#This Row],[Current Upsell $]]=0," ",Sales[[#This Row],[Current Upsell $]]&gt;=400,"High",Sales[[#This Row],[Current Upsell $]]&gt;=100,"Medium",Sales[[#This Row],[Current Upsell $]]&lt;100,"Low")</f>
        <v xml:space="preserve"> </v>
      </c>
      <c r="R436" t="str">
        <f>IF(Sales[[#This Row],[Current Upsell $]]&gt;0,_xlfn.TEXTJOIN(" ",FALSE,Sales[[#This Row],[Subscription Type]],Sales[[#This Row],[Upsell Priority]],TEXT(Sales[[#This Row],[Current Upsell $]],"$#")),"")</f>
        <v/>
      </c>
    </row>
    <row r="437" spans="1:18" x14ac:dyDescent="0.25">
      <c r="A437">
        <v>100187</v>
      </c>
      <c r="B437" t="s">
        <v>3</v>
      </c>
      <c r="F437">
        <v>0</v>
      </c>
      <c r="G437">
        <v>4</v>
      </c>
      <c r="H437" s="1">
        <v>44197</v>
      </c>
      <c r="I437" s="1">
        <v>44378</v>
      </c>
      <c r="J437">
        <v>6</v>
      </c>
      <c r="K437">
        <v>0</v>
      </c>
      <c r="L437" s="1">
        <v>44317</v>
      </c>
      <c r="M437">
        <v>0</v>
      </c>
      <c r="N437" s="11">
        <f>_xlfn.SWITCH(Sales[[#This Row],[Subscription Type]],"Basic",10,"Premium",10,"Business",25,"Enterprise",27)</f>
        <v>10</v>
      </c>
      <c r="O437">
        <f>IF(Sales[[#This Row],[Number of Users]]-Sales[[#This Row],[Licenses Bought]]&lt;0,0,Sales[[#This Row],[Number of Users]]-Sales[[#This Row],[Licenses Bought]])</f>
        <v>4</v>
      </c>
      <c r="P437" s="3">
        <f>IF(Sales[[#This Row],[Sales Month]]=MAX(Sales[Sales Month]),Sales[[#This Row],[Upsell $ Per Non-Paying User]]*Sales[[#This Row],[Non-Paying Users]],0)</f>
        <v>0</v>
      </c>
      <c r="Q437" t="str">
        <f>_xlfn.IFS(Sales[[#This Row],[Current Upsell $]]=0," ",Sales[[#This Row],[Current Upsell $]]&gt;=400,"High",Sales[[#This Row],[Current Upsell $]]&gt;=100,"Medium",Sales[[#This Row],[Current Upsell $]]&lt;100,"Low")</f>
        <v xml:space="preserve"> </v>
      </c>
      <c r="R437" t="str">
        <f>IF(Sales[[#This Row],[Current Upsell $]]&gt;0,_xlfn.TEXTJOIN(" ",FALSE,Sales[[#This Row],[Subscription Type]],Sales[[#This Row],[Upsell Priority]],TEXT(Sales[[#This Row],[Current Upsell $]],"$#")),"")</f>
        <v/>
      </c>
    </row>
    <row r="438" spans="1:18" x14ac:dyDescent="0.25">
      <c r="A438">
        <v>100188</v>
      </c>
      <c r="B438" t="s">
        <v>3</v>
      </c>
      <c r="F438">
        <v>0</v>
      </c>
      <c r="G438">
        <v>2</v>
      </c>
      <c r="H438" s="1">
        <v>44197</v>
      </c>
      <c r="I438" s="1">
        <v>44348</v>
      </c>
      <c r="J438">
        <v>5</v>
      </c>
      <c r="K438">
        <v>0</v>
      </c>
      <c r="L438" s="1">
        <v>44317</v>
      </c>
      <c r="M438">
        <v>0</v>
      </c>
      <c r="N438" s="11">
        <f>_xlfn.SWITCH(Sales[[#This Row],[Subscription Type]],"Basic",10,"Premium",10,"Business",25,"Enterprise",27)</f>
        <v>10</v>
      </c>
      <c r="O438">
        <f>IF(Sales[[#This Row],[Number of Users]]-Sales[[#This Row],[Licenses Bought]]&lt;0,0,Sales[[#This Row],[Number of Users]]-Sales[[#This Row],[Licenses Bought]])</f>
        <v>2</v>
      </c>
      <c r="P438" s="3">
        <f>IF(Sales[[#This Row],[Sales Month]]=MAX(Sales[Sales Month]),Sales[[#This Row],[Upsell $ Per Non-Paying User]]*Sales[[#This Row],[Non-Paying Users]],0)</f>
        <v>0</v>
      </c>
      <c r="Q438" t="str">
        <f>_xlfn.IFS(Sales[[#This Row],[Current Upsell $]]=0," ",Sales[[#This Row],[Current Upsell $]]&gt;=400,"High",Sales[[#This Row],[Current Upsell $]]&gt;=100,"Medium",Sales[[#This Row],[Current Upsell $]]&lt;100,"Low")</f>
        <v xml:space="preserve"> </v>
      </c>
      <c r="R438" t="str">
        <f>IF(Sales[[#This Row],[Current Upsell $]]&gt;0,_xlfn.TEXTJOIN(" ",FALSE,Sales[[#This Row],[Subscription Type]],Sales[[#This Row],[Upsell Priority]],TEXT(Sales[[#This Row],[Current Upsell $]],"$#")),"")</f>
        <v/>
      </c>
    </row>
    <row r="439" spans="1:18" x14ac:dyDescent="0.25">
      <c r="A439">
        <v>100189</v>
      </c>
      <c r="B439" t="s">
        <v>3</v>
      </c>
      <c r="F439">
        <v>0</v>
      </c>
      <c r="G439">
        <v>2</v>
      </c>
      <c r="H439" s="1">
        <v>44197</v>
      </c>
      <c r="I439" s="1">
        <v>44317</v>
      </c>
      <c r="J439">
        <v>4</v>
      </c>
      <c r="K439">
        <v>1</v>
      </c>
      <c r="L439" s="1">
        <v>44317</v>
      </c>
      <c r="M439">
        <v>0</v>
      </c>
      <c r="N439" s="11">
        <f>_xlfn.SWITCH(Sales[[#This Row],[Subscription Type]],"Basic",10,"Premium",10,"Business",25,"Enterprise",27)</f>
        <v>10</v>
      </c>
      <c r="O439">
        <f>IF(Sales[[#This Row],[Number of Users]]-Sales[[#This Row],[Licenses Bought]]&lt;0,0,Sales[[#This Row],[Number of Users]]-Sales[[#This Row],[Licenses Bought]])</f>
        <v>2</v>
      </c>
      <c r="P439" s="3">
        <f>IF(Sales[[#This Row],[Sales Month]]=MAX(Sales[Sales Month]),Sales[[#This Row],[Upsell $ Per Non-Paying User]]*Sales[[#This Row],[Non-Paying Users]],0)</f>
        <v>0</v>
      </c>
      <c r="Q439" t="str">
        <f>_xlfn.IFS(Sales[[#This Row],[Current Upsell $]]=0," ",Sales[[#This Row],[Current Upsell $]]&gt;=400,"High",Sales[[#This Row],[Current Upsell $]]&gt;=100,"Medium",Sales[[#This Row],[Current Upsell $]]&lt;100,"Low")</f>
        <v xml:space="preserve"> </v>
      </c>
      <c r="R439" t="str">
        <f>IF(Sales[[#This Row],[Current Upsell $]]&gt;0,_xlfn.TEXTJOIN(" ",FALSE,Sales[[#This Row],[Subscription Type]],Sales[[#This Row],[Upsell Priority]],TEXT(Sales[[#This Row],[Current Upsell $]],"$#")),"")</f>
        <v/>
      </c>
    </row>
    <row r="440" spans="1:18" x14ac:dyDescent="0.25">
      <c r="A440">
        <v>100190</v>
      </c>
      <c r="B440" t="s">
        <v>3</v>
      </c>
      <c r="F440">
        <v>0</v>
      </c>
      <c r="G440">
        <v>2</v>
      </c>
      <c r="H440" s="1">
        <v>44197</v>
      </c>
      <c r="I440" s="1">
        <v>44317</v>
      </c>
      <c r="J440">
        <v>4</v>
      </c>
      <c r="K440">
        <v>1</v>
      </c>
      <c r="L440" s="1">
        <v>44317</v>
      </c>
      <c r="M440">
        <v>0</v>
      </c>
      <c r="N440" s="11">
        <f>_xlfn.SWITCH(Sales[[#This Row],[Subscription Type]],"Basic",10,"Premium",10,"Business",25,"Enterprise",27)</f>
        <v>10</v>
      </c>
      <c r="O440">
        <f>IF(Sales[[#This Row],[Number of Users]]-Sales[[#This Row],[Licenses Bought]]&lt;0,0,Sales[[#This Row],[Number of Users]]-Sales[[#This Row],[Licenses Bought]])</f>
        <v>2</v>
      </c>
      <c r="P440" s="3">
        <f>IF(Sales[[#This Row],[Sales Month]]=MAX(Sales[Sales Month]),Sales[[#This Row],[Upsell $ Per Non-Paying User]]*Sales[[#This Row],[Non-Paying Users]],0)</f>
        <v>0</v>
      </c>
      <c r="Q440" t="str">
        <f>_xlfn.IFS(Sales[[#This Row],[Current Upsell $]]=0," ",Sales[[#This Row],[Current Upsell $]]&gt;=400,"High",Sales[[#This Row],[Current Upsell $]]&gt;=100,"Medium",Sales[[#This Row],[Current Upsell $]]&lt;100,"Low")</f>
        <v xml:space="preserve"> </v>
      </c>
      <c r="R440" t="str">
        <f>IF(Sales[[#This Row],[Current Upsell $]]&gt;0,_xlfn.TEXTJOIN(" ",FALSE,Sales[[#This Row],[Subscription Type]],Sales[[#This Row],[Upsell Priority]],TEXT(Sales[[#This Row],[Current Upsell $]],"$#")),"")</f>
        <v/>
      </c>
    </row>
    <row r="441" spans="1:18" x14ac:dyDescent="0.25">
      <c r="A441">
        <v>100191</v>
      </c>
      <c r="B441" t="s">
        <v>0</v>
      </c>
      <c r="D441" s="1"/>
      <c r="E441" s="1"/>
      <c r="F441">
        <v>1</v>
      </c>
      <c r="G441">
        <v>2</v>
      </c>
      <c r="H441" s="1">
        <v>44197</v>
      </c>
      <c r="I441" s="1">
        <v>44378</v>
      </c>
      <c r="J441">
        <v>6</v>
      </c>
      <c r="K441">
        <v>0</v>
      </c>
      <c r="L441" s="1">
        <v>44317</v>
      </c>
      <c r="M441">
        <v>10</v>
      </c>
      <c r="N441" s="11">
        <f>_xlfn.SWITCH(Sales[[#This Row],[Subscription Type]],"Basic",10,"Premium",10,"Business",25,"Enterprise",27)</f>
        <v>10</v>
      </c>
      <c r="O441">
        <f>IF(Sales[[#This Row],[Number of Users]]-Sales[[#This Row],[Licenses Bought]]&lt;0,0,Sales[[#This Row],[Number of Users]]-Sales[[#This Row],[Licenses Bought]])</f>
        <v>1</v>
      </c>
      <c r="P441" s="3">
        <f>IF(Sales[[#This Row],[Sales Month]]=MAX(Sales[Sales Month]),Sales[[#This Row],[Upsell $ Per Non-Paying User]]*Sales[[#This Row],[Non-Paying Users]],0)</f>
        <v>0</v>
      </c>
      <c r="Q441" t="str">
        <f>_xlfn.IFS(Sales[[#This Row],[Current Upsell $]]=0," ",Sales[[#This Row],[Current Upsell $]]&gt;=400,"High",Sales[[#This Row],[Current Upsell $]]&gt;=100,"Medium",Sales[[#This Row],[Current Upsell $]]&lt;100,"Low")</f>
        <v xml:space="preserve"> </v>
      </c>
      <c r="R441" t="str">
        <f>IF(Sales[[#This Row],[Current Upsell $]]&gt;0,_xlfn.TEXTJOIN(" ",FALSE,Sales[[#This Row],[Subscription Type]],Sales[[#This Row],[Upsell Priority]],TEXT(Sales[[#This Row],[Current Upsell $]],"$#")),"")</f>
        <v/>
      </c>
    </row>
    <row r="442" spans="1:18" x14ac:dyDescent="0.25">
      <c r="A442">
        <v>100222</v>
      </c>
      <c r="B442" t="s">
        <v>1</v>
      </c>
      <c r="D442" s="1"/>
      <c r="E442" s="1"/>
      <c r="F442">
        <v>35</v>
      </c>
      <c r="G442">
        <v>55</v>
      </c>
      <c r="H442" s="1">
        <v>44256</v>
      </c>
      <c r="I442" s="1">
        <v>44378</v>
      </c>
      <c r="J442">
        <v>4</v>
      </c>
      <c r="K442">
        <v>0</v>
      </c>
      <c r="L442" s="1">
        <v>44317</v>
      </c>
      <c r="M442">
        <v>875</v>
      </c>
      <c r="N442" s="11">
        <f>_xlfn.SWITCH(Sales[[#This Row],[Subscription Type]],"Basic",10,"Premium",10,"Business",25,"Enterprise",27)</f>
        <v>25</v>
      </c>
      <c r="O442">
        <f>IF(Sales[[#This Row],[Number of Users]]-Sales[[#This Row],[Licenses Bought]]&lt;0,0,Sales[[#This Row],[Number of Users]]-Sales[[#This Row],[Licenses Bought]])</f>
        <v>20</v>
      </c>
      <c r="P442" s="3">
        <f>IF(Sales[[#This Row],[Sales Month]]=MAX(Sales[Sales Month]),Sales[[#This Row],[Upsell $ Per Non-Paying User]]*Sales[[#This Row],[Non-Paying Users]],0)</f>
        <v>0</v>
      </c>
      <c r="Q442" t="str">
        <f>_xlfn.IFS(Sales[[#This Row],[Current Upsell $]]=0," ",Sales[[#This Row],[Current Upsell $]]&gt;=400,"High",Sales[[#This Row],[Current Upsell $]]&gt;=100,"Medium",Sales[[#This Row],[Current Upsell $]]&lt;100,"Low")</f>
        <v xml:space="preserve"> </v>
      </c>
      <c r="R442" t="str">
        <f>IF(Sales[[#This Row],[Current Upsell $]]&gt;0,_xlfn.TEXTJOIN(" ",FALSE,Sales[[#This Row],[Subscription Type]],Sales[[#This Row],[Upsell Priority]],TEXT(Sales[[#This Row],[Current Upsell $]],"$#")),"")</f>
        <v/>
      </c>
    </row>
    <row r="443" spans="1:18" x14ac:dyDescent="0.25">
      <c r="A443">
        <v>100192</v>
      </c>
      <c r="B443" t="s">
        <v>0</v>
      </c>
      <c r="D443" s="1"/>
      <c r="E443" s="1"/>
      <c r="F443">
        <v>47</v>
      </c>
      <c r="G443">
        <v>73</v>
      </c>
      <c r="H443" s="1">
        <v>44228</v>
      </c>
      <c r="I443" s="1">
        <v>44378</v>
      </c>
      <c r="J443">
        <v>5</v>
      </c>
      <c r="K443">
        <v>0</v>
      </c>
      <c r="L443" s="1">
        <v>44317</v>
      </c>
      <c r="M443">
        <v>470</v>
      </c>
      <c r="N443" s="11">
        <f>_xlfn.SWITCH(Sales[[#This Row],[Subscription Type]],"Basic",10,"Premium",10,"Business",25,"Enterprise",27)</f>
        <v>10</v>
      </c>
      <c r="O443">
        <f>IF(Sales[[#This Row],[Number of Users]]-Sales[[#This Row],[Licenses Bought]]&lt;0,0,Sales[[#This Row],[Number of Users]]-Sales[[#This Row],[Licenses Bought]])</f>
        <v>26</v>
      </c>
      <c r="P443" s="3">
        <f>IF(Sales[[#This Row],[Sales Month]]=MAX(Sales[Sales Month]),Sales[[#This Row],[Upsell $ Per Non-Paying User]]*Sales[[#This Row],[Non-Paying Users]],0)</f>
        <v>0</v>
      </c>
      <c r="Q443" t="str">
        <f>_xlfn.IFS(Sales[[#This Row],[Current Upsell $]]=0," ",Sales[[#This Row],[Current Upsell $]]&gt;=400,"High",Sales[[#This Row],[Current Upsell $]]&gt;=100,"Medium",Sales[[#This Row],[Current Upsell $]]&lt;100,"Low")</f>
        <v xml:space="preserve"> </v>
      </c>
      <c r="R443" t="str">
        <f>IF(Sales[[#This Row],[Current Upsell $]]&gt;0,_xlfn.TEXTJOIN(" ",FALSE,Sales[[#This Row],[Subscription Type]],Sales[[#This Row],[Upsell Priority]],TEXT(Sales[[#This Row],[Current Upsell $]],"$#")),"")</f>
        <v/>
      </c>
    </row>
    <row r="444" spans="1:18" x14ac:dyDescent="0.25">
      <c r="A444">
        <v>100193</v>
      </c>
      <c r="B444" t="s">
        <v>0</v>
      </c>
      <c r="D444" s="1"/>
      <c r="E444" s="1"/>
      <c r="F444">
        <v>55</v>
      </c>
      <c r="G444">
        <v>70</v>
      </c>
      <c r="H444" s="1">
        <v>44228</v>
      </c>
      <c r="I444" s="1">
        <v>44378</v>
      </c>
      <c r="J444">
        <v>5</v>
      </c>
      <c r="K444">
        <v>0</v>
      </c>
      <c r="L444" s="1">
        <v>44317</v>
      </c>
      <c r="M444">
        <v>550</v>
      </c>
      <c r="N444" s="11">
        <f>_xlfn.SWITCH(Sales[[#This Row],[Subscription Type]],"Basic",10,"Premium",10,"Business",25,"Enterprise",27)</f>
        <v>10</v>
      </c>
      <c r="O444">
        <f>IF(Sales[[#This Row],[Number of Users]]-Sales[[#This Row],[Licenses Bought]]&lt;0,0,Sales[[#This Row],[Number of Users]]-Sales[[#This Row],[Licenses Bought]])</f>
        <v>15</v>
      </c>
      <c r="P444" s="3">
        <f>IF(Sales[[#This Row],[Sales Month]]=MAX(Sales[Sales Month]),Sales[[#This Row],[Upsell $ Per Non-Paying User]]*Sales[[#This Row],[Non-Paying Users]],0)</f>
        <v>0</v>
      </c>
      <c r="Q444" t="str">
        <f>_xlfn.IFS(Sales[[#This Row],[Current Upsell $]]=0," ",Sales[[#This Row],[Current Upsell $]]&gt;=400,"High",Sales[[#This Row],[Current Upsell $]]&gt;=100,"Medium",Sales[[#This Row],[Current Upsell $]]&lt;100,"Low")</f>
        <v xml:space="preserve"> </v>
      </c>
      <c r="R444" t="str">
        <f>IF(Sales[[#This Row],[Current Upsell $]]&gt;0,_xlfn.TEXTJOIN(" ",FALSE,Sales[[#This Row],[Subscription Type]],Sales[[#This Row],[Upsell Priority]],TEXT(Sales[[#This Row],[Current Upsell $]],"$#")),"")</f>
        <v/>
      </c>
    </row>
    <row r="445" spans="1:18" x14ac:dyDescent="0.25">
      <c r="A445">
        <v>100194</v>
      </c>
      <c r="B445" t="s">
        <v>0</v>
      </c>
      <c r="D445" s="1"/>
      <c r="E445" s="1"/>
      <c r="F445">
        <v>44</v>
      </c>
      <c r="G445">
        <v>77</v>
      </c>
      <c r="H445" s="1">
        <v>44228</v>
      </c>
      <c r="I445" s="1">
        <v>44378</v>
      </c>
      <c r="J445">
        <v>5</v>
      </c>
      <c r="K445">
        <v>0</v>
      </c>
      <c r="L445" s="1">
        <v>44317</v>
      </c>
      <c r="M445">
        <v>440</v>
      </c>
      <c r="N445" s="11">
        <f>_xlfn.SWITCH(Sales[[#This Row],[Subscription Type]],"Basic",10,"Premium",10,"Business",25,"Enterprise",27)</f>
        <v>10</v>
      </c>
      <c r="O445">
        <f>IF(Sales[[#This Row],[Number of Users]]-Sales[[#This Row],[Licenses Bought]]&lt;0,0,Sales[[#This Row],[Number of Users]]-Sales[[#This Row],[Licenses Bought]])</f>
        <v>33</v>
      </c>
      <c r="P445" s="3">
        <f>IF(Sales[[#This Row],[Sales Month]]=MAX(Sales[Sales Month]),Sales[[#This Row],[Upsell $ Per Non-Paying User]]*Sales[[#This Row],[Non-Paying Users]],0)</f>
        <v>0</v>
      </c>
      <c r="Q445" t="str">
        <f>_xlfn.IFS(Sales[[#This Row],[Current Upsell $]]=0," ",Sales[[#This Row],[Current Upsell $]]&gt;=400,"High",Sales[[#This Row],[Current Upsell $]]&gt;=100,"Medium",Sales[[#This Row],[Current Upsell $]]&lt;100,"Low")</f>
        <v xml:space="preserve"> </v>
      </c>
      <c r="R445" t="str">
        <f>IF(Sales[[#This Row],[Current Upsell $]]&gt;0,_xlfn.TEXTJOIN(" ",FALSE,Sales[[#This Row],[Subscription Type]],Sales[[#This Row],[Upsell Priority]],TEXT(Sales[[#This Row],[Current Upsell $]],"$#")),"")</f>
        <v/>
      </c>
    </row>
    <row r="446" spans="1:18" x14ac:dyDescent="0.25">
      <c r="A446">
        <v>100195</v>
      </c>
      <c r="B446" t="s">
        <v>0</v>
      </c>
      <c r="D446" s="1"/>
      <c r="E446" s="1"/>
      <c r="F446">
        <v>35</v>
      </c>
      <c r="G446">
        <v>64</v>
      </c>
      <c r="H446" s="1">
        <v>44228</v>
      </c>
      <c r="I446" s="1">
        <v>44378</v>
      </c>
      <c r="J446">
        <v>5</v>
      </c>
      <c r="K446">
        <v>0</v>
      </c>
      <c r="L446" s="1">
        <v>44317</v>
      </c>
      <c r="M446">
        <v>350</v>
      </c>
      <c r="N446" s="11">
        <f>_xlfn.SWITCH(Sales[[#This Row],[Subscription Type]],"Basic",10,"Premium",10,"Business",25,"Enterprise",27)</f>
        <v>10</v>
      </c>
      <c r="O446">
        <f>IF(Sales[[#This Row],[Number of Users]]-Sales[[#This Row],[Licenses Bought]]&lt;0,0,Sales[[#This Row],[Number of Users]]-Sales[[#This Row],[Licenses Bought]])</f>
        <v>29</v>
      </c>
      <c r="P446" s="3">
        <f>IF(Sales[[#This Row],[Sales Month]]=MAX(Sales[Sales Month]),Sales[[#This Row],[Upsell $ Per Non-Paying User]]*Sales[[#This Row],[Non-Paying Users]],0)</f>
        <v>0</v>
      </c>
      <c r="Q446" t="str">
        <f>_xlfn.IFS(Sales[[#This Row],[Current Upsell $]]=0," ",Sales[[#This Row],[Current Upsell $]]&gt;=400,"High",Sales[[#This Row],[Current Upsell $]]&gt;=100,"Medium",Sales[[#This Row],[Current Upsell $]]&lt;100,"Low")</f>
        <v xml:space="preserve"> </v>
      </c>
      <c r="R446" t="str">
        <f>IF(Sales[[#This Row],[Current Upsell $]]&gt;0,_xlfn.TEXTJOIN(" ",FALSE,Sales[[#This Row],[Subscription Type]],Sales[[#This Row],[Upsell Priority]],TEXT(Sales[[#This Row],[Current Upsell $]],"$#")),"")</f>
        <v/>
      </c>
    </row>
    <row r="447" spans="1:18" x14ac:dyDescent="0.25">
      <c r="A447">
        <v>100196</v>
      </c>
      <c r="B447" t="s">
        <v>1</v>
      </c>
      <c r="D447" s="1"/>
      <c r="E447" s="1"/>
      <c r="F447">
        <v>44</v>
      </c>
      <c r="G447">
        <v>38</v>
      </c>
      <c r="H447" s="1">
        <v>44228</v>
      </c>
      <c r="I447" s="1">
        <v>44378</v>
      </c>
      <c r="J447">
        <v>5</v>
      </c>
      <c r="K447">
        <v>0</v>
      </c>
      <c r="L447" s="1">
        <v>44317</v>
      </c>
      <c r="M447">
        <v>1100</v>
      </c>
      <c r="N447" s="11">
        <f>_xlfn.SWITCH(Sales[[#This Row],[Subscription Type]],"Basic",10,"Premium",10,"Business",25,"Enterprise",27)</f>
        <v>25</v>
      </c>
      <c r="O447">
        <f>IF(Sales[[#This Row],[Number of Users]]-Sales[[#This Row],[Licenses Bought]]&lt;0,0,Sales[[#This Row],[Number of Users]]-Sales[[#This Row],[Licenses Bought]])</f>
        <v>0</v>
      </c>
      <c r="P447" s="3">
        <f>IF(Sales[[#This Row],[Sales Month]]=MAX(Sales[Sales Month]),Sales[[#This Row],[Upsell $ Per Non-Paying User]]*Sales[[#This Row],[Non-Paying Users]],0)</f>
        <v>0</v>
      </c>
      <c r="Q447" t="str">
        <f>_xlfn.IFS(Sales[[#This Row],[Current Upsell $]]=0," ",Sales[[#This Row],[Current Upsell $]]&gt;=400,"High",Sales[[#This Row],[Current Upsell $]]&gt;=100,"Medium",Sales[[#This Row],[Current Upsell $]]&lt;100,"Low")</f>
        <v xml:space="preserve"> </v>
      </c>
      <c r="R447" t="str">
        <f>IF(Sales[[#This Row],[Current Upsell $]]&gt;0,_xlfn.TEXTJOIN(" ",FALSE,Sales[[#This Row],[Subscription Type]],Sales[[#This Row],[Upsell Priority]],TEXT(Sales[[#This Row],[Current Upsell $]],"$#")),"")</f>
        <v/>
      </c>
    </row>
    <row r="448" spans="1:18" x14ac:dyDescent="0.25">
      <c r="A448">
        <v>100197</v>
      </c>
      <c r="B448" t="s">
        <v>0</v>
      </c>
      <c r="D448" s="1"/>
      <c r="E448" s="1"/>
      <c r="F448">
        <v>44</v>
      </c>
      <c r="G448">
        <v>58</v>
      </c>
      <c r="H448" s="1">
        <v>44228</v>
      </c>
      <c r="I448" s="1">
        <v>44378</v>
      </c>
      <c r="J448">
        <v>5</v>
      </c>
      <c r="K448">
        <v>0</v>
      </c>
      <c r="L448" s="1">
        <v>44317</v>
      </c>
      <c r="M448">
        <v>440</v>
      </c>
      <c r="N448" s="11">
        <f>_xlfn.SWITCH(Sales[[#This Row],[Subscription Type]],"Basic",10,"Premium",10,"Business",25,"Enterprise",27)</f>
        <v>10</v>
      </c>
      <c r="O448">
        <f>IF(Sales[[#This Row],[Number of Users]]-Sales[[#This Row],[Licenses Bought]]&lt;0,0,Sales[[#This Row],[Number of Users]]-Sales[[#This Row],[Licenses Bought]])</f>
        <v>14</v>
      </c>
      <c r="P448" s="3">
        <f>IF(Sales[[#This Row],[Sales Month]]=MAX(Sales[Sales Month]),Sales[[#This Row],[Upsell $ Per Non-Paying User]]*Sales[[#This Row],[Non-Paying Users]],0)</f>
        <v>0</v>
      </c>
      <c r="Q448" t="str">
        <f>_xlfn.IFS(Sales[[#This Row],[Current Upsell $]]=0," ",Sales[[#This Row],[Current Upsell $]]&gt;=400,"High",Sales[[#This Row],[Current Upsell $]]&gt;=100,"Medium",Sales[[#This Row],[Current Upsell $]]&lt;100,"Low")</f>
        <v xml:space="preserve"> </v>
      </c>
      <c r="R448" t="str">
        <f>IF(Sales[[#This Row],[Current Upsell $]]&gt;0,_xlfn.TEXTJOIN(" ",FALSE,Sales[[#This Row],[Subscription Type]],Sales[[#This Row],[Upsell Priority]],TEXT(Sales[[#This Row],[Current Upsell $]],"$#")),"")</f>
        <v/>
      </c>
    </row>
    <row r="449" spans="1:18" x14ac:dyDescent="0.25">
      <c r="A449">
        <v>100273</v>
      </c>
      <c r="B449" t="s">
        <v>3</v>
      </c>
      <c r="D449" s="1"/>
      <c r="E449" s="1"/>
      <c r="F449">
        <v>0</v>
      </c>
      <c r="G449">
        <v>47</v>
      </c>
      <c r="H449" s="1">
        <v>44317</v>
      </c>
      <c r="I449" s="1">
        <v>44378</v>
      </c>
      <c r="J449">
        <v>2</v>
      </c>
      <c r="K449">
        <v>0</v>
      </c>
      <c r="L449" s="1">
        <v>44317</v>
      </c>
      <c r="M449">
        <v>0</v>
      </c>
      <c r="N449" s="11">
        <f>_xlfn.SWITCH(Sales[[#This Row],[Subscription Type]],"Basic",10,"Premium",10,"Business",25,"Enterprise",27)</f>
        <v>10</v>
      </c>
      <c r="O449">
        <f>IF(Sales[[#This Row],[Number of Users]]-Sales[[#This Row],[Licenses Bought]]&lt;0,0,Sales[[#This Row],[Number of Users]]-Sales[[#This Row],[Licenses Bought]])</f>
        <v>47</v>
      </c>
      <c r="P449" s="3">
        <f>IF(Sales[[#This Row],[Sales Month]]=MAX(Sales[Sales Month]),Sales[[#This Row],[Upsell $ Per Non-Paying User]]*Sales[[#This Row],[Non-Paying Users]],0)</f>
        <v>0</v>
      </c>
      <c r="Q449" t="str">
        <f>_xlfn.IFS(Sales[[#This Row],[Current Upsell $]]=0," ",Sales[[#This Row],[Current Upsell $]]&gt;=400,"High",Sales[[#This Row],[Current Upsell $]]&gt;=100,"Medium",Sales[[#This Row],[Current Upsell $]]&lt;100,"Low")</f>
        <v xml:space="preserve"> </v>
      </c>
      <c r="R449" t="str">
        <f>IF(Sales[[#This Row],[Current Upsell $]]&gt;0,_xlfn.TEXTJOIN(" ",FALSE,Sales[[#This Row],[Subscription Type]],Sales[[#This Row],[Upsell Priority]],TEXT(Sales[[#This Row],[Current Upsell $]],"$#")),"")</f>
        <v/>
      </c>
    </row>
    <row r="450" spans="1:18" x14ac:dyDescent="0.25">
      <c r="A450">
        <v>100198</v>
      </c>
      <c r="B450" t="s">
        <v>0</v>
      </c>
      <c r="D450" s="1"/>
      <c r="E450" s="1"/>
      <c r="F450">
        <v>31</v>
      </c>
      <c r="G450">
        <v>45</v>
      </c>
      <c r="H450" s="1">
        <v>44228</v>
      </c>
      <c r="I450" s="1">
        <v>44378</v>
      </c>
      <c r="J450">
        <v>5</v>
      </c>
      <c r="K450">
        <v>0</v>
      </c>
      <c r="L450" s="1">
        <v>44317</v>
      </c>
      <c r="M450">
        <v>310</v>
      </c>
      <c r="N450" s="11">
        <f>_xlfn.SWITCH(Sales[[#This Row],[Subscription Type]],"Basic",10,"Premium",10,"Business",25,"Enterprise",27)</f>
        <v>10</v>
      </c>
      <c r="O450">
        <f>IF(Sales[[#This Row],[Number of Users]]-Sales[[#This Row],[Licenses Bought]]&lt;0,0,Sales[[#This Row],[Number of Users]]-Sales[[#This Row],[Licenses Bought]])</f>
        <v>14</v>
      </c>
      <c r="P450" s="3">
        <f>IF(Sales[[#This Row],[Sales Month]]=MAX(Sales[Sales Month]),Sales[[#This Row],[Upsell $ Per Non-Paying User]]*Sales[[#This Row],[Non-Paying Users]],0)</f>
        <v>0</v>
      </c>
      <c r="Q450" t="str">
        <f>_xlfn.IFS(Sales[[#This Row],[Current Upsell $]]=0," ",Sales[[#This Row],[Current Upsell $]]&gt;=400,"High",Sales[[#This Row],[Current Upsell $]]&gt;=100,"Medium",Sales[[#This Row],[Current Upsell $]]&lt;100,"Low")</f>
        <v xml:space="preserve"> </v>
      </c>
      <c r="R450" t="str">
        <f>IF(Sales[[#This Row],[Current Upsell $]]&gt;0,_xlfn.TEXTJOIN(" ",FALSE,Sales[[#This Row],[Subscription Type]],Sales[[#This Row],[Upsell Priority]],TEXT(Sales[[#This Row],[Current Upsell $]],"$#")),"")</f>
        <v/>
      </c>
    </row>
    <row r="451" spans="1:18" x14ac:dyDescent="0.25">
      <c r="A451">
        <v>100199</v>
      </c>
      <c r="B451" t="s">
        <v>1</v>
      </c>
      <c r="D451" s="1"/>
      <c r="E451" s="1"/>
      <c r="F451">
        <v>33</v>
      </c>
      <c r="G451">
        <v>40</v>
      </c>
      <c r="H451" s="1">
        <v>44228</v>
      </c>
      <c r="I451" s="1">
        <v>44378</v>
      </c>
      <c r="J451">
        <v>5</v>
      </c>
      <c r="K451">
        <v>0</v>
      </c>
      <c r="L451" s="1">
        <v>44317</v>
      </c>
      <c r="M451">
        <v>825</v>
      </c>
      <c r="N451" s="11">
        <f>_xlfn.SWITCH(Sales[[#This Row],[Subscription Type]],"Basic",10,"Premium",10,"Business",25,"Enterprise",27)</f>
        <v>25</v>
      </c>
      <c r="O451">
        <f>IF(Sales[[#This Row],[Number of Users]]-Sales[[#This Row],[Licenses Bought]]&lt;0,0,Sales[[#This Row],[Number of Users]]-Sales[[#This Row],[Licenses Bought]])</f>
        <v>7</v>
      </c>
      <c r="P451" s="3">
        <f>IF(Sales[[#This Row],[Sales Month]]=MAX(Sales[Sales Month]),Sales[[#This Row],[Upsell $ Per Non-Paying User]]*Sales[[#This Row],[Non-Paying Users]],0)</f>
        <v>0</v>
      </c>
      <c r="Q451" t="str">
        <f>_xlfn.IFS(Sales[[#This Row],[Current Upsell $]]=0," ",Sales[[#This Row],[Current Upsell $]]&gt;=400,"High",Sales[[#This Row],[Current Upsell $]]&gt;=100,"Medium",Sales[[#This Row],[Current Upsell $]]&lt;100,"Low")</f>
        <v xml:space="preserve"> </v>
      </c>
      <c r="R451" t="str">
        <f>IF(Sales[[#This Row],[Current Upsell $]]&gt;0,_xlfn.TEXTJOIN(" ",FALSE,Sales[[#This Row],[Subscription Type]],Sales[[#This Row],[Upsell Priority]],TEXT(Sales[[#This Row],[Current Upsell $]],"$#")),"")</f>
        <v/>
      </c>
    </row>
    <row r="452" spans="1:18" x14ac:dyDescent="0.25">
      <c r="A452">
        <v>100200</v>
      </c>
      <c r="B452" t="s">
        <v>0</v>
      </c>
      <c r="D452" s="1"/>
      <c r="E452" s="1"/>
      <c r="F452">
        <v>32</v>
      </c>
      <c r="G452">
        <v>36</v>
      </c>
      <c r="H452" s="1">
        <v>44228</v>
      </c>
      <c r="I452" s="1">
        <v>44378</v>
      </c>
      <c r="J452">
        <v>5</v>
      </c>
      <c r="K452">
        <v>0</v>
      </c>
      <c r="L452" s="1">
        <v>44317</v>
      </c>
      <c r="M452">
        <v>320</v>
      </c>
      <c r="N452" s="11">
        <f>_xlfn.SWITCH(Sales[[#This Row],[Subscription Type]],"Basic",10,"Premium",10,"Business",25,"Enterprise",27)</f>
        <v>10</v>
      </c>
      <c r="O452">
        <f>IF(Sales[[#This Row],[Number of Users]]-Sales[[#This Row],[Licenses Bought]]&lt;0,0,Sales[[#This Row],[Number of Users]]-Sales[[#This Row],[Licenses Bought]])</f>
        <v>4</v>
      </c>
      <c r="P452" s="3">
        <f>IF(Sales[[#This Row],[Sales Month]]=MAX(Sales[Sales Month]),Sales[[#This Row],[Upsell $ Per Non-Paying User]]*Sales[[#This Row],[Non-Paying Users]],0)</f>
        <v>0</v>
      </c>
      <c r="Q452" t="str">
        <f>_xlfn.IFS(Sales[[#This Row],[Current Upsell $]]=0," ",Sales[[#This Row],[Current Upsell $]]&gt;=400,"High",Sales[[#This Row],[Current Upsell $]]&gt;=100,"Medium",Sales[[#This Row],[Current Upsell $]]&lt;100,"Low")</f>
        <v xml:space="preserve"> </v>
      </c>
      <c r="R452" t="str">
        <f>IF(Sales[[#This Row],[Current Upsell $]]&gt;0,_xlfn.TEXTJOIN(" ",FALSE,Sales[[#This Row],[Subscription Type]],Sales[[#This Row],[Upsell Priority]],TEXT(Sales[[#This Row],[Current Upsell $]],"$#")),"")</f>
        <v/>
      </c>
    </row>
    <row r="453" spans="1:18" x14ac:dyDescent="0.25">
      <c r="A453">
        <v>100201</v>
      </c>
      <c r="B453" t="s">
        <v>0</v>
      </c>
      <c r="D453" s="1"/>
      <c r="E453" s="1"/>
      <c r="F453">
        <v>26</v>
      </c>
      <c r="G453">
        <v>31</v>
      </c>
      <c r="H453" s="1">
        <v>44228</v>
      </c>
      <c r="I453" s="1">
        <v>44378</v>
      </c>
      <c r="J453">
        <v>5</v>
      </c>
      <c r="K453">
        <v>0</v>
      </c>
      <c r="L453" s="1">
        <v>44317</v>
      </c>
      <c r="M453">
        <v>260</v>
      </c>
      <c r="N453" s="11">
        <f>_xlfn.SWITCH(Sales[[#This Row],[Subscription Type]],"Basic",10,"Premium",10,"Business",25,"Enterprise",27)</f>
        <v>10</v>
      </c>
      <c r="O453">
        <f>IF(Sales[[#This Row],[Number of Users]]-Sales[[#This Row],[Licenses Bought]]&lt;0,0,Sales[[#This Row],[Number of Users]]-Sales[[#This Row],[Licenses Bought]])</f>
        <v>5</v>
      </c>
      <c r="P453" s="3">
        <f>IF(Sales[[#This Row],[Sales Month]]=MAX(Sales[Sales Month]),Sales[[#This Row],[Upsell $ Per Non-Paying User]]*Sales[[#This Row],[Non-Paying Users]],0)</f>
        <v>0</v>
      </c>
      <c r="Q453" t="str">
        <f>_xlfn.IFS(Sales[[#This Row],[Current Upsell $]]=0," ",Sales[[#This Row],[Current Upsell $]]&gt;=400,"High",Sales[[#This Row],[Current Upsell $]]&gt;=100,"Medium",Sales[[#This Row],[Current Upsell $]]&lt;100,"Low")</f>
        <v xml:space="preserve"> </v>
      </c>
      <c r="R453" t="str">
        <f>IF(Sales[[#This Row],[Current Upsell $]]&gt;0,_xlfn.TEXTJOIN(" ",FALSE,Sales[[#This Row],[Subscription Type]],Sales[[#This Row],[Upsell Priority]],TEXT(Sales[[#This Row],[Current Upsell $]],"$#")),"")</f>
        <v/>
      </c>
    </row>
    <row r="454" spans="1:18" x14ac:dyDescent="0.25">
      <c r="A454">
        <v>100272</v>
      </c>
      <c r="B454" t="s">
        <v>3</v>
      </c>
      <c r="D454" s="1"/>
      <c r="E454" s="1"/>
      <c r="F454">
        <v>0</v>
      </c>
      <c r="G454">
        <v>46</v>
      </c>
      <c r="H454" s="1">
        <v>44317</v>
      </c>
      <c r="I454" s="1">
        <v>44378</v>
      </c>
      <c r="J454">
        <v>2</v>
      </c>
      <c r="K454">
        <v>0</v>
      </c>
      <c r="L454" s="1">
        <v>44317</v>
      </c>
      <c r="M454">
        <v>0</v>
      </c>
      <c r="N454" s="11">
        <f>_xlfn.SWITCH(Sales[[#This Row],[Subscription Type]],"Basic",10,"Premium",10,"Business",25,"Enterprise",27)</f>
        <v>10</v>
      </c>
      <c r="O454">
        <f>IF(Sales[[#This Row],[Number of Users]]-Sales[[#This Row],[Licenses Bought]]&lt;0,0,Sales[[#This Row],[Number of Users]]-Sales[[#This Row],[Licenses Bought]])</f>
        <v>46</v>
      </c>
      <c r="P454" s="3">
        <f>IF(Sales[[#This Row],[Sales Month]]=MAX(Sales[Sales Month]),Sales[[#This Row],[Upsell $ Per Non-Paying User]]*Sales[[#This Row],[Non-Paying Users]],0)</f>
        <v>0</v>
      </c>
      <c r="Q454" t="str">
        <f>_xlfn.IFS(Sales[[#This Row],[Current Upsell $]]=0," ",Sales[[#This Row],[Current Upsell $]]&gt;=400,"High",Sales[[#This Row],[Current Upsell $]]&gt;=100,"Medium",Sales[[#This Row],[Current Upsell $]]&lt;100,"Low")</f>
        <v xml:space="preserve"> </v>
      </c>
      <c r="R454" t="str">
        <f>IF(Sales[[#This Row],[Current Upsell $]]&gt;0,_xlfn.TEXTJOIN(" ",FALSE,Sales[[#This Row],[Subscription Type]],Sales[[#This Row],[Upsell Priority]],TEXT(Sales[[#This Row],[Current Upsell $]],"$#")),"")</f>
        <v/>
      </c>
    </row>
    <row r="455" spans="1:18" x14ac:dyDescent="0.25">
      <c r="A455">
        <v>100202</v>
      </c>
      <c r="B455" t="s">
        <v>1</v>
      </c>
      <c r="D455" s="1"/>
      <c r="E455" s="1"/>
      <c r="F455">
        <v>25</v>
      </c>
      <c r="G455">
        <v>31</v>
      </c>
      <c r="H455" s="1">
        <v>44228</v>
      </c>
      <c r="I455" s="1">
        <v>44378</v>
      </c>
      <c r="J455">
        <v>5</v>
      </c>
      <c r="K455">
        <v>0</v>
      </c>
      <c r="L455" s="1">
        <v>44317</v>
      </c>
      <c r="M455">
        <v>625</v>
      </c>
      <c r="N455" s="11">
        <f>_xlfn.SWITCH(Sales[[#This Row],[Subscription Type]],"Basic",10,"Premium",10,"Business",25,"Enterprise",27)</f>
        <v>25</v>
      </c>
      <c r="O455">
        <f>IF(Sales[[#This Row],[Number of Users]]-Sales[[#This Row],[Licenses Bought]]&lt;0,0,Sales[[#This Row],[Number of Users]]-Sales[[#This Row],[Licenses Bought]])</f>
        <v>6</v>
      </c>
      <c r="P455" s="3">
        <f>IF(Sales[[#This Row],[Sales Month]]=MAX(Sales[Sales Month]),Sales[[#This Row],[Upsell $ Per Non-Paying User]]*Sales[[#This Row],[Non-Paying Users]],0)</f>
        <v>0</v>
      </c>
      <c r="Q455" t="str">
        <f>_xlfn.IFS(Sales[[#This Row],[Current Upsell $]]=0," ",Sales[[#This Row],[Current Upsell $]]&gt;=400,"High",Sales[[#This Row],[Current Upsell $]]&gt;=100,"Medium",Sales[[#This Row],[Current Upsell $]]&lt;100,"Low")</f>
        <v xml:space="preserve"> </v>
      </c>
      <c r="R455" t="str">
        <f>IF(Sales[[#This Row],[Current Upsell $]]&gt;0,_xlfn.TEXTJOIN(" ",FALSE,Sales[[#This Row],[Subscription Type]],Sales[[#This Row],[Upsell Priority]],TEXT(Sales[[#This Row],[Current Upsell $]],"$#")),"")</f>
        <v/>
      </c>
    </row>
    <row r="456" spans="1:18" x14ac:dyDescent="0.25">
      <c r="A456">
        <v>100203</v>
      </c>
      <c r="B456" t="s">
        <v>0</v>
      </c>
      <c r="D456" s="1"/>
      <c r="E456" s="1"/>
      <c r="F456">
        <v>19</v>
      </c>
      <c r="G456">
        <v>29</v>
      </c>
      <c r="H456" s="1">
        <v>44228</v>
      </c>
      <c r="I456" s="1">
        <v>44378</v>
      </c>
      <c r="J456">
        <v>5</v>
      </c>
      <c r="K456">
        <v>0</v>
      </c>
      <c r="L456" s="1">
        <v>44317</v>
      </c>
      <c r="M456">
        <v>190</v>
      </c>
      <c r="N456" s="11">
        <f>_xlfn.SWITCH(Sales[[#This Row],[Subscription Type]],"Basic",10,"Premium",10,"Business",25,"Enterprise",27)</f>
        <v>10</v>
      </c>
      <c r="O456">
        <f>IF(Sales[[#This Row],[Number of Users]]-Sales[[#This Row],[Licenses Bought]]&lt;0,0,Sales[[#This Row],[Number of Users]]-Sales[[#This Row],[Licenses Bought]])</f>
        <v>10</v>
      </c>
      <c r="P456" s="3">
        <f>IF(Sales[[#This Row],[Sales Month]]=MAX(Sales[Sales Month]),Sales[[#This Row],[Upsell $ Per Non-Paying User]]*Sales[[#This Row],[Non-Paying Users]],0)</f>
        <v>0</v>
      </c>
      <c r="Q456" t="str">
        <f>_xlfn.IFS(Sales[[#This Row],[Current Upsell $]]=0," ",Sales[[#This Row],[Current Upsell $]]&gt;=400,"High",Sales[[#This Row],[Current Upsell $]]&gt;=100,"Medium",Sales[[#This Row],[Current Upsell $]]&lt;100,"Low")</f>
        <v xml:space="preserve"> </v>
      </c>
      <c r="R456" t="str">
        <f>IF(Sales[[#This Row],[Current Upsell $]]&gt;0,_xlfn.TEXTJOIN(" ",FALSE,Sales[[#This Row],[Subscription Type]],Sales[[#This Row],[Upsell Priority]],TEXT(Sales[[#This Row],[Current Upsell $]],"$#")),"")</f>
        <v/>
      </c>
    </row>
    <row r="457" spans="1:18" x14ac:dyDescent="0.25">
      <c r="A457">
        <v>100204</v>
      </c>
      <c r="B457" t="s">
        <v>1</v>
      </c>
      <c r="D457" s="1"/>
      <c r="E457" s="1"/>
      <c r="F457">
        <v>18</v>
      </c>
      <c r="G457">
        <v>19</v>
      </c>
      <c r="H457" s="1">
        <v>44228</v>
      </c>
      <c r="I457" s="1">
        <v>44378</v>
      </c>
      <c r="J457">
        <v>5</v>
      </c>
      <c r="K457">
        <v>0</v>
      </c>
      <c r="L457" s="1">
        <v>44317</v>
      </c>
      <c r="M457">
        <v>450</v>
      </c>
      <c r="N457" s="11">
        <f>_xlfn.SWITCH(Sales[[#This Row],[Subscription Type]],"Basic",10,"Premium",10,"Business",25,"Enterprise",27)</f>
        <v>25</v>
      </c>
      <c r="O457">
        <f>IF(Sales[[#This Row],[Number of Users]]-Sales[[#This Row],[Licenses Bought]]&lt;0,0,Sales[[#This Row],[Number of Users]]-Sales[[#This Row],[Licenses Bought]])</f>
        <v>1</v>
      </c>
      <c r="P457" s="3">
        <f>IF(Sales[[#This Row],[Sales Month]]=MAX(Sales[Sales Month]),Sales[[#This Row],[Upsell $ Per Non-Paying User]]*Sales[[#This Row],[Non-Paying Users]],0)</f>
        <v>0</v>
      </c>
      <c r="Q457" t="str">
        <f>_xlfn.IFS(Sales[[#This Row],[Current Upsell $]]=0," ",Sales[[#This Row],[Current Upsell $]]&gt;=400,"High",Sales[[#This Row],[Current Upsell $]]&gt;=100,"Medium",Sales[[#This Row],[Current Upsell $]]&lt;100,"Low")</f>
        <v xml:space="preserve"> </v>
      </c>
      <c r="R457" t="str">
        <f>IF(Sales[[#This Row],[Current Upsell $]]&gt;0,_xlfn.TEXTJOIN(" ",FALSE,Sales[[#This Row],[Subscription Type]],Sales[[#This Row],[Upsell Priority]],TEXT(Sales[[#This Row],[Current Upsell $]],"$#")),"")</f>
        <v/>
      </c>
    </row>
    <row r="458" spans="1:18" x14ac:dyDescent="0.25">
      <c r="A458">
        <v>100205</v>
      </c>
      <c r="B458" t="s">
        <v>0</v>
      </c>
      <c r="D458" s="1"/>
      <c r="E458" s="1"/>
      <c r="F458">
        <v>17</v>
      </c>
      <c r="G458">
        <v>23</v>
      </c>
      <c r="H458" s="1">
        <v>44228</v>
      </c>
      <c r="I458" s="1">
        <v>44378</v>
      </c>
      <c r="J458">
        <v>5</v>
      </c>
      <c r="K458">
        <v>0</v>
      </c>
      <c r="L458" s="1">
        <v>44317</v>
      </c>
      <c r="M458">
        <v>170</v>
      </c>
      <c r="N458" s="11">
        <f>_xlfn.SWITCH(Sales[[#This Row],[Subscription Type]],"Basic",10,"Premium",10,"Business",25,"Enterprise",27)</f>
        <v>10</v>
      </c>
      <c r="O458">
        <f>IF(Sales[[#This Row],[Number of Users]]-Sales[[#This Row],[Licenses Bought]]&lt;0,0,Sales[[#This Row],[Number of Users]]-Sales[[#This Row],[Licenses Bought]])</f>
        <v>6</v>
      </c>
      <c r="P458" s="3">
        <f>IF(Sales[[#This Row],[Sales Month]]=MAX(Sales[Sales Month]),Sales[[#This Row],[Upsell $ Per Non-Paying User]]*Sales[[#This Row],[Non-Paying Users]],0)</f>
        <v>0</v>
      </c>
      <c r="Q458" t="str">
        <f>_xlfn.IFS(Sales[[#This Row],[Current Upsell $]]=0," ",Sales[[#This Row],[Current Upsell $]]&gt;=400,"High",Sales[[#This Row],[Current Upsell $]]&gt;=100,"Medium",Sales[[#This Row],[Current Upsell $]]&lt;100,"Low")</f>
        <v xml:space="preserve"> </v>
      </c>
      <c r="R458" t="str">
        <f>IF(Sales[[#This Row],[Current Upsell $]]&gt;0,_xlfn.TEXTJOIN(" ",FALSE,Sales[[#This Row],[Subscription Type]],Sales[[#This Row],[Upsell Priority]],TEXT(Sales[[#This Row],[Current Upsell $]],"$#")),"")</f>
        <v/>
      </c>
    </row>
    <row r="459" spans="1:18" x14ac:dyDescent="0.25">
      <c r="A459">
        <v>100206</v>
      </c>
      <c r="B459" t="s">
        <v>3</v>
      </c>
      <c r="F459">
        <v>0</v>
      </c>
      <c r="G459">
        <v>19</v>
      </c>
      <c r="H459" s="1">
        <v>44228</v>
      </c>
      <c r="I459" s="1">
        <v>44378</v>
      </c>
      <c r="J459">
        <v>5</v>
      </c>
      <c r="K459">
        <v>0</v>
      </c>
      <c r="L459" s="1">
        <v>44317</v>
      </c>
      <c r="M459">
        <v>0</v>
      </c>
      <c r="N459" s="11">
        <f>_xlfn.SWITCH(Sales[[#This Row],[Subscription Type]],"Basic",10,"Premium",10,"Business",25,"Enterprise",27)</f>
        <v>10</v>
      </c>
      <c r="O459">
        <f>IF(Sales[[#This Row],[Number of Users]]-Sales[[#This Row],[Licenses Bought]]&lt;0,0,Sales[[#This Row],[Number of Users]]-Sales[[#This Row],[Licenses Bought]])</f>
        <v>19</v>
      </c>
      <c r="P459" s="3">
        <f>IF(Sales[[#This Row],[Sales Month]]=MAX(Sales[Sales Month]),Sales[[#This Row],[Upsell $ Per Non-Paying User]]*Sales[[#This Row],[Non-Paying Users]],0)</f>
        <v>0</v>
      </c>
      <c r="Q459" t="str">
        <f>_xlfn.IFS(Sales[[#This Row],[Current Upsell $]]=0," ",Sales[[#This Row],[Current Upsell $]]&gt;=400,"High",Sales[[#This Row],[Current Upsell $]]&gt;=100,"Medium",Sales[[#This Row],[Current Upsell $]]&lt;100,"Low")</f>
        <v xml:space="preserve"> </v>
      </c>
      <c r="R459" t="str">
        <f>IF(Sales[[#This Row],[Current Upsell $]]&gt;0,_xlfn.TEXTJOIN(" ",FALSE,Sales[[#This Row],[Subscription Type]],Sales[[#This Row],[Upsell Priority]],TEXT(Sales[[#This Row],[Current Upsell $]],"$#")),"")</f>
        <v/>
      </c>
    </row>
    <row r="460" spans="1:18" x14ac:dyDescent="0.25">
      <c r="A460">
        <v>100207</v>
      </c>
      <c r="B460" t="s">
        <v>0</v>
      </c>
      <c r="D460" s="1"/>
      <c r="E460" s="1"/>
      <c r="F460">
        <v>12</v>
      </c>
      <c r="G460">
        <v>16</v>
      </c>
      <c r="H460" s="1">
        <v>44228</v>
      </c>
      <c r="I460" s="1">
        <v>44378</v>
      </c>
      <c r="J460">
        <v>5</v>
      </c>
      <c r="K460">
        <v>0</v>
      </c>
      <c r="L460" s="1">
        <v>44317</v>
      </c>
      <c r="M460">
        <v>120</v>
      </c>
      <c r="N460" s="11">
        <f>_xlfn.SWITCH(Sales[[#This Row],[Subscription Type]],"Basic",10,"Premium",10,"Business",25,"Enterprise",27)</f>
        <v>10</v>
      </c>
      <c r="O460">
        <f>IF(Sales[[#This Row],[Number of Users]]-Sales[[#This Row],[Licenses Bought]]&lt;0,0,Sales[[#This Row],[Number of Users]]-Sales[[#This Row],[Licenses Bought]])</f>
        <v>4</v>
      </c>
      <c r="P460" s="3">
        <f>IF(Sales[[#This Row],[Sales Month]]=MAX(Sales[Sales Month]),Sales[[#This Row],[Upsell $ Per Non-Paying User]]*Sales[[#This Row],[Non-Paying Users]],0)</f>
        <v>0</v>
      </c>
      <c r="Q460" t="str">
        <f>_xlfn.IFS(Sales[[#This Row],[Current Upsell $]]=0," ",Sales[[#This Row],[Current Upsell $]]&gt;=400,"High",Sales[[#This Row],[Current Upsell $]]&gt;=100,"Medium",Sales[[#This Row],[Current Upsell $]]&lt;100,"Low")</f>
        <v xml:space="preserve"> </v>
      </c>
      <c r="R460" t="str">
        <f>IF(Sales[[#This Row],[Current Upsell $]]&gt;0,_xlfn.TEXTJOIN(" ",FALSE,Sales[[#This Row],[Subscription Type]],Sales[[#This Row],[Upsell Priority]],TEXT(Sales[[#This Row],[Current Upsell $]],"$#")),"")</f>
        <v/>
      </c>
    </row>
    <row r="461" spans="1:18" x14ac:dyDescent="0.25">
      <c r="A461">
        <v>100208</v>
      </c>
      <c r="B461" t="s">
        <v>1</v>
      </c>
      <c r="F461">
        <v>10</v>
      </c>
      <c r="G461">
        <v>10</v>
      </c>
      <c r="H461" s="1">
        <v>44228</v>
      </c>
      <c r="I461" s="1">
        <v>44348</v>
      </c>
      <c r="J461">
        <v>4</v>
      </c>
      <c r="K461">
        <v>0</v>
      </c>
      <c r="L461" s="1">
        <v>44317</v>
      </c>
      <c r="M461">
        <v>250</v>
      </c>
      <c r="N461" s="11">
        <f>_xlfn.SWITCH(Sales[[#This Row],[Subscription Type]],"Basic",10,"Premium",10,"Business",25,"Enterprise",27)</f>
        <v>25</v>
      </c>
      <c r="O461">
        <f>IF(Sales[[#This Row],[Number of Users]]-Sales[[#This Row],[Licenses Bought]]&lt;0,0,Sales[[#This Row],[Number of Users]]-Sales[[#This Row],[Licenses Bought]])</f>
        <v>0</v>
      </c>
      <c r="P461" s="3">
        <f>IF(Sales[[#This Row],[Sales Month]]=MAX(Sales[Sales Month]),Sales[[#This Row],[Upsell $ Per Non-Paying User]]*Sales[[#This Row],[Non-Paying Users]],0)</f>
        <v>0</v>
      </c>
      <c r="Q461" t="str">
        <f>_xlfn.IFS(Sales[[#This Row],[Current Upsell $]]=0," ",Sales[[#This Row],[Current Upsell $]]&gt;=400,"High",Sales[[#This Row],[Current Upsell $]]&gt;=100,"Medium",Sales[[#This Row],[Current Upsell $]]&lt;100,"Low")</f>
        <v xml:space="preserve"> </v>
      </c>
      <c r="R461" t="str">
        <f>IF(Sales[[#This Row],[Current Upsell $]]&gt;0,_xlfn.TEXTJOIN(" ",FALSE,Sales[[#This Row],[Subscription Type]],Sales[[#This Row],[Upsell Priority]],TEXT(Sales[[#This Row],[Current Upsell $]],"$#")),"")</f>
        <v/>
      </c>
    </row>
    <row r="462" spans="1:18" x14ac:dyDescent="0.25">
      <c r="A462">
        <v>100209</v>
      </c>
      <c r="B462" t="s">
        <v>3</v>
      </c>
      <c r="F462">
        <v>0</v>
      </c>
      <c r="G462">
        <v>12</v>
      </c>
      <c r="H462" s="1">
        <v>44228</v>
      </c>
      <c r="I462" s="1">
        <v>44378</v>
      </c>
      <c r="J462">
        <v>5</v>
      </c>
      <c r="K462">
        <v>0</v>
      </c>
      <c r="L462" s="1">
        <v>44317</v>
      </c>
      <c r="M462">
        <v>0</v>
      </c>
      <c r="N462" s="11">
        <f>_xlfn.SWITCH(Sales[[#This Row],[Subscription Type]],"Basic",10,"Premium",10,"Business",25,"Enterprise",27)</f>
        <v>10</v>
      </c>
      <c r="O462">
        <f>IF(Sales[[#This Row],[Number of Users]]-Sales[[#This Row],[Licenses Bought]]&lt;0,0,Sales[[#This Row],[Number of Users]]-Sales[[#This Row],[Licenses Bought]])</f>
        <v>12</v>
      </c>
      <c r="P462" s="3">
        <f>IF(Sales[[#This Row],[Sales Month]]=MAX(Sales[Sales Month]),Sales[[#This Row],[Upsell $ Per Non-Paying User]]*Sales[[#This Row],[Non-Paying Users]],0)</f>
        <v>0</v>
      </c>
      <c r="Q462" t="str">
        <f>_xlfn.IFS(Sales[[#This Row],[Current Upsell $]]=0," ",Sales[[#This Row],[Current Upsell $]]&gt;=400,"High",Sales[[#This Row],[Current Upsell $]]&gt;=100,"Medium",Sales[[#This Row],[Current Upsell $]]&lt;100,"Low")</f>
        <v xml:space="preserve"> </v>
      </c>
      <c r="R462" t="str">
        <f>IF(Sales[[#This Row],[Current Upsell $]]&gt;0,_xlfn.TEXTJOIN(" ",FALSE,Sales[[#This Row],[Subscription Type]],Sales[[#This Row],[Upsell Priority]],TEXT(Sales[[#This Row],[Current Upsell $]],"$#")),"")</f>
        <v/>
      </c>
    </row>
    <row r="463" spans="1:18" x14ac:dyDescent="0.25">
      <c r="A463">
        <v>100210</v>
      </c>
      <c r="B463" t="s">
        <v>0</v>
      </c>
      <c r="F463">
        <v>5</v>
      </c>
      <c r="G463">
        <v>6</v>
      </c>
      <c r="H463" s="1">
        <v>44228</v>
      </c>
      <c r="I463" s="1">
        <v>44348</v>
      </c>
      <c r="J463">
        <v>4</v>
      </c>
      <c r="K463">
        <v>0</v>
      </c>
      <c r="L463" s="1">
        <v>44317</v>
      </c>
      <c r="M463">
        <v>50</v>
      </c>
      <c r="N463" s="11">
        <f>_xlfn.SWITCH(Sales[[#This Row],[Subscription Type]],"Basic",10,"Premium",10,"Business",25,"Enterprise",27)</f>
        <v>10</v>
      </c>
      <c r="O463">
        <f>IF(Sales[[#This Row],[Number of Users]]-Sales[[#This Row],[Licenses Bought]]&lt;0,0,Sales[[#This Row],[Number of Users]]-Sales[[#This Row],[Licenses Bought]])</f>
        <v>1</v>
      </c>
      <c r="P463" s="3">
        <f>IF(Sales[[#This Row],[Sales Month]]=MAX(Sales[Sales Month]),Sales[[#This Row],[Upsell $ Per Non-Paying User]]*Sales[[#This Row],[Non-Paying Users]],0)</f>
        <v>0</v>
      </c>
      <c r="Q463" t="str">
        <f>_xlfn.IFS(Sales[[#This Row],[Current Upsell $]]=0," ",Sales[[#This Row],[Current Upsell $]]&gt;=400,"High",Sales[[#This Row],[Current Upsell $]]&gt;=100,"Medium",Sales[[#This Row],[Current Upsell $]]&lt;100,"Low")</f>
        <v xml:space="preserve"> </v>
      </c>
      <c r="R463" t="str">
        <f>IF(Sales[[#This Row],[Current Upsell $]]&gt;0,_xlfn.TEXTJOIN(" ",FALSE,Sales[[#This Row],[Subscription Type]],Sales[[#This Row],[Upsell Priority]],TEXT(Sales[[#This Row],[Current Upsell $]],"$#")),"")</f>
        <v/>
      </c>
    </row>
    <row r="464" spans="1:18" x14ac:dyDescent="0.25">
      <c r="A464">
        <v>100212</v>
      </c>
      <c r="B464" t="s">
        <v>3</v>
      </c>
      <c r="F464">
        <v>0</v>
      </c>
      <c r="G464">
        <v>3</v>
      </c>
      <c r="H464" s="1">
        <v>44228</v>
      </c>
      <c r="I464" s="1">
        <v>44378</v>
      </c>
      <c r="J464">
        <v>5</v>
      </c>
      <c r="K464">
        <v>0</v>
      </c>
      <c r="L464" s="1">
        <v>44317</v>
      </c>
      <c r="M464">
        <v>0</v>
      </c>
      <c r="N464" s="11">
        <f>_xlfn.SWITCH(Sales[[#This Row],[Subscription Type]],"Basic",10,"Premium",10,"Business",25,"Enterprise",27)</f>
        <v>10</v>
      </c>
      <c r="O464">
        <f>IF(Sales[[#This Row],[Number of Users]]-Sales[[#This Row],[Licenses Bought]]&lt;0,0,Sales[[#This Row],[Number of Users]]-Sales[[#This Row],[Licenses Bought]])</f>
        <v>3</v>
      </c>
      <c r="P464" s="3">
        <f>IF(Sales[[#This Row],[Sales Month]]=MAX(Sales[Sales Month]),Sales[[#This Row],[Upsell $ Per Non-Paying User]]*Sales[[#This Row],[Non-Paying Users]],0)</f>
        <v>0</v>
      </c>
      <c r="Q464" t="str">
        <f>_xlfn.IFS(Sales[[#This Row],[Current Upsell $]]=0," ",Sales[[#This Row],[Current Upsell $]]&gt;=400,"High",Sales[[#This Row],[Current Upsell $]]&gt;=100,"Medium",Sales[[#This Row],[Current Upsell $]]&lt;100,"Low")</f>
        <v xml:space="preserve"> </v>
      </c>
      <c r="R464" t="str">
        <f>IF(Sales[[#This Row],[Current Upsell $]]&gt;0,_xlfn.TEXTJOIN(" ",FALSE,Sales[[#This Row],[Subscription Type]],Sales[[#This Row],[Upsell Priority]],TEXT(Sales[[#This Row],[Current Upsell $]],"$#")),"")</f>
        <v/>
      </c>
    </row>
    <row r="465" spans="1:18" x14ac:dyDescent="0.25">
      <c r="A465">
        <v>100213</v>
      </c>
      <c r="B465" t="s">
        <v>3</v>
      </c>
      <c r="F465">
        <v>0</v>
      </c>
      <c r="G465">
        <v>2</v>
      </c>
      <c r="H465" s="1">
        <v>44228</v>
      </c>
      <c r="I465" s="1">
        <v>44378</v>
      </c>
      <c r="J465">
        <v>5</v>
      </c>
      <c r="K465">
        <v>0</v>
      </c>
      <c r="L465" s="1">
        <v>44317</v>
      </c>
      <c r="M465">
        <v>0</v>
      </c>
      <c r="N465" s="11">
        <f>_xlfn.SWITCH(Sales[[#This Row],[Subscription Type]],"Basic",10,"Premium",10,"Business",25,"Enterprise",27)</f>
        <v>10</v>
      </c>
      <c r="O465">
        <f>IF(Sales[[#This Row],[Number of Users]]-Sales[[#This Row],[Licenses Bought]]&lt;0,0,Sales[[#This Row],[Number of Users]]-Sales[[#This Row],[Licenses Bought]])</f>
        <v>2</v>
      </c>
      <c r="P465" s="3">
        <f>IF(Sales[[#This Row],[Sales Month]]=MAX(Sales[Sales Month]),Sales[[#This Row],[Upsell $ Per Non-Paying User]]*Sales[[#This Row],[Non-Paying Users]],0)</f>
        <v>0</v>
      </c>
      <c r="Q465" t="str">
        <f>_xlfn.IFS(Sales[[#This Row],[Current Upsell $]]=0," ",Sales[[#This Row],[Current Upsell $]]&gt;=400,"High",Sales[[#This Row],[Current Upsell $]]&gt;=100,"Medium",Sales[[#This Row],[Current Upsell $]]&lt;100,"Low")</f>
        <v xml:space="preserve"> </v>
      </c>
      <c r="R465" t="str">
        <f>IF(Sales[[#This Row],[Current Upsell $]]&gt;0,_xlfn.TEXTJOIN(" ",FALSE,Sales[[#This Row],[Subscription Type]],Sales[[#This Row],[Upsell Priority]],TEXT(Sales[[#This Row],[Current Upsell $]],"$#")),"")</f>
        <v/>
      </c>
    </row>
    <row r="466" spans="1:18" x14ac:dyDescent="0.25">
      <c r="A466">
        <v>100214</v>
      </c>
      <c r="B466" t="s">
        <v>0</v>
      </c>
      <c r="D466" s="1"/>
      <c r="E466" s="1"/>
      <c r="F466">
        <v>2</v>
      </c>
      <c r="G466">
        <v>3</v>
      </c>
      <c r="H466" s="1">
        <v>44228</v>
      </c>
      <c r="I466" s="1">
        <v>44378</v>
      </c>
      <c r="J466">
        <v>5</v>
      </c>
      <c r="K466">
        <v>0</v>
      </c>
      <c r="L466" s="1">
        <v>44317</v>
      </c>
      <c r="M466">
        <v>20</v>
      </c>
      <c r="N466" s="11">
        <f>_xlfn.SWITCH(Sales[[#This Row],[Subscription Type]],"Basic",10,"Premium",10,"Business",25,"Enterprise",27)</f>
        <v>10</v>
      </c>
      <c r="O466">
        <f>IF(Sales[[#This Row],[Number of Users]]-Sales[[#This Row],[Licenses Bought]]&lt;0,0,Sales[[#This Row],[Number of Users]]-Sales[[#This Row],[Licenses Bought]])</f>
        <v>1</v>
      </c>
      <c r="P466" s="3">
        <f>IF(Sales[[#This Row],[Sales Month]]=MAX(Sales[Sales Month]),Sales[[#This Row],[Upsell $ Per Non-Paying User]]*Sales[[#This Row],[Non-Paying Users]],0)</f>
        <v>0</v>
      </c>
      <c r="Q466" t="str">
        <f>_xlfn.IFS(Sales[[#This Row],[Current Upsell $]]=0," ",Sales[[#This Row],[Current Upsell $]]&gt;=400,"High",Sales[[#This Row],[Current Upsell $]]&gt;=100,"Medium",Sales[[#This Row],[Current Upsell $]]&lt;100,"Low")</f>
        <v xml:space="preserve"> </v>
      </c>
      <c r="R466" t="str">
        <f>IF(Sales[[#This Row],[Current Upsell $]]&gt;0,_xlfn.TEXTJOIN(" ",FALSE,Sales[[#This Row],[Subscription Type]],Sales[[#This Row],[Upsell Priority]],TEXT(Sales[[#This Row],[Current Upsell $]],"$#")),"")</f>
        <v/>
      </c>
    </row>
    <row r="467" spans="1:18" x14ac:dyDescent="0.25">
      <c r="A467">
        <v>100215</v>
      </c>
      <c r="B467" t="s">
        <v>3</v>
      </c>
      <c r="F467">
        <v>0</v>
      </c>
      <c r="G467">
        <v>2</v>
      </c>
      <c r="H467" s="1">
        <v>44228</v>
      </c>
      <c r="I467" s="1">
        <v>44348</v>
      </c>
      <c r="J467">
        <v>4</v>
      </c>
      <c r="K467">
        <v>0</v>
      </c>
      <c r="L467" s="1">
        <v>44317</v>
      </c>
      <c r="M467">
        <v>0</v>
      </c>
      <c r="N467" s="11">
        <f>_xlfn.SWITCH(Sales[[#This Row],[Subscription Type]],"Basic",10,"Premium",10,"Business",25,"Enterprise",27)</f>
        <v>10</v>
      </c>
      <c r="O467">
        <f>IF(Sales[[#This Row],[Number of Users]]-Sales[[#This Row],[Licenses Bought]]&lt;0,0,Sales[[#This Row],[Number of Users]]-Sales[[#This Row],[Licenses Bought]])</f>
        <v>2</v>
      </c>
      <c r="P467" s="3">
        <f>IF(Sales[[#This Row],[Sales Month]]=MAX(Sales[Sales Month]),Sales[[#This Row],[Upsell $ Per Non-Paying User]]*Sales[[#This Row],[Non-Paying Users]],0)</f>
        <v>0</v>
      </c>
      <c r="Q467" t="str">
        <f>_xlfn.IFS(Sales[[#This Row],[Current Upsell $]]=0," ",Sales[[#This Row],[Current Upsell $]]&gt;=400,"High",Sales[[#This Row],[Current Upsell $]]&gt;=100,"Medium",Sales[[#This Row],[Current Upsell $]]&lt;100,"Low")</f>
        <v xml:space="preserve"> </v>
      </c>
      <c r="R467" t="str">
        <f>IF(Sales[[#This Row],[Current Upsell $]]&gt;0,_xlfn.TEXTJOIN(" ",FALSE,Sales[[#This Row],[Subscription Type]],Sales[[#This Row],[Upsell Priority]],TEXT(Sales[[#This Row],[Current Upsell $]],"$#")),"")</f>
        <v/>
      </c>
    </row>
    <row r="468" spans="1:18" x14ac:dyDescent="0.25">
      <c r="A468">
        <v>100216</v>
      </c>
      <c r="B468" t="s">
        <v>3</v>
      </c>
      <c r="F468">
        <v>0</v>
      </c>
      <c r="G468">
        <v>2</v>
      </c>
      <c r="H468" s="1">
        <v>44228</v>
      </c>
      <c r="I468" s="1">
        <v>44348</v>
      </c>
      <c r="J468">
        <v>4</v>
      </c>
      <c r="K468">
        <v>0</v>
      </c>
      <c r="L468" s="1">
        <v>44317</v>
      </c>
      <c r="M468">
        <v>0</v>
      </c>
      <c r="N468" s="11">
        <f>_xlfn.SWITCH(Sales[[#This Row],[Subscription Type]],"Basic",10,"Premium",10,"Business",25,"Enterprise",27)</f>
        <v>10</v>
      </c>
      <c r="O468">
        <f>IF(Sales[[#This Row],[Number of Users]]-Sales[[#This Row],[Licenses Bought]]&lt;0,0,Sales[[#This Row],[Number of Users]]-Sales[[#This Row],[Licenses Bought]])</f>
        <v>2</v>
      </c>
      <c r="P468" s="3">
        <f>IF(Sales[[#This Row],[Sales Month]]=MAX(Sales[Sales Month]),Sales[[#This Row],[Upsell $ Per Non-Paying User]]*Sales[[#This Row],[Non-Paying Users]],0)</f>
        <v>0</v>
      </c>
      <c r="Q468" t="str">
        <f>_xlfn.IFS(Sales[[#This Row],[Current Upsell $]]=0," ",Sales[[#This Row],[Current Upsell $]]&gt;=400,"High",Sales[[#This Row],[Current Upsell $]]&gt;=100,"Medium",Sales[[#This Row],[Current Upsell $]]&lt;100,"Low")</f>
        <v xml:space="preserve"> </v>
      </c>
      <c r="R468" t="str">
        <f>IF(Sales[[#This Row],[Current Upsell $]]&gt;0,_xlfn.TEXTJOIN(" ",FALSE,Sales[[#This Row],[Subscription Type]],Sales[[#This Row],[Upsell Priority]],TEXT(Sales[[#This Row],[Current Upsell $]],"$#")),"")</f>
        <v/>
      </c>
    </row>
    <row r="469" spans="1:18" x14ac:dyDescent="0.25">
      <c r="A469">
        <v>100217</v>
      </c>
      <c r="B469" t="s">
        <v>3</v>
      </c>
      <c r="F469">
        <v>0</v>
      </c>
      <c r="G469">
        <v>2</v>
      </c>
      <c r="H469" s="1">
        <v>44228</v>
      </c>
      <c r="I469" s="1">
        <v>44378</v>
      </c>
      <c r="J469">
        <v>5</v>
      </c>
      <c r="K469">
        <v>0</v>
      </c>
      <c r="L469" s="1">
        <v>44317</v>
      </c>
      <c r="M469">
        <v>0</v>
      </c>
      <c r="N469" s="11">
        <f>_xlfn.SWITCH(Sales[[#This Row],[Subscription Type]],"Basic",10,"Premium",10,"Business",25,"Enterprise",27)</f>
        <v>10</v>
      </c>
      <c r="O469">
        <f>IF(Sales[[#This Row],[Number of Users]]-Sales[[#This Row],[Licenses Bought]]&lt;0,0,Sales[[#This Row],[Number of Users]]-Sales[[#This Row],[Licenses Bought]])</f>
        <v>2</v>
      </c>
      <c r="P469" s="3">
        <f>IF(Sales[[#This Row],[Sales Month]]=MAX(Sales[Sales Month]),Sales[[#This Row],[Upsell $ Per Non-Paying User]]*Sales[[#This Row],[Non-Paying Users]],0)</f>
        <v>0</v>
      </c>
      <c r="Q469" t="str">
        <f>_xlfn.IFS(Sales[[#This Row],[Current Upsell $]]=0," ",Sales[[#This Row],[Current Upsell $]]&gt;=400,"High",Sales[[#This Row],[Current Upsell $]]&gt;=100,"Medium",Sales[[#This Row],[Current Upsell $]]&lt;100,"Low")</f>
        <v xml:space="preserve"> </v>
      </c>
      <c r="R469" t="str">
        <f>IF(Sales[[#This Row],[Current Upsell $]]&gt;0,_xlfn.TEXTJOIN(" ",FALSE,Sales[[#This Row],[Subscription Type]],Sales[[#This Row],[Upsell Priority]],TEXT(Sales[[#This Row],[Current Upsell $]],"$#")),"")</f>
        <v/>
      </c>
    </row>
    <row r="470" spans="1:18" x14ac:dyDescent="0.25">
      <c r="A470">
        <v>100218</v>
      </c>
      <c r="B470" t="s">
        <v>0</v>
      </c>
      <c r="D470" s="1"/>
      <c r="E470" s="1"/>
      <c r="F470">
        <v>1</v>
      </c>
      <c r="G470">
        <v>2</v>
      </c>
      <c r="H470" s="1">
        <v>44228</v>
      </c>
      <c r="I470" s="1">
        <v>44378</v>
      </c>
      <c r="J470">
        <v>5</v>
      </c>
      <c r="K470">
        <v>0</v>
      </c>
      <c r="L470" s="1">
        <v>44317</v>
      </c>
      <c r="M470">
        <v>10</v>
      </c>
      <c r="N470" s="11">
        <f>_xlfn.SWITCH(Sales[[#This Row],[Subscription Type]],"Basic",10,"Premium",10,"Business",25,"Enterprise",27)</f>
        <v>10</v>
      </c>
      <c r="O470">
        <f>IF(Sales[[#This Row],[Number of Users]]-Sales[[#This Row],[Licenses Bought]]&lt;0,0,Sales[[#This Row],[Number of Users]]-Sales[[#This Row],[Licenses Bought]])</f>
        <v>1</v>
      </c>
      <c r="P470" s="3">
        <f>IF(Sales[[#This Row],[Sales Month]]=MAX(Sales[Sales Month]),Sales[[#This Row],[Upsell $ Per Non-Paying User]]*Sales[[#This Row],[Non-Paying Users]],0)</f>
        <v>0</v>
      </c>
      <c r="Q470" t="str">
        <f>_xlfn.IFS(Sales[[#This Row],[Current Upsell $]]=0," ",Sales[[#This Row],[Current Upsell $]]&gt;=400,"High",Sales[[#This Row],[Current Upsell $]]&gt;=100,"Medium",Sales[[#This Row],[Current Upsell $]]&lt;100,"Low")</f>
        <v xml:space="preserve"> </v>
      </c>
      <c r="R470" t="str">
        <f>IF(Sales[[#This Row],[Current Upsell $]]&gt;0,_xlfn.TEXTJOIN(" ",FALSE,Sales[[#This Row],[Subscription Type]],Sales[[#This Row],[Upsell Priority]],TEXT(Sales[[#This Row],[Current Upsell $]],"$#")),"")</f>
        <v/>
      </c>
    </row>
    <row r="471" spans="1:18" x14ac:dyDescent="0.25">
      <c r="A471">
        <v>100005</v>
      </c>
      <c r="B471" t="s">
        <v>1</v>
      </c>
      <c r="D471" s="1"/>
      <c r="E471" s="1"/>
      <c r="F471">
        <v>37</v>
      </c>
      <c r="G471">
        <v>55</v>
      </c>
      <c r="H471" s="1">
        <v>43800</v>
      </c>
      <c r="I471" s="1">
        <v>44378</v>
      </c>
      <c r="J471">
        <v>19</v>
      </c>
      <c r="K471">
        <v>0</v>
      </c>
      <c r="L471" s="1">
        <v>44317</v>
      </c>
      <c r="M471">
        <v>925</v>
      </c>
      <c r="N471" s="11">
        <f>_xlfn.SWITCH(Sales[[#This Row],[Subscription Type]],"Basic",10,"Premium",10,"Business",25,"Enterprise",27)</f>
        <v>25</v>
      </c>
      <c r="O471">
        <f>IF(Sales[[#This Row],[Number of Users]]-Sales[[#This Row],[Licenses Bought]]&lt;0,0,Sales[[#This Row],[Number of Users]]-Sales[[#This Row],[Licenses Bought]])</f>
        <v>18</v>
      </c>
      <c r="P471" s="3">
        <f>IF(Sales[[#This Row],[Sales Month]]=MAX(Sales[Sales Month]),Sales[[#This Row],[Upsell $ Per Non-Paying User]]*Sales[[#This Row],[Non-Paying Users]],0)</f>
        <v>0</v>
      </c>
      <c r="Q471" t="str">
        <f>_xlfn.IFS(Sales[[#This Row],[Current Upsell $]]=0," ",Sales[[#This Row],[Current Upsell $]]&gt;=400,"High",Sales[[#This Row],[Current Upsell $]]&gt;=100,"Medium",Sales[[#This Row],[Current Upsell $]]&lt;100,"Low")</f>
        <v xml:space="preserve"> </v>
      </c>
      <c r="R471" t="str">
        <f>IF(Sales[[#This Row],[Current Upsell $]]&gt;0,_xlfn.TEXTJOIN(" ",FALSE,Sales[[#This Row],[Subscription Type]],Sales[[#This Row],[Upsell Priority]],TEXT(Sales[[#This Row],[Current Upsell $]],"$#")),"")</f>
        <v/>
      </c>
    </row>
    <row r="472" spans="1:18" x14ac:dyDescent="0.25">
      <c r="A472">
        <v>100220</v>
      </c>
      <c r="B472" t="s">
        <v>0</v>
      </c>
      <c r="D472" s="1"/>
      <c r="E472" s="1"/>
      <c r="F472">
        <v>46</v>
      </c>
      <c r="G472">
        <v>67</v>
      </c>
      <c r="H472" s="1">
        <v>44256</v>
      </c>
      <c r="I472" s="1">
        <v>44378</v>
      </c>
      <c r="J472">
        <v>4</v>
      </c>
      <c r="K472">
        <v>0</v>
      </c>
      <c r="L472" s="1">
        <v>44317</v>
      </c>
      <c r="M472">
        <v>460</v>
      </c>
      <c r="N472" s="11">
        <f>_xlfn.SWITCH(Sales[[#This Row],[Subscription Type]],"Basic",10,"Premium",10,"Business",25,"Enterprise",27)</f>
        <v>10</v>
      </c>
      <c r="O472">
        <f>IF(Sales[[#This Row],[Number of Users]]-Sales[[#This Row],[Licenses Bought]]&lt;0,0,Sales[[#This Row],[Number of Users]]-Sales[[#This Row],[Licenses Bought]])</f>
        <v>21</v>
      </c>
      <c r="P472" s="3">
        <f>IF(Sales[[#This Row],[Sales Month]]=MAX(Sales[Sales Month]),Sales[[#This Row],[Upsell $ Per Non-Paying User]]*Sales[[#This Row],[Non-Paying Users]],0)</f>
        <v>0</v>
      </c>
      <c r="Q472" t="str">
        <f>_xlfn.IFS(Sales[[#This Row],[Current Upsell $]]=0," ",Sales[[#This Row],[Current Upsell $]]&gt;=400,"High",Sales[[#This Row],[Current Upsell $]]&gt;=100,"Medium",Sales[[#This Row],[Current Upsell $]]&lt;100,"Low")</f>
        <v xml:space="preserve"> </v>
      </c>
      <c r="R472" t="str">
        <f>IF(Sales[[#This Row],[Current Upsell $]]&gt;0,_xlfn.TEXTJOIN(" ",FALSE,Sales[[#This Row],[Subscription Type]],Sales[[#This Row],[Upsell Priority]],TEXT(Sales[[#This Row],[Current Upsell $]],"$#")),"")</f>
        <v/>
      </c>
    </row>
    <row r="473" spans="1:18" x14ac:dyDescent="0.25">
      <c r="A473">
        <v>100221</v>
      </c>
      <c r="B473" t="s">
        <v>0</v>
      </c>
      <c r="D473" s="1"/>
      <c r="E473" s="1"/>
      <c r="F473">
        <v>34</v>
      </c>
      <c r="G473">
        <v>55</v>
      </c>
      <c r="H473" s="1">
        <v>44256</v>
      </c>
      <c r="I473" s="1">
        <v>44378</v>
      </c>
      <c r="J473">
        <v>4</v>
      </c>
      <c r="K473">
        <v>0</v>
      </c>
      <c r="L473" s="1">
        <v>44317</v>
      </c>
      <c r="M473">
        <v>340</v>
      </c>
      <c r="N473" s="11">
        <f>_xlfn.SWITCH(Sales[[#This Row],[Subscription Type]],"Basic",10,"Premium",10,"Business",25,"Enterprise",27)</f>
        <v>10</v>
      </c>
      <c r="O473">
        <f>IF(Sales[[#This Row],[Number of Users]]-Sales[[#This Row],[Licenses Bought]]&lt;0,0,Sales[[#This Row],[Number of Users]]-Sales[[#This Row],[Licenses Bought]])</f>
        <v>21</v>
      </c>
      <c r="P473" s="3">
        <f>IF(Sales[[#This Row],[Sales Month]]=MAX(Sales[Sales Month]),Sales[[#This Row],[Upsell $ Per Non-Paying User]]*Sales[[#This Row],[Non-Paying Users]],0)</f>
        <v>0</v>
      </c>
      <c r="Q473" t="str">
        <f>_xlfn.IFS(Sales[[#This Row],[Current Upsell $]]=0," ",Sales[[#This Row],[Current Upsell $]]&gt;=400,"High",Sales[[#This Row],[Current Upsell $]]&gt;=100,"Medium",Sales[[#This Row],[Current Upsell $]]&lt;100,"Low")</f>
        <v xml:space="preserve"> </v>
      </c>
      <c r="R473" t="str">
        <f>IF(Sales[[#This Row],[Current Upsell $]]&gt;0,_xlfn.TEXTJOIN(" ",FALSE,Sales[[#This Row],[Subscription Type]],Sales[[#This Row],[Upsell Priority]],TEXT(Sales[[#This Row],[Current Upsell $]],"$#")),"")</f>
        <v/>
      </c>
    </row>
    <row r="474" spans="1:18" x14ac:dyDescent="0.25">
      <c r="A474">
        <v>100223</v>
      </c>
      <c r="B474" t="s">
        <v>0</v>
      </c>
      <c r="D474" s="1"/>
      <c r="E474" s="1"/>
      <c r="F474">
        <v>41</v>
      </c>
      <c r="G474">
        <v>42</v>
      </c>
      <c r="H474" s="1">
        <v>44256</v>
      </c>
      <c r="I474" s="1">
        <v>44378</v>
      </c>
      <c r="J474">
        <v>4</v>
      </c>
      <c r="K474">
        <v>0</v>
      </c>
      <c r="L474" s="1">
        <v>44317</v>
      </c>
      <c r="M474">
        <v>410</v>
      </c>
      <c r="N474" s="11">
        <f>_xlfn.SWITCH(Sales[[#This Row],[Subscription Type]],"Basic",10,"Premium",10,"Business",25,"Enterprise",27)</f>
        <v>10</v>
      </c>
      <c r="O474">
        <f>IF(Sales[[#This Row],[Number of Users]]-Sales[[#This Row],[Licenses Bought]]&lt;0,0,Sales[[#This Row],[Number of Users]]-Sales[[#This Row],[Licenses Bought]])</f>
        <v>1</v>
      </c>
      <c r="P474" s="3">
        <f>IF(Sales[[#This Row],[Sales Month]]=MAX(Sales[Sales Month]),Sales[[#This Row],[Upsell $ Per Non-Paying User]]*Sales[[#This Row],[Non-Paying Users]],0)</f>
        <v>0</v>
      </c>
      <c r="Q474" t="str">
        <f>_xlfn.IFS(Sales[[#This Row],[Current Upsell $]]=0," ",Sales[[#This Row],[Current Upsell $]]&gt;=400,"High",Sales[[#This Row],[Current Upsell $]]&gt;=100,"Medium",Sales[[#This Row],[Current Upsell $]]&lt;100,"Low")</f>
        <v xml:space="preserve"> </v>
      </c>
      <c r="R474" t="str">
        <f>IF(Sales[[#This Row],[Current Upsell $]]&gt;0,_xlfn.TEXTJOIN(" ",FALSE,Sales[[#This Row],[Subscription Type]],Sales[[#This Row],[Upsell Priority]],TEXT(Sales[[#This Row],[Current Upsell $]],"$#")),"")</f>
        <v/>
      </c>
    </row>
    <row r="475" spans="1:18" x14ac:dyDescent="0.25">
      <c r="A475">
        <v>100224</v>
      </c>
      <c r="B475" t="s">
        <v>0</v>
      </c>
      <c r="D475" s="1"/>
      <c r="E475" s="1"/>
      <c r="F475">
        <v>23</v>
      </c>
      <c r="G475">
        <v>43</v>
      </c>
      <c r="H475" s="1">
        <v>44256</v>
      </c>
      <c r="I475" s="1">
        <v>44378</v>
      </c>
      <c r="J475">
        <v>4</v>
      </c>
      <c r="K475">
        <v>0</v>
      </c>
      <c r="L475" s="1">
        <v>44317</v>
      </c>
      <c r="M475">
        <v>230</v>
      </c>
      <c r="N475" s="11">
        <f>_xlfn.SWITCH(Sales[[#This Row],[Subscription Type]],"Basic",10,"Premium",10,"Business",25,"Enterprise",27)</f>
        <v>10</v>
      </c>
      <c r="O475">
        <f>IF(Sales[[#This Row],[Number of Users]]-Sales[[#This Row],[Licenses Bought]]&lt;0,0,Sales[[#This Row],[Number of Users]]-Sales[[#This Row],[Licenses Bought]])</f>
        <v>20</v>
      </c>
      <c r="P475" s="3">
        <f>IF(Sales[[#This Row],[Sales Month]]=MAX(Sales[Sales Month]),Sales[[#This Row],[Upsell $ Per Non-Paying User]]*Sales[[#This Row],[Non-Paying Users]],0)</f>
        <v>0</v>
      </c>
      <c r="Q475" t="str">
        <f>_xlfn.IFS(Sales[[#This Row],[Current Upsell $]]=0," ",Sales[[#This Row],[Current Upsell $]]&gt;=400,"High",Sales[[#This Row],[Current Upsell $]]&gt;=100,"Medium",Sales[[#This Row],[Current Upsell $]]&lt;100,"Low")</f>
        <v xml:space="preserve"> </v>
      </c>
      <c r="R475" t="str">
        <f>IF(Sales[[#This Row],[Current Upsell $]]&gt;0,_xlfn.TEXTJOIN(" ",FALSE,Sales[[#This Row],[Subscription Type]],Sales[[#This Row],[Upsell Priority]],TEXT(Sales[[#This Row],[Current Upsell $]],"$#")),"")</f>
        <v/>
      </c>
    </row>
    <row r="476" spans="1:18" x14ac:dyDescent="0.25">
      <c r="A476">
        <v>100225</v>
      </c>
      <c r="B476" t="s">
        <v>0</v>
      </c>
      <c r="D476" s="1"/>
      <c r="E476" s="1"/>
      <c r="F476">
        <v>26</v>
      </c>
      <c r="G476">
        <v>32</v>
      </c>
      <c r="H476" s="1">
        <v>44256</v>
      </c>
      <c r="I476" s="1">
        <v>44378</v>
      </c>
      <c r="J476">
        <v>4</v>
      </c>
      <c r="K476">
        <v>0</v>
      </c>
      <c r="L476" s="1">
        <v>44317</v>
      </c>
      <c r="M476">
        <v>260</v>
      </c>
      <c r="N476" s="11">
        <f>_xlfn.SWITCH(Sales[[#This Row],[Subscription Type]],"Basic",10,"Premium",10,"Business",25,"Enterprise",27)</f>
        <v>10</v>
      </c>
      <c r="O476">
        <f>IF(Sales[[#This Row],[Number of Users]]-Sales[[#This Row],[Licenses Bought]]&lt;0,0,Sales[[#This Row],[Number of Users]]-Sales[[#This Row],[Licenses Bought]])</f>
        <v>6</v>
      </c>
      <c r="P476" s="3">
        <f>IF(Sales[[#This Row],[Sales Month]]=MAX(Sales[Sales Month]),Sales[[#This Row],[Upsell $ Per Non-Paying User]]*Sales[[#This Row],[Non-Paying Users]],0)</f>
        <v>0</v>
      </c>
      <c r="Q476" t="str">
        <f>_xlfn.IFS(Sales[[#This Row],[Current Upsell $]]=0," ",Sales[[#This Row],[Current Upsell $]]&gt;=400,"High",Sales[[#This Row],[Current Upsell $]]&gt;=100,"Medium",Sales[[#This Row],[Current Upsell $]]&lt;100,"Low")</f>
        <v xml:space="preserve"> </v>
      </c>
      <c r="R476" t="str">
        <f>IF(Sales[[#This Row],[Current Upsell $]]&gt;0,_xlfn.TEXTJOIN(" ",FALSE,Sales[[#This Row],[Subscription Type]],Sales[[#This Row],[Upsell Priority]],TEXT(Sales[[#This Row],[Current Upsell $]],"$#")),"")</f>
        <v/>
      </c>
    </row>
    <row r="477" spans="1:18" x14ac:dyDescent="0.25">
      <c r="A477">
        <v>100226</v>
      </c>
      <c r="B477" t="s">
        <v>0</v>
      </c>
      <c r="D477" s="1"/>
      <c r="E477" s="1"/>
      <c r="F477">
        <v>13</v>
      </c>
      <c r="G477">
        <v>27</v>
      </c>
      <c r="H477" s="1">
        <v>44256</v>
      </c>
      <c r="I477" s="1">
        <v>44378</v>
      </c>
      <c r="J477">
        <v>4</v>
      </c>
      <c r="K477">
        <v>0</v>
      </c>
      <c r="L477" s="1">
        <v>44317</v>
      </c>
      <c r="M477">
        <v>130</v>
      </c>
      <c r="N477" s="11">
        <f>_xlfn.SWITCH(Sales[[#This Row],[Subscription Type]],"Basic",10,"Premium",10,"Business",25,"Enterprise",27)</f>
        <v>10</v>
      </c>
      <c r="O477">
        <f>IF(Sales[[#This Row],[Number of Users]]-Sales[[#This Row],[Licenses Bought]]&lt;0,0,Sales[[#This Row],[Number of Users]]-Sales[[#This Row],[Licenses Bought]])</f>
        <v>14</v>
      </c>
      <c r="P477" s="3">
        <f>IF(Sales[[#This Row],[Sales Month]]=MAX(Sales[Sales Month]),Sales[[#This Row],[Upsell $ Per Non-Paying User]]*Sales[[#This Row],[Non-Paying Users]],0)</f>
        <v>0</v>
      </c>
      <c r="Q477" t="str">
        <f>_xlfn.IFS(Sales[[#This Row],[Current Upsell $]]=0," ",Sales[[#This Row],[Current Upsell $]]&gt;=400,"High",Sales[[#This Row],[Current Upsell $]]&gt;=100,"Medium",Sales[[#This Row],[Current Upsell $]]&lt;100,"Low")</f>
        <v xml:space="preserve"> </v>
      </c>
      <c r="R477" t="str">
        <f>IF(Sales[[#This Row],[Current Upsell $]]&gt;0,_xlfn.TEXTJOIN(" ",FALSE,Sales[[#This Row],[Subscription Type]],Sales[[#This Row],[Upsell Priority]],TEXT(Sales[[#This Row],[Current Upsell $]],"$#")),"")</f>
        <v/>
      </c>
    </row>
    <row r="478" spans="1:18" x14ac:dyDescent="0.25">
      <c r="A478">
        <v>100228</v>
      </c>
      <c r="B478" t="s">
        <v>3</v>
      </c>
      <c r="F478">
        <v>0</v>
      </c>
      <c r="G478">
        <v>11</v>
      </c>
      <c r="H478" s="1">
        <v>44256</v>
      </c>
      <c r="I478" s="1">
        <v>44378</v>
      </c>
      <c r="J478">
        <v>4</v>
      </c>
      <c r="K478">
        <v>0</v>
      </c>
      <c r="L478" s="1">
        <v>44317</v>
      </c>
      <c r="M478">
        <v>0</v>
      </c>
      <c r="N478" s="11">
        <f>_xlfn.SWITCH(Sales[[#This Row],[Subscription Type]],"Basic",10,"Premium",10,"Business",25,"Enterprise",27)</f>
        <v>10</v>
      </c>
      <c r="O478">
        <f>IF(Sales[[#This Row],[Number of Users]]-Sales[[#This Row],[Licenses Bought]]&lt;0,0,Sales[[#This Row],[Number of Users]]-Sales[[#This Row],[Licenses Bought]])</f>
        <v>11</v>
      </c>
      <c r="P478" s="3">
        <f>IF(Sales[[#This Row],[Sales Month]]=MAX(Sales[Sales Month]),Sales[[#This Row],[Upsell $ Per Non-Paying User]]*Sales[[#This Row],[Non-Paying Users]],0)</f>
        <v>0</v>
      </c>
      <c r="Q478" t="str">
        <f>_xlfn.IFS(Sales[[#This Row],[Current Upsell $]]=0," ",Sales[[#This Row],[Current Upsell $]]&gt;=400,"High",Sales[[#This Row],[Current Upsell $]]&gt;=100,"Medium",Sales[[#This Row],[Current Upsell $]]&lt;100,"Low")</f>
        <v xml:space="preserve"> </v>
      </c>
      <c r="R478" t="str">
        <f>IF(Sales[[#This Row],[Current Upsell $]]&gt;0,_xlfn.TEXTJOIN(" ",FALSE,Sales[[#This Row],[Subscription Type]],Sales[[#This Row],[Upsell Priority]],TEXT(Sales[[#This Row],[Current Upsell $]],"$#")),"")</f>
        <v/>
      </c>
    </row>
    <row r="479" spans="1:18" x14ac:dyDescent="0.25">
      <c r="A479">
        <v>100230</v>
      </c>
      <c r="B479" t="s">
        <v>3</v>
      </c>
      <c r="F479">
        <v>0</v>
      </c>
      <c r="G479">
        <v>8</v>
      </c>
      <c r="H479" s="1">
        <v>44256</v>
      </c>
      <c r="I479" s="1">
        <v>44378</v>
      </c>
      <c r="J479">
        <v>4</v>
      </c>
      <c r="K479">
        <v>0</v>
      </c>
      <c r="L479" s="1">
        <v>44317</v>
      </c>
      <c r="M479">
        <v>0</v>
      </c>
      <c r="N479" s="11">
        <f>_xlfn.SWITCH(Sales[[#This Row],[Subscription Type]],"Basic",10,"Premium",10,"Business",25,"Enterprise",27)</f>
        <v>10</v>
      </c>
      <c r="O479">
        <f>IF(Sales[[#This Row],[Number of Users]]-Sales[[#This Row],[Licenses Bought]]&lt;0,0,Sales[[#This Row],[Number of Users]]-Sales[[#This Row],[Licenses Bought]])</f>
        <v>8</v>
      </c>
      <c r="P479" s="3">
        <f>IF(Sales[[#This Row],[Sales Month]]=MAX(Sales[Sales Month]),Sales[[#This Row],[Upsell $ Per Non-Paying User]]*Sales[[#This Row],[Non-Paying Users]],0)</f>
        <v>0</v>
      </c>
      <c r="Q479" t="str">
        <f>_xlfn.IFS(Sales[[#This Row],[Current Upsell $]]=0," ",Sales[[#This Row],[Current Upsell $]]&gt;=400,"High",Sales[[#This Row],[Current Upsell $]]&gt;=100,"Medium",Sales[[#This Row],[Current Upsell $]]&lt;100,"Low")</f>
        <v xml:space="preserve"> </v>
      </c>
      <c r="R479" t="str">
        <f>IF(Sales[[#This Row],[Current Upsell $]]&gt;0,_xlfn.TEXTJOIN(" ",FALSE,Sales[[#This Row],[Subscription Type]],Sales[[#This Row],[Upsell Priority]],TEXT(Sales[[#This Row],[Current Upsell $]],"$#")),"")</f>
        <v/>
      </c>
    </row>
    <row r="480" spans="1:18" x14ac:dyDescent="0.25">
      <c r="A480">
        <v>100231</v>
      </c>
      <c r="B480" t="s">
        <v>3</v>
      </c>
      <c r="F480">
        <v>0</v>
      </c>
      <c r="G480">
        <v>8</v>
      </c>
      <c r="H480" s="1">
        <v>44256</v>
      </c>
      <c r="I480" s="1">
        <v>44348</v>
      </c>
      <c r="J480">
        <v>3</v>
      </c>
      <c r="K480">
        <v>0</v>
      </c>
      <c r="L480" s="1">
        <v>44317</v>
      </c>
      <c r="M480">
        <v>0</v>
      </c>
      <c r="N480" s="11">
        <f>_xlfn.SWITCH(Sales[[#This Row],[Subscription Type]],"Basic",10,"Premium",10,"Business",25,"Enterprise",27)</f>
        <v>10</v>
      </c>
      <c r="O480">
        <f>IF(Sales[[#This Row],[Number of Users]]-Sales[[#This Row],[Licenses Bought]]&lt;0,0,Sales[[#This Row],[Number of Users]]-Sales[[#This Row],[Licenses Bought]])</f>
        <v>8</v>
      </c>
      <c r="P480" s="3">
        <f>IF(Sales[[#This Row],[Sales Month]]=MAX(Sales[Sales Month]),Sales[[#This Row],[Upsell $ Per Non-Paying User]]*Sales[[#This Row],[Non-Paying Users]],0)</f>
        <v>0</v>
      </c>
      <c r="Q480" t="str">
        <f>_xlfn.IFS(Sales[[#This Row],[Current Upsell $]]=0," ",Sales[[#This Row],[Current Upsell $]]&gt;=400,"High",Sales[[#This Row],[Current Upsell $]]&gt;=100,"Medium",Sales[[#This Row],[Current Upsell $]]&lt;100,"Low")</f>
        <v xml:space="preserve"> </v>
      </c>
      <c r="R480" t="str">
        <f>IF(Sales[[#This Row],[Current Upsell $]]&gt;0,_xlfn.TEXTJOIN(" ",FALSE,Sales[[#This Row],[Subscription Type]],Sales[[#This Row],[Upsell Priority]],TEXT(Sales[[#This Row],[Current Upsell $]],"$#")),"")</f>
        <v/>
      </c>
    </row>
    <row r="481" spans="1:18" x14ac:dyDescent="0.25">
      <c r="A481">
        <v>100232</v>
      </c>
      <c r="B481" t="s">
        <v>3</v>
      </c>
      <c r="F481">
        <v>0</v>
      </c>
      <c r="G481">
        <v>9</v>
      </c>
      <c r="H481" s="1">
        <v>44256</v>
      </c>
      <c r="I481" s="1">
        <v>44348</v>
      </c>
      <c r="J481">
        <v>3</v>
      </c>
      <c r="K481">
        <v>0</v>
      </c>
      <c r="L481" s="1">
        <v>44317</v>
      </c>
      <c r="M481">
        <v>0</v>
      </c>
      <c r="N481" s="11">
        <f>_xlfn.SWITCH(Sales[[#This Row],[Subscription Type]],"Basic",10,"Premium",10,"Business",25,"Enterprise",27)</f>
        <v>10</v>
      </c>
      <c r="O481">
        <f>IF(Sales[[#This Row],[Number of Users]]-Sales[[#This Row],[Licenses Bought]]&lt;0,0,Sales[[#This Row],[Number of Users]]-Sales[[#This Row],[Licenses Bought]])</f>
        <v>9</v>
      </c>
      <c r="P481" s="3">
        <f>IF(Sales[[#This Row],[Sales Month]]=MAX(Sales[Sales Month]),Sales[[#This Row],[Upsell $ Per Non-Paying User]]*Sales[[#This Row],[Non-Paying Users]],0)</f>
        <v>0</v>
      </c>
      <c r="Q481" t="str">
        <f>_xlfn.IFS(Sales[[#This Row],[Current Upsell $]]=0," ",Sales[[#This Row],[Current Upsell $]]&gt;=400,"High",Sales[[#This Row],[Current Upsell $]]&gt;=100,"Medium",Sales[[#This Row],[Current Upsell $]]&lt;100,"Low")</f>
        <v xml:space="preserve"> </v>
      </c>
      <c r="R481" t="str">
        <f>IF(Sales[[#This Row],[Current Upsell $]]&gt;0,_xlfn.TEXTJOIN(" ",FALSE,Sales[[#This Row],[Subscription Type]],Sales[[#This Row],[Upsell Priority]],TEXT(Sales[[#This Row],[Current Upsell $]],"$#")),"")</f>
        <v/>
      </c>
    </row>
    <row r="482" spans="1:18" x14ac:dyDescent="0.25">
      <c r="A482">
        <v>100233</v>
      </c>
      <c r="B482" t="s">
        <v>3</v>
      </c>
      <c r="F482">
        <v>0</v>
      </c>
      <c r="G482">
        <v>7</v>
      </c>
      <c r="H482" s="1">
        <v>44256</v>
      </c>
      <c r="I482" s="1">
        <v>44378</v>
      </c>
      <c r="J482">
        <v>4</v>
      </c>
      <c r="K482">
        <v>0</v>
      </c>
      <c r="L482" s="1">
        <v>44317</v>
      </c>
      <c r="M482">
        <v>0</v>
      </c>
      <c r="N482" s="11">
        <f>_xlfn.SWITCH(Sales[[#This Row],[Subscription Type]],"Basic",10,"Premium",10,"Business",25,"Enterprise",27)</f>
        <v>10</v>
      </c>
      <c r="O482">
        <f>IF(Sales[[#This Row],[Number of Users]]-Sales[[#This Row],[Licenses Bought]]&lt;0,0,Sales[[#This Row],[Number of Users]]-Sales[[#This Row],[Licenses Bought]])</f>
        <v>7</v>
      </c>
      <c r="P482" s="3">
        <f>IF(Sales[[#This Row],[Sales Month]]=MAX(Sales[Sales Month]),Sales[[#This Row],[Upsell $ Per Non-Paying User]]*Sales[[#This Row],[Non-Paying Users]],0)</f>
        <v>0</v>
      </c>
      <c r="Q482" t="str">
        <f>_xlfn.IFS(Sales[[#This Row],[Current Upsell $]]=0," ",Sales[[#This Row],[Current Upsell $]]&gt;=400,"High",Sales[[#This Row],[Current Upsell $]]&gt;=100,"Medium",Sales[[#This Row],[Current Upsell $]]&lt;100,"Low")</f>
        <v xml:space="preserve"> </v>
      </c>
      <c r="R482" t="str">
        <f>IF(Sales[[#This Row],[Current Upsell $]]&gt;0,_xlfn.TEXTJOIN(" ",FALSE,Sales[[#This Row],[Subscription Type]],Sales[[#This Row],[Upsell Priority]],TEXT(Sales[[#This Row],[Current Upsell $]],"$#")),"")</f>
        <v/>
      </c>
    </row>
    <row r="483" spans="1:18" x14ac:dyDescent="0.25">
      <c r="A483">
        <v>100234</v>
      </c>
      <c r="B483" t="s">
        <v>3</v>
      </c>
      <c r="F483">
        <v>0</v>
      </c>
      <c r="G483">
        <v>8</v>
      </c>
      <c r="H483" s="1">
        <v>44256</v>
      </c>
      <c r="I483" s="1">
        <v>44378</v>
      </c>
      <c r="J483">
        <v>4</v>
      </c>
      <c r="K483">
        <v>0</v>
      </c>
      <c r="L483" s="1">
        <v>44317</v>
      </c>
      <c r="M483">
        <v>0</v>
      </c>
      <c r="N483" s="11">
        <f>_xlfn.SWITCH(Sales[[#This Row],[Subscription Type]],"Basic",10,"Premium",10,"Business",25,"Enterprise",27)</f>
        <v>10</v>
      </c>
      <c r="O483">
        <f>IF(Sales[[#This Row],[Number of Users]]-Sales[[#This Row],[Licenses Bought]]&lt;0,0,Sales[[#This Row],[Number of Users]]-Sales[[#This Row],[Licenses Bought]])</f>
        <v>8</v>
      </c>
      <c r="P483" s="3">
        <f>IF(Sales[[#This Row],[Sales Month]]=MAX(Sales[Sales Month]),Sales[[#This Row],[Upsell $ Per Non-Paying User]]*Sales[[#This Row],[Non-Paying Users]],0)</f>
        <v>0</v>
      </c>
      <c r="Q483" t="str">
        <f>_xlfn.IFS(Sales[[#This Row],[Current Upsell $]]=0," ",Sales[[#This Row],[Current Upsell $]]&gt;=400,"High",Sales[[#This Row],[Current Upsell $]]&gt;=100,"Medium",Sales[[#This Row],[Current Upsell $]]&lt;100,"Low")</f>
        <v xml:space="preserve"> </v>
      </c>
      <c r="R483" t="str">
        <f>IF(Sales[[#This Row],[Current Upsell $]]&gt;0,_xlfn.TEXTJOIN(" ",FALSE,Sales[[#This Row],[Subscription Type]],Sales[[#This Row],[Upsell Priority]],TEXT(Sales[[#This Row],[Current Upsell $]],"$#")),"")</f>
        <v/>
      </c>
    </row>
    <row r="484" spans="1:18" x14ac:dyDescent="0.25">
      <c r="A484">
        <v>100235</v>
      </c>
      <c r="B484" t="s">
        <v>3</v>
      </c>
      <c r="F484">
        <v>0</v>
      </c>
      <c r="G484">
        <v>5</v>
      </c>
      <c r="H484" s="1">
        <v>44256</v>
      </c>
      <c r="I484" s="1">
        <v>44348</v>
      </c>
      <c r="J484">
        <v>3</v>
      </c>
      <c r="K484">
        <v>0</v>
      </c>
      <c r="L484" s="1">
        <v>44317</v>
      </c>
      <c r="M484">
        <v>0</v>
      </c>
      <c r="N484" s="11">
        <f>_xlfn.SWITCH(Sales[[#This Row],[Subscription Type]],"Basic",10,"Premium",10,"Business",25,"Enterprise",27)</f>
        <v>10</v>
      </c>
      <c r="O484">
        <f>IF(Sales[[#This Row],[Number of Users]]-Sales[[#This Row],[Licenses Bought]]&lt;0,0,Sales[[#This Row],[Number of Users]]-Sales[[#This Row],[Licenses Bought]])</f>
        <v>5</v>
      </c>
      <c r="P484" s="3">
        <f>IF(Sales[[#This Row],[Sales Month]]=MAX(Sales[Sales Month]),Sales[[#This Row],[Upsell $ Per Non-Paying User]]*Sales[[#This Row],[Non-Paying Users]],0)</f>
        <v>0</v>
      </c>
      <c r="Q484" t="str">
        <f>_xlfn.IFS(Sales[[#This Row],[Current Upsell $]]=0," ",Sales[[#This Row],[Current Upsell $]]&gt;=400,"High",Sales[[#This Row],[Current Upsell $]]&gt;=100,"Medium",Sales[[#This Row],[Current Upsell $]]&lt;100,"Low")</f>
        <v xml:space="preserve"> </v>
      </c>
      <c r="R484" t="str">
        <f>IF(Sales[[#This Row],[Current Upsell $]]&gt;0,_xlfn.TEXTJOIN(" ",FALSE,Sales[[#This Row],[Subscription Type]],Sales[[#This Row],[Upsell Priority]],TEXT(Sales[[#This Row],[Current Upsell $]],"$#")),"")</f>
        <v/>
      </c>
    </row>
    <row r="485" spans="1:18" x14ac:dyDescent="0.25">
      <c r="A485">
        <v>100236</v>
      </c>
      <c r="B485" t="s">
        <v>3</v>
      </c>
      <c r="F485">
        <v>0</v>
      </c>
      <c r="G485">
        <v>6</v>
      </c>
      <c r="H485" s="1">
        <v>44256</v>
      </c>
      <c r="I485" s="1">
        <v>44378</v>
      </c>
      <c r="J485">
        <v>4</v>
      </c>
      <c r="K485">
        <v>0</v>
      </c>
      <c r="L485" s="1">
        <v>44317</v>
      </c>
      <c r="M485">
        <v>0</v>
      </c>
      <c r="N485" s="11">
        <f>_xlfn.SWITCH(Sales[[#This Row],[Subscription Type]],"Basic",10,"Premium",10,"Business",25,"Enterprise",27)</f>
        <v>10</v>
      </c>
      <c r="O485">
        <f>IF(Sales[[#This Row],[Number of Users]]-Sales[[#This Row],[Licenses Bought]]&lt;0,0,Sales[[#This Row],[Number of Users]]-Sales[[#This Row],[Licenses Bought]])</f>
        <v>6</v>
      </c>
      <c r="P485" s="3">
        <f>IF(Sales[[#This Row],[Sales Month]]=MAX(Sales[Sales Month]),Sales[[#This Row],[Upsell $ Per Non-Paying User]]*Sales[[#This Row],[Non-Paying Users]],0)</f>
        <v>0</v>
      </c>
      <c r="Q485" t="str">
        <f>_xlfn.IFS(Sales[[#This Row],[Current Upsell $]]=0," ",Sales[[#This Row],[Current Upsell $]]&gt;=400,"High",Sales[[#This Row],[Current Upsell $]]&gt;=100,"Medium",Sales[[#This Row],[Current Upsell $]]&lt;100,"Low")</f>
        <v xml:space="preserve"> </v>
      </c>
      <c r="R485" t="str">
        <f>IF(Sales[[#This Row],[Current Upsell $]]&gt;0,_xlfn.TEXTJOIN(" ",FALSE,Sales[[#This Row],[Subscription Type]],Sales[[#This Row],[Upsell Priority]],TEXT(Sales[[#This Row],[Current Upsell $]],"$#")),"")</f>
        <v/>
      </c>
    </row>
    <row r="486" spans="1:18" x14ac:dyDescent="0.25">
      <c r="A486">
        <v>100238</v>
      </c>
      <c r="B486" t="s">
        <v>0</v>
      </c>
      <c r="F486">
        <v>4</v>
      </c>
      <c r="G486">
        <v>5</v>
      </c>
      <c r="H486" s="1">
        <v>44256</v>
      </c>
      <c r="I486" s="1">
        <v>44317</v>
      </c>
      <c r="J486">
        <v>2</v>
      </c>
      <c r="K486">
        <v>1</v>
      </c>
      <c r="L486" s="1">
        <v>44317</v>
      </c>
      <c r="M486">
        <v>40</v>
      </c>
      <c r="N486" s="11">
        <f>_xlfn.SWITCH(Sales[[#This Row],[Subscription Type]],"Basic",10,"Premium",10,"Business",25,"Enterprise",27)</f>
        <v>10</v>
      </c>
      <c r="O486">
        <f>IF(Sales[[#This Row],[Number of Users]]-Sales[[#This Row],[Licenses Bought]]&lt;0,0,Sales[[#This Row],[Number of Users]]-Sales[[#This Row],[Licenses Bought]])</f>
        <v>1</v>
      </c>
      <c r="P486" s="3">
        <f>IF(Sales[[#This Row],[Sales Month]]=MAX(Sales[Sales Month]),Sales[[#This Row],[Upsell $ Per Non-Paying User]]*Sales[[#This Row],[Non-Paying Users]],0)</f>
        <v>0</v>
      </c>
      <c r="Q486" t="str">
        <f>_xlfn.IFS(Sales[[#This Row],[Current Upsell $]]=0," ",Sales[[#This Row],[Current Upsell $]]&gt;=400,"High",Sales[[#This Row],[Current Upsell $]]&gt;=100,"Medium",Sales[[#This Row],[Current Upsell $]]&lt;100,"Low")</f>
        <v xml:space="preserve"> </v>
      </c>
      <c r="R486" t="str">
        <f>IF(Sales[[#This Row],[Current Upsell $]]&gt;0,_xlfn.TEXTJOIN(" ",FALSE,Sales[[#This Row],[Subscription Type]],Sales[[#This Row],[Upsell Priority]],TEXT(Sales[[#This Row],[Current Upsell $]],"$#")),"")</f>
        <v/>
      </c>
    </row>
    <row r="487" spans="1:18" x14ac:dyDescent="0.25">
      <c r="A487">
        <v>100239</v>
      </c>
      <c r="B487" t="s">
        <v>3</v>
      </c>
      <c r="F487">
        <v>0</v>
      </c>
      <c r="G487">
        <v>4</v>
      </c>
      <c r="H487" s="1">
        <v>44256</v>
      </c>
      <c r="I487" s="1">
        <v>44348</v>
      </c>
      <c r="J487">
        <v>3</v>
      </c>
      <c r="K487">
        <v>0</v>
      </c>
      <c r="L487" s="1">
        <v>44317</v>
      </c>
      <c r="M487">
        <v>0</v>
      </c>
      <c r="N487" s="11">
        <f>_xlfn.SWITCH(Sales[[#This Row],[Subscription Type]],"Basic",10,"Premium",10,"Business",25,"Enterprise",27)</f>
        <v>10</v>
      </c>
      <c r="O487">
        <f>IF(Sales[[#This Row],[Number of Users]]-Sales[[#This Row],[Licenses Bought]]&lt;0,0,Sales[[#This Row],[Number of Users]]-Sales[[#This Row],[Licenses Bought]])</f>
        <v>4</v>
      </c>
      <c r="P487" s="3">
        <f>IF(Sales[[#This Row],[Sales Month]]=MAX(Sales[Sales Month]),Sales[[#This Row],[Upsell $ Per Non-Paying User]]*Sales[[#This Row],[Non-Paying Users]],0)</f>
        <v>0</v>
      </c>
      <c r="Q487" t="str">
        <f>_xlfn.IFS(Sales[[#This Row],[Current Upsell $]]=0," ",Sales[[#This Row],[Current Upsell $]]&gt;=400,"High",Sales[[#This Row],[Current Upsell $]]&gt;=100,"Medium",Sales[[#This Row],[Current Upsell $]]&lt;100,"Low")</f>
        <v xml:space="preserve"> </v>
      </c>
      <c r="R487" t="str">
        <f>IF(Sales[[#This Row],[Current Upsell $]]&gt;0,_xlfn.TEXTJOIN(" ",FALSE,Sales[[#This Row],[Subscription Type]],Sales[[#This Row],[Upsell Priority]],TEXT(Sales[[#This Row],[Current Upsell $]],"$#")),"")</f>
        <v/>
      </c>
    </row>
    <row r="488" spans="1:18" x14ac:dyDescent="0.25">
      <c r="A488">
        <v>100240</v>
      </c>
      <c r="B488" t="s">
        <v>0</v>
      </c>
      <c r="D488" s="1"/>
      <c r="E488" s="1"/>
      <c r="F488">
        <v>1</v>
      </c>
      <c r="G488">
        <v>2</v>
      </c>
      <c r="H488" s="1">
        <v>44256</v>
      </c>
      <c r="I488" s="1">
        <v>44378</v>
      </c>
      <c r="J488">
        <v>4</v>
      </c>
      <c r="K488">
        <v>0</v>
      </c>
      <c r="L488" s="1">
        <v>44317</v>
      </c>
      <c r="M488">
        <v>10</v>
      </c>
      <c r="N488" s="11">
        <f>_xlfn.SWITCH(Sales[[#This Row],[Subscription Type]],"Basic",10,"Premium",10,"Business",25,"Enterprise",27)</f>
        <v>10</v>
      </c>
      <c r="O488">
        <f>IF(Sales[[#This Row],[Number of Users]]-Sales[[#This Row],[Licenses Bought]]&lt;0,0,Sales[[#This Row],[Number of Users]]-Sales[[#This Row],[Licenses Bought]])</f>
        <v>1</v>
      </c>
      <c r="P488" s="3">
        <f>IF(Sales[[#This Row],[Sales Month]]=MAX(Sales[Sales Month]),Sales[[#This Row],[Upsell $ Per Non-Paying User]]*Sales[[#This Row],[Non-Paying Users]],0)</f>
        <v>0</v>
      </c>
      <c r="Q488" t="str">
        <f>_xlfn.IFS(Sales[[#This Row],[Current Upsell $]]=0," ",Sales[[#This Row],[Current Upsell $]]&gt;=400,"High",Sales[[#This Row],[Current Upsell $]]&gt;=100,"Medium",Sales[[#This Row],[Current Upsell $]]&lt;100,"Low")</f>
        <v xml:space="preserve"> </v>
      </c>
      <c r="R488" t="str">
        <f>IF(Sales[[#This Row],[Current Upsell $]]&gt;0,_xlfn.TEXTJOIN(" ",FALSE,Sales[[#This Row],[Subscription Type]],Sales[[#This Row],[Upsell Priority]],TEXT(Sales[[#This Row],[Current Upsell $]],"$#")),"")</f>
        <v/>
      </c>
    </row>
    <row r="489" spans="1:18" x14ac:dyDescent="0.25">
      <c r="A489">
        <v>100241</v>
      </c>
      <c r="B489" t="s">
        <v>0</v>
      </c>
      <c r="D489" s="1"/>
      <c r="E489" s="1"/>
      <c r="F489">
        <v>1</v>
      </c>
      <c r="G489">
        <v>2</v>
      </c>
      <c r="H489" s="1">
        <v>44256</v>
      </c>
      <c r="I489" s="1">
        <v>44378</v>
      </c>
      <c r="J489">
        <v>4</v>
      </c>
      <c r="K489">
        <v>0</v>
      </c>
      <c r="L489" s="1">
        <v>44317</v>
      </c>
      <c r="M489">
        <v>10</v>
      </c>
      <c r="N489" s="11">
        <f>_xlfn.SWITCH(Sales[[#This Row],[Subscription Type]],"Basic",10,"Premium",10,"Business",25,"Enterprise",27)</f>
        <v>10</v>
      </c>
      <c r="O489">
        <f>IF(Sales[[#This Row],[Number of Users]]-Sales[[#This Row],[Licenses Bought]]&lt;0,0,Sales[[#This Row],[Number of Users]]-Sales[[#This Row],[Licenses Bought]])</f>
        <v>1</v>
      </c>
      <c r="P489" s="3">
        <f>IF(Sales[[#This Row],[Sales Month]]=MAX(Sales[Sales Month]),Sales[[#This Row],[Upsell $ Per Non-Paying User]]*Sales[[#This Row],[Non-Paying Users]],0)</f>
        <v>0</v>
      </c>
      <c r="Q489" t="str">
        <f>_xlfn.IFS(Sales[[#This Row],[Current Upsell $]]=0," ",Sales[[#This Row],[Current Upsell $]]&gt;=400,"High",Sales[[#This Row],[Current Upsell $]]&gt;=100,"Medium",Sales[[#This Row],[Current Upsell $]]&lt;100,"Low")</f>
        <v xml:space="preserve"> </v>
      </c>
      <c r="R489" t="str">
        <f>IF(Sales[[#This Row],[Current Upsell $]]&gt;0,_xlfn.TEXTJOIN(" ",FALSE,Sales[[#This Row],[Subscription Type]],Sales[[#This Row],[Upsell Priority]],TEXT(Sales[[#This Row],[Current Upsell $]],"$#")),"")</f>
        <v/>
      </c>
    </row>
    <row r="490" spans="1:18" x14ac:dyDescent="0.25">
      <c r="A490">
        <v>100242</v>
      </c>
      <c r="B490" t="s">
        <v>0</v>
      </c>
      <c r="D490" s="1"/>
      <c r="E490" s="1"/>
      <c r="F490">
        <v>1</v>
      </c>
      <c r="G490">
        <v>2</v>
      </c>
      <c r="H490" s="1">
        <v>44256</v>
      </c>
      <c r="I490" s="1">
        <v>44378</v>
      </c>
      <c r="J490">
        <v>4</v>
      </c>
      <c r="K490">
        <v>0</v>
      </c>
      <c r="L490" s="1">
        <v>44317</v>
      </c>
      <c r="M490">
        <v>10</v>
      </c>
      <c r="N490" s="11">
        <f>_xlfn.SWITCH(Sales[[#This Row],[Subscription Type]],"Basic",10,"Premium",10,"Business",25,"Enterprise",27)</f>
        <v>10</v>
      </c>
      <c r="O490">
        <f>IF(Sales[[#This Row],[Number of Users]]-Sales[[#This Row],[Licenses Bought]]&lt;0,0,Sales[[#This Row],[Number of Users]]-Sales[[#This Row],[Licenses Bought]])</f>
        <v>1</v>
      </c>
      <c r="P490" s="3">
        <f>IF(Sales[[#This Row],[Sales Month]]=MAX(Sales[Sales Month]),Sales[[#This Row],[Upsell $ Per Non-Paying User]]*Sales[[#This Row],[Non-Paying Users]],0)</f>
        <v>0</v>
      </c>
      <c r="Q490" t="str">
        <f>_xlfn.IFS(Sales[[#This Row],[Current Upsell $]]=0," ",Sales[[#This Row],[Current Upsell $]]&gt;=400,"High",Sales[[#This Row],[Current Upsell $]]&gt;=100,"Medium",Sales[[#This Row],[Current Upsell $]]&lt;100,"Low")</f>
        <v xml:space="preserve"> </v>
      </c>
      <c r="R490" t="str">
        <f>IF(Sales[[#This Row],[Current Upsell $]]&gt;0,_xlfn.TEXTJOIN(" ",FALSE,Sales[[#This Row],[Subscription Type]],Sales[[#This Row],[Upsell Priority]],TEXT(Sales[[#This Row],[Current Upsell $]],"$#")),"")</f>
        <v/>
      </c>
    </row>
    <row r="491" spans="1:18" x14ac:dyDescent="0.25">
      <c r="A491">
        <v>100243</v>
      </c>
      <c r="B491" t="s">
        <v>0</v>
      </c>
      <c r="D491" s="1"/>
      <c r="E491" s="1"/>
      <c r="F491">
        <v>1</v>
      </c>
      <c r="G491">
        <v>2</v>
      </c>
      <c r="H491" s="1">
        <v>44256</v>
      </c>
      <c r="I491" s="1">
        <v>44378</v>
      </c>
      <c r="J491">
        <v>4</v>
      </c>
      <c r="K491">
        <v>0</v>
      </c>
      <c r="L491" s="1">
        <v>44317</v>
      </c>
      <c r="M491">
        <v>10</v>
      </c>
      <c r="N491" s="11">
        <f>_xlfn.SWITCH(Sales[[#This Row],[Subscription Type]],"Basic",10,"Premium",10,"Business",25,"Enterprise",27)</f>
        <v>10</v>
      </c>
      <c r="O491">
        <f>IF(Sales[[#This Row],[Number of Users]]-Sales[[#This Row],[Licenses Bought]]&lt;0,0,Sales[[#This Row],[Number of Users]]-Sales[[#This Row],[Licenses Bought]])</f>
        <v>1</v>
      </c>
      <c r="P491" s="3">
        <f>IF(Sales[[#This Row],[Sales Month]]=MAX(Sales[Sales Month]),Sales[[#This Row],[Upsell $ Per Non-Paying User]]*Sales[[#This Row],[Non-Paying Users]],0)</f>
        <v>0</v>
      </c>
      <c r="Q491" t="str">
        <f>_xlfn.IFS(Sales[[#This Row],[Current Upsell $]]=0," ",Sales[[#This Row],[Current Upsell $]]&gt;=400,"High",Sales[[#This Row],[Current Upsell $]]&gt;=100,"Medium",Sales[[#This Row],[Current Upsell $]]&lt;100,"Low")</f>
        <v xml:space="preserve"> </v>
      </c>
      <c r="R491" t="str">
        <f>IF(Sales[[#This Row],[Current Upsell $]]&gt;0,_xlfn.TEXTJOIN(" ",FALSE,Sales[[#This Row],[Subscription Type]],Sales[[#This Row],[Upsell Priority]],TEXT(Sales[[#This Row],[Current Upsell $]],"$#")),"")</f>
        <v/>
      </c>
    </row>
    <row r="492" spans="1:18" x14ac:dyDescent="0.25">
      <c r="A492">
        <v>100244</v>
      </c>
      <c r="B492" t="s">
        <v>0</v>
      </c>
      <c r="D492" s="1"/>
      <c r="E492" s="1"/>
      <c r="F492">
        <v>1</v>
      </c>
      <c r="G492">
        <v>2</v>
      </c>
      <c r="H492" s="1">
        <v>44256</v>
      </c>
      <c r="I492" s="1">
        <v>44378</v>
      </c>
      <c r="J492">
        <v>4</v>
      </c>
      <c r="K492">
        <v>0</v>
      </c>
      <c r="L492" s="1">
        <v>44317</v>
      </c>
      <c r="M492">
        <v>10</v>
      </c>
      <c r="N492" s="11">
        <f>_xlfn.SWITCH(Sales[[#This Row],[Subscription Type]],"Basic",10,"Premium",10,"Business",25,"Enterprise",27)</f>
        <v>10</v>
      </c>
      <c r="O492">
        <f>IF(Sales[[#This Row],[Number of Users]]-Sales[[#This Row],[Licenses Bought]]&lt;0,0,Sales[[#This Row],[Number of Users]]-Sales[[#This Row],[Licenses Bought]])</f>
        <v>1</v>
      </c>
      <c r="P492" s="3">
        <f>IF(Sales[[#This Row],[Sales Month]]=MAX(Sales[Sales Month]),Sales[[#This Row],[Upsell $ Per Non-Paying User]]*Sales[[#This Row],[Non-Paying Users]],0)</f>
        <v>0</v>
      </c>
      <c r="Q492" t="str">
        <f>_xlfn.IFS(Sales[[#This Row],[Current Upsell $]]=0," ",Sales[[#This Row],[Current Upsell $]]&gt;=400,"High",Sales[[#This Row],[Current Upsell $]]&gt;=100,"Medium",Sales[[#This Row],[Current Upsell $]]&lt;100,"Low")</f>
        <v xml:space="preserve"> </v>
      </c>
      <c r="R492" t="str">
        <f>IF(Sales[[#This Row],[Current Upsell $]]&gt;0,_xlfn.TEXTJOIN(" ",FALSE,Sales[[#This Row],[Subscription Type]],Sales[[#This Row],[Upsell Priority]],TEXT(Sales[[#This Row],[Current Upsell $]],"$#")),"")</f>
        <v/>
      </c>
    </row>
    <row r="493" spans="1:18" x14ac:dyDescent="0.25">
      <c r="A493">
        <v>100246</v>
      </c>
      <c r="B493" t="s">
        <v>0</v>
      </c>
      <c r="D493" s="1"/>
      <c r="E493" s="1"/>
      <c r="F493">
        <v>32</v>
      </c>
      <c r="G493">
        <v>53</v>
      </c>
      <c r="H493" s="1">
        <v>44287</v>
      </c>
      <c r="I493" s="1">
        <v>44378</v>
      </c>
      <c r="J493">
        <v>3</v>
      </c>
      <c r="K493">
        <v>0</v>
      </c>
      <c r="L493" s="1">
        <v>44317</v>
      </c>
      <c r="M493">
        <v>320</v>
      </c>
      <c r="N493" s="11">
        <f>_xlfn.SWITCH(Sales[[#This Row],[Subscription Type]],"Basic",10,"Premium",10,"Business",25,"Enterprise",27)</f>
        <v>10</v>
      </c>
      <c r="O493">
        <f>IF(Sales[[#This Row],[Number of Users]]-Sales[[#This Row],[Licenses Bought]]&lt;0,0,Sales[[#This Row],[Number of Users]]-Sales[[#This Row],[Licenses Bought]])</f>
        <v>21</v>
      </c>
      <c r="P493" s="3">
        <f>IF(Sales[[#This Row],[Sales Month]]=MAX(Sales[Sales Month]),Sales[[#This Row],[Upsell $ Per Non-Paying User]]*Sales[[#This Row],[Non-Paying Users]],0)</f>
        <v>0</v>
      </c>
      <c r="Q493" t="str">
        <f>_xlfn.IFS(Sales[[#This Row],[Current Upsell $]]=0," ",Sales[[#This Row],[Current Upsell $]]&gt;=400,"High",Sales[[#This Row],[Current Upsell $]]&gt;=100,"Medium",Sales[[#This Row],[Current Upsell $]]&lt;100,"Low")</f>
        <v xml:space="preserve"> </v>
      </c>
      <c r="R493" t="str">
        <f>IF(Sales[[#This Row],[Current Upsell $]]&gt;0,_xlfn.TEXTJOIN(" ",FALSE,Sales[[#This Row],[Subscription Type]],Sales[[#This Row],[Upsell Priority]],TEXT(Sales[[#This Row],[Current Upsell $]],"$#")),"")</f>
        <v/>
      </c>
    </row>
    <row r="494" spans="1:18" x14ac:dyDescent="0.25">
      <c r="A494">
        <v>100271</v>
      </c>
      <c r="B494" t="s">
        <v>3</v>
      </c>
      <c r="D494" s="1"/>
      <c r="E494" s="1"/>
      <c r="F494">
        <v>0</v>
      </c>
      <c r="G494">
        <v>44</v>
      </c>
      <c r="H494" s="1">
        <v>44317</v>
      </c>
      <c r="I494" s="1">
        <v>44378</v>
      </c>
      <c r="J494">
        <v>2</v>
      </c>
      <c r="K494">
        <v>0</v>
      </c>
      <c r="L494" s="1">
        <v>44317</v>
      </c>
      <c r="M494">
        <v>0</v>
      </c>
      <c r="N494" s="11">
        <f>_xlfn.SWITCH(Sales[[#This Row],[Subscription Type]],"Basic",10,"Premium",10,"Business",25,"Enterprise",27)</f>
        <v>10</v>
      </c>
      <c r="O494">
        <f>IF(Sales[[#This Row],[Number of Users]]-Sales[[#This Row],[Licenses Bought]]&lt;0,0,Sales[[#This Row],[Number of Users]]-Sales[[#This Row],[Licenses Bought]])</f>
        <v>44</v>
      </c>
      <c r="P494" s="3">
        <f>IF(Sales[[#This Row],[Sales Month]]=MAX(Sales[Sales Month]),Sales[[#This Row],[Upsell $ Per Non-Paying User]]*Sales[[#This Row],[Non-Paying Users]],0)</f>
        <v>0</v>
      </c>
      <c r="Q494" t="str">
        <f>_xlfn.IFS(Sales[[#This Row],[Current Upsell $]]=0," ",Sales[[#This Row],[Current Upsell $]]&gt;=400,"High",Sales[[#This Row],[Current Upsell $]]&gt;=100,"Medium",Sales[[#This Row],[Current Upsell $]]&lt;100,"Low")</f>
        <v xml:space="preserve"> </v>
      </c>
      <c r="R494" t="str">
        <f>IF(Sales[[#This Row],[Current Upsell $]]&gt;0,_xlfn.TEXTJOIN(" ",FALSE,Sales[[#This Row],[Subscription Type]],Sales[[#This Row],[Upsell Priority]],TEXT(Sales[[#This Row],[Current Upsell $]],"$#")),"")</f>
        <v/>
      </c>
    </row>
    <row r="495" spans="1:18" x14ac:dyDescent="0.25">
      <c r="A495">
        <v>100247</v>
      </c>
      <c r="B495" t="s">
        <v>0</v>
      </c>
      <c r="D495" s="1"/>
      <c r="E495" s="1"/>
      <c r="F495">
        <v>11</v>
      </c>
      <c r="G495">
        <v>38</v>
      </c>
      <c r="H495" s="1">
        <v>44287</v>
      </c>
      <c r="I495" s="1">
        <v>44378</v>
      </c>
      <c r="J495">
        <v>3</v>
      </c>
      <c r="K495">
        <v>0</v>
      </c>
      <c r="L495" s="1">
        <v>44317</v>
      </c>
      <c r="M495">
        <v>110</v>
      </c>
      <c r="N495" s="11">
        <f>_xlfn.SWITCH(Sales[[#This Row],[Subscription Type]],"Basic",10,"Premium",10,"Business",25,"Enterprise",27)</f>
        <v>10</v>
      </c>
      <c r="O495">
        <f>IF(Sales[[#This Row],[Number of Users]]-Sales[[#This Row],[Licenses Bought]]&lt;0,0,Sales[[#This Row],[Number of Users]]-Sales[[#This Row],[Licenses Bought]])</f>
        <v>27</v>
      </c>
      <c r="P495" s="3">
        <f>IF(Sales[[#This Row],[Sales Month]]=MAX(Sales[Sales Month]),Sales[[#This Row],[Upsell $ Per Non-Paying User]]*Sales[[#This Row],[Non-Paying Users]],0)</f>
        <v>0</v>
      </c>
      <c r="Q495" t="str">
        <f>_xlfn.IFS(Sales[[#This Row],[Current Upsell $]]=0," ",Sales[[#This Row],[Current Upsell $]]&gt;=400,"High",Sales[[#This Row],[Current Upsell $]]&gt;=100,"Medium",Sales[[#This Row],[Current Upsell $]]&lt;100,"Low")</f>
        <v xml:space="preserve"> </v>
      </c>
      <c r="R495" t="str">
        <f>IF(Sales[[#This Row],[Current Upsell $]]&gt;0,_xlfn.TEXTJOIN(" ",FALSE,Sales[[#This Row],[Subscription Type]],Sales[[#This Row],[Upsell Priority]],TEXT(Sales[[#This Row],[Current Upsell $]],"$#")),"")</f>
        <v/>
      </c>
    </row>
    <row r="496" spans="1:18" x14ac:dyDescent="0.25">
      <c r="A496">
        <v>100248</v>
      </c>
      <c r="B496" t="s">
        <v>0</v>
      </c>
      <c r="D496" s="1"/>
      <c r="E496" s="1"/>
      <c r="F496">
        <v>13</v>
      </c>
      <c r="G496">
        <v>36</v>
      </c>
      <c r="H496" s="1">
        <v>44287</v>
      </c>
      <c r="I496" s="1">
        <v>44378</v>
      </c>
      <c r="J496">
        <v>3</v>
      </c>
      <c r="K496">
        <v>0</v>
      </c>
      <c r="L496" s="1">
        <v>44317</v>
      </c>
      <c r="M496">
        <v>130</v>
      </c>
      <c r="N496" s="11">
        <f>_xlfn.SWITCH(Sales[[#This Row],[Subscription Type]],"Basic",10,"Premium",10,"Business",25,"Enterprise",27)</f>
        <v>10</v>
      </c>
      <c r="O496">
        <f>IF(Sales[[#This Row],[Number of Users]]-Sales[[#This Row],[Licenses Bought]]&lt;0,0,Sales[[#This Row],[Number of Users]]-Sales[[#This Row],[Licenses Bought]])</f>
        <v>23</v>
      </c>
      <c r="P496" s="3">
        <f>IF(Sales[[#This Row],[Sales Month]]=MAX(Sales[Sales Month]),Sales[[#This Row],[Upsell $ Per Non-Paying User]]*Sales[[#This Row],[Non-Paying Users]],0)</f>
        <v>0</v>
      </c>
      <c r="Q496" t="str">
        <f>_xlfn.IFS(Sales[[#This Row],[Current Upsell $]]=0," ",Sales[[#This Row],[Current Upsell $]]&gt;=400,"High",Sales[[#This Row],[Current Upsell $]]&gt;=100,"Medium",Sales[[#This Row],[Current Upsell $]]&lt;100,"Low")</f>
        <v xml:space="preserve"> </v>
      </c>
      <c r="R496" t="str">
        <f>IF(Sales[[#This Row],[Current Upsell $]]&gt;0,_xlfn.TEXTJOIN(" ",FALSE,Sales[[#This Row],[Subscription Type]],Sales[[#This Row],[Upsell Priority]],TEXT(Sales[[#This Row],[Current Upsell $]],"$#")),"")</f>
        <v/>
      </c>
    </row>
    <row r="497" spans="1:18" x14ac:dyDescent="0.25">
      <c r="A497">
        <v>100251</v>
      </c>
      <c r="B497" t="s">
        <v>0</v>
      </c>
      <c r="D497" s="1"/>
      <c r="E497" s="1"/>
      <c r="F497">
        <v>9</v>
      </c>
      <c r="G497">
        <v>28</v>
      </c>
      <c r="H497" s="1">
        <v>44287</v>
      </c>
      <c r="I497" s="1">
        <v>44378</v>
      </c>
      <c r="J497">
        <v>3</v>
      </c>
      <c r="K497">
        <v>0</v>
      </c>
      <c r="L497" s="1">
        <v>44317</v>
      </c>
      <c r="M497">
        <v>90</v>
      </c>
      <c r="N497" s="11">
        <f>_xlfn.SWITCH(Sales[[#This Row],[Subscription Type]],"Basic",10,"Premium",10,"Business",25,"Enterprise",27)</f>
        <v>10</v>
      </c>
      <c r="O497">
        <f>IF(Sales[[#This Row],[Number of Users]]-Sales[[#This Row],[Licenses Bought]]&lt;0,0,Sales[[#This Row],[Number of Users]]-Sales[[#This Row],[Licenses Bought]])</f>
        <v>19</v>
      </c>
      <c r="P497" s="3">
        <f>IF(Sales[[#This Row],[Sales Month]]=MAX(Sales[Sales Month]),Sales[[#This Row],[Upsell $ Per Non-Paying User]]*Sales[[#This Row],[Non-Paying Users]],0)</f>
        <v>0</v>
      </c>
      <c r="Q497" t="str">
        <f>_xlfn.IFS(Sales[[#This Row],[Current Upsell $]]=0," ",Sales[[#This Row],[Current Upsell $]]&gt;=400,"High",Sales[[#This Row],[Current Upsell $]]&gt;=100,"Medium",Sales[[#This Row],[Current Upsell $]]&lt;100,"Low")</f>
        <v xml:space="preserve"> </v>
      </c>
      <c r="R497" t="str">
        <f>IF(Sales[[#This Row],[Current Upsell $]]&gt;0,_xlfn.TEXTJOIN(" ",FALSE,Sales[[#This Row],[Subscription Type]],Sales[[#This Row],[Upsell Priority]],TEXT(Sales[[#This Row],[Current Upsell $]],"$#")),"")</f>
        <v/>
      </c>
    </row>
    <row r="498" spans="1:18" x14ac:dyDescent="0.25">
      <c r="A498">
        <v>100252</v>
      </c>
      <c r="B498" t="s">
        <v>0</v>
      </c>
      <c r="D498" s="1"/>
      <c r="E498" s="1"/>
      <c r="F498">
        <v>6</v>
      </c>
      <c r="G498">
        <v>24</v>
      </c>
      <c r="H498" s="1">
        <v>44287</v>
      </c>
      <c r="I498" s="1">
        <v>44378</v>
      </c>
      <c r="J498">
        <v>3</v>
      </c>
      <c r="K498">
        <v>0</v>
      </c>
      <c r="L498" s="1">
        <v>44317</v>
      </c>
      <c r="M498">
        <v>60</v>
      </c>
      <c r="N498" s="11">
        <f>_xlfn.SWITCH(Sales[[#This Row],[Subscription Type]],"Basic",10,"Premium",10,"Business",25,"Enterprise",27)</f>
        <v>10</v>
      </c>
      <c r="O498">
        <f>IF(Sales[[#This Row],[Number of Users]]-Sales[[#This Row],[Licenses Bought]]&lt;0,0,Sales[[#This Row],[Number of Users]]-Sales[[#This Row],[Licenses Bought]])</f>
        <v>18</v>
      </c>
      <c r="P498" s="3">
        <f>IF(Sales[[#This Row],[Sales Month]]=MAX(Sales[Sales Month]),Sales[[#This Row],[Upsell $ Per Non-Paying User]]*Sales[[#This Row],[Non-Paying Users]],0)</f>
        <v>0</v>
      </c>
      <c r="Q498" t="str">
        <f>_xlfn.IFS(Sales[[#This Row],[Current Upsell $]]=0," ",Sales[[#This Row],[Current Upsell $]]&gt;=400,"High",Sales[[#This Row],[Current Upsell $]]&gt;=100,"Medium",Sales[[#This Row],[Current Upsell $]]&lt;100,"Low")</f>
        <v xml:space="preserve"> </v>
      </c>
      <c r="R498" t="str">
        <f>IF(Sales[[#This Row],[Current Upsell $]]&gt;0,_xlfn.TEXTJOIN(" ",FALSE,Sales[[#This Row],[Subscription Type]],Sales[[#This Row],[Upsell Priority]],TEXT(Sales[[#This Row],[Current Upsell $]],"$#")),"")</f>
        <v/>
      </c>
    </row>
    <row r="499" spans="1:18" x14ac:dyDescent="0.25">
      <c r="A499">
        <v>100253</v>
      </c>
      <c r="B499" t="s">
        <v>3</v>
      </c>
      <c r="F499">
        <v>0</v>
      </c>
      <c r="G499">
        <v>17</v>
      </c>
      <c r="H499" s="1">
        <v>44287</v>
      </c>
      <c r="I499" s="1">
        <v>44348</v>
      </c>
      <c r="J499">
        <v>2</v>
      </c>
      <c r="K499">
        <v>0</v>
      </c>
      <c r="L499" s="1">
        <v>44317</v>
      </c>
      <c r="M499">
        <v>0</v>
      </c>
      <c r="N499" s="11">
        <f>_xlfn.SWITCH(Sales[[#This Row],[Subscription Type]],"Basic",10,"Premium",10,"Business",25,"Enterprise",27)</f>
        <v>10</v>
      </c>
      <c r="O499">
        <f>IF(Sales[[#This Row],[Number of Users]]-Sales[[#This Row],[Licenses Bought]]&lt;0,0,Sales[[#This Row],[Number of Users]]-Sales[[#This Row],[Licenses Bought]])</f>
        <v>17</v>
      </c>
      <c r="P499" s="3">
        <f>IF(Sales[[#This Row],[Sales Month]]=MAX(Sales[Sales Month]),Sales[[#This Row],[Upsell $ Per Non-Paying User]]*Sales[[#This Row],[Non-Paying Users]],0)</f>
        <v>0</v>
      </c>
      <c r="Q499" t="str">
        <f>_xlfn.IFS(Sales[[#This Row],[Current Upsell $]]=0," ",Sales[[#This Row],[Current Upsell $]]&gt;=400,"High",Sales[[#This Row],[Current Upsell $]]&gt;=100,"Medium",Sales[[#This Row],[Current Upsell $]]&lt;100,"Low")</f>
        <v xml:space="preserve"> </v>
      </c>
      <c r="R499" t="str">
        <f>IF(Sales[[#This Row],[Current Upsell $]]&gt;0,_xlfn.TEXTJOIN(" ",FALSE,Sales[[#This Row],[Subscription Type]],Sales[[#This Row],[Upsell Priority]],TEXT(Sales[[#This Row],[Current Upsell $]],"$#")),"")</f>
        <v/>
      </c>
    </row>
    <row r="500" spans="1:18" x14ac:dyDescent="0.25">
      <c r="A500">
        <v>100254</v>
      </c>
      <c r="B500" t="s">
        <v>0</v>
      </c>
      <c r="D500" s="1"/>
      <c r="E500" s="1"/>
      <c r="F500">
        <v>7</v>
      </c>
      <c r="G500">
        <v>16</v>
      </c>
      <c r="H500" s="1">
        <v>44287</v>
      </c>
      <c r="I500" s="1">
        <v>44378</v>
      </c>
      <c r="J500">
        <v>3</v>
      </c>
      <c r="K500">
        <v>0</v>
      </c>
      <c r="L500" s="1">
        <v>44317</v>
      </c>
      <c r="M500">
        <v>70</v>
      </c>
      <c r="N500" s="11">
        <f>_xlfn.SWITCH(Sales[[#This Row],[Subscription Type]],"Basic",10,"Premium",10,"Business",25,"Enterprise",27)</f>
        <v>10</v>
      </c>
      <c r="O500">
        <f>IF(Sales[[#This Row],[Number of Users]]-Sales[[#This Row],[Licenses Bought]]&lt;0,0,Sales[[#This Row],[Number of Users]]-Sales[[#This Row],[Licenses Bought]])</f>
        <v>9</v>
      </c>
      <c r="P500" s="3">
        <f>IF(Sales[[#This Row],[Sales Month]]=MAX(Sales[Sales Month]),Sales[[#This Row],[Upsell $ Per Non-Paying User]]*Sales[[#This Row],[Non-Paying Users]],0)</f>
        <v>0</v>
      </c>
      <c r="Q500" t="str">
        <f>_xlfn.IFS(Sales[[#This Row],[Current Upsell $]]=0," ",Sales[[#This Row],[Current Upsell $]]&gt;=400,"High",Sales[[#This Row],[Current Upsell $]]&gt;=100,"Medium",Sales[[#This Row],[Current Upsell $]]&lt;100,"Low")</f>
        <v xml:space="preserve"> </v>
      </c>
      <c r="R500" t="str">
        <f>IF(Sales[[#This Row],[Current Upsell $]]&gt;0,_xlfn.TEXTJOIN(" ",FALSE,Sales[[#This Row],[Subscription Type]],Sales[[#This Row],[Upsell Priority]],TEXT(Sales[[#This Row],[Current Upsell $]],"$#")),"")</f>
        <v/>
      </c>
    </row>
    <row r="501" spans="1:18" x14ac:dyDescent="0.25">
      <c r="A501">
        <v>100255</v>
      </c>
      <c r="B501" t="s">
        <v>1</v>
      </c>
      <c r="F501">
        <v>3</v>
      </c>
      <c r="G501">
        <v>14</v>
      </c>
      <c r="H501" s="1">
        <v>44287</v>
      </c>
      <c r="I501" s="1">
        <v>44317</v>
      </c>
      <c r="J501">
        <v>1</v>
      </c>
      <c r="K501">
        <v>1</v>
      </c>
      <c r="L501" s="1">
        <v>44317</v>
      </c>
      <c r="M501">
        <v>75</v>
      </c>
      <c r="N501" s="11">
        <f>_xlfn.SWITCH(Sales[[#This Row],[Subscription Type]],"Basic",10,"Premium",10,"Business",25,"Enterprise",27)</f>
        <v>25</v>
      </c>
      <c r="O501">
        <f>IF(Sales[[#This Row],[Number of Users]]-Sales[[#This Row],[Licenses Bought]]&lt;0,0,Sales[[#This Row],[Number of Users]]-Sales[[#This Row],[Licenses Bought]])</f>
        <v>11</v>
      </c>
      <c r="P501" s="3">
        <f>IF(Sales[[#This Row],[Sales Month]]=MAX(Sales[Sales Month]),Sales[[#This Row],[Upsell $ Per Non-Paying User]]*Sales[[#This Row],[Non-Paying Users]],0)</f>
        <v>0</v>
      </c>
      <c r="Q501" t="str">
        <f>_xlfn.IFS(Sales[[#This Row],[Current Upsell $]]=0," ",Sales[[#This Row],[Current Upsell $]]&gt;=400,"High",Sales[[#This Row],[Current Upsell $]]&gt;=100,"Medium",Sales[[#This Row],[Current Upsell $]]&lt;100,"Low")</f>
        <v xml:space="preserve"> </v>
      </c>
      <c r="R501" t="str">
        <f>IF(Sales[[#This Row],[Current Upsell $]]&gt;0,_xlfn.TEXTJOIN(" ",FALSE,Sales[[#This Row],[Subscription Type]],Sales[[#This Row],[Upsell Priority]],TEXT(Sales[[#This Row],[Current Upsell $]],"$#")),"")</f>
        <v/>
      </c>
    </row>
    <row r="502" spans="1:18" x14ac:dyDescent="0.25">
      <c r="A502">
        <v>100256</v>
      </c>
      <c r="B502" t="s">
        <v>3</v>
      </c>
      <c r="F502">
        <v>0</v>
      </c>
      <c r="G502">
        <v>13</v>
      </c>
      <c r="H502" s="1">
        <v>44287</v>
      </c>
      <c r="I502" s="1">
        <v>44317</v>
      </c>
      <c r="J502">
        <v>1</v>
      </c>
      <c r="K502">
        <v>1</v>
      </c>
      <c r="L502" s="1">
        <v>44317</v>
      </c>
      <c r="M502">
        <v>0</v>
      </c>
      <c r="N502" s="11">
        <f>_xlfn.SWITCH(Sales[[#This Row],[Subscription Type]],"Basic",10,"Premium",10,"Business",25,"Enterprise",27)</f>
        <v>10</v>
      </c>
      <c r="O502">
        <f>IF(Sales[[#This Row],[Number of Users]]-Sales[[#This Row],[Licenses Bought]]&lt;0,0,Sales[[#This Row],[Number of Users]]-Sales[[#This Row],[Licenses Bought]])</f>
        <v>13</v>
      </c>
      <c r="P502" s="3">
        <f>IF(Sales[[#This Row],[Sales Month]]=MAX(Sales[Sales Month]),Sales[[#This Row],[Upsell $ Per Non-Paying User]]*Sales[[#This Row],[Non-Paying Users]],0)</f>
        <v>0</v>
      </c>
      <c r="Q502" t="str">
        <f>_xlfn.IFS(Sales[[#This Row],[Current Upsell $]]=0," ",Sales[[#This Row],[Current Upsell $]]&gt;=400,"High",Sales[[#This Row],[Current Upsell $]]&gt;=100,"Medium",Sales[[#This Row],[Current Upsell $]]&lt;100,"Low")</f>
        <v xml:space="preserve"> </v>
      </c>
      <c r="R502" t="str">
        <f>IF(Sales[[#This Row],[Current Upsell $]]&gt;0,_xlfn.TEXTJOIN(" ",FALSE,Sales[[#This Row],[Subscription Type]],Sales[[#This Row],[Upsell Priority]],TEXT(Sales[[#This Row],[Current Upsell $]],"$#")),"")</f>
        <v/>
      </c>
    </row>
    <row r="503" spans="1:18" x14ac:dyDescent="0.25">
      <c r="A503">
        <v>100257</v>
      </c>
      <c r="B503" t="s">
        <v>0</v>
      </c>
      <c r="D503" s="1"/>
      <c r="E503" s="1"/>
      <c r="F503">
        <v>7</v>
      </c>
      <c r="G503">
        <v>12</v>
      </c>
      <c r="H503" s="1">
        <v>44287</v>
      </c>
      <c r="I503" s="1">
        <v>44378</v>
      </c>
      <c r="J503">
        <v>3</v>
      </c>
      <c r="K503">
        <v>0</v>
      </c>
      <c r="L503" s="1">
        <v>44317</v>
      </c>
      <c r="M503">
        <v>70</v>
      </c>
      <c r="N503" s="11">
        <f>_xlfn.SWITCH(Sales[[#This Row],[Subscription Type]],"Basic",10,"Premium",10,"Business",25,"Enterprise",27)</f>
        <v>10</v>
      </c>
      <c r="O503">
        <f>IF(Sales[[#This Row],[Number of Users]]-Sales[[#This Row],[Licenses Bought]]&lt;0,0,Sales[[#This Row],[Number of Users]]-Sales[[#This Row],[Licenses Bought]])</f>
        <v>5</v>
      </c>
      <c r="P503" s="3">
        <f>IF(Sales[[#This Row],[Sales Month]]=MAX(Sales[Sales Month]),Sales[[#This Row],[Upsell $ Per Non-Paying User]]*Sales[[#This Row],[Non-Paying Users]],0)</f>
        <v>0</v>
      </c>
      <c r="Q503" t="str">
        <f>_xlfn.IFS(Sales[[#This Row],[Current Upsell $]]=0," ",Sales[[#This Row],[Current Upsell $]]&gt;=400,"High",Sales[[#This Row],[Current Upsell $]]&gt;=100,"Medium",Sales[[#This Row],[Current Upsell $]]&lt;100,"Low")</f>
        <v xml:space="preserve"> </v>
      </c>
      <c r="R503" t="str">
        <f>IF(Sales[[#This Row],[Current Upsell $]]&gt;0,_xlfn.TEXTJOIN(" ",FALSE,Sales[[#This Row],[Subscription Type]],Sales[[#This Row],[Upsell Priority]],TEXT(Sales[[#This Row],[Current Upsell $]],"$#")),"")</f>
        <v/>
      </c>
    </row>
    <row r="504" spans="1:18" x14ac:dyDescent="0.25">
      <c r="A504">
        <v>100258</v>
      </c>
      <c r="B504" t="s">
        <v>1</v>
      </c>
      <c r="D504" s="1"/>
      <c r="E504" s="1"/>
      <c r="F504">
        <v>3</v>
      </c>
      <c r="G504">
        <v>14</v>
      </c>
      <c r="H504" s="1">
        <v>44287</v>
      </c>
      <c r="I504" s="1">
        <v>44378</v>
      </c>
      <c r="J504">
        <v>3</v>
      </c>
      <c r="K504">
        <v>0</v>
      </c>
      <c r="L504" s="1">
        <v>44317</v>
      </c>
      <c r="M504">
        <v>75</v>
      </c>
      <c r="N504" s="11">
        <f>_xlfn.SWITCH(Sales[[#This Row],[Subscription Type]],"Basic",10,"Premium",10,"Business",25,"Enterprise",27)</f>
        <v>25</v>
      </c>
      <c r="O504">
        <f>IF(Sales[[#This Row],[Number of Users]]-Sales[[#This Row],[Licenses Bought]]&lt;0,0,Sales[[#This Row],[Number of Users]]-Sales[[#This Row],[Licenses Bought]])</f>
        <v>11</v>
      </c>
      <c r="P504" s="3">
        <f>IF(Sales[[#This Row],[Sales Month]]=MAX(Sales[Sales Month]),Sales[[#This Row],[Upsell $ Per Non-Paying User]]*Sales[[#This Row],[Non-Paying Users]],0)</f>
        <v>0</v>
      </c>
      <c r="Q504" t="str">
        <f>_xlfn.IFS(Sales[[#This Row],[Current Upsell $]]=0," ",Sales[[#This Row],[Current Upsell $]]&gt;=400,"High",Sales[[#This Row],[Current Upsell $]]&gt;=100,"Medium",Sales[[#This Row],[Current Upsell $]]&lt;100,"Low")</f>
        <v xml:space="preserve"> </v>
      </c>
      <c r="R504" t="str">
        <f>IF(Sales[[#This Row],[Current Upsell $]]&gt;0,_xlfn.TEXTJOIN(" ",FALSE,Sales[[#This Row],[Subscription Type]],Sales[[#This Row],[Upsell Priority]],TEXT(Sales[[#This Row],[Current Upsell $]],"$#")),"")</f>
        <v/>
      </c>
    </row>
    <row r="505" spans="1:18" x14ac:dyDescent="0.25">
      <c r="A505">
        <v>100259</v>
      </c>
      <c r="B505" t="s">
        <v>1</v>
      </c>
      <c r="D505" s="1"/>
      <c r="E505" s="1"/>
      <c r="F505">
        <v>4</v>
      </c>
      <c r="G505">
        <v>11</v>
      </c>
      <c r="H505" s="1">
        <v>44287</v>
      </c>
      <c r="I505" s="1">
        <v>44378</v>
      </c>
      <c r="J505">
        <v>3</v>
      </c>
      <c r="K505">
        <v>0</v>
      </c>
      <c r="L505" s="1">
        <v>44317</v>
      </c>
      <c r="M505">
        <v>100</v>
      </c>
      <c r="N505" s="11">
        <f>_xlfn.SWITCH(Sales[[#This Row],[Subscription Type]],"Basic",10,"Premium",10,"Business",25,"Enterprise",27)</f>
        <v>25</v>
      </c>
      <c r="O505">
        <f>IF(Sales[[#This Row],[Number of Users]]-Sales[[#This Row],[Licenses Bought]]&lt;0,0,Sales[[#This Row],[Number of Users]]-Sales[[#This Row],[Licenses Bought]])</f>
        <v>7</v>
      </c>
      <c r="P505" s="3">
        <f>IF(Sales[[#This Row],[Sales Month]]=MAX(Sales[Sales Month]),Sales[[#This Row],[Upsell $ Per Non-Paying User]]*Sales[[#This Row],[Non-Paying Users]],0)</f>
        <v>0</v>
      </c>
      <c r="Q505" t="str">
        <f>_xlfn.IFS(Sales[[#This Row],[Current Upsell $]]=0," ",Sales[[#This Row],[Current Upsell $]]&gt;=400,"High",Sales[[#This Row],[Current Upsell $]]&gt;=100,"Medium",Sales[[#This Row],[Current Upsell $]]&lt;100,"Low")</f>
        <v xml:space="preserve"> </v>
      </c>
      <c r="R505" t="str">
        <f>IF(Sales[[#This Row],[Current Upsell $]]&gt;0,_xlfn.TEXTJOIN(" ",FALSE,Sales[[#This Row],[Subscription Type]],Sales[[#This Row],[Upsell Priority]],TEXT(Sales[[#This Row],[Current Upsell $]],"$#")),"")</f>
        <v/>
      </c>
    </row>
    <row r="506" spans="1:18" x14ac:dyDescent="0.25">
      <c r="A506">
        <v>100260</v>
      </c>
      <c r="B506" t="s">
        <v>3</v>
      </c>
      <c r="F506">
        <v>0</v>
      </c>
      <c r="G506">
        <v>6</v>
      </c>
      <c r="H506" s="1">
        <v>44287</v>
      </c>
      <c r="I506" s="1">
        <v>44378</v>
      </c>
      <c r="J506">
        <v>3</v>
      </c>
      <c r="K506">
        <v>0</v>
      </c>
      <c r="L506" s="1">
        <v>44317</v>
      </c>
      <c r="M506">
        <v>0</v>
      </c>
      <c r="N506" s="11">
        <f>_xlfn.SWITCH(Sales[[#This Row],[Subscription Type]],"Basic",10,"Premium",10,"Business",25,"Enterprise",27)</f>
        <v>10</v>
      </c>
      <c r="O506">
        <f>IF(Sales[[#This Row],[Number of Users]]-Sales[[#This Row],[Licenses Bought]]&lt;0,0,Sales[[#This Row],[Number of Users]]-Sales[[#This Row],[Licenses Bought]])</f>
        <v>6</v>
      </c>
      <c r="P506" s="3">
        <f>IF(Sales[[#This Row],[Sales Month]]=MAX(Sales[Sales Month]),Sales[[#This Row],[Upsell $ Per Non-Paying User]]*Sales[[#This Row],[Non-Paying Users]],0)</f>
        <v>0</v>
      </c>
      <c r="Q506" t="str">
        <f>_xlfn.IFS(Sales[[#This Row],[Current Upsell $]]=0," ",Sales[[#This Row],[Current Upsell $]]&gt;=400,"High",Sales[[#This Row],[Current Upsell $]]&gt;=100,"Medium",Sales[[#This Row],[Current Upsell $]]&lt;100,"Low")</f>
        <v xml:space="preserve"> </v>
      </c>
      <c r="R506" t="str">
        <f>IF(Sales[[#This Row],[Current Upsell $]]&gt;0,_xlfn.TEXTJOIN(" ",FALSE,Sales[[#This Row],[Subscription Type]],Sales[[#This Row],[Upsell Priority]],TEXT(Sales[[#This Row],[Current Upsell $]],"$#")),"")</f>
        <v/>
      </c>
    </row>
    <row r="507" spans="1:18" x14ac:dyDescent="0.25">
      <c r="A507">
        <v>100261</v>
      </c>
      <c r="B507" t="s">
        <v>0</v>
      </c>
      <c r="D507" s="1"/>
      <c r="E507" s="1"/>
      <c r="F507">
        <v>2</v>
      </c>
      <c r="G507">
        <v>4</v>
      </c>
      <c r="H507" s="1">
        <v>44287</v>
      </c>
      <c r="I507" s="1">
        <v>44378</v>
      </c>
      <c r="J507">
        <v>3</v>
      </c>
      <c r="K507">
        <v>0</v>
      </c>
      <c r="L507" s="1">
        <v>44317</v>
      </c>
      <c r="M507">
        <v>20</v>
      </c>
      <c r="N507" s="11">
        <f>_xlfn.SWITCH(Sales[[#This Row],[Subscription Type]],"Basic",10,"Premium",10,"Business",25,"Enterprise",27)</f>
        <v>10</v>
      </c>
      <c r="O507">
        <f>IF(Sales[[#This Row],[Number of Users]]-Sales[[#This Row],[Licenses Bought]]&lt;0,0,Sales[[#This Row],[Number of Users]]-Sales[[#This Row],[Licenses Bought]])</f>
        <v>2</v>
      </c>
      <c r="P507" s="3">
        <f>IF(Sales[[#This Row],[Sales Month]]=MAX(Sales[Sales Month]),Sales[[#This Row],[Upsell $ Per Non-Paying User]]*Sales[[#This Row],[Non-Paying Users]],0)</f>
        <v>0</v>
      </c>
      <c r="Q507" t="str">
        <f>_xlfn.IFS(Sales[[#This Row],[Current Upsell $]]=0," ",Sales[[#This Row],[Current Upsell $]]&gt;=400,"High",Sales[[#This Row],[Current Upsell $]]&gt;=100,"Medium",Sales[[#This Row],[Current Upsell $]]&lt;100,"Low")</f>
        <v xml:space="preserve"> </v>
      </c>
      <c r="R507" t="str">
        <f>IF(Sales[[#This Row],[Current Upsell $]]&gt;0,_xlfn.TEXTJOIN(" ",FALSE,Sales[[#This Row],[Subscription Type]],Sales[[#This Row],[Upsell Priority]],TEXT(Sales[[#This Row],[Current Upsell $]],"$#")),"")</f>
        <v/>
      </c>
    </row>
    <row r="508" spans="1:18" x14ac:dyDescent="0.25">
      <c r="A508">
        <v>100262</v>
      </c>
      <c r="B508" t="s">
        <v>0</v>
      </c>
      <c r="F508">
        <v>1</v>
      </c>
      <c r="G508">
        <v>3</v>
      </c>
      <c r="H508" s="1">
        <v>44287</v>
      </c>
      <c r="I508" s="1">
        <v>44378</v>
      </c>
      <c r="J508">
        <v>3</v>
      </c>
      <c r="K508">
        <v>0</v>
      </c>
      <c r="L508" s="1">
        <v>44317</v>
      </c>
      <c r="M508">
        <v>10</v>
      </c>
      <c r="N508" s="11">
        <f>_xlfn.SWITCH(Sales[[#This Row],[Subscription Type]],"Basic",10,"Premium",10,"Business",25,"Enterprise",27)</f>
        <v>10</v>
      </c>
      <c r="O508">
        <f>IF(Sales[[#This Row],[Number of Users]]-Sales[[#This Row],[Licenses Bought]]&lt;0,0,Sales[[#This Row],[Number of Users]]-Sales[[#This Row],[Licenses Bought]])</f>
        <v>2</v>
      </c>
      <c r="P508" s="3">
        <f>IF(Sales[[#This Row],[Sales Month]]=MAX(Sales[Sales Month]),Sales[[#This Row],[Upsell $ Per Non-Paying User]]*Sales[[#This Row],[Non-Paying Users]],0)</f>
        <v>0</v>
      </c>
      <c r="Q508" t="str">
        <f>_xlfn.IFS(Sales[[#This Row],[Current Upsell $]]=0," ",Sales[[#This Row],[Current Upsell $]]&gt;=400,"High",Sales[[#This Row],[Current Upsell $]]&gt;=100,"Medium",Sales[[#This Row],[Current Upsell $]]&lt;100,"Low")</f>
        <v xml:space="preserve"> </v>
      </c>
      <c r="R508" t="str">
        <f>IF(Sales[[#This Row],[Current Upsell $]]&gt;0,_xlfn.TEXTJOIN(" ",FALSE,Sales[[#This Row],[Subscription Type]],Sales[[#This Row],[Upsell Priority]],TEXT(Sales[[#This Row],[Current Upsell $]],"$#")),"")</f>
        <v/>
      </c>
    </row>
    <row r="509" spans="1:18" x14ac:dyDescent="0.25">
      <c r="A509">
        <v>100263</v>
      </c>
      <c r="B509" t="s">
        <v>3</v>
      </c>
      <c r="F509">
        <v>0</v>
      </c>
      <c r="G509">
        <v>4</v>
      </c>
      <c r="H509" s="1">
        <v>44287</v>
      </c>
      <c r="I509" s="1">
        <v>44378</v>
      </c>
      <c r="J509">
        <v>3</v>
      </c>
      <c r="K509">
        <v>0</v>
      </c>
      <c r="L509" s="1">
        <v>44317</v>
      </c>
      <c r="M509">
        <v>0</v>
      </c>
      <c r="N509" s="11">
        <f>_xlfn.SWITCH(Sales[[#This Row],[Subscription Type]],"Basic",10,"Premium",10,"Business",25,"Enterprise",27)</f>
        <v>10</v>
      </c>
      <c r="O509">
        <f>IF(Sales[[#This Row],[Number of Users]]-Sales[[#This Row],[Licenses Bought]]&lt;0,0,Sales[[#This Row],[Number of Users]]-Sales[[#This Row],[Licenses Bought]])</f>
        <v>4</v>
      </c>
      <c r="P509" s="3">
        <f>IF(Sales[[#This Row],[Sales Month]]=MAX(Sales[Sales Month]),Sales[[#This Row],[Upsell $ Per Non-Paying User]]*Sales[[#This Row],[Non-Paying Users]],0)</f>
        <v>0</v>
      </c>
      <c r="Q509" t="str">
        <f>_xlfn.IFS(Sales[[#This Row],[Current Upsell $]]=0," ",Sales[[#This Row],[Current Upsell $]]&gt;=400,"High",Sales[[#This Row],[Current Upsell $]]&gt;=100,"Medium",Sales[[#This Row],[Current Upsell $]]&lt;100,"Low")</f>
        <v xml:space="preserve"> </v>
      </c>
      <c r="R509" t="str">
        <f>IF(Sales[[#This Row],[Current Upsell $]]&gt;0,_xlfn.TEXTJOIN(" ",FALSE,Sales[[#This Row],[Subscription Type]],Sales[[#This Row],[Upsell Priority]],TEXT(Sales[[#This Row],[Current Upsell $]],"$#")),"")</f>
        <v/>
      </c>
    </row>
    <row r="510" spans="1:18" x14ac:dyDescent="0.25">
      <c r="A510">
        <v>100264</v>
      </c>
      <c r="B510" t="s">
        <v>0</v>
      </c>
      <c r="F510">
        <v>1</v>
      </c>
      <c r="G510">
        <v>2</v>
      </c>
      <c r="H510" s="1">
        <v>44287</v>
      </c>
      <c r="I510" s="1">
        <v>44348</v>
      </c>
      <c r="J510">
        <v>2</v>
      </c>
      <c r="K510">
        <v>0</v>
      </c>
      <c r="L510" s="1">
        <v>44317</v>
      </c>
      <c r="M510">
        <v>10</v>
      </c>
      <c r="N510" s="11">
        <f>_xlfn.SWITCH(Sales[[#This Row],[Subscription Type]],"Basic",10,"Premium",10,"Business",25,"Enterprise",27)</f>
        <v>10</v>
      </c>
      <c r="O510">
        <f>IF(Sales[[#This Row],[Number of Users]]-Sales[[#This Row],[Licenses Bought]]&lt;0,0,Sales[[#This Row],[Number of Users]]-Sales[[#This Row],[Licenses Bought]])</f>
        <v>1</v>
      </c>
      <c r="P510" s="3">
        <f>IF(Sales[[#This Row],[Sales Month]]=MAX(Sales[Sales Month]),Sales[[#This Row],[Upsell $ Per Non-Paying User]]*Sales[[#This Row],[Non-Paying Users]],0)</f>
        <v>0</v>
      </c>
      <c r="Q510" t="str">
        <f>_xlfn.IFS(Sales[[#This Row],[Current Upsell $]]=0," ",Sales[[#This Row],[Current Upsell $]]&gt;=400,"High",Sales[[#This Row],[Current Upsell $]]&gt;=100,"Medium",Sales[[#This Row],[Current Upsell $]]&lt;100,"Low")</f>
        <v xml:space="preserve"> </v>
      </c>
      <c r="R510" t="str">
        <f>IF(Sales[[#This Row],[Current Upsell $]]&gt;0,_xlfn.TEXTJOIN(" ",FALSE,Sales[[#This Row],[Subscription Type]],Sales[[#This Row],[Upsell Priority]],TEXT(Sales[[#This Row],[Current Upsell $]],"$#")),"")</f>
        <v/>
      </c>
    </row>
    <row r="511" spans="1:18" x14ac:dyDescent="0.25">
      <c r="A511">
        <v>100265</v>
      </c>
      <c r="B511" t="s">
        <v>3</v>
      </c>
      <c r="F511">
        <v>0</v>
      </c>
      <c r="G511">
        <v>2</v>
      </c>
      <c r="H511" s="1">
        <v>44287</v>
      </c>
      <c r="I511" s="1">
        <v>44378</v>
      </c>
      <c r="J511">
        <v>3</v>
      </c>
      <c r="K511">
        <v>0</v>
      </c>
      <c r="L511" s="1">
        <v>44317</v>
      </c>
      <c r="M511">
        <v>0</v>
      </c>
      <c r="N511" s="11">
        <f>_xlfn.SWITCH(Sales[[#This Row],[Subscription Type]],"Basic",10,"Premium",10,"Business",25,"Enterprise",27)</f>
        <v>10</v>
      </c>
      <c r="O511">
        <f>IF(Sales[[#This Row],[Number of Users]]-Sales[[#This Row],[Licenses Bought]]&lt;0,0,Sales[[#This Row],[Number of Users]]-Sales[[#This Row],[Licenses Bought]])</f>
        <v>2</v>
      </c>
      <c r="P511" s="3">
        <f>IF(Sales[[#This Row],[Sales Month]]=MAX(Sales[Sales Month]),Sales[[#This Row],[Upsell $ Per Non-Paying User]]*Sales[[#This Row],[Non-Paying Users]],0)</f>
        <v>0</v>
      </c>
      <c r="Q511" t="str">
        <f>_xlfn.IFS(Sales[[#This Row],[Current Upsell $]]=0," ",Sales[[#This Row],[Current Upsell $]]&gt;=400,"High",Sales[[#This Row],[Current Upsell $]]&gt;=100,"Medium",Sales[[#This Row],[Current Upsell $]]&lt;100,"Low")</f>
        <v xml:space="preserve"> </v>
      </c>
      <c r="R511" t="str">
        <f>IF(Sales[[#This Row],[Current Upsell $]]&gt;0,_xlfn.TEXTJOIN(" ",FALSE,Sales[[#This Row],[Subscription Type]],Sales[[#This Row],[Upsell Priority]],TEXT(Sales[[#This Row],[Current Upsell $]],"$#")),"")</f>
        <v/>
      </c>
    </row>
    <row r="512" spans="1:18" x14ac:dyDescent="0.25">
      <c r="A512">
        <v>100266</v>
      </c>
      <c r="B512" t="s">
        <v>0</v>
      </c>
      <c r="D512" s="1"/>
      <c r="E512" s="1"/>
      <c r="F512">
        <v>1</v>
      </c>
      <c r="G512">
        <v>1</v>
      </c>
      <c r="H512" s="1">
        <v>44287</v>
      </c>
      <c r="I512" s="1">
        <v>44378</v>
      </c>
      <c r="J512">
        <v>3</v>
      </c>
      <c r="K512">
        <v>0</v>
      </c>
      <c r="L512" s="1">
        <v>44317</v>
      </c>
      <c r="M512">
        <v>10</v>
      </c>
      <c r="N512" s="11">
        <f>_xlfn.SWITCH(Sales[[#This Row],[Subscription Type]],"Basic",10,"Premium",10,"Business",25,"Enterprise",27)</f>
        <v>10</v>
      </c>
      <c r="O512">
        <f>IF(Sales[[#This Row],[Number of Users]]-Sales[[#This Row],[Licenses Bought]]&lt;0,0,Sales[[#This Row],[Number of Users]]-Sales[[#This Row],[Licenses Bought]])</f>
        <v>0</v>
      </c>
      <c r="P512" s="3">
        <f>IF(Sales[[#This Row],[Sales Month]]=MAX(Sales[Sales Month]),Sales[[#This Row],[Upsell $ Per Non-Paying User]]*Sales[[#This Row],[Non-Paying Users]],0)</f>
        <v>0</v>
      </c>
      <c r="Q512" t="str">
        <f>_xlfn.IFS(Sales[[#This Row],[Current Upsell $]]=0," ",Sales[[#This Row],[Current Upsell $]]&gt;=400,"High",Sales[[#This Row],[Current Upsell $]]&gt;=100,"Medium",Sales[[#This Row],[Current Upsell $]]&lt;100,"Low")</f>
        <v xml:space="preserve"> </v>
      </c>
      <c r="R512" t="str">
        <f>IF(Sales[[#This Row],[Current Upsell $]]&gt;0,_xlfn.TEXTJOIN(" ",FALSE,Sales[[#This Row],[Subscription Type]],Sales[[#This Row],[Upsell Priority]],TEXT(Sales[[#This Row],[Current Upsell $]],"$#")),"")</f>
        <v/>
      </c>
    </row>
    <row r="513" spans="1:18" x14ac:dyDescent="0.25">
      <c r="A513">
        <v>100267</v>
      </c>
      <c r="B513" t="s">
        <v>0</v>
      </c>
      <c r="D513" s="1"/>
      <c r="E513" s="1"/>
      <c r="F513">
        <v>1</v>
      </c>
      <c r="G513">
        <v>2</v>
      </c>
      <c r="H513" s="1">
        <v>44287</v>
      </c>
      <c r="I513" s="1">
        <v>44378</v>
      </c>
      <c r="J513">
        <v>3</v>
      </c>
      <c r="K513">
        <v>0</v>
      </c>
      <c r="L513" s="1">
        <v>44317</v>
      </c>
      <c r="M513">
        <v>10</v>
      </c>
      <c r="N513" s="11">
        <f>_xlfn.SWITCH(Sales[[#This Row],[Subscription Type]],"Basic",10,"Premium",10,"Business",25,"Enterprise",27)</f>
        <v>10</v>
      </c>
      <c r="O513">
        <f>IF(Sales[[#This Row],[Number of Users]]-Sales[[#This Row],[Licenses Bought]]&lt;0,0,Sales[[#This Row],[Number of Users]]-Sales[[#This Row],[Licenses Bought]])</f>
        <v>1</v>
      </c>
      <c r="P513" s="3">
        <f>IF(Sales[[#This Row],[Sales Month]]=MAX(Sales[Sales Month]),Sales[[#This Row],[Upsell $ Per Non-Paying User]]*Sales[[#This Row],[Non-Paying Users]],0)</f>
        <v>0</v>
      </c>
      <c r="Q513" t="str">
        <f>_xlfn.IFS(Sales[[#This Row],[Current Upsell $]]=0," ",Sales[[#This Row],[Current Upsell $]]&gt;=400,"High",Sales[[#This Row],[Current Upsell $]]&gt;=100,"Medium",Sales[[#This Row],[Current Upsell $]]&lt;100,"Low")</f>
        <v xml:space="preserve"> </v>
      </c>
      <c r="R513" t="str">
        <f>IF(Sales[[#This Row],[Current Upsell $]]&gt;0,_xlfn.TEXTJOIN(" ",FALSE,Sales[[#This Row],[Subscription Type]],Sales[[#This Row],[Upsell Priority]],TEXT(Sales[[#This Row],[Current Upsell $]],"$#")),"")</f>
        <v/>
      </c>
    </row>
    <row r="514" spans="1:18" x14ac:dyDescent="0.25">
      <c r="A514">
        <v>100300</v>
      </c>
      <c r="B514" t="s">
        <v>3</v>
      </c>
      <c r="D514" s="1"/>
      <c r="E514" s="1"/>
      <c r="F514">
        <v>0</v>
      </c>
      <c r="G514">
        <v>43</v>
      </c>
      <c r="H514" s="1">
        <v>44317</v>
      </c>
      <c r="I514" s="1">
        <v>44378</v>
      </c>
      <c r="J514">
        <v>2</v>
      </c>
      <c r="K514">
        <v>0</v>
      </c>
      <c r="L514" s="1">
        <v>44317</v>
      </c>
      <c r="M514">
        <v>0</v>
      </c>
      <c r="N514" s="11">
        <f>_xlfn.SWITCH(Sales[[#This Row],[Subscription Type]],"Basic",10,"Premium",10,"Business",25,"Enterprise",27)</f>
        <v>10</v>
      </c>
      <c r="O514">
        <f>IF(Sales[[#This Row],[Number of Users]]-Sales[[#This Row],[Licenses Bought]]&lt;0,0,Sales[[#This Row],[Number of Users]]-Sales[[#This Row],[Licenses Bought]])</f>
        <v>43</v>
      </c>
      <c r="P514" s="3">
        <f>IF(Sales[[#This Row],[Sales Month]]=MAX(Sales[Sales Month]),Sales[[#This Row],[Upsell $ Per Non-Paying User]]*Sales[[#This Row],[Non-Paying Users]],0)</f>
        <v>0</v>
      </c>
      <c r="Q514" t="str">
        <f>_xlfn.IFS(Sales[[#This Row],[Current Upsell $]]=0," ",Sales[[#This Row],[Current Upsell $]]&gt;=400,"High",Sales[[#This Row],[Current Upsell $]]&gt;=100,"Medium",Sales[[#This Row],[Current Upsell $]]&lt;100,"Low")</f>
        <v xml:space="preserve"> </v>
      </c>
      <c r="R514" t="str">
        <f>IF(Sales[[#This Row],[Current Upsell $]]&gt;0,_xlfn.TEXTJOIN(" ",FALSE,Sales[[#This Row],[Subscription Type]],Sales[[#This Row],[Upsell Priority]],TEXT(Sales[[#This Row],[Current Upsell $]],"$#")),"")</f>
        <v/>
      </c>
    </row>
    <row r="515" spans="1:18" x14ac:dyDescent="0.25">
      <c r="A515">
        <v>100275</v>
      </c>
      <c r="B515" t="s">
        <v>3</v>
      </c>
      <c r="D515" s="1"/>
      <c r="E515" s="1"/>
      <c r="F515">
        <v>0</v>
      </c>
      <c r="G515">
        <v>34</v>
      </c>
      <c r="H515" s="1">
        <v>44317</v>
      </c>
      <c r="I515" s="1">
        <v>44378</v>
      </c>
      <c r="J515">
        <v>2</v>
      </c>
      <c r="K515">
        <v>0</v>
      </c>
      <c r="L515" s="1">
        <v>44317</v>
      </c>
      <c r="M515">
        <v>0</v>
      </c>
      <c r="N515" s="11">
        <f>_xlfn.SWITCH(Sales[[#This Row],[Subscription Type]],"Basic",10,"Premium",10,"Business",25,"Enterprise",27)</f>
        <v>10</v>
      </c>
      <c r="O515">
        <f>IF(Sales[[#This Row],[Number of Users]]-Sales[[#This Row],[Licenses Bought]]&lt;0,0,Sales[[#This Row],[Number of Users]]-Sales[[#This Row],[Licenses Bought]])</f>
        <v>34</v>
      </c>
      <c r="P515" s="3">
        <f>IF(Sales[[#This Row],[Sales Month]]=MAX(Sales[Sales Month]),Sales[[#This Row],[Upsell $ Per Non-Paying User]]*Sales[[#This Row],[Non-Paying Users]],0)</f>
        <v>0</v>
      </c>
      <c r="Q515" t="str">
        <f>_xlfn.IFS(Sales[[#This Row],[Current Upsell $]]=0," ",Sales[[#This Row],[Current Upsell $]]&gt;=400,"High",Sales[[#This Row],[Current Upsell $]]&gt;=100,"Medium",Sales[[#This Row],[Current Upsell $]]&lt;100,"Low")</f>
        <v xml:space="preserve"> </v>
      </c>
      <c r="R515" t="str">
        <f>IF(Sales[[#This Row],[Current Upsell $]]&gt;0,_xlfn.TEXTJOIN(" ",FALSE,Sales[[#This Row],[Subscription Type]],Sales[[#This Row],[Upsell Priority]],TEXT(Sales[[#This Row],[Current Upsell $]],"$#")),"")</f>
        <v/>
      </c>
    </row>
    <row r="516" spans="1:18" x14ac:dyDescent="0.25">
      <c r="A516">
        <v>100276</v>
      </c>
      <c r="B516" t="s">
        <v>3</v>
      </c>
      <c r="D516" s="1"/>
      <c r="E516" s="1"/>
      <c r="F516">
        <v>0</v>
      </c>
      <c r="G516">
        <v>38</v>
      </c>
      <c r="H516" s="1">
        <v>44317</v>
      </c>
      <c r="I516" s="1">
        <v>44378</v>
      </c>
      <c r="J516">
        <v>2</v>
      </c>
      <c r="K516">
        <v>0</v>
      </c>
      <c r="L516" s="1">
        <v>44317</v>
      </c>
      <c r="M516">
        <v>0</v>
      </c>
      <c r="N516" s="11">
        <f>_xlfn.SWITCH(Sales[[#This Row],[Subscription Type]],"Basic",10,"Premium",10,"Business",25,"Enterprise",27)</f>
        <v>10</v>
      </c>
      <c r="O516">
        <f>IF(Sales[[#This Row],[Number of Users]]-Sales[[#This Row],[Licenses Bought]]&lt;0,0,Sales[[#This Row],[Number of Users]]-Sales[[#This Row],[Licenses Bought]])</f>
        <v>38</v>
      </c>
      <c r="P516" s="3">
        <f>IF(Sales[[#This Row],[Sales Month]]=MAX(Sales[Sales Month]),Sales[[#This Row],[Upsell $ Per Non-Paying User]]*Sales[[#This Row],[Non-Paying Users]],0)</f>
        <v>0</v>
      </c>
      <c r="Q516" t="str">
        <f>_xlfn.IFS(Sales[[#This Row],[Current Upsell $]]=0," ",Sales[[#This Row],[Current Upsell $]]&gt;=400,"High",Sales[[#This Row],[Current Upsell $]]&gt;=100,"Medium",Sales[[#This Row],[Current Upsell $]]&lt;100,"Low")</f>
        <v xml:space="preserve"> </v>
      </c>
      <c r="R516" t="str">
        <f>IF(Sales[[#This Row],[Current Upsell $]]&gt;0,_xlfn.TEXTJOIN(" ",FALSE,Sales[[#This Row],[Subscription Type]],Sales[[#This Row],[Upsell Priority]],TEXT(Sales[[#This Row],[Current Upsell $]],"$#")),"")</f>
        <v/>
      </c>
    </row>
    <row r="517" spans="1:18" x14ac:dyDescent="0.25">
      <c r="A517">
        <v>100277</v>
      </c>
      <c r="B517" t="s">
        <v>3</v>
      </c>
      <c r="D517" s="1"/>
      <c r="E517" s="1"/>
      <c r="F517">
        <v>0</v>
      </c>
      <c r="G517">
        <v>29</v>
      </c>
      <c r="H517" s="1">
        <v>44317</v>
      </c>
      <c r="I517" s="1">
        <v>44378</v>
      </c>
      <c r="J517">
        <v>2</v>
      </c>
      <c r="K517">
        <v>0</v>
      </c>
      <c r="L517" s="1">
        <v>44317</v>
      </c>
      <c r="M517">
        <v>0</v>
      </c>
      <c r="N517" s="11">
        <f>_xlfn.SWITCH(Sales[[#This Row],[Subscription Type]],"Basic",10,"Premium",10,"Business",25,"Enterprise",27)</f>
        <v>10</v>
      </c>
      <c r="O517">
        <f>IF(Sales[[#This Row],[Number of Users]]-Sales[[#This Row],[Licenses Bought]]&lt;0,0,Sales[[#This Row],[Number of Users]]-Sales[[#This Row],[Licenses Bought]])</f>
        <v>29</v>
      </c>
      <c r="P517" s="3">
        <f>IF(Sales[[#This Row],[Sales Month]]=MAX(Sales[Sales Month]),Sales[[#This Row],[Upsell $ Per Non-Paying User]]*Sales[[#This Row],[Non-Paying Users]],0)</f>
        <v>0</v>
      </c>
      <c r="Q517" t="str">
        <f>_xlfn.IFS(Sales[[#This Row],[Current Upsell $]]=0," ",Sales[[#This Row],[Current Upsell $]]&gt;=400,"High",Sales[[#This Row],[Current Upsell $]]&gt;=100,"Medium",Sales[[#This Row],[Current Upsell $]]&lt;100,"Low")</f>
        <v xml:space="preserve"> </v>
      </c>
      <c r="R517" t="str">
        <f>IF(Sales[[#This Row],[Current Upsell $]]&gt;0,_xlfn.TEXTJOIN(" ",FALSE,Sales[[#This Row],[Subscription Type]],Sales[[#This Row],[Upsell Priority]],TEXT(Sales[[#This Row],[Current Upsell $]],"$#")),"")</f>
        <v/>
      </c>
    </row>
    <row r="518" spans="1:18" x14ac:dyDescent="0.25">
      <c r="A518">
        <v>100278</v>
      </c>
      <c r="B518" t="s">
        <v>3</v>
      </c>
      <c r="D518" s="1"/>
      <c r="E518" s="1"/>
      <c r="F518">
        <v>0</v>
      </c>
      <c r="G518">
        <v>25</v>
      </c>
      <c r="H518" s="1">
        <v>44317</v>
      </c>
      <c r="I518" s="1">
        <v>44378</v>
      </c>
      <c r="J518">
        <v>2</v>
      </c>
      <c r="K518">
        <v>0</v>
      </c>
      <c r="L518" s="1">
        <v>44317</v>
      </c>
      <c r="M518">
        <v>0</v>
      </c>
      <c r="N518" s="11">
        <f>_xlfn.SWITCH(Sales[[#This Row],[Subscription Type]],"Basic",10,"Premium",10,"Business",25,"Enterprise",27)</f>
        <v>10</v>
      </c>
      <c r="O518">
        <f>IF(Sales[[#This Row],[Number of Users]]-Sales[[#This Row],[Licenses Bought]]&lt;0,0,Sales[[#This Row],[Number of Users]]-Sales[[#This Row],[Licenses Bought]])</f>
        <v>25</v>
      </c>
      <c r="P518" s="3">
        <f>IF(Sales[[#This Row],[Sales Month]]=MAX(Sales[Sales Month]),Sales[[#This Row],[Upsell $ Per Non-Paying User]]*Sales[[#This Row],[Non-Paying Users]],0)</f>
        <v>0</v>
      </c>
      <c r="Q518" t="str">
        <f>_xlfn.IFS(Sales[[#This Row],[Current Upsell $]]=0," ",Sales[[#This Row],[Current Upsell $]]&gt;=400,"High",Sales[[#This Row],[Current Upsell $]]&gt;=100,"Medium",Sales[[#This Row],[Current Upsell $]]&lt;100,"Low")</f>
        <v xml:space="preserve"> </v>
      </c>
      <c r="R518" t="str">
        <f>IF(Sales[[#This Row],[Current Upsell $]]&gt;0,_xlfn.TEXTJOIN(" ",FALSE,Sales[[#This Row],[Subscription Type]],Sales[[#This Row],[Upsell Priority]],TEXT(Sales[[#This Row],[Current Upsell $]],"$#")),"")</f>
        <v/>
      </c>
    </row>
    <row r="519" spans="1:18" x14ac:dyDescent="0.25">
      <c r="A519">
        <v>100279</v>
      </c>
      <c r="B519" t="s">
        <v>3</v>
      </c>
      <c r="D519" s="1"/>
      <c r="E519" s="1"/>
      <c r="F519">
        <v>0</v>
      </c>
      <c r="G519">
        <v>23</v>
      </c>
      <c r="H519" s="1">
        <v>44317</v>
      </c>
      <c r="I519" s="1">
        <v>44378</v>
      </c>
      <c r="J519">
        <v>2</v>
      </c>
      <c r="K519">
        <v>0</v>
      </c>
      <c r="L519" s="1">
        <v>44317</v>
      </c>
      <c r="M519">
        <v>0</v>
      </c>
      <c r="N519" s="11">
        <f>_xlfn.SWITCH(Sales[[#This Row],[Subscription Type]],"Basic",10,"Premium",10,"Business",25,"Enterprise",27)</f>
        <v>10</v>
      </c>
      <c r="O519">
        <f>IF(Sales[[#This Row],[Number of Users]]-Sales[[#This Row],[Licenses Bought]]&lt;0,0,Sales[[#This Row],[Number of Users]]-Sales[[#This Row],[Licenses Bought]])</f>
        <v>23</v>
      </c>
      <c r="P519" s="3">
        <f>IF(Sales[[#This Row],[Sales Month]]=MAX(Sales[Sales Month]),Sales[[#This Row],[Upsell $ Per Non-Paying User]]*Sales[[#This Row],[Non-Paying Users]],0)</f>
        <v>0</v>
      </c>
      <c r="Q519" t="str">
        <f>_xlfn.IFS(Sales[[#This Row],[Current Upsell $]]=0," ",Sales[[#This Row],[Current Upsell $]]&gt;=400,"High",Sales[[#This Row],[Current Upsell $]]&gt;=100,"Medium",Sales[[#This Row],[Current Upsell $]]&lt;100,"Low")</f>
        <v xml:space="preserve"> </v>
      </c>
      <c r="R519" t="str">
        <f>IF(Sales[[#This Row],[Current Upsell $]]&gt;0,_xlfn.TEXTJOIN(" ",FALSE,Sales[[#This Row],[Subscription Type]],Sales[[#This Row],[Upsell Priority]],TEXT(Sales[[#This Row],[Current Upsell $]],"$#")),"")</f>
        <v/>
      </c>
    </row>
    <row r="520" spans="1:18" x14ac:dyDescent="0.25">
      <c r="A520">
        <v>100280</v>
      </c>
      <c r="B520" t="s">
        <v>3</v>
      </c>
      <c r="F520">
        <v>0</v>
      </c>
      <c r="G520">
        <v>23</v>
      </c>
      <c r="H520" s="1">
        <v>44317</v>
      </c>
      <c r="I520" s="1">
        <v>44348</v>
      </c>
      <c r="J520">
        <v>1</v>
      </c>
      <c r="K520">
        <v>0</v>
      </c>
      <c r="L520" s="1">
        <v>44317</v>
      </c>
      <c r="M520">
        <v>0</v>
      </c>
      <c r="N520" s="11">
        <f>_xlfn.SWITCH(Sales[[#This Row],[Subscription Type]],"Basic",10,"Premium",10,"Business",25,"Enterprise",27)</f>
        <v>10</v>
      </c>
      <c r="O520">
        <f>IF(Sales[[#This Row],[Number of Users]]-Sales[[#This Row],[Licenses Bought]]&lt;0,0,Sales[[#This Row],[Number of Users]]-Sales[[#This Row],[Licenses Bought]])</f>
        <v>23</v>
      </c>
      <c r="P520" s="3">
        <f>IF(Sales[[#This Row],[Sales Month]]=MAX(Sales[Sales Month]),Sales[[#This Row],[Upsell $ Per Non-Paying User]]*Sales[[#This Row],[Non-Paying Users]],0)</f>
        <v>0</v>
      </c>
      <c r="Q520" t="str">
        <f>_xlfn.IFS(Sales[[#This Row],[Current Upsell $]]=0," ",Sales[[#This Row],[Current Upsell $]]&gt;=400,"High",Sales[[#This Row],[Current Upsell $]]&gt;=100,"Medium",Sales[[#This Row],[Current Upsell $]]&lt;100,"Low")</f>
        <v xml:space="preserve"> </v>
      </c>
      <c r="R520" t="str">
        <f>IF(Sales[[#This Row],[Current Upsell $]]&gt;0,_xlfn.TEXTJOIN(" ",FALSE,Sales[[#This Row],[Subscription Type]],Sales[[#This Row],[Upsell Priority]],TEXT(Sales[[#This Row],[Current Upsell $]],"$#")),"")</f>
        <v/>
      </c>
    </row>
    <row r="521" spans="1:18" x14ac:dyDescent="0.25">
      <c r="A521">
        <v>100281</v>
      </c>
      <c r="B521" t="s">
        <v>3</v>
      </c>
      <c r="D521" s="1"/>
      <c r="E521" s="1"/>
      <c r="F521">
        <v>0</v>
      </c>
      <c r="G521">
        <v>20</v>
      </c>
      <c r="H521" s="1">
        <v>44317</v>
      </c>
      <c r="I521" s="1">
        <v>44378</v>
      </c>
      <c r="J521">
        <v>2</v>
      </c>
      <c r="K521">
        <v>0</v>
      </c>
      <c r="L521" s="1">
        <v>44317</v>
      </c>
      <c r="M521">
        <v>0</v>
      </c>
      <c r="N521" s="11">
        <f>_xlfn.SWITCH(Sales[[#This Row],[Subscription Type]],"Basic",10,"Premium",10,"Business",25,"Enterprise",27)</f>
        <v>10</v>
      </c>
      <c r="O521">
        <f>IF(Sales[[#This Row],[Number of Users]]-Sales[[#This Row],[Licenses Bought]]&lt;0,0,Sales[[#This Row],[Number of Users]]-Sales[[#This Row],[Licenses Bought]])</f>
        <v>20</v>
      </c>
      <c r="P521" s="3">
        <f>IF(Sales[[#This Row],[Sales Month]]=MAX(Sales[Sales Month]),Sales[[#This Row],[Upsell $ Per Non-Paying User]]*Sales[[#This Row],[Non-Paying Users]],0)</f>
        <v>0</v>
      </c>
      <c r="Q521" t="str">
        <f>_xlfn.IFS(Sales[[#This Row],[Current Upsell $]]=0," ",Sales[[#This Row],[Current Upsell $]]&gt;=400,"High",Sales[[#This Row],[Current Upsell $]]&gt;=100,"Medium",Sales[[#This Row],[Current Upsell $]]&lt;100,"Low")</f>
        <v xml:space="preserve"> </v>
      </c>
      <c r="R521" t="str">
        <f>IF(Sales[[#This Row],[Current Upsell $]]&gt;0,_xlfn.TEXTJOIN(" ",FALSE,Sales[[#This Row],[Subscription Type]],Sales[[#This Row],[Upsell Priority]],TEXT(Sales[[#This Row],[Current Upsell $]],"$#")),"")</f>
        <v/>
      </c>
    </row>
    <row r="522" spans="1:18" x14ac:dyDescent="0.25">
      <c r="A522">
        <v>100282</v>
      </c>
      <c r="B522" t="s">
        <v>3</v>
      </c>
      <c r="F522">
        <v>0</v>
      </c>
      <c r="G522">
        <v>14</v>
      </c>
      <c r="H522" s="1">
        <v>44317</v>
      </c>
      <c r="I522" s="1">
        <v>44348</v>
      </c>
      <c r="J522">
        <v>1</v>
      </c>
      <c r="K522">
        <v>0</v>
      </c>
      <c r="L522" s="1">
        <v>44317</v>
      </c>
      <c r="M522">
        <v>0</v>
      </c>
      <c r="N522" s="11">
        <f>_xlfn.SWITCH(Sales[[#This Row],[Subscription Type]],"Basic",10,"Premium",10,"Business",25,"Enterprise",27)</f>
        <v>10</v>
      </c>
      <c r="O522">
        <f>IF(Sales[[#This Row],[Number of Users]]-Sales[[#This Row],[Licenses Bought]]&lt;0,0,Sales[[#This Row],[Number of Users]]-Sales[[#This Row],[Licenses Bought]])</f>
        <v>14</v>
      </c>
      <c r="P522" s="3">
        <f>IF(Sales[[#This Row],[Sales Month]]=MAX(Sales[Sales Month]),Sales[[#This Row],[Upsell $ Per Non-Paying User]]*Sales[[#This Row],[Non-Paying Users]],0)</f>
        <v>0</v>
      </c>
      <c r="Q522" t="str">
        <f>_xlfn.IFS(Sales[[#This Row],[Current Upsell $]]=0," ",Sales[[#This Row],[Current Upsell $]]&gt;=400,"High",Sales[[#This Row],[Current Upsell $]]&gt;=100,"Medium",Sales[[#This Row],[Current Upsell $]]&lt;100,"Low")</f>
        <v xml:space="preserve"> </v>
      </c>
      <c r="R522" t="str">
        <f>IF(Sales[[#This Row],[Current Upsell $]]&gt;0,_xlfn.TEXTJOIN(" ",FALSE,Sales[[#This Row],[Subscription Type]],Sales[[#This Row],[Upsell Priority]],TEXT(Sales[[#This Row],[Current Upsell $]],"$#")),"")</f>
        <v/>
      </c>
    </row>
    <row r="523" spans="1:18" x14ac:dyDescent="0.25">
      <c r="A523">
        <v>100283</v>
      </c>
      <c r="B523" t="s">
        <v>3</v>
      </c>
      <c r="F523">
        <v>0</v>
      </c>
      <c r="G523">
        <v>14</v>
      </c>
      <c r="H523" s="1">
        <v>44317</v>
      </c>
      <c r="I523" s="1">
        <v>44348</v>
      </c>
      <c r="J523">
        <v>1</v>
      </c>
      <c r="K523">
        <v>0</v>
      </c>
      <c r="L523" s="1">
        <v>44317</v>
      </c>
      <c r="M523">
        <v>0</v>
      </c>
      <c r="N523" s="11">
        <f>_xlfn.SWITCH(Sales[[#This Row],[Subscription Type]],"Basic",10,"Premium",10,"Business",25,"Enterprise",27)</f>
        <v>10</v>
      </c>
      <c r="O523">
        <f>IF(Sales[[#This Row],[Number of Users]]-Sales[[#This Row],[Licenses Bought]]&lt;0,0,Sales[[#This Row],[Number of Users]]-Sales[[#This Row],[Licenses Bought]])</f>
        <v>14</v>
      </c>
      <c r="P523" s="3">
        <f>IF(Sales[[#This Row],[Sales Month]]=MAX(Sales[Sales Month]),Sales[[#This Row],[Upsell $ Per Non-Paying User]]*Sales[[#This Row],[Non-Paying Users]],0)</f>
        <v>0</v>
      </c>
      <c r="Q523" t="str">
        <f>_xlfn.IFS(Sales[[#This Row],[Current Upsell $]]=0," ",Sales[[#This Row],[Current Upsell $]]&gt;=400,"High",Sales[[#This Row],[Current Upsell $]]&gt;=100,"Medium",Sales[[#This Row],[Current Upsell $]]&lt;100,"Low")</f>
        <v xml:space="preserve"> </v>
      </c>
      <c r="R523" t="str">
        <f>IF(Sales[[#This Row],[Current Upsell $]]&gt;0,_xlfn.TEXTJOIN(" ",FALSE,Sales[[#This Row],[Subscription Type]],Sales[[#This Row],[Upsell Priority]],TEXT(Sales[[#This Row],[Current Upsell $]],"$#")),"")</f>
        <v/>
      </c>
    </row>
    <row r="524" spans="1:18" x14ac:dyDescent="0.25">
      <c r="A524">
        <v>100284</v>
      </c>
      <c r="B524" t="s">
        <v>3</v>
      </c>
      <c r="D524" s="1"/>
      <c r="E524" s="1"/>
      <c r="F524">
        <v>0</v>
      </c>
      <c r="G524">
        <v>15</v>
      </c>
      <c r="H524" s="1">
        <v>44317</v>
      </c>
      <c r="I524" s="1">
        <v>44378</v>
      </c>
      <c r="J524">
        <v>2</v>
      </c>
      <c r="K524">
        <v>0</v>
      </c>
      <c r="L524" s="1">
        <v>44317</v>
      </c>
      <c r="M524">
        <v>0</v>
      </c>
      <c r="N524" s="11">
        <f>_xlfn.SWITCH(Sales[[#This Row],[Subscription Type]],"Basic",10,"Premium",10,"Business",25,"Enterprise",27)</f>
        <v>10</v>
      </c>
      <c r="O524">
        <f>IF(Sales[[#This Row],[Number of Users]]-Sales[[#This Row],[Licenses Bought]]&lt;0,0,Sales[[#This Row],[Number of Users]]-Sales[[#This Row],[Licenses Bought]])</f>
        <v>15</v>
      </c>
      <c r="P524" s="3">
        <f>IF(Sales[[#This Row],[Sales Month]]=MAX(Sales[Sales Month]),Sales[[#This Row],[Upsell $ Per Non-Paying User]]*Sales[[#This Row],[Non-Paying Users]],0)</f>
        <v>0</v>
      </c>
      <c r="Q524" t="str">
        <f>_xlfn.IFS(Sales[[#This Row],[Current Upsell $]]=0," ",Sales[[#This Row],[Current Upsell $]]&gt;=400,"High",Sales[[#This Row],[Current Upsell $]]&gt;=100,"Medium",Sales[[#This Row],[Current Upsell $]]&lt;100,"Low")</f>
        <v xml:space="preserve"> </v>
      </c>
      <c r="R524" t="str">
        <f>IF(Sales[[#This Row],[Current Upsell $]]&gt;0,_xlfn.TEXTJOIN(" ",FALSE,Sales[[#This Row],[Subscription Type]],Sales[[#This Row],[Upsell Priority]],TEXT(Sales[[#This Row],[Current Upsell $]],"$#")),"")</f>
        <v/>
      </c>
    </row>
    <row r="525" spans="1:18" x14ac:dyDescent="0.25">
      <c r="A525">
        <v>100285</v>
      </c>
      <c r="B525" t="s">
        <v>3</v>
      </c>
      <c r="F525">
        <v>0</v>
      </c>
      <c r="G525">
        <v>14</v>
      </c>
      <c r="H525" s="1">
        <v>44317</v>
      </c>
      <c r="I525" s="1">
        <v>44378</v>
      </c>
      <c r="J525">
        <v>2</v>
      </c>
      <c r="K525">
        <v>0</v>
      </c>
      <c r="L525" s="1">
        <v>44317</v>
      </c>
      <c r="M525">
        <v>0</v>
      </c>
      <c r="N525" s="11">
        <f>_xlfn.SWITCH(Sales[[#This Row],[Subscription Type]],"Basic",10,"Premium",10,"Business",25,"Enterprise",27)</f>
        <v>10</v>
      </c>
      <c r="O525">
        <f>IF(Sales[[#This Row],[Number of Users]]-Sales[[#This Row],[Licenses Bought]]&lt;0,0,Sales[[#This Row],[Number of Users]]-Sales[[#This Row],[Licenses Bought]])</f>
        <v>14</v>
      </c>
      <c r="P525" s="3">
        <f>IF(Sales[[#This Row],[Sales Month]]=MAX(Sales[Sales Month]),Sales[[#This Row],[Upsell $ Per Non-Paying User]]*Sales[[#This Row],[Non-Paying Users]],0)</f>
        <v>0</v>
      </c>
      <c r="Q525" t="str">
        <f>_xlfn.IFS(Sales[[#This Row],[Current Upsell $]]=0," ",Sales[[#This Row],[Current Upsell $]]&gt;=400,"High",Sales[[#This Row],[Current Upsell $]]&gt;=100,"Medium",Sales[[#This Row],[Current Upsell $]]&lt;100,"Low")</f>
        <v xml:space="preserve"> </v>
      </c>
      <c r="R525" t="str">
        <f>IF(Sales[[#This Row],[Current Upsell $]]&gt;0,_xlfn.TEXTJOIN(" ",FALSE,Sales[[#This Row],[Subscription Type]],Sales[[#This Row],[Upsell Priority]],TEXT(Sales[[#This Row],[Current Upsell $]],"$#")),"")</f>
        <v/>
      </c>
    </row>
    <row r="526" spans="1:18" x14ac:dyDescent="0.25">
      <c r="A526">
        <v>100286</v>
      </c>
      <c r="B526" t="s">
        <v>3</v>
      </c>
      <c r="F526">
        <v>0</v>
      </c>
      <c r="G526">
        <v>12</v>
      </c>
      <c r="H526" s="1">
        <v>44317</v>
      </c>
      <c r="I526" s="1">
        <v>44348</v>
      </c>
      <c r="J526">
        <v>1</v>
      </c>
      <c r="K526">
        <v>0</v>
      </c>
      <c r="L526" s="1">
        <v>44317</v>
      </c>
      <c r="M526">
        <v>0</v>
      </c>
      <c r="N526" s="11">
        <f>_xlfn.SWITCH(Sales[[#This Row],[Subscription Type]],"Basic",10,"Premium",10,"Business",25,"Enterprise",27)</f>
        <v>10</v>
      </c>
      <c r="O526">
        <f>IF(Sales[[#This Row],[Number of Users]]-Sales[[#This Row],[Licenses Bought]]&lt;0,0,Sales[[#This Row],[Number of Users]]-Sales[[#This Row],[Licenses Bought]])</f>
        <v>12</v>
      </c>
      <c r="P526" s="3">
        <f>IF(Sales[[#This Row],[Sales Month]]=MAX(Sales[Sales Month]),Sales[[#This Row],[Upsell $ Per Non-Paying User]]*Sales[[#This Row],[Non-Paying Users]],0)</f>
        <v>0</v>
      </c>
      <c r="Q526" t="str">
        <f>_xlfn.IFS(Sales[[#This Row],[Current Upsell $]]=0," ",Sales[[#This Row],[Current Upsell $]]&gt;=400,"High",Sales[[#This Row],[Current Upsell $]]&gt;=100,"Medium",Sales[[#This Row],[Current Upsell $]]&lt;100,"Low")</f>
        <v xml:space="preserve"> </v>
      </c>
      <c r="R526" t="str">
        <f>IF(Sales[[#This Row],[Current Upsell $]]&gt;0,_xlfn.TEXTJOIN(" ",FALSE,Sales[[#This Row],[Subscription Type]],Sales[[#This Row],[Upsell Priority]],TEXT(Sales[[#This Row],[Current Upsell $]],"$#")),"")</f>
        <v/>
      </c>
    </row>
    <row r="527" spans="1:18" x14ac:dyDescent="0.25">
      <c r="A527">
        <v>100287</v>
      </c>
      <c r="B527" t="s">
        <v>3</v>
      </c>
      <c r="D527" s="1"/>
      <c r="E527" s="1"/>
      <c r="F527">
        <v>0</v>
      </c>
      <c r="G527">
        <v>12</v>
      </c>
      <c r="H527" s="1">
        <v>44317</v>
      </c>
      <c r="I527" s="1">
        <v>44378</v>
      </c>
      <c r="J527">
        <v>2</v>
      </c>
      <c r="K527">
        <v>0</v>
      </c>
      <c r="L527" s="1">
        <v>44317</v>
      </c>
      <c r="M527">
        <v>0</v>
      </c>
      <c r="N527" s="11">
        <f>_xlfn.SWITCH(Sales[[#This Row],[Subscription Type]],"Basic",10,"Premium",10,"Business",25,"Enterprise",27)</f>
        <v>10</v>
      </c>
      <c r="O527">
        <f>IF(Sales[[#This Row],[Number of Users]]-Sales[[#This Row],[Licenses Bought]]&lt;0,0,Sales[[#This Row],[Number of Users]]-Sales[[#This Row],[Licenses Bought]])</f>
        <v>12</v>
      </c>
      <c r="P527" s="3">
        <f>IF(Sales[[#This Row],[Sales Month]]=MAX(Sales[Sales Month]),Sales[[#This Row],[Upsell $ Per Non-Paying User]]*Sales[[#This Row],[Non-Paying Users]],0)</f>
        <v>0</v>
      </c>
      <c r="Q527" t="str">
        <f>_xlfn.IFS(Sales[[#This Row],[Current Upsell $]]=0," ",Sales[[#This Row],[Current Upsell $]]&gt;=400,"High",Sales[[#This Row],[Current Upsell $]]&gt;=100,"Medium",Sales[[#This Row],[Current Upsell $]]&lt;100,"Low")</f>
        <v xml:space="preserve"> </v>
      </c>
      <c r="R527" t="str">
        <f>IF(Sales[[#This Row],[Current Upsell $]]&gt;0,_xlfn.TEXTJOIN(" ",FALSE,Sales[[#This Row],[Subscription Type]],Sales[[#This Row],[Upsell Priority]],TEXT(Sales[[#This Row],[Current Upsell $]],"$#")),"")</f>
        <v/>
      </c>
    </row>
    <row r="528" spans="1:18" x14ac:dyDescent="0.25">
      <c r="A528">
        <v>100288</v>
      </c>
      <c r="B528" t="s">
        <v>3</v>
      </c>
      <c r="D528" s="1"/>
      <c r="E528" s="1"/>
      <c r="F528">
        <v>0</v>
      </c>
      <c r="G528">
        <v>11</v>
      </c>
      <c r="H528" s="1">
        <v>44317</v>
      </c>
      <c r="I528" s="1">
        <v>44378</v>
      </c>
      <c r="J528">
        <v>2</v>
      </c>
      <c r="K528">
        <v>0</v>
      </c>
      <c r="L528" s="1">
        <v>44317</v>
      </c>
      <c r="M528">
        <v>0</v>
      </c>
      <c r="N528" s="11">
        <f>_xlfn.SWITCH(Sales[[#This Row],[Subscription Type]],"Basic",10,"Premium",10,"Business",25,"Enterprise",27)</f>
        <v>10</v>
      </c>
      <c r="O528">
        <f>IF(Sales[[#This Row],[Number of Users]]-Sales[[#This Row],[Licenses Bought]]&lt;0,0,Sales[[#This Row],[Number of Users]]-Sales[[#This Row],[Licenses Bought]])</f>
        <v>11</v>
      </c>
      <c r="P528" s="3">
        <f>IF(Sales[[#This Row],[Sales Month]]=MAX(Sales[Sales Month]),Sales[[#This Row],[Upsell $ Per Non-Paying User]]*Sales[[#This Row],[Non-Paying Users]],0)</f>
        <v>0</v>
      </c>
      <c r="Q528" t="str">
        <f>_xlfn.IFS(Sales[[#This Row],[Current Upsell $]]=0," ",Sales[[#This Row],[Current Upsell $]]&gt;=400,"High",Sales[[#This Row],[Current Upsell $]]&gt;=100,"Medium",Sales[[#This Row],[Current Upsell $]]&lt;100,"Low")</f>
        <v xml:space="preserve"> </v>
      </c>
      <c r="R528" t="str">
        <f>IF(Sales[[#This Row],[Current Upsell $]]&gt;0,_xlfn.TEXTJOIN(" ",FALSE,Sales[[#This Row],[Subscription Type]],Sales[[#This Row],[Upsell Priority]],TEXT(Sales[[#This Row],[Current Upsell $]],"$#")),"")</f>
        <v/>
      </c>
    </row>
    <row r="529" spans="1:18" x14ac:dyDescent="0.25">
      <c r="A529">
        <v>100289</v>
      </c>
      <c r="B529" t="s">
        <v>3</v>
      </c>
      <c r="F529">
        <v>0</v>
      </c>
      <c r="G529">
        <v>12</v>
      </c>
      <c r="H529" s="1">
        <v>44317</v>
      </c>
      <c r="I529" s="1">
        <v>44378</v>
      </c>
      <c r="J529">
        <v>2</v>
      </c>
      <c r="K529">
        <v>0</v>
      </c>
      <c r="L529" s="1">
        <v>44317</v>
      </c>
      <c r="M529">
        <v>0</v>
      </c>
      <c r="N529" s="11">
        <f>_xlfn.SWITCH(Sales[[#This Row],[Subscription Type]],"Basic",10,"Premium",10,"Business",25,"Enterprise",27)</f>
        <v>10</v>
      </c>
      <c r="O529">
        <f>IF(Sales[[#This Row],[Number of Users]]-Sales[[#This Row],[Licenses Bought]]&lt;0,0,Sales[[#This Row],[Number of Users]]-Sales[[#This Row],[Licenses Bought]])</f>
        <v>12</v>
      </c>
      <c r="P529" s="3">
        <f>IF(Sales[[#This Row],[Sales Month]]=MAX(Sales[Sales Month]),Sales[[#This Row],[Upsell $ Per Non-Paying User]]*Sales[[#This Row],[Non-Paying Users]],0)</f>
        <v>0</v>
      </c>
      <c r="Q529" t="str">
        <f>_xlfn.IFS(Sales[[#This Row],[Current Upsell $]]=0," ",Sales[[#This Row],[Current Upsell $]]&gt;=400,"High",Sales[[#This Row],[Current Upsell $]]&gt;=100,"Medium",Sales[[#This Row],[Current Upsell $]]&lt;100,"Low")</f>
        <v xml:space="preserve"> </v>
      </c>
      <c r="R529" t="str">
        <f>IF(Sales[[#This Row],[Current Upsell $]]&gt;0,_xlfn.TEXTJOIN(" ",FALSE,Sales[[#This Row],[Subscription Type]],Sales[[#This Row],[Upsell Priority]],TEXT(Sales[[#This Row],[Current Upsell $]],"$#")),"")</f>
        <v/>
      </c>
    </row>
    <row r="530" spans="1:18" x14ac:dyDescent="0.25">
      <c r="A530">
        <v>100290</v>
      </c>
      <c r="B530" t="s">
        <v>3</v>
      </c>
      <c r="F530">
        <v>0</v>
      </c>
      <c r="G530">
        <v>8</v>
      </c>
      <c r="H530" s="1">
        <v>44317</v>
      </c>
      <c r="I530" s="1">
        <v>44348</v>
      </c>
      <c r="J530">
        <v>1</v>
      </c>
      <c r="K530">
        <v>0</v>
      </c>
      <c r="L530" s="1">
        <v>44317</v>
      </c>
      <c r="M530">
        <v>0</v>
      </c>
      <c r="N530" s="11">
        <f>_xlfn.SWITCH(Sales[[#This Row],[Subscription Type]],"Basic",10,"Premium",10,"Business",25,"Enterprise",27)</f>
        <v>10</v>
      </c>
      <c r="O530">
        <f>IF(Sales[[#This Row],[Number of Users]]-Sales[[#This Row],[Licenses Bought]]&lt;0,0,Sales[[#This Row],[Number of Users]]-Sales[[#This Row],[Licenses Bought]])</f>
        <v>8</v>
      </c>
      <c r="P530" s="3">
        <f>IF(Sales[[#This Row],[Sales Month]]=MAX(Sales[Sales Month]),Sales[[#This Row],[Upsell $ Per Non-Paying User]]*Sales[[#This Row],[Non-Paying Users]],0)</f>
        <v>0</v>
      </c>
      <c r="Q530" t="str">
        <f>_xlfn.IFS(Sales[[#This Row],[Current Upsell $]]=0," ",Sales[[#This Row],[Current Upsell $]]&gt;=400,"High",Sales[[#This Row],[Current Upsell $]]&gt;=100,"Medium",Sales[[#This Row],[Current Upsell $]]&lt;100,"Low")</f>
        <v xml:space="preserve"> </v>
      </c>
      <c r="R530" t="str">
        <f>IF(Sales[[#This Row],[Current Upsell $]]&gt;0,_xlfn.TEXTJOIN(" ",FALSE,Sales[[#This Row],[Subscription Type]],Sales[[#This Row],[Upsell Priority]],TEXT(Sales[[#This Row],[Current Upsell $]],"$#")),"")</f>
        <v/>
      </c>
    </row>
    <row r="531" spans="1:18" x14ac:dyDescent="0.25">
      <c r="A531">
        <v>100291</v>
      </c>
      <c r="B531" t="s">
        <v>3</v>
      </c>
      <c r="D531" s="1"/>
      <c r="E531" s="1"/>
      <c r="F531">
        <v>0</v>
      </c>
      <c r="G531">
        <v>10</v>
      </c>
      <c r="H531" s="1">
        <v>44317</v>
      </c>
      <c r="I531" s="1">
        <v>44378</v>
      </c>
      <c r="J531">
        <v>2</v>
      </c>
      <c r="K531">
        <v>0</v>
      </c>
      <c r="L531" s="1">
        <v>44317</v>
      </c>
      <c r="M531">
        <v>0</v>
      </c>
      <c r="N531" s="11">
        <f>_xlfn.SWITCH(Sales[[#This Row],[Subscription Type]],"Basic",10,"Premium",10,"Business",25,"Enterprise",27)</f>
        <v>10</v>
      </c>
      <c r="O531">
        <f>IF(Sales[[#This Row],[Number of Users]]-Sales[[#This Row],[Licenses Bought]]&lt;0,0,Sales[[#This Row],[Number of Users]]-Sales[[#This Row],[Licenses Bought]])</f>
        <v>10</v>
      </c>
      <c r="P531" s="3">
        <f>IF(Sales[[#This Row],[Sales Month]]=MAX(Sales[Sales Month]),Sales[[#This Row],[Upsell $ Per Non-Paying User]]*Sales[[#This Row],[Non-Paying Users]],0)</f>
        <v>0</v>
      </c>
      <c r="Q531" t="str">
        <f>_xlfn.IFS(Sales[[#This Row],[Current Upsell $]]=0," ",Sales[[#This Row],[Current Upsell $]]&gt;=400,"High",Sales[[#This Row],[Current Upsell $]]&gt;=100,"Medium",Sales[[#This Row],[Current Upsell $]]&lt;100,"Low")</f>
        <v xml:space="preserve"> </v>
      </c>
      <c r="R531" t="str">
        <f>IF(Sales[[#This Row],[Current Upsell $]]&gt;0,_xlfn.TEXTJOIN(" ",FALSE,Sales[[#This Row],[Subscription Type]],Sales[[#This Row],[Upsell Priority]],TEXT(Sales[[#This Row],[Current Upsell $]],"$#")),"")</f>
        <v/>
      </c>
    </row>
    <row r="532" spans="1:18" x14ac:dyDescent="0.25">
      <c r="A532">
        <v>100292</v>
      </c>
      <c r="B532" t="s">
        <v>3</v>
      </c>
      <c r="F532">
        <v>0</v>
      </c>
      <c r="G532">
        <v>11</v>
      </c>
      <c r="H532" s="1">
        <v>44317</v>
      </c>
      <c r="I532" s="1">
        <v>44348</v>
      </c>
      <c r="J532">
        <v>1</v>
      </c>
      <c r="K532">
        <v>0</v>
      </c>
      <c r="L532" s="1">
        <v>44317</v>
      </c>
      <c r="M532">
        <v>0</v>
      </c>
      <c r="N532" s="11">
        <f>_xlfn.SWITCH(Sales[[#This Row],[Subscription Type]],"Basic",10,"Premium",10,"Business",25,"Enterprise",27)</f>
        <v>10</v>
      </c>
      <c r="O532">
        <f>IF(Sales[[#This Row],[Number of Users]]-Sales[[#This Row],[Licenses Bought]]&lt;0,0,Sales[[#This Row],[Number of Users]]-Sales[[#This Row],[Licenses Bought]])</f>
        <v>11</v>
      </c>
      <c r="P532" s="3">
        <f>IF(Sales[[#This Row],[Sales Month]]=MAX(Sales[Sales Month]),Sales[[#This Row],[Upsell $ Per Non-Paying User]]*Sales[[#This Row],[Non-Paying Users]],0)</f>
        <v>0</v>
      </c>
      <c r="Q532" t="str">
        <f>_xlfn.IFS(Sales[[#This Row],[Current Upsell $]]=0," ",Sales[[#This Row],[Current Upsell $]]&gt;=400,"High",Sales[[#This Row],[Current Upsell $]]&gt;=100,"Medium",Sales[[#This Row],[Current Upsell $]]&lt;100,"Low")</f>
        <v xml:space="preserve"> </v>
      </c>
      <c r="R532" t="str">
        <f>IF(Sales[[#This Row],[Current Upsell $]]&gt;0,_xlfn.TEXTJOIN(" ",FALSE,Sales[[#This Row],[Subscription Type]],Sales[[#This Row],[Upsell Priority]],TEXT(Sales[[#This Row],[Current Upsell $]],"$#")),"")</f>
        <v/>
      </c>
    </row>
    <row r="533" spans="1:18" x14ac:dyDescent="0.25">
      <c r="A533">
        <v>100293</v>
      </c>
      <c r="B533" t="s">
        <v>3</v>
      </c>
      <c r="F533">
        <v>0</v>
      </c>
      <c r="G533">
        <v>7</v>
      </c>
      <c r="H533" s="1">
        <v>44317</v>
      </c>
      <c r="I533" s="1">
        <v>44378</v>
      </c>
      <c r="J533">
        <v>2</v>
      </c>
      <c r="K533">
        <v>0</v>
      </c>
      <c r="L533" s="1">
        <v>44317</v>
      </c>
      <c r="M533">
        <v>0</v>
      </c>
      <c r="N533" s="11">
        <f>_xlfn.SWITCH(Sales[[#This Row],[Subscription Type]],"Basic",10,"Premium",10,"Business",25,"Enterprise",27)</f>
        <v>10</v>
      </c>
      <c r="O533">
        <f>IF(Sales[[#This Row],[Number of Users]]-Sales[[#This Row],[Licenses Bought]]&lt;0,0,Sales[[#This Row],[Number of Users]]-Sales[[#This Row],[Licenses Bought]])</f>
        <v>7</v>
      </c>
      <c r="P533" s="3">
        <f>IF(Sales[[#This Row],[Sales Month]]=MAX(Sales[Sales Month]),Sales[[#This Row],[Upsell $ Per Non-Paying User]]*Sales[[#This Row],[Non-Paying Users]],0)</f>
        <v>0</v>
      </c>
      <c r="Q533" t="str">
        <f>_xlfn.IFS(Sales[[#This Row],[Current Upsell $]]=0," ",Sales[[#This Row],[Current Upsell $]]&gt;=400,"High",Sales[[#This Row],[Current Upsell $]]&gt;=100,"Medium",Sales[[#This Row],[Current Upsell $]]&lt;100,"Low")</f>
        <v xml:space="preserve"> </v>
      </c>
      <c r="R533" t="str">
        <f>IF(Sales[[#This Row],[Current Upsell $]]&gt;0,_xlfn.TEXTJOIN(" ",FALSE,Sales[[#This Row],[Subscription Type]],Sales[[#This Row],[Upsell Priority]],TEXT(Sales[[#This Row],[Current Upsell $]],"$#")),"")</f>
        <v/>
      </c>
    </row>
    <row r="534" spans="1:18" x14ac:dyDescent="0.25">
      <c r="A534">
        <v>100294</v>
      </c>
      <c r="B534" t="s">
        <v>3</v>
      </c>
      <c r="F534">
        <v>0</v>
      </c>
      <c r="G534">
        <v>5</v>
      </c>
      <c r="H534" s="1">
        <v>44317</v>
      </c>
      <c r="I534" s="1">
        <v>44348</v>
      </c>
      <c r="J534">
        <v>1</v>
      </c>
      <c r="K534">
        <v>0</v>
      </c>
      <c r="L534" s="1">
        <v>44317</v>
      </c>
      <c r="M534">
        <v>0</v>
      </c>
      <c r="N534" s="11">
        <f>_xlfn.SWITCH(Sales[[#This Row],[Subscription Type]],"Basic",10,"Premium",10,"Business",25,"Enterprise",27)</f>
        <v>10</v>
      </c>
      <c r="O534">
        <f>IF(Sales[[#This Row],[Number of Users]]-Sales[[#This Row],[Licenses Bought]]&lt;0,0,Sales[[#This Row],[Number of Users]]-Sales[[#This Row],[Licenses Bought]])</f>
        <v>5</v>
      </c>
      <c r="P534" s="3">
        <f>IF(Sales[[#This Row],[Sales Month]]=MAX(Sales[Sales Month]),Sales[[#This Row],[Upsell $ Per Non-Paying User]]*Sales[[#This Row],[Non-Paying Users]],0)</f>
        <v>0</v>
      </c>
      <c r="Q534" t="str">
        <f>_xlfn.IFS(Sales[[#This Row],[Current Upsell $]]=0," ",Sales[[#This Row],[Current Upsell $]]&gt;=400,"High",Sales[[#This Row],[Current Upsell $]]&gt;=100,"Medium",Sales[[#This Row],[Current Upsell $]]&lt;100,"Low")</f>
        <v xml:space="preserve"> </v>
      </c>
      <c r="R534" t="str">
        <f>IF(Sales[[#This Row],[Current Upsell $]]&gt;0,_xlfn.TEXTJOIN(" ",FALSE,Sales[[#This Row],[Subscription Type]],Sales[[#This Row],[Upsell Priority]],TEXT(Sales[[#This Row],[Current Upsell $]],"$#")),"")</f>
        <v/>
      </c>
    </row>
    <row r="535" spans="1:18" x14ac:dyDescent="0.25">
      <c r="A535">
        <v>100295</v>
      </c>
      <c r="B535" t="s">
        <v>3</v>
      </c>
      <c r="D535" s="1"/>
      <c r="E535" s="1"/>
      <c r="F535">
        <v>0</v>
      </c>
      <c r="G535">
        <v>5</v>
      </c>
      <c r="H535" s="1">
        <v>44317</v>
      </c>
      <c r="I535" s="1">
        <v>44378</v>
      </c>
      <c r="J535">
        <v>2</v>
      </c>
      <c r="K535">
        <v>0</v>
      </c>
      <c r="L535" s="1">
        <v>44317</v>
      </c>
      <c r="M535">
        <v>0</v>
      </c>
      <c r="N535" s="11">
        <f>_xlfn.SWITCH(Sales[[#This Row],[Subscription Type]],"Basic",10,"Premium",10,"Business",25,"Enterprise",27)</f>
        <v>10</v>
      </c>
      <c r="O535">
        <f>IF(Sales[[#This Row],[Number of Users]]-Sales[[#This Row],[Licenses Bought]]&lt;0,0,Sales[[#This Row],[Number of Users]]-Sales[[#This Row],[Licenses Bought]])</f>
        <v>5</v>
      </c>
      <c r="P535" s="3">
        <f>IF(Sales[[#This Row],[Sales Month]]=MAX(Sales[Sales Month]),Sales[[#This Row],[Upsell $ Per Non-Paying User]]*Sales[[#This Row],[Non-Paying Users]],0)</f>
        <v>0</v>
      </c>
      <c r="Q535" t="str">
        <f>_xlfn.IFS(Sales[[#This Row],[Current Upsell $]]=0," ",Sales[[#This Row],[Current Upsell $]]&gt;=400,"High",Sales[[#This Row],[Current Upsell $]]&gt;=100,"Medium",Sales[[#This Row],[Current Upsell $]]&lt;100,"Low")</f>
        <v xml:space="preserve"> </v>
      </c>
      <c r="R535" t="str">
        <f>IF(Sales[[#This Row],[Current Upsell $]]&gt;0,_xlfn.TEXTJOIN(" ",FALSE,Sales[[#This Row],[Subscription Type]],Sales[[#This Row],[Upsell Priority]],TEXT(Sales[[#This Row],[Current Upsell $]],"$#")),"")</f>
        <v/>
      </c>
    </row>
    <row r="536" spans="1:18" x14ac:dyDescent="0.25">
      <c r="A536">
        <v>100296</v>
      </c>
      <c r="B536" t="s">
        <v>3</v>
      </c>
      <c r="F536">
        <v>0</v>
      </c>
      <c r="G536">
        <v>6</v>
      </c>
      <c r="H536" s="1">
        <v>44317</v>
      </c>
      <c r="I536" s="1">
        <v>44348</v>
      </c>
      <c r="J536">
        <v>1</v>
      </c>
      <c r="K536">
        <v>0</v>
      </c>
      <c r="L536" s="1">
        <v>44317</v>
      </c>
      <c r="M536">
        <v>0</v>
      </c>
      <c r="N536" s="11">
        <f>_xlfn.SWITCH(Sales[[#This Row],[Subscription Type]],"Basic",10,"Premium",10,"Business",25,"Enterprise",27)</f>
        <v>10</v>
      </c>
      <c r="O536">
        <f>IF(Sales[[#This Row],[Number of Users]]-Sales[[#This Row],[Licenses Bought]]&lt;0,0,Sales[[#This Row],[Number of Users]]-Sales[[#This Row],[Licenses Bought]])</f>
        <v>6</v>
      </c>
      <c r="P536" s="3">
        <f>IF(Sales[[#This Row],[Sales Month]]=MAX(Sales[Sales Month]),Sales[[#This Row],[Upsell $ Per Non-Paying User]]*Sales[[#This Row],[Non-Paying Users]],0)</f>
        <v>0</v>
      </c>
      <c r="Q536" t="str">
        <f>_xlfn.IFS(Sales[[#This Row],[Current Upsell $]]=0," ",Sales[[#This Row],[Current Upsell $]]&gt;=400,"High",Sales[[#This Row],[Current Upsell $]]&gt;=100,"Medium",Sales[[#This Row],[Current Upsell $]]&lt;100,"Low")</f>
        <v xml:space="preserve"> </v>
      </c>
      <c r="R536" t="str">
        <f>IF(Sales[[#This Row],[Current Upsell $]]&gt;0,_xlfn.TEXTJOIN(" ",FALSE,Sales[[#This Row],[Subscription Type]],Sales[[#This Row],[Upsell Priority]],TEXT(Sales[[#This Row],[Current Upsell $]],"$#")),"")</f>
        <v/>
      </c>
    </row>
    <row r="537" spans="1:18" x14ac:dyDescent="0.25">
      <c r="A537">
        <v>100297</v>
      </c>
      <c r="B537" t="s">
        <v>3</v>
      </c>
      <c r="F537">
        <v>0</v>
      </c>
      <c r="G537">
        <v>6</v>
      </c>
      <c r="H537" s="1">
        <v>44317</v>
      </c>
      <c r="I537" s="1">
        <v>44378</v>
      </c>
      <c r="J537">
        <v>2</v>
      </c>
      <c r="K537">
        <v>0</v>
      </c>
      <c r="L537" s="1">
        <v>44317</v>
      </c>
      <c r="M537">
        <v>0</v>
      </c>
      <c r="N537" s="11">
        <f>_xlfn.SWITCH(Sales[[#This Row],[Subscription Type]],"Basic",10,"Premium",10,"Business",25,"Enterprise",27)</f>
        <v>10</v>
      </c>
      <c r="O537">
        <f>IF(Sales[[#This Row],[Number of Users]]-Sales[[#This Row],[Licenses Bought]]&lt;0,0,Sales[[#This Row],[Number of Users]]-Sales[[#This Row],[Licenses Bought]])</f>
        <v>6</v>
      </c>
      <c r="P537" s="3">
        <f>IF(Sales[[#This Row],[Sales Month]]=MAX(Sales[Sales Month]),Sales[[#This Row],[Upsell $ Per Non-Paying User]]*Sales[[#This Row],[Non-Paying Users]],0)</f>
        <v>0</v>
      </c>
      <c r="Q537" t="str">
        <f>_xlfn.IFS(Sales[[#This Row],[Current Upsell $]]=0," ",Sales[[#This Row],[Current Upsell $]]&gt;=400,"High",Sales[[#This Row],[Current Upsell $]]&gt;=100,"Medium",Sales[[#This Row],[Current Upsell $]]&lt;100,"Low")</f>
        <v xml:space="preserve"> </v>
      </c>
      <c r="R537" t="str">
        <f>IF(Sales[[#This Row],[Current Upsell $]]&gt;0,_xlfn.TEXTJOIN(" ",FALSE,Sales[[#This Row],[Subscription Type]],Sales[[#This Row],[Upsell Priority]],TEXT(Sales[[#This Row],[Current Upsell $]],"$#")),"")</f>
        <v/>
      </c>
    </row>
    <row r="538" spans="1:18" x14ac:dyDescent="0.25">
      <c r="A538">
        <v>100298</v>
      </c>
      <c r="B538" t="s">
        <v>3</v>
      </c>
      <c r="F538">
        <v>0</v>
      </c>
      <c r="G538">
        <v>5</v>
      </c>
      <c r="H538" s="1">
        <v>44317</v>
      </c>
      <c r="I538" s="1">
        <v>44378</v>
      </c>
      <c r="J538">
        <v>2</v>
      </c>
      <c r="K538">
        <v>0</v>
      </c>
      <c r="L538" s="1">
        <v>44317</v>
      </c>
      <c r="M538">
        <v>0</v>
      </c>
      <c r="N538" s="11">
        <f>_xlfn.SWITCH(Sales[[#This Row],[Subscription Type]],"Basic",10,"Premium",10,"Business",25,"Enterprise",27)</f>
        <v>10</v>
      </c>
      <c r="O538">
        <f>IF(Sales[[#This Row],[Number of Users]]-Sales[[#This Row],[Licenses Bought]]&lt;0,0,Sales[[#This Row],[Number of Users]]-Sales[[#This Row],[Licenses Bought]])</f>
        <v>5</v>
      </c>
      <c r="P538" s="3">
        <f>IF(Sales[[#This Row],[Sales Month]]=MAX(Sales[Sales Month]),Sales[[#This Row],[Upsell $ Per Non-Paying User]]*Sales[[#This Row],[Non-Paying Users]],0)</f>
        <v>0</v>
      </c>
      <c r="Q538" t="str">
        <f>_xlfn.IFS(Sales[[#This Row],[Current Upsell $]]=0," ",Sales[[#This Row],[Current Upsell $]]&gt;=400,"High",Sales[[#This Row],[Current Upsell $]]&gt;=100,"Medium",Sales[[#This Row],[Current Upsell $]]&lt;100,"Low")</f>
        <v xml:space="preserve"> </v>
      </c>
      <c r="R538" t="str">
        <f>IF(Sales[[#This Row],[Current Upsell $]]&gt;0,_xlfn.TEXTJOIN(" ",FALSE,Sales[[#This Row],[Subscription Type]],Sales[[#This Row],[Upsell Priority]],TEXT(Sales[[#This Row],[Current Upsell $]],"$#")),"")</f>
        <v/>
      </c>
    </row>
    <row r="539" spans="1:18" x14ac:dyDescent="0.25">
      <c r="A539">
        <v>100299</v>
      </c>
      <c r="B539" t="s">
        <v>3</v>
      </c>
      <c r="F539">
        <v>0</v>
      </c>
      <c r="G539">
        <v>6</v>
      </c>
      <c r="H539" s="1">
        <v>44317</v>
      </c>
      <c r="I539" s="1">
        <v>44348</v>
      </c>
      <c r="J539">
        <v>1</v>
      </c>
      <c r="K539">
        <v>0</v>
      </c>
      <c r="L539" s="1">
        <v>44317</v>
      </c>
      <c r="M539">
        <v>0</v>
      </c>
      <c r="N539" s="11">
        <f>_xlfn.SWITCH(Sales[[#This Row],[Subscription Type]],"Basic",10,"Premium",10,"Business",25,"Enterprise",27)</f>
        <v>10</v>
      </c>
      <c r="O539">
        <f>IF(Sales[[#This Row],[Number of Users]]-Sales[[#This Row],[Licenses Bought]]&lt;0,0,Sales[[#This Row],[Number of Users]]-Sales[[#This Row],[Licenses Bought]])</f>
        <v>6</v>
      </c>
      <c r="P539" s="3">
        <f>IF(Sales[[#This Row],[Sales Month]]=MAX(Sales[Sales Month]),Sales[[#This Row],[Upsell $ Per Non-Paying User]]*Sales[[#This Row],[Non-Paying Users]],0)</f>
        <v>0</v>
      </c>
      <c r="Q539" t="str">
        <f>_xlfn.IFS(Sales[[#This Row],[Current Upsell $]]=0," ",Sales[[#This Row],[Current Upsell $]]&gt;=400,"High",Sales[[#This Row],[Current Upsell $]]&gt;=100,"Medium",Sales[[#This Row],[Current Upsell $]]&lt;100,"Low")</f>
        <v xml:space="preserve"> </v>
      </c>
      <c r="R539" t="str">
        <f>IF(Sales[[#This Row],[Current Upsell $]]&gt;0,_xlfn.TEXTJOIN(" ",FALSE,Sales[[#This Row],[Subscription Type]],Sales[[#This Row],[Upsell Priority]],TEXT(Sales[[#This Row],[Current Upsell $]],"$#")),"")</f>
        <v/>
      </c>
    </row>
    <row r="540" spans="1:18" x14ac:dyDescent="0.25">
      <c r="A540">
        <v>100302</v>
      </c>
      <c r="B540" t="s">
        <v>3</v>
      </c>
      <c r="F540">
        <v>0</v>
      </c>
      <c r="G540">
        <v>4</v>
      </c>
      <c r="H540" s="1">
        <v>44317</v>
      </c>
      <c r="I540" s="1">
        <v>44348</v>
      </c>
      <c r="J540">
        <v>1</v>
      </c>
      <c r="K540">
        <v>0</v>
      </c>
      <c r="L540" s="1">
        <v>44317</v>
      </c>
      <c r="M540">
        <v>0</v>
      </c>
      <c r="N540" s="11">
        <f>_xlfn.SWITCH(Sales[[#This Row],[Subscription Type]],"Basic",10,"Premium",10,"Business",25,"Enterprise",27)</f>
        <v>10</v>
      </c>
      <c r="O540">
        <f>IF(Sales[[#This Row],[Number of Users]]-Sales[[#This Row],[Licenses Bought]]&lt;0,0,Sales[[#This Row],[Number of Users]]-Sales[[#This Row],[Licenses Bought]])</f>
        <v>4</v>
      </c>
      <c r="P540" s="3">
        <f>IF(Sales[[#This Row],[Sales Month]]=MAX(Sales[Sales Month]),Sales[[#This Row],[Upsell $ Per Non-Paying User]]*Sales[[#This Row],[Non-Paying Users]],0)</f>
        <v>0</v>
      </c>
      <c r="Q540" t="str">
        <f>_xlfn.IFS(Sales[[#This Row],[Current Upsell $]]=0," ",Sales[[#This Row],[Current Upsell $]]&gt;=400,"High",Sales[[#This Row],[Current Upsell $]]&gt;=100,"Medium",Sales[[#This Row],[Current Upsell $]]&lt;100,"Low")</f>
        <v xml:space="preserve"> </v>
      </c>
      <c r="R540" t="str">
        <f>IF(Sales[[#This Row],[Current Upsell $]]&gt;0,_xlfn.TEXTJOIN(" ",FALSE,Sales[[#This Row],[Subscription Type]],Sales[[#This Row],[Upsell Priority]],TEXT(Sales[[#This Row],[Current Upsell $]],"$#")),"")</f>
        <v/>
      </c>
    </row>
    <row r="541" spans="1:18" x14ac:dyDescent="0.25">
      <c r="A541">
        <v>100303</v>
      </c>
      <c r="B541" t="s">
        <v>3</v>
      </c>
      <c r="F541">
        <v>0</v>
      </c>
      <c r="G541">
        <v>4</v>
      </c>
      <c r="H541" s="1">
        <v>44317</v>
      </c>
      <c r="I541" s="1">
        <v>44378</v>
      </c>
      <c r="J541">
        <v>2</v>
      </c>
      <c r="K541">
        <v>0</v>
      </c>
      <c r="L541" s="1">
        <v>44317</v>
      </c>
      <c r="M541">
        <v>0</v>
      </c>
      <c r="N541" s="11">
        <f>_xlfn.SWITCH(Sales[[#This Row],[Subscription Type]],"Basic",10,"Premium",10,"Business",25,"Enterprise",27)</f>
        <v>10</v>
      </c>
      <c r="O541">
        <f>IF(Sales[[#This Row],[Number of Users]]-Sales[[#This Row],[Licenses Bought]]&lt;0,0,Sales[[#This Row],[Number of Users]]-Sales[[#This Row],[Licenses Bought]])</f>
        <v>4</v>
      </c>
      <c r="P541" s="3">
        <f>IF(Sales[[#This Row],[Sales Month]]=MAX(Sales[Sales Month]),Sales[[#This Row],[Upsell $ Per Non-Paying User]]*Sales[[#This Row],[Non-Paying Users]],0)</f>
        <v>0</v>
      </c>
      <c r="Q541" t="str">
        <f>_xlfn.IFS(Sales[[#This Row],[Current Upsell $]]=0," ",Sales[[#This Row],[Current Upsell $]]&gt;=400,"High",Sales[[#This Row],[Current Upsell $]]&gt;=100,"Medium",Sales[[#This Row],[Current Upsell $]]&lt;100,"Low")</f>
        <v xml:space="preserve"> </v>
      </c>
      <c r="R541" t="str">
        <f>IF(Sales[[#This Row],[Current Upsell $]]&gt;0,_xlfn.TEXTJOIN(" ",FALSE,Sales[[#This Row],[Subscription Type]],Sales[[#This Row],[Upsell Priority]],TEXT(Sales[[#This Row],[Current Upsell $]],"$#")),"")</f>
        <v/>
      </c>
    </row>
    <row r="542" spans="1:18" x14ac:dyDescent="0.25">
      <c r="A542">
        <v>100304</v>
      </c>
      <c r="B542" t="s">
        <v>3</v>
      </c>
      <c r="D542" s="1"/>
      <c r="E542" s="1"/>
      <c r="F542">
        <v>0</v>
      </c>
      <c r="G542">
        <v>3</v>
      </c>
      <c r="H542" s="1">
        <v>44317</v>
      </c>
      <c r="I542" s="1">
        <v>44378</v>
      </c>
      <c r="J542">
        <v>2</v>
      </c>
      <c r="K542">
        <v>0</v>
      </c>
      <c r="L542" s="1">
        <v>44317</v>
      </c>
      <c r="M542">
        <v>0</v>
      </c>
      <c r="N542" s="11">
        <f>_xlfn.SWITCH(Sales[[#This Row],[Subscription Type]],"Basic",10,"Premium",10,"Business",25,"Enterprise",27)</f>
        <v>10</v>
      </c>
      <c r="O542">
        <f>IF(Sales[[#This Row],[Number of Users]]-Sales[[#This Row],[Licenses Bought]]&lt;0,0,Sales[[#This Row],[Number of Users]]-Sales[[#This Row],[Licenses Bought]])</f>
        <v>3</v>
      </c>
      <c r="P542" s="3">
        <f>IF(Sales[[#This Row],[Sales Month]]=MAX(Sales[Sales Month]),Sales[[#This Row],[Upsell $ Per Non-Paying User]]*Sales[[#This Row],[Non-Paying Users]],0)</f>
        <v>0</v>
      </c>
      <c r="Q542" t="str">
        <f>_xlfn.IFS(Sales[[#This Row],[Current Upsell $]]=0," ",Sales[[#This Row],[Current Upsell $]]&gt;=400,"High",Sales[[#This Row],[Current Upsell $]]&gt;=100,"Medium",Sales[[#This Row],[Current Upsell $]]&lt;100,"Low")</f>
        <v xml:space="preserve"> </v>
      </c>
      <c r="R542" t="str">
        <f>IF(Sales[[#This Row],[Current Upsell $]]&gt;0,_xlfn.TEXTJOIN(" ",FALSE,Sales[[#This Row],[Subscription Type]],Sales[[#This Row],[Upsell Priority]],TEXT(Sales[[#This Row],[Current Upsell $]],"$#")),"")</f>
        <v/>
      </c>
    </row>
    <row r="543" spans="1:18" x14ac:dyDescent="0.25">
      <c r="A543">
        <v>100305</v>
      </c>
      <c r="B543" t="s">
        <v>3</v>
      </c>
      <c r="F543">
        <v>0</v>
      </c>
      <c r="G543">
        <v>2</v>
      </c>
      <c r="H543" s="1">
        <v>44317</v>
      </c>
      <c r="I543" s="1">
        <v>44348</v>
      </c>
      <c r="J543">
        <v>1</v>
      </c>
      <c r="K543">
        <v>0</v>
      </c>
      <c r="L543" s="1">
        <v>44317</v>
      </c>
      <c r="M543">
        <v>0</v>
      </c>
      <c r="N543" s="11">
        <f>_xlfn.SWITCH(Sales[[#This Row],[Subscription Type]],"Basic",10,"Premium",10,"Business",25,"Enterprise",27)</f>
        <v>10</v>
      </c>
      <c r="O543">
        <f>IF(Sales[[#This Row],[Number of Users]]-Sales[[#This Row],[Licenses Bought]]&lt;0,0,Sales[[#This Row],[Number of Users]]-Sales[[#This Row],[Licenses Bought]])</f>
        <v>2</v>
      </c>
      <c r="P543" s="3">
        <f>IF(Sales[[#This Row],[Sales Month]]=MAX(Sales[Sales Month]),Sales[[#This Row],[Upsell $ Per Non-Paying User]]*Sales[[#This Row],[Non-Paying Users]],0)</f>
        <v>0</v>
      </c>
      <c r="Q543" t="str">
        <f>_xlfn.IFS(Sales[[#This Row],[Current Upsell $]]=0," ",Sales[[#This Row],[Current Upsell $]]&gt;=400,"High",Sales[[#This Row],[Current Upsell $]]&gt;=100,"Medium",Sales[[#This Row],[Current Upsell $]]&lt;100,"Low")</f>
        <v xml:space="preserve"> </v>
      </c>
      <c r="R543" t="str">
        <f>IF(Sales[[#This Row],[Current Upsell $]]&gt;0,_xlfn.TEXTJOIN(" ",FALSE,Sales[[#This Row],[Subscription Type]],Sales[[#This Row],[Upsell Priority]],TEXT(Sales[[#This Row],[Current Upsell $]],"$#")),"")</f>
        <v/>
      </c>
    </row>
    <row r="544" spans="1:18" x14ac:dyDescent="0.25">
      <c r="A544">
        <v>100306</v>
      </c>
      <c r="B544" t="s">
        <v>3</v>
      </c>
      <c r="F544">
        <v>0</v>
      </c>
      <c r="G544">
        <v>2</v>
      </c>
      <c r="H544" s="1">
        <v>44317</v>
      </c>
      <c r="I544" s="1">
        <v>44348</v>
      </c>
      <c r="J544">
        <v>1</v>
      </c>
      <c r="K544">
        <v>0</v>
      </c>
      <c r="L544" s="1">
        <v>44317</v>
      </c>
      <c r="M544">
        <v>0</v>
      </c>
      <c r="N544" s="11">
        <f>_xlfn.SWITCH(Sales[[#This Row],[Subscription Type]],"Basic",10,"Premium",10,"Business",25,"Enterprise",27)</f>
        <v>10</v>
      </c>
      <c r="O544">
        <f>IF(Sales[[#This Row],[Number of Users]]-Sales[[#This Row],[Licenses Bought]]&lt;0,0,Sales[[#This Row],[Number of Users]]-Sales[[#This Row],[Licenses Bought]])</f>
        <v>2</v>
      </c>
      <c r="P544" s="3">
        <f>IF(Sales[[#This Row],[Sales Month]]=MAX(Sales[Sales Month]),Sales[[#This Row],[Upsell $ Per Non-Paying User]]*Sales[[#This Row],[Non-Paying Users]],0)</f>
        <v>0</v>
      </c>
      <c r="Q544" t="str">
        <f>_xlfn.IFS(Sales[[#This Row],[Current Upsell $]]=0," ",Sales[[#This Row],[Current Upsell $]]&gt;=400,"High",Sales[[#This Row],[Current Upsell $]]&gt;=100,"Medium",Sales[[#This Row],[Current Upsell $]]&lt;100,"Low")</f>
        <v xml:space="preserve"> </v>
      </c>
      <c r="R544" t="str">
        <f>IF(Sales[[#This Row],[Current Upsell $]]&gt;0,_xlfn.TEXTJOIN(" ",FALSE,Sales[[#This Row],[Subscription Type]],Sales[[#This Row],[Upsell Priority]],TEXT(Sales[[#This Row],[Current Upsell $]],"$#")),"")</f>
        <v/>
      </c>
    </row>
    <row r="545" spans="1:18" x14ac:dyDescent="0.25">
      <c r="A545">
        <v>100307</v>
      </c>
      <c r="B545" t="s">
        <v>3</v>
      </c>
      <c r="F545">
        <v>0</v>
      </c>
      <c r="G545">
        <v>2</v>
      </c>
      <c r="H545" s="1">
        <v>44317</v>
      </c>
      <c r="I545" s="1">
        <v>44378</v>
      </c>
      <c r="J545">
        <v>2</v>
      </c>
      <c r="K545">
        <v>0</v>
      </c>
      <c r="L545" s="1">
        <v>44317</v>
      </c>
      <c r="M545">
        <v>0</v>
      </c>
      <c r="N545" s="11">
        <f>_xlfn.SWITCH(Sales[[#This Row],[Subscription Type]],"Basic",10,"Premium",10,"Business",25,"Enterprise",27)</f>
        <v>10</v>
      </c>
      <c r="O545">
        <f>IF(Sales[[#This Row],[Number of Users]]-Sales[[#This Row],[Licenses Bought]]&lt;0,0,Sales[[#This Row],[Number of Users]]-Sales[[#This Row],[Licenses Bought]])</f>
        <v>2</v>
      </c>
      <c r="P545" s="3">
        <f>IF(Sales[[#This Row],[Sales Month]]=MAX(Sales[Sales Month]),Sales[[#This Row],[Upsell $ Per Non-Paying User]]*Sales[[#This Row],[Non-Paying Users]],0)</f>
        <v>0</v>
      </c>
      <c r="Q545" t="str">
        <f>_xlfn.IFS(Sales[[#This Row],[Current Upsell $]]=0," ",Sales[[#This Row],[Current Upsell $]]&gt;=400,"High",Sales[[#This Row],[Current Upsell $]]&gt;=100,"Medium",Sales[[#This Row],[Current Upsell $]]&lt;100,"Low")</f>
        <v xml:space="preserve"> </v>
      </c>
      <c r="R545" t="str">
        <f>IF(Sales[[#This Row],[Current Upsell $]]&gt;0,_xlfn.TEXTJOIN(" ",FALSE,Sales[[#This Row],[Subscription Type]],Sales[[#This Row],[Upsell Priority]],TEXT(Sales[[#This Row],[Current Upsell $]],"$#")),"")</f>
        <v/>
      </c>
    </row>
    <row r="546" spans="1:18" x14ac:dyDescent="0.25">
      <c r="A546">
        <v>100308</v>
      </c>
      <c r="B546" t="s">
        <v>3</v>
      </c>
      <c r="F546">
        <v>0</v>
      </c>
      <c r="G546">
        <v>2</v>
      </c>
      <c r="H546" s="1">
        <v>44317</v>
      </c>
      <c r="I546" s="1">
        <v>44348</v>
      </c>
      <c r="J546">
        <v>1</v>
      </c>
      <c r="K546">
        <v>0</v>
      </c>
      <c r="L546" s="1">
        <v>44317</v>
      </c>
      <c r="M546">
        <v>0</v>
      </c>
      <c r="N546" s="11">
        <f>_xlfn.SWITCH(Sales[[#This Row],[Subscription Type]],"Basic",10,"Premium",10,"Business",25,"Enterprise",27)</f>
        <v>10</v>
      </c>
      <c r="O546">
        <f>IF(Sales[[#This Row],[Number of Users]]-Sales[[#This Row],[Licenses Bought]]&lt;0,0,Sales[[#This Row],[Number of Users]]-Sales[[#This Row],[Licenses Bought]])</f>
        <v>2</v>
      </c>
      <c r="P546" s="3">
        <f>IF(Sales[[#This Row],[Sales Month]]=MAX(Sales[Sales Month]),Sales[[#This Row],[Upsell $ Per Non-Paying User]]*Sales[[#This Row],[Non-Paying Users]],0)</f>
        <v>0</v>
      </c>
      <c r="Q546" t="str">
        <f>_xlfn.IFS(Sales[[#This Row],[Current Upsell $]]=0," ",Sales[[#This Row],[Current Upsell $]]&gt;=400,"High",Sales[[#This Row],[Current Upsell $]]&gt;=100,"Medium",Sales[[#This Row],[Current Upsell $]]&lt;100,"Low")</f>
        <v xml:space="preserve"> </v>
      </c>
      <c r="R546" t="str">
        <f>IF(Sales[[#This Row],[Current Upsell $]]&gt;0,_xlfn.TEXTJOIN(" ",FALSE,Sales[[#This Row],[Subscription Type]],Sales[[#This Row],[Upsell Priority]],TEXT(Sales[[#This Row],[Current Upsell $]],"$#")),"")</f>
        <v/>
      </c>
    </row>
    <row r="547" spans="1:18" x14ac:dyDescent="0.25">
      <c r="A547">
        <v>100309</v>
      </c>
      <c r="B547" t="s">
        <v>3</v>
      </c>
      <c r="F547">
        <v>0</v>
      </c>
      <c r="G547">
        <v>2</v>
      </c>
      <c r="H547" s="1">
        <v>44317</v>
      </c>
      <c r="I547" s="1">
        <v>44348</v>
      </c>
      <c r="J547">
        <v>1</v>
      </c>
      <c r="K547">
        <v>0</v>
      </c>
      <c r="L547" s="1">
        <v>44317</v>
      </c>
      <c r="M547">
        <v>0</v>
      </c>
      <c r="N547" s="11">
        <f>_xlfn.SWITCH(Sales[[#This Row],[Subscription Type]],"Basic",10,"Premium",10,"Business",25,"Enterprise",27)</f>
        <v>10</v>
      </c>
      <c r="O547">
        <f>IF(Sales[[#This Row],[Number of Users]]-Sales[[#This Row],[Licenses Bought]]&lt;0,0,Sales[[#This Row],[Number of Users]]-Sales[[#This Row],[Licenses Bought]])</f>
        <v>2</v>
      </c>
      <c r="P547" s="3">
        <f>IF(Sales[[#This Row],[Sales Month]]=MAX(Sales[Sales Month]),Sales[[#This Row],[Upsell $ Per Non-Paying User]]*Sales[[#This Row],[Non-Paying Users]],0)</f>
        <v>0</v>
      </c>
      <c r="Q547" t="str">
        <f>_xlfn.IFS(Sales[[#This Row],[Current Upsell $]]=0," ",Sales[[#This Row],[Current Upsell $]]&gt;=400,"High",Sales[[#This Row],[Current Upsell $]]&gt;=100,"Medium",Sales[[#This Row],[Current Upsell $]]&lt;100,"Low")</f>
        <v xml:space="preserve"> </v>
      </c>
      <c r="R547" t="str">
        <f>IF(Sales[[#This Row],[Current Upsell $]]&gt;0,_xlfn.TEXTJOIN(" ",FALSE,Sales[[#This Row],[Subscription Type]],Sales[[#This Row],[Upsell Priority]],TEXT(Sales[[#This Row],[Current Upsell $]],"$#")),"")</f>
        <v/>
      </c>
    </row>
    <row r="548" spans="1:18" x14ac:dyDescent="0.25">
      <c r="A548">
        <v>100310</v>
      </c>
      <c r="B548" t="s">
        <v>3</v>
      </c>
      <c r="F548">
        <v>0</v>
      </c>
      <c r="G548">
        <v>2</v>
      </c>
      <c r="H548" s="1">
        <v>44317</v>
      </c>
      <c r="I548" s="1">
        <v>44378</v>
      </c>
      <c r="J548">
        <v>2</v>
      </c>
      <c r="K548">
        <v>0</v>
      </c>
      <c r="L548" s="1">
        <v>44317</v>
      </c>
      <c r="M548">
        <v>0</v>
      </c>
      <c r="N548" s="11">
        <f>_xlfn.SWITCH(Sales[[#This Row],[Subscription Type]],"Basic",10,"Premium",10,"Business",25,"Enterprise",27)</f>
        <v>10</v>
      </c>
      <c r="O548">
        <f>IF(Sales[[#This Row],[Number of Users]]-Sales[[#This Row],[Licenses Bought]]&lt;0,0,Sales[[#This Row],[Number of Users]]-Sales[[#This Row],[Licenses Bought]])</f>
        <v>2</v>
      </c>
      <c r="P548" s="3">
        <f>IF(Sales[[#This Row],[Sales Month]]=MAX(Sales[Sales Month]),Sales[[#This Row],[Upsell $ Per Non-Paying User]]*Sales[[#This Row],[Non-Paying Users]],0)</f>
        <v>0</v>
      </c>
      <c r="Q548" t="str">
        <f>_xlfn.IFS(Sales[[#This Row],[Current Upsell $]]=0," ",Sales[[#This Row],[Current Upsell $]]&gt;=400,"High",Sales[[#This Row],[Current Upsell $]]&gt;=100,"Medium",Sales[[#This Row],[Current Upsell $]]&lt;100,"Low")</f>
        <v xml:space="preserve"> </v>
      </c>
      <c r="R548" t="str">
        <f>IF(Sales[[#This Row],[Current Upsell $]]&gt;0,_xlfn.TEXTJOIN(" ",FALSE,Sales[[#This Row],[Subscription Type]],Sales[[#This Row],[Upsell Priority]],TEXT(Sales[[#This Row],[Current Upsell $]],"$#")),"")</f>
        <v/>
      </c>
    </row>
    <row r="549" spans="1:18" x14ac:dyDescent="0.25">
      <c r="A549">
        <v>100311</v>
      </c>
      <c r="B549" t="s">
        <v>3</v>
      </c>
      <c r="F549">
        <v>0</v>
      </c>
      <c r="G549">
        <v>1</v>
      </c>
      <c r="H549" s="1">
        <v>44317</v>
      </c>
      <c r="I549" s="1">
        <v>44378</v>
      </c>
      <c r="J549">
        <v>2</v>
      </c>
      <c r="K549">
        <v>0</v>
      </c>
      <c r="L549" s="1">
        <v>44317</v>
      </c>
      <c r="M549">
        <v>0</v>
      </c>
      <c r="N549" s="11">
        <f>_xlfn.SWITCH(Sales[[#This Row],[Subscription Type]],"Basic",10,"Premium",10,"Business",25,"Enterprise",27)</f>
        <v>10</v>
      </c>
      <c r="O549">
        <f>IF(Sales[[#This Row],[Number of Users]]-Sales[[#This Row],[Licenses Bought]]&lt;0,0,Sales[[#This Row],[Number of Users]]-Sales[[#This Row],[Licenses Bought]])</f>
        <v>1</v>
      </c>
      <c r="P549" s="3">
        <f>IF(Sales[[#This Row],[Sales Month]]=MAX(Sales[Sales Month]),Sales[[#This Row],[Upsell $ Per Non-Paying User]]*Sales[[#This Row],[Non-Paying Users]],0)</f>
        <v>0</v>
      </c>
      <c r="Q549" t="str">
        <f>_xlfn.IFS(Sales[[#This Row],[Current Upsell $]]=0," ",Sales[[#This Row],[Current Upsell $]]&gt;=400,"High",Sales[[#This Row],[Current Upsell $]]&gt;=100,"Medium",Sales[[#This Row],[Current Upsell $]]&lt;100,"Low")</f>
        <v xml:space="preserve"> </v>
      </c>
      <c r="R549" t="str">
        <f>IF(Sales[[#This Row],[Current Upsell $]]&gt;0,_xlfn.TEXTJOIN(" ",FALSE,Sales[[#This Row],[Subscription Type]],Sales[[#This Row],[Upsell Priority]],TEXT(Sales[[#This Row],[Current Upsell $]],"$#")),"")</f>
        <v/>
      </c>
    </row>
    <row r="550" spans="1:18" x14ac:dyDescent="0.25">
      <c r="A550">
        <v>100312</v>
      </c>
      <c r="B550" t="s">
        <v>3</v>
      </c>
      <c r="F550">
        <v>0</v>
      </c>
      <c r="G550">
        <v>2</v>
      </c>
      <c r="H550" s="1">
        <v>44317</v>
      </c>
      <c r="I550" s="1">
        <v>44378</v>
      </c>
      <c r="J550">
        <v>2</v>
      </c>
      <c r="K550">
        <v>0</v>
      </c>
      <c r="L550" s="1">
        <v>44317</v>
      </c>
      <c r="M550">
        <v>0</v>
      </c>
      <c r="N550" s="11">
        <f>_xlfn.SWITCH(Sales[[#This Row],[Subscription Type]],"Basic",10,"Premium",10,"Business",25,"Enterprise",27)</f>
        <v>10</v>
      </c>
      <c r="O550">
        <f>IF(Sales[[#This Row],[Number of Users]]-Sales[[#This Row],[Licenses Bought]]&lt;0,0,Sales[[#This Row],[Number of Users]]-Sales[[#This Row],[Licenses Bought]])</f>
        <v>2</v>
      </c>
      <c r="P550" s="3">
        <f>IF(Sales[[#This Row],[Sales Month]]=MAX(Sales[Sales Month]),Sales[[#This Row],[Upsell $ Per Non-Paying User]]*Sales[[#This Row],[Non-Paying Users]],0)</f>
        <v>0</v>
      </c>
      <c r="Q550" t="str">
        <f>_xlfn.IFS(Sales[[#This Row],[Current Upsell $]]=0," ",Sales[[#This Row],[Current Upsell $]]&gt;=400,"High",Sales[[#This Row],[Current Upsell $]]&gt;=100,"Medium",Sales[[#This Row],[Current Upsell $]]&lt;100,"Low")</f>
        <v xml:space="preserve"> </v>
      </c>
      <c r="R550" t="str">
        <f>IF(Sales[[#This Row],[Current Upsell $]]&gt;0,_xlfn.TEXTJOIN(" ",FALSE,Sales[[#This Row],[Subscription Type]],Sales[[#This Row],[Upsell Priority]],TEXT(Sales[[#This Row],[Current Upsell $]],"$#")),"")</f>
        <v/>
      </c>
    </row>
    <row r="551" spans="1:18" x14ac:dyDescent="0.25">
      <c r="A551">
        <v>100313</v>
      </c>
      <c r="B551" t="s">
        <v>3</v>
      </c>
      <c r="F551">
        <v>0</v>
      </c>
      <c r="G551">
        <v>2</v>
      </c>
      <c r="H551" s="1">
        <v>44317</v>
      </c>
      <c r="I551" s="1">
        <v>44378</v>
      </c>
      <c r="J551">
        <v>2</v>
      </c>
      <c r="K551">
        <v>0</v>
      </c>
      <c r="L551" s="1">
        <v>44317</v>
      </c>
      <c r="M551">
        <v>0</v>
      </c>
      <c r="N551" s="11">
        <f>_xlfn.SWITCH(Sales[[#This Row],[Subscription Type]],"Basic",10,"Premium",10,"Business",25,"Enterprise",27)</f>
        <v>10</v>
      </c>
      <c r="O551">
        <f>IF(Sales[[#This Row],[Number of Users]]-Sales[[#This Row],[Licenses Bought]]&lt;0,0,Sales[[#This Row],[Number of Users]]-Sales[[#This Row],[Licenses Bought]])</f>
        <v>2</v>
      </c>
      <c r="P551" s="3">
        <f>IF(Sales[[#This Row],[Sales Month]]=MAX(Sales[Sales Month]),Sales[[#This Row],[Upsell $ Per Non-Paying User]]*Sales[[#This Row],[Non-Paying Users]],0)</f>
        <v>0</v>
      </c>
      <c r="Q551" t="str">
        <f>_xlfn.IFS(Sales[[#This Row],[Current Upsell $]]=0," ",Sales[[#This Row],[Current Upsell $]]&gt;=400,"High",Sales[[#This Row],[Current Upsell $]]&gt;=100,"Medium",Sales[[#This Row],[Current Upsell $]]&lt;100,"Low")</f>
        <v xml:space="preserve"> </v>
      </c>
      <c r="R551" t="str">
        <f>IF(Sales[[#This Row],[Current Upsell $]]&gt;0,_xlfn.TEXTJOIN(" ",FALSE,Sales[[#This Row],[Subscription Type]],Sales[[#This Row],[Upsell Priority]],TEXT(Sales[[#This Row],[Current Upsell $]],"$#")),"")</f>
        <v/>
      </c>
    </row>
    <row r="552" spans="1:18" x14ac:dyDescent="0.25">
      <c r="A552">
        <v>100314</v>
      </c>
      <c r="B552" t="s">
        <v>3</v>
      </c>
      <c r="F552">
        <v>0</v>
      </c>
      <c r="G552">
        <v>2</v>
      </c>
      <c r="H552" s="1">
        <v>44317</v>
      </c>
      <c r="I552" s="1">
        <v>44378</v>
      </c>
      <c r="J552">
        <v>2</v>
      </c>
      <c r="K552">
        <v>0</v>
      </c>
      <c r="L552" s="1">
        <v>44317</v>
      </c>
      <c r="M552">
        <v>0</v>
      </c>
      <c r="N552" s="11">
        <f>_xlfn.SWITCH(Sales[[#This Row],[Subscription Type]],"Basic",10,"Premium",10,"Business",25,"Enterprise",27)</f>
        <v>10</v>
      </c>
      <c r="O552">
        <f>IF(Sales[[#This Row],[Number of Users]]-Sales[[#This Row],[Licenses Bought]]&lt;0,0,Sales[[#This Row],[Number of Users]]-Sales[[#This Row],[Licenses Bought]])</f>
        <v>2</v>
      </c>
      <c r="P552" s="3">
        <f>IF(Sales[[#This Row],[Sales Month]]=MAX(Sales[Sales Month]),Sales[[#This Row],[Upsell $ Per Non-Paying User]]*Sales[[#This Row],[Non-Paying Users]],0)</f>
        <v>0</v>
      </c>
      <c r="Q552" t="str">
        <f>_xlfn.IFS(Sales[[#This Row],[Current Upsell $]]=0," ",Sales[[#This Row],[Current Upsell $]]&gt;=400,"High",Sales[[#This Row],[Current Upsell $]]&gt;=100,"Medium",Sales[[#This Row],[Current Upsell $]]&lt;100,"Low")</f>
        <v xml:space="preserve"> </v>
      </c>
      <c r="R552" t="str">
        <f>IF(Sales[[#This Row],[Current Upsell $]]&gt;0,_xlfn.TEXTJOIN(" ",FALSE,Sales[[#This Row],[Subscription Type]],Sales[[#This Row],[Upsell Priority]],TEXT(Sales[[#This Row],[Current Upsell $]],"$#")),"")</f>
        <v/>
      </c>
    </row>
    <row r="553" spans="1:18" x14ac:dyDescent="0.25">
      <c r="A553">
        <v>100315</v>
      </c>
      <c r="B553" t="s">
        <v>3</v>
      </c>
      <c r="F553">
        <v>0</v>
      </c>
      <c r="G553">
        <v>2</v>
      </c>
      <c r="H553" s="1">
        <v>44317</v>
      </c>
      <c r="I553" s="1">
        <v>44348</v>
      </c>
      <c r="J553">
        <v>1</v>
      </c>
      <c r="K553">
        <v>0</v>
      </c>
      <c r="L553" s="1">
        <v>44317</v>
      </c>
      <c r="M553">
        <v>0</v>
      </c>
      <c r="N553" s="11">
        <f>_xlfn.SWITCH(Sales[[#This Row],[Subscription Type]],"Basic",10,"Premium",10,"Business",25,"Enterprise",27)</f>
        <v>10</v>
      </c>
      <c r="O553">
        <f>IF(Sales[[#This Row],[Number of Users]]-Sales[[#This Row],[Licenses Bought]]&lt;0,0,Sales[[#This Row],[Number of Users]]-Sales[[#This Row],[Licenses Bought]])</f>
        <v>2</v>
      </c>
      <c r="P553" s="3">
        <f>IF(Sales[[#This Row],[Sales Month]]=MAX(Sales[Sales Month]),Sales[[#This Row],[Upsell $ Per Non-Paying User]]*Sales[[#This Row],[Non-Paying Users]],0)</f>
        <v>0</v>
      </c>
      <c r="Q553" t="str">
        <f>_xlfn.IFS(Sales[[#This Row],[Current Upsell $]]=0," ",Sales[[#This Row],[Current Upsell $]]&gt;=400,"High",Sales[[#This Row],[Current Upsell $]]&gt;=100,"Medium",Sales[[#This Row],[Current Upsell $]]&lt;100,"Low")</f>
        <v xml:space="preserve"> </v>
      </c>
      <c r="R553" t="str">
        <f>IF(Sales[[#This Row],[Current Upsell $]]&gt;0,_xlfn.TEXTJOIN(" ",FALSE,Sales[[#This Row],[Subscription Type]],Sales[[#This Row],[Upsell Priority]],TEXT(Sales[[#This Row],[Current Upsell $]],"$#")),"")</f>
        <v/>
      </c>
    </row>
    <row r="554" spans="1:18" x14ac:dyDescent="0.25">
      <c r="A554">
        <v>100316</v>
      </c>
      <c r="B554" t="s">
        <v>3</v>
      </c>
      <c r="F554">
        <v>0</v>
      </c>
      <c r="G554">
        <v>2</v>
      </c>
      <c r="H554" s="1">
        <v>44317</v>
      </c>
      <c r="I554" s="1">
        <v>44378</v>
      </c>
      <c r="J554">
        <v>2</v>
      </c>
      <c r="K554">
        <v>0</v>
      </c>
      <c r="L554" s="1">
        <v>44317</v>
      </c>
      <c r="M554">
        <v>0</v>
      </c>
      <c r="N554" s="11">
        <f>_xlfn.SWITCH(Sales[[#This Row],[Subscription Type]],"Basic",10,"Premium",10,"Business",25,"Enterprise",27)</f>
        <v>10</v>
      </c>
      <c r="O554">
        <f>IF(Sales[[#This Row],[Number of Users]]-Sales[[#This Row],[Licenses Bought]]&lt;0,0,Sales[[#This Row],[Number of Users]]-Sales[[#This Row],[Licenses Bought]])</f>
        <v>2</v>
      </c>
      <c r="P554" s="3">
        <f>IF(Sales[[#This Row],[Sales Month]]=MAX(Sales[Sales Month]),Sales[[#This Row],[Upsell $ Per Non-Paying User]]*Sales[[#This Row],[Non-Paying Users]],0)</f>
        <v>0</v>
      </c>
      <c r="Q554" t="str">
        <f>_xlfn.IFS(Sales[[#This Row],[Current Upsell $]]=0," ",Sales[[#This Row],[Current Upsell $]]&gt;=400,"High",Sales[[#This Row],[Current Upsell $]]&gt;=100,"Medium",Sales[[#This Row],[Current Upsell $]]&lt;100,"Low")</f>
        <v xml:space="preserve"> </v>
      </c>
      <c r="R554" t="str">
        <f>IF(Sales[[#This Row],[Current Upsell $]]&gt;0,_xlfn.TEXTJOIN(" ",FALSE,Sales[[#This Row],[Subscription Type]],Sales[[#This Row],[Upsell Priority]],TEXT(Sales[[#This Row],[Current Upsell $]],"$#")),"")</f>
        <v/>
      </c>
    </row>
    <row r="555" spans="1:18" x14ac:dyDescent="0.25">
      <c r="A555">
        <v>100317</v>
      </c>
      <c r="B555" t="s">
        <v>3</v>
      </c>
      <c r="F555">
        <v>0</v>
      </c>
      <c r="G555">
        <v>2</v>
      </c>
      <c r="H555" s="1">
        <v>44317</v>
      </c>
      <c r="I555" s="1">
        <v>44348</v>
      </c>
      <c r="J555">
        <v>1</v>
      </c>
      <c r="K555">
        <v>0</v>
      </c>
      <c r="L555" s="1">
        <v>44317</v>
      </c>
      <c r="M555">
        <v>0</v>
      </c>
      <c r="N555" s="11">
        <f>_xlfn.SWITCH(Sales[[#This Row],[Subscription Type]],"Basic",10,"Premium",10,"Business",25,"Enterprise",27)</f>
        <v>10</v>
      </c>
      <c r="O555">
        <f>IF(Sales[[#This Row],[Number of Users]]-Sales[[#This Row],[Licenses Bought]]&lt;0,0,Sales[[#This Row],[Number of Users]]-Sales[[#This Row],[Licenses Bought]])</f>
        <v>2</v>
      </c>
      <c r="P555" s="3">
        <f>IF(Sales[[#This Row],[Sales Month]]=MAX(Sales[Sales Month]),Sales[[#This Row],[Upsell $ Per Non-Paying User]]*Sales[[#This Row],[Non-Paying Users]],0)</f>
        <v>0</v>
      </c>
      <c r="Q555" t="str">
        <f>_xlfn.IFS(Sales[[#This Row],[Current Upsell $]]=0," ",Sales[[#This Row],[Current Upsell $]]&gt;=400,"High",Sales[[#This Row],[Current Upsell $]]&gt;=100,"Medium",Sales[[#This Row],[Current Upsell $]]&lt;100,"Low")</f>
        <v xml:space="preserve"> </v>
      </c>
      <c r="R555" t="str">
        <f>IF(Sales[[#This Row],[Current Upsell $]]&gt;0,_xlfn.TEXTJOIN(" ",FALSE,Sales[[#This Row],[Subscription Type]],Sales[[#This Row],[Upsell Priority]],TEXT(Sales[[#This Row],[Current Upsell $]],"$#")),"")</f>
        <v/>
      </c>
    </row>
    <row r="556" spans="1:18" x14ac:dyDescent="0.25">
      <c r="A556">
        <v>100318</v>
      </c>
      <c r="B556" t="s">
        <v>3</v>
      </c>
      <c r="D556" s="1"/>
      <c r="E556" s="1"/>
      <c r="F556">
        <v>0</v>
      </c>
      <c r="G556">
        <v>2</v>
      </c>
      <c r="H556" s="1">
        <v>44317</v>
      </c>
      <c r="I556" s="1">
        <v>44378</v>
      </c>
      <c r="J556">
        <v>2</v>
      </c>
      <c r="K556">
        <v>0</v>
      </c>
      <c r="L556" s="1">
        <v>44317</v>
      </c>
      <c r="M556">
        <v>0</v>
      </c>
      <c r="N556" s="11">
        <f>_xlfn.SWITCH(Sales[[#This Row],[Subscription Type]],"Basic",10,"Premium",10,"Business",25,"Enterprise",27)</f>
        <v>10</v>
      </c>
      <c r="O556">
        <f>IF(Sales[[#This Row],[Number of Users]]-Sales[[#This Row],[Licenses Bought]]&lt;0,0,Sales[[#This Row],[Number of Users]]-Sales[[#This Row],[Licenses Bought]])</f>
        <v>2</v>
      </c>
      <c r="P556" s="3">
        <f>IF(Sales[[#This Row],[Sales Month]]=MAX(Sales[Sales Month]),Sales[[#This Row],[Upsell $ Per Non-Paying User]]*Sales[[#This Row],[Non-Paying Users]],0)</f>
        <v>0</v>
      </c>
      <c r="Q556" t="str">
        <f>_xlfn.IFS(Sales[[#This Row],[Current Upsell $]]=0," ",Sales[[#This Row],[Current Upsell $]]&gt;=400,"High",Sales[[#This Row],[Current Upsell $]]&gt;=100,"Medium",Sales[[#This Row],[Current Upsell $]]&lt;100,"Low")</f>
        <v xml:space="preserve"> </v>
      </c>
      <c r="R556" t="str">
        <f>IF(Sales[[#This Row],[Current Upsell $]]&gt;0,_xlfn.TEXTJOIN(" ",FALSE,Sales[[#This Row],[Subscription Type]],Sales[[#This Row],[Upsell Priority]],TEXT(Sales[[#This Row],[Current Upsell $]],"$#")),"")</f>
        <v/>
      </c>
    </row>
    <row r="557" spans="1:18" x14ac:dyDescent="0.25">
      <c r="A557">
        <v>100274</v>
      </c>
      <c r="B557" t="s">
        <v>3</v>
      </c>
      <c r="D557" s="1"/>
      <c r="E557" s="1"/>
      <c r="F557">
        <v>0</v>
      </c>
      <c r="G557">
        <v>40</v>
      </c>
      <c r="H557" s="1">
        <v>44317</v>
      </c>
      <c r="I557" s="1">
        <v>44378</v>
      </c>
      <c r="J557">
        <v>2</v>
      </c>
      <c r="K557">
        <v>0</v>
      </c>
      <c r="L557" s="1">
        <v>44317</v>
      </c>
      <c r="M557">
        <v>0</v>
      </c>
      <c r="N557" s="11">
        <f>_xlfn.SWITCH(Sales[[#This Row],[Subscription Type]],"Basic",10,"Premium",10,"Business",25,"Enterprise",27)</f>
        <v>10</v>
      </c>
      <c r="O557">
        <f>IF(Sales[[#This Row],[Number of Users]]-Sales[[#This Row],[Licenses Bought]]&lt;0,0,Sales[[#This Row],[Number of Users]]-Sales[[#This Row],[Licenses Bought]])</f>
        <v>40</v>
      </c>
      <c r="P557" s="3">
        <f>IF(Sales[[#This Row],[Sales Month]]=MAX(Sales[Sales Month]),Sales[[#This Row],[Upsell $ Per Non-Paying User]]*Sales[[#This Row],[Non-Paying Users]],0)</f>
        <v>0</v>
      </c>
      <c r="Q557" t="str">
        <f>_xlfn.IFS(Sales[[#This Row],[Current Upsell $]]=0," ",Sales[[#This Row],[Current Upsell $]]&gt;=400,"High",Sales[[#This Row],[Current Upsell $]]&gt;=100,"Medium",Sales[[#This Row],[Current Upsell $]]&lt;100,"Low")</f>
        <v xml:space="preserve"> </v>
      </c>
      <c r="R557" t="str">
        <f>IF(Sales[[#This Row],[Current Upsell $]]&gt;0,_xlfn.TEXTJOIN(" ",FALSE,Sales[[#This Row],[Subscription Type]],Sales[[#This Row],[Upsell Priority]],TEXT(Sales[[#This Row],[Current Upsell $]],"$#")),"")</f>
        <v/>
      </c>
    </row>
    <row r="558" spans="1:18" x14ac:dyDescent="0.25">
      <c r="A558">
        <v>100002</v>
      </c>
      <c r="B558" t="s">
        <v>3</v>
      </c>
      <c r="F558">
        <v>0</v>
      </c>
      <c r="G558">
        <v>2</v>
      </c>
      <c r="H558" s="1">
        <v>43647</v>
      </c>
      <c r="I558" s="1">
        <v>44287</v>
      </c>
      <c r="J558">
        <v>21</v>
      </c>
      <c r="K558">
        <v>2</v>
      </c>
      <c r="L558" s="1">
        <v>44287</v>
      </c>
      <c r="M558">
        <v>0</v>
      </c>
      <c r="N558" s="11">
        <f>_xlfn.SWITCH(Sales[[#This Row],[Subscription Type]],"Basic",10,"Premium",10,"Business",25,"Enterprise",27)</f>
        <v>10</v>
      </c>
      <c r="O558">
        <f>IF(Sales[[#This Row],[Number of Users]]-Sales[[#This Row],[Licenses Bought]]&lt;0,0,Sales[[#This Row],[Number of Users]]-Sales[[#This Row],[Licenses Bought]])</f>
        <v>2</v>
      </c>
      <c r="P558" s="3">
        <f>IF(Sales[[#This Row],[Sales Month]]=MAX(Sales[Sales Month]),Sales[[#This Row],[Upsell $ Per Non-Paying User]]*Sales[[#This Row],[Non-Paying Users]],0)</f>
        <v>0</v>
      </c>
      <c r="Q558" t="str">
        <f>_xlfn.IFS(Sales[[#This Row],[Current Upsell $]]=0," ",Sales[[#This Row],[Current Upsell $]]&gt;=400,"High",Sales[[#This Row],[Current Upsell $]]&gt;=100,"Medium",Sales[[#This Row],[Current Upsell $]]&lt;100,"Low")</f>
        <v xml:space="preserve"> </v>
      </c>
      <c r="R558" t="str">
        <f>IF(Sales[[#This Row],[Current Upsell $]]&gt;0,_xlfn.TEXTJOIN(" ",FALSE,Sales[[#This Row],[Subscription Type]],Sales[[#This Row],[Upsell Priority]],TEXT(Sales[[#This Row],[Current Upsell $]],"$#")),"")</f>
        <v/>
      </c>
    </row>
    <row r="559" spans="1:18" x14ac:dyDescent="0.25">
      <c r="A559">
        <v>100005</v>
      </c>
      <c r="B559" t="s">
        <v>1</v>
      </c>
      <c r="D559" s="1"/>
      <c r="E559" s="1"/>
      <c r="F559">
        <v>37</v>
      </c>
      <c r="G559">
        <v>48</v>
      </c>
      <c r="H559" s="1">
        <v>43800</v>
      </c>
      <c r="I559" s="1">
        <v>44378</v>
      </c>
      <c r="J559">
        <v>19</v>
      </c>
      <c r="K559">
        <v>0</v>
      </c>
      <c r="L559" s="1">
        <v>44287</v>
      </c>
      <c r="M559">
        <v>925</v>
      </c>
      <c r="N559" s="11">
        <f>_xlfn.SWITCH(Sales[[#This Row],[Subscription Type]],"Basic",10,"Premium",10,"Business",25,"Enterprise",27)</f>
        <v>25</v>
      </c>
      <c r="O559">
        <f>IF(Sales[[#This Row],[Number of Users]]-Sales[[#This Row],[Licenses Bought]]&lt;0,0,Sales[[#This Row],[Number of Users]]-Sales[[#This Row],[Licenses Bought]])</f>
        <v>11</v>
      </c>
      <c r="P559" s="3">
        <f>IF(Sales[[#This Row],[Sales Month]]=MAX(Sales[Sales Month]),Sales[[#This Row],[Upsell $ Per Non-Paying User]]*Sales[[#This Row],[Non-Paying Users]],0)</f>
        <v>0</v>
      </c>
      <c r="Q559" t="str">
        <f>_xlfn.IFS(Sales[[#This Row],[Current Upsell $]]=0," ",Sales[[#This Row],[Current Upsell $]]&gt;=400,"High",Sales[[#This Row],[Current Upsell $]]&gt;=100,"Medium",Sales[[#This Row],[Current Upsell $]]&lt;100,"Low")</f>
        <v xml:space="preserve"> </v>
      </c>
      <c r="R559" t="str">
        <f>IF(Sales[[#This Row],[Current Upsell $]]&gt;0,_xlfn.TEXTJOIN(" ",FALSE,Sales[[#This Row],[Subscription Type]],Sales[[#This Row],[Upsell Priority]],TEXT(Sales[[#This Row],[Current Upsell $]],"$#")),"")</f>
        <v/>
      </c>
    </row>
    <row r="560" spans="1:18" x14ac:dyDescent="0.25">
      <c r="A560">
        <v>100007</v>
      </c>
      <c r="B560" t="s">
        <v>2</v>
      </c>
      <c r="C560">
        <v>12</v>
      </c>
      <c r="D560" s="1">
        <v>44378</v>
      </c>
      <c r="E560" s="1">
        <v>44742</v>
      </c>
      <c r="F560">
        <v>600</v>
      </c>
      <c r="G560">
        <v>677</v>
      </c>
      <c r="H560" s="1">
        <v>43831</v>
      </c>
      <c r="I560" s="1">
        <v>44378</v>
      </c>
      <c r="J560">
        <v>18</v>
      </c>
      <c r="K560">
        <v>0</v>
      </c>
      <c r="L560" s="1">
        <v>44287</v>
      </c>
      <c r="M560">
        <v>18000</v>
      </c>
      <c r="N560" s="11">
        <f>_xlfn.SWITCH(Sales[[#This Row],[Subscription Type]],"Basic",10,"Premium",10,"Business",25,"Enterprise",27)</f>
        <v>27</v>
      </c>
      <c r="O560">
        <f>IF(Sales[[#This Row],[Number of Users]]-Sales[[#This Row],[Licenses Bought]]&lt;0,0,Sales[[#This Row],[Number of Users]]-Sales[[#This Row],[Licenses Bought]])</f>
        <v>77</v>
      </c>
      <c r="P560" s="3">
        <f>IF(Sales[[#This Row],[Sales Month]]=MAX(Sales[Sales Month]),Sales[[#This Row],[Upsell $ Per Non-Paying User]]*Sales[[#This Row],[Non-Paying Users]],0)</f>
        <v>0</v>
      </c>
      <c r="Q560" t="str">
        <f>_xlfn.IFS(Sales[[#This Row],[Current Upsell $]]=0," ",Sales[[#This Row],[Current Upsell $]]&gt;=400,"High",Sales[[#This Row],[Current Upsell $]]&gt;=100,"Medium",Sales[[#This Row],[Current Upsell $]]&lt;100,"Low")</f>
        <v xml:space="preserve"> </v>
      </c>
      <c r="R560" t="str">
        <f>IF(Sales[[#This Row],[Current Upsell $]]&gt;0,_xlfn.TEXTJOIN(" ",FALSE,Sales[[#This Row],[Subscription Type]],Sales[[#This Row],[Upsell Priority]],TEXT(Sales[[#This Row],[Current Upsell $]],"$#")),"")</f>
        <v/>
      </c>
    </row>
    <row r="561" spans="1:18" x14ac:dyDescent="0.25">
      <c r="A561">
        <v>100006</v>
      </c>
      <c r="B561" t="s">
        <v>0</v>
      </c>
      <c r="F561">
        <v>5</v>
      </c>
      <c r="G561">
        <v>6</v>
      </c>
      <c r="H561" s="1">
        <v>43800</v>
      </c>
      <c r="I561" s="1">
        <v>44287</v>
      </c>
      <c r="J561">
        <v>16</v>
      </c>
      <c r="K561">
        <v>2</v>
      </c>
      <c r="L561" s="1">
        <v>44287</v>
      </c>
      <c r="M561">
        <v>50</v>
      </c>
      <c r="N561" s="11">
        <f>_xlfn.SWITCH(Sales[[#This Row],[Subscription Type]],"Basic",10,"Premium",10,"Business",25,"Enterprise",27)</f>
        <v>10</v>
      </c>
      <c r="O561">
        <f>IF(Sales[[#This Row],[Number of Users]]-Sales[[#This Row],[Licenses Bought]]&lt;0,0,Sales[[#This Row],[Number of Users]]-Sales[[#This Row],[Licenses Bought]])</f>
        <v>1</v>
      </c>
      <c r="P561" s="3">
        <f>IF(Sales[[#This Row],[Sales Month]]=MAX(Sales[Sales Month]),Sales[[#This Row],[Upsell $ Per Non-Paying User]]*Sales[[#This Row],[Non-Paying Users]],0)</f>
        <v>0</v>
      </c>
      <c r="Q561" t="str">
        <f>_xlfn.IFS(Sales[[#This Row],[Current Upsell $]]=0," ",Sales[[#This Row],[Current Upsell $]]&gt;=400,"High",Sales[[#This Row],[Current Upsell $]]&gt;=100,"Medium",Sales[[#This Row],[Current Upsell $]]&lt;100,"Low")</f>
        <v xml:space="preserve"> </v>
      </c>
      <c r="R561" t="str">
        <f>IF(Sales[[#This Row],[Current Upsell $]]&gt;0,_xlfn.TEXTJOIN(" ",FALSE,Sales[[#This Row],[Subscription Type]],Sales[[#This Row],[Upsell Priority]],TEXT(Sales[[#This Row],[Current Upsell $]],"$#")),"")</f>
        <v/>
      </c>
    </row>
    <row r="562" spans="1:18" x14ac:dyDescent="0.25">
      <c r="A562">
        <v>100222</v>
      </c>
      <c r="B562" t="s">
        <v>1</v>
      </c>
      <c r="D562" s="1"/>
      <c r="E562" s="1"/>
      <c r="F562">
        <v>15</v>
      </c>
      <c r="G562">
        <v>60</v>
      </c>
      <c r="H562" s="1">
        <v>44256</v>
      </c>
      <c r="I562" s="1">
        <v>44378</v>
      </c>
      <c r="J562">
        <v>4</v>
      </c>
      <c r="K562">
        <v>0</v>
      </c>
      <c r="L562" s="1">
        <v>44287</v>
      </c>
      <c r="M562">
        <v>375</v>
      </c>
      <c r="N562" s="11">
        <f>_xlfn.SWITCH(Sales[[#This Row],[Subscription Type]],"Basic",10,"Premium",10,"Business",25,"Enterprise",27)</f>
        <v>25</v>
      </c>
      <c r="O562">
        <f>IF(Sales[[#This Row],[Number of Users]]-Sales[[#This Row],[Licenses Bought]]&lt;0,0,Sales[[#This Row],[Number of Users]]-Sales[[#This Row],[Licenses Bought]])</f>
        <v>45</v>
      </c>
      <c r="P562" s="3">
        <f>IF(Sales[[#This Row],[Sales Month]]=MAX(Sales[Sales Month]),Sales[[#This Row],[Upsell $ Per Non-Paying User]]*Sales[[#This Row],[Non-Paying Users]],0)</f>
        <v>0</v>
      </c>
      <c r="Q562" t="str">
        <f>_xlfn.IFS(Sales[[#This Row],[Current Upsell $]]=0," ",Sales[[#This Row],[Current Upsell $]]&gt;=400,"High",Sales[[#This Row],[Current Upsell $]]&gt;=100,"Medium",Sales[[#This Row],[Current Upsell $]]&lt;100,"Low")</f>
        <v xml:space="preserve"> </v>
      </c>
      <c r="R562" t="str">
        <f>IF(Sales[[#This Row],[Current Upsell $]]&gt;0,_xlfn.TEXTJOIN(" ",FALSE,Sales[[#This Row],[Subscription Type]],Sales[[#This Row],[Upsell Priority]],TEXT(Sales[[#This Row],[Current Upsell $]],"$#")),"")</f>
        <v/>
      </c>
    </row>
    <row r="563" spans="1:18" x14ac:dyDescent="0.25">
      <c r="A563">
        <v>100008</v>
      </c>
      <c r="B563" t="s">
        <v>0</v>
      </c>
      <c r="D563" s="1"/>
      <c r="E563" s="1"/>
      <c r="F563">
        <v>1</v>
      </c>
      <c r="G563">
        <v>2</v>
      </c>
      <c r="H563" s="1">
        <v>43831</v>
      </c>
      <c r="I563" s="1">
        <v>44378</v>
      </c>
      <c r="J563">
        <v>18</v>
      </c>
      <c r="K563">
        <v>0</v>
      </c>
      <c r="L563" s="1">
        <v>44287</v>
      </c>
      <c r="M563">
        <v>10</v>
      </c>
      <c r="N563" s="11">
        <f>_xlfn.SWITCH(Sales[[#This Row],[Subscription Type]],"Basic",10,"Premium",10,"Business",25,"Enterprise",27)</f>
        <v>10</v>
      </c>
      <c r="O563">
        <f>IF(Sales[[#This Row],[Number of Users]]-Sales[[#This Row],[Licenses Bought]]&lt;0,0,Sales[[#This Row],[Number of Users]]-Sales[[#This Row],[Licenses Bought]])</f>
        <v>1</v>
      </c>
      <c r="P563" s="3">
        <f>IF(Sales[[#This Row],[Sales Month]]=MAX(Sales[Sales Month]),Sales[[#This Row],[Upsell $ Per Non-Paying User]]*Sales[[#This Row],[Non-Paying Users]],0)</f>
        <v>0</v>
      </c>
      <c r="Q563" t="str">
        <f>_xlfn.IFS(Sales[[#This Row],[Current Upsell $]]=0," ",Sales[[#This Row],[Current Upsell $]]&gt;=400,"High",Sales[[#This Row],[Current Upsell $]]&gt;=100,"Medium",Sales[[#This Row],[Current Upsell $]]&lt;100,"Low")</f>
        <v xml:space="preserve"> </v>
      </c>
      <c r="R563" t="str">
        <f>IF(Sales[[#This Row],[Current Upsell $]]&gt;0,_xlfn.TEXTJOIN(" ",FALSE,Sales[[#This Row],[Subscription Type]],Sales[[#This Row],[Upsell Priority]],TEXT(Sales[[#This Row],[Current Upsell $]],"$#")),"")</f>
        <v/>
      </c>
    </row>
    <row r="564" spans="1:18" x14ac:dyDescent="0.25">
      <c r="A564">
        <v>100009</v>
      </c>
      <c r="B564" t="s">
        <v>1</v>
      </c>
      <c r="D564" s="1"/>
      <c r="E564" s="1"/>
      <c r="F564">
        <v>52</v>
      </c>
      <c r="G564">
        <v>64</v>
      </c>
      <c r="H564" s="1">
        <v>43862</v>
      </c>
      <c r="I564" s="1">
        <v>44378</v>
      </c>
      <c r="J564">
        <v>17</v>
      </c>
      <c r="K564">
        <v>0</v>
      </c>
      <c r="L564" s="1">
        <v>44287</v>
      </c>
      <c r="M564">
        <v>1300</v>
      </c>
      <c r="N564" s="11">
        <f>_xlfn.SWITCH(Sales[[#This Row],[Subscription Type]],"Basic",10,"Premium",10,"Business",25,"Enterprise",27)</f>
        <v>25</v>
      </c>
      <c r="O564">
        <f>IF(Sales[[#This Row],[Number of Users]]-Sales[[#This Row],[Licenses Bought]]&lt;0,0,Sales[[#This Row],[Number of Users]]-Sales[[#This Row],[Licenses Bought]])</f>
        <v>12</v>
      </c>
      <c r="P564" s="3">
        <f>IF(Sales[[#This Row],[Sales Month]]=MAX(Sales[Sales Month]),Sales[[#This Row],[Upsell $ Per Non-Paying User]]*Sales[[#This Row],[Non-Paying Users]],0)</f>
        <v>0</v>
      </c>
      <c r="Q564" t="str">
        <f>_xlfn.IFS(Sales[[#This Row],[Current Upsell $]]=0," ",Sales[[#This Row],[Current Upsell $]]&gt;=400,"High",Sales[[#This Row],[Current Upsell $]]&gt;=100,"Medium",Sales[[#This Row],[Current Upsell $]]&lt;100,"Low")</f>
        <v xml:space="preserve"> </v>
      </c>
      <c r="R564" t="str">
        <f>IF(Sales[[#This Row],[Current Upsell $]]&gt;0,_xlfn.TEXTJOIN(" ",FALSE,Sales[[#This Row],[Subscription Type]],Sales[[#This Row],[Upsell Priority]],TEXT(Sales[[#This Row],[Current Upsell $]],"$#")),"")</f>
        <v/>
      </c>
    </row>
    <row r="565" spans="1:18" x14ac:dyDescent="0.25">
      <c r="A565">
        <v>100011</v>
      </c>
      <c r="B565" t="s">
        <v>1</v>
      </c>
      <c r="D565" s="1"/>
      <c r="E565" s="1"/>
      <c r="F565">
        <v>37</v>
      </c>
      <c r="G565">
        <v>39</v>
      </c>
      <c r="H565" s="1">
        <v>43891</v>
      </c>
      <c r="I565" s="1">
        <v>44378</v>
      </c>
      <c r="J565">
        <v>16</v>
      </c>
      <c r="K565">
        <v>0</v>
      </c>
      <c r="L565" s="1">
        <v>44287</v>
      </c>
      <c r="M565">
        <v>925</v>
      </c>
      <c r="N565" s="11">
        <f>_xlfn.SWITCH(Sales[[#This Row],[Subscription Type]],"Basic",10,"Premium",10,"Business",25,"Enterprise",27)</f>
        <v>25</v>
      </c>
      <c r="O565">
        <f>IF(Sales[[#This Row],[Number of Users]]-Sales[[#This Row],[Licenses Bought]]&lt;0,0,Sales[[#This Row],[Number of Users]]-Sales[[#This Row],[Licenses Bought]])</f>
        <v>2</v>
      </c>
      <c r="P565" s="3">
        <f>IF(Sales[[#This Row],[Sales Month]]=MAX(Sales[Sales Month]),Sales[[#This Row],[Upsell $ Per Non-Paying User]]*Sales[[#This Row],[Non-Paying Users]],0)</f>
        <v>0</v>
      </c>
      <c r="Q565" t="str">
        <f>_xlfn.IFS(Sales[[#This Row],[Current Upsell $]]=0," ",Sales[[#This Row],[Current Upsell $]]&gt;=400,"High",Sales[[#This Row],[Current Upsell $]]&gt;=100,"Medium",Sales[[#This Row],[Current Upsell $]]&lt;100,"Low")</f>
        <v xml:space="preserve"> </v>
      </c>
      <c r="R565" t="str">
        <f>IF(Sales[[#This Row],[Current Upsell $]]&gt;0,_xlfn.TEXTJOIN(" ",FALSE,Sales[[#This Row],[Subscription Type]],Sales[[#This Row],[Upsell Priority]],TEXT(Sales[[#This Row],[Current Upsell $]],"$#")),"")</f>
        <v/>
      </c>
    </row>
    <row r="566" spans="1:18" x14ac:dyDescent="0.25">
      <c r="A566">
        <v>100012</v>
      </c>
      <c r="B566" t="s">
        <v>0</v>
      </c>
      <c r="D566" s="1"/>
      <c r="E566" s="1"/>
      <c r="F566">
        <v>32</v>
      </c>
      <c r="G566">
        <v>41</v>
      </c>
      <c r="H566" s="1">
        <v>43891</v>
      </c>
      <c r="I566" s="1">
        <v>44378</v>
      </c>
      <c r="J566">
        <v>16</v>
      </c>
      <c r="K566">
        <v>0</v>
      </c>
      <c r="L566" s="1">
        <v>44287</v>
      </c>
      <c r="M566">
        <v>320</v>
      </c>
      <c r="N566" s="11">
        <f>_xlfn.SWITCH(Sales[[#This Row],[Subscription Type]],"Basic",10,"Premium",10,"Business",25,"Enterprise",27)</f>
        <v>10</v>
      </c>
      <c r="O566">
        <f>IF(Sales[[#This Row],[Number of Users]]-Sales[[#This Row],[Licenses Bought]]&lt;0,0,Sales[[#This Row],[Number of Users]]-Sales[[#This Row],[Licenses Bought]])</f>
        <v>9</v>
      </c>
      <c r="P566" s="3">
        <f>IF(Sales[[#This Row],[Sales Month]]=MAX(Sales[Sales Month]),Sales[[#This Row],[Upsell $ Per Non-Paying User]]*Sales[[#This Row],[Non-Paying Users]],0)</f>
        <v>0</v>
      </c>
      <c r="Q566" t="str">
        <f>_xlfn.IFS(Sales[[#This Row],[Current Upsell $]]=0," ",Sales[[#This Row],[Current Upsell $]]&gt;=400,"High",Sales[[#This Row],[Current Upsell $]]&gt;=100,"Medium",Sales[[#This Row],[Current Upsell $]]&lt;100,"Low")</f>
        <v xml:space="preserve"> </v>
      </c>
      <c r="R566" t="str">
        <f>IF(Sales[[#This Row],[Current Upsell $]]&gt;0,_xlfn.TEXTJOIN(" ",FALSE,Sales[[#This Row],[Subscription Type]],Sales[[#This Row],[Upsell Priority]],TEXT(Sales[[#This Row],[Current Upsell $]],"$#")),"")</f>
        <v/>
      </c>
    </row>
    <row r="567" spans="1:18" x14ac:dyDescent="0.25">
      <c r="A567">
        <v>100016</v>
      </c>
      <c r="B567" t="s">
        <v>3</v>
      </c>
      <c r="F567">
        <v>0</v>
      </c>
      <c r="G567">
        <v>2</v>
      </c>
      <c r="H567" s="1">
        <v>43891</v>
      </c>
      <c r="I567" s="1">
        <v>44348</v>
      </c>
      <c r="J567">
        <v>15</v>
      </c>
      <c r="K567">
        <v>0</v>
      </c>
      <c r="L567" s="1">
        <v>44287</v>
      </c>
      <c r="M567">
        <v>0</v>
      </c>
      <c r="N567" s="11">
        <f>_xlfn.SWITCH(Sales[[#This Row],[Subscription Type]],"Basic",10,"Premium",10,"Business",25,"Enterprise",27)</f>
        <v>10</v>
      </c>
      <c r="O567">
        <f>IF(Sales[[#This Row],[Number of Users]]-Sales[[#This Row],[Licenses Bought]]&lt;0,0,Sales[[#This Row],[Number of Users]]-Sales[[#This Row],[Licenses Bought]])</f>
        <v>2</v>
      </c>
      <c r="P567" s="3">
        <f>IF(Sales[[#This Row],[Sales Month]]=MAX(Sales[Sales Month]),Sales[[#This Row],[Upsell $ Per Non-Paying User]]*Sales[[#This Row],[Non-Paying Users]],0)</f>
        <v>0</v>
      </c>
      <c r="Q567" t="str">
        <f>_xlfn.IFS(Sales[[#This Row],[Current Upsell $]]=0," ",Sales[[#This Row],[Current Upsell $]]&gt;=400,"High",Sales[[#This Row],[Current Upsell $]]&gt;=100,"Medium",Sales[[#This Row],[Current Upsell $]]&lt;100,"Low")</f>
        <v xml:space="preserve"> </v>
      </c>
      <c r="R567" t="str">
        <f>IF(Sales[[#This Row],[Current Upsell $]]&gt;0,_xlfn.TEXTJOIN(" ",FALSE,Sales[[#This Row],[Subscription Type]],Sales[[#This Row],[Upsell Priority]],TEXT(Sales[[#This Row],[Current Upsell $]],"$#")),"")</f>
        <v/>
      </c>
    </row>
    <row r="568" spans="1:18" x14ac:dyDescent="0.25">
      <c r="A568">
        <v>100017</v>
      </c>
      <c r="B568" t="s">
        <v>1</v>
      </c>
      <c r="D568" s="1"/>
      <c r="E568" s="1"/>
      <c r="F568">
        <v>68</v>
      </c>
      <c r="G568">
        <v>76</v>
      </c>
      <c r="H568" s="1">
        <v>43922</v>
      </c>
      <c r="I568" s="1">
        <v>44378</v>
      </c>
      <c r="J568">
        <v>15</v>
      </c>
      <c r="K568">
        <v>0</v>
      </c>
      <c r="L568" s="1">
        <v>44287</v>
      </c>
      <c r="M568">
        <v>1700</v>
      </c>
      <c r="N568" s="11">
        <f>_xlfn.SWITCH(Sales[[#This Row],[Subscription Type]],"Basic",10,"Premium",10,"Business",25,"Enterprise",27)</f>
        <v>25</v>
      </c>
      <c r="O568">
        <f>IF(Sales[[#This Row],[Number of Users]]-Sales[[#This Row],[Licenses Bought]]&lt;0,0,Sales[[#This Row],[Number of Users]]-Sales[[#This Row],[Licenses Bought]])</f>
        <v>8</v>
      </c>
      <c r="P568" s="3">
        <f>IF(Sales[[#This Row],[Sales Month]]=MAX(Sales[Sales Month]),Sales[[#This Row],[Upsell $ Per Non-Paying User]]*Sales[[#This Row],[Non-Paying Users]],0)</f>
        <v>0</v>
      </c>
      <c r="Q568" t="str">
        <f>_xlfn.IFS(Sales[[#This Row],[Current Upsell $]]=0," ",Sales[[#This Row],[Current Upsell $]]&gt;=400,"High",Sales[[#This Row],[Current Upsell $]]&gt;=100,"Medium",Sales[[#This Row],[Current Upsell $]]&lt;100,"Low")</f>
        <v xml:space="preserve"> </v>
      </c>
      <c r="R568" t="str">
        <f>IF(Sales[[#This Row],[Current Upsell $]]&gt;0,_xlfn.TEXTJOIN(" ",FALSE,Sales[[#This Row],[Subscription Type]],Sales[[#This Row],[Upsell Priority]],TEXT(Sales[[#This Row],[Current Upsell $]],"$#")),"")</f>
        <v/>
      </c>
    </row>
    <row r="569" spans="1:18" x14ac:dyDescent="0.25">
      <c r="A569">
        <v>100245</v>
      </c>
      <c r="B569" t="s">
        <v>3</v>
      </c>
      <c r="D569" s="1"/>
      <c r="E569" s="1"/>
      <c r="F569">
        <v>0</v>
      </c>
      <c r="G569">
        <v>80</v>
      </c>
      <c r="H569" s="1">
        <v>44287</v>
      </c>
      <c r="I569" s="1">
        <v>44378</v>
      </c>
      <c r="J569">
        <v>3</v>
      </c>
      <c r="K569">
        <v>0</v>
      </c>
      <c r="L569" s="1">
        <v>44287</v>
      </c>
      <c r="M569">
        <v>0</v>
      </c>
      <c r="N569" s="11">
        <f>_xlfn.SWITCH(Sales[[#This Row],[Subscription Type]],"Basic",10,"Premium",10,"Business",25,"Enterprise",27)</f>
        <v>10</v>
      </c>
      <c r="O569">
        <f>IF(Sales[[#This Row],[Number of Users]]-Sales[[#This Row],[Licenses Bought]]&lt;0,0,Sales[[#This Row],[Number of Users]]-Sales[[#This Row],[Licenses Bought]])</f>
        <v>80</v>
      </c>
      <c r="P569" s="3">
        <f>IF(Sales[[#This Row],[Sales Month]]=MAX(Sales[Sales Month]),Sales[[#This Row],[Upsell $ Per Non-Paying User]]*Sales[[#This Row],[Non-Paying Users]],0)</f>
        <v>0</v>
      </c>
      <c r="Q569" t="str">
        <f>_xlfn.IFS(Sales[[#This Row],[Current Upsell $]]=0," ",Sales[[#This Row],[Current Upsell $]]&gt;=400,"High",Sales[[#This Row],[Current Upsell $]]&gt;=100,"Medium",Sales[[#This Row],[Current Upsell $]]&lt;100,"Low")</f>
        <v xml:space="preserve"> </v>
      </c>
      <c r="R569" t="str">
        <f>IF(Sales[[#This Row],[Current Upsell $]]&gt;0,_xlfn.TEXTJOIN(" ",FALSE,Sales[[#This Row],[Subscription Type]],Sales[[#This Row],[Upsell Priority]],TEXT(Sales[[#This Row],[Current Upsell $]],"$#")),"")</f>
        <v/>
      </c>
    </row>
    <row r="570" spans="1:18" x14ac:dyDescent="0.25">
      <c r="A570">
        <v>100219</v>
      </c>
      <c r="B570" t="s">
        <v>1</v>
      </c>
      <c r="D570" s="1"/>
      <c r="E570" s="1"/>
      <c r="F570">
        <v>45</v>
      </c>
      <c r="G570">
        <v>74</v>
      </c>
      <c r="H570" s="1">
        <v>44256</v>
      </c>
      <c r="I570" s="1">
        <v>44378</v>
      </c>
      <c r="J570">
        <v>4</v>
      </c>
      <c r="K570">
        <v>0</v>
      </c>
      <c r="L570" s="1">
        <v>44287</v>
      </c>
      <c r="M570">
        <v>1125</v>
      </c>
      <c r="N570" s="11">
        <f>_xlfn.SWITCH(Sales[[#This Row],[Subscription Type]],"Basic",10,"Premium",10,"Business",25,"Enterprise",27)</f>
        <v>25</v>
      </c>
      <c r="O570">
        <f>IF(Sales[[#This Row],[Number of Users]]-Sales[[#This Row],[Licenses Bought]]&lt;0,0,Sales[[#This Row],[Number of Users]]-Sales[[#This Row],[Licenses Bought]])</f>
        <v>29</v>
      </c>
      <c r="P570" s="3">
        <f>IF(Sales[[#This Row],[Sales Month]]=MAX(Sales[Sales Month]),Sales[[#This Row],[Upsell $ Per Non-Paying User]]*Sales[[#This Row],[Non-Paying Users]],0)</f>
        <v>0</v>
      </c>
      <c r="Q570" t="str">
        <f>_xlfn.IFS(Sales[[#This Row],[Current Upsell $]]=0," ",Sales[[#This Row],[Current Upsell $]]&gt;=400,"High",Sales[[#This Row],[Current Upsell $]]&gt;=100,"Medium",Sales[[#This Row],[Current Upsell $]]&lt;100,"Low")</f>
        <v xml:space="preserve"> </v>
      </c>
      <c r="R570" t="str">
        <f>IF(Sales[[#This Row],[Current Upsell $]]&gt;0,_xlfn.TEXTJOIN(" ",FALSE,Sales[[#This Row],[Subscription Type]],Sales[[#This Row],[Upsell Priority]],TEXT(Sales[[#This Row],[Current Upsell $]],"$#")),"")</f>
        <v/>
      </c>
    </row>
    <row r="571" spans="1:18" x14ac:dyDescent="0.25">
      <c r="A571">
        <v>100019</v>
      </c>
      <c r="B571" t="s">
        <v>0</v>
      </c>
      <c r="D571" s="1"/>
      <c r="E571" s="1"/>
      <c r="F571">
        <v>33</v>
      </c>
      <c r="G571">
        <v>33</v>
      </c>
      <c r="H571" s="1">
        <v>43922</v>
      </c>
      <c r="I571" s="1">
        <v>44378</v>
      </c>
      <c r="J571">
        <v>15</v>
      </c>
      <c r="K571">
        <v>0</v>
      </c>
      <c r="L571" s="1">
        <v>44287</v>
      </c>
      <c r="M571">
        <v>330</v>
      </c>
      <c r="N571" s="11">
        <f>_xlfn.SWITCH(Sales[[#This Row],[Subscription Type]],"Basic",10,"Premium",10,"Business",25,"Enterprise",27)</f>
        <v>10</v>
      </c>
      <c r="O571">
        <f>IF(Sales[[#This Row],[Number of Users]]-Sales[[#This Row],[Licenses Bought]]&lt;0,0,Sales[[#This Row],[Number of Users]]-Sales[[#This Row],[Licenses Bought]])</f>
        <v>0</v>
      </c>
      <c r="P571" s="3">
        <f>IF(Sales[[#This Row],[Sales Month]]=MAX(Sales[Sales Month]),Sales[[#This Row],[Upsell $ Per Non-Paying User]]*Sales[[#This Row],[Non-Paying Users]],0)</f>
        <v>0</v>
      </c>
      <c r="Q571" t="str">
        <f>_xlfn.IFS(Sales[[#This Row],[Current Upsell $]]=0," ",Sales[[#This Row],[Current Upsell $]]&gt;=400,"High",Sales[[#This Row],[Current Upsell $]]&gt;=100,"Medium",Sales[[#This Row],[Current Upsell $]]&lt;100,"Low")</f>
        <v xml:space="preserve"> </v>
      </c>
      <c r="R571" t="str">
        <f>IF(Sales[[#This Row],[Current Upsell $]]&gt;0,_xlfn.TEXTJOIN(" ",FALSE,Sales[[#This Row],[Subscription Type]],Sales[[#This Row],[Upsell Priority]],TEXT(Sales[[#This Row],[Current Upsell $]],"$#")),"")</f>
        <v/>
      </c>
    </row>
    <row r="572" spans="1:18" x14ac:dyDescent="0.25">
      <c r="A572">
        <v>100020</v>
      </c>
      <c r="B572" t="s">
        <v>0</v>
      </c>
      <c r="D572" s="1"/>
      <c r="E572" s="1"/>
      <c r="F572">
        <v>12</v>
      </c>
      <c r="G572">
        <v>16</v>
      </c>
      <c r="H572" s="1">
        <v>43922</v>
      </c>
      <c r="I572" s="1">
        <v>44378</v>
      </c>
      <c r="J572">
        <v>15</v>
      </c>
      <c r="K572">
        <v>0</v>
      </c>
      <c r="L572" s="1">
        <v>44287</v>
      </c>
      <c r="M572">
        <v>120</v>
      </c>
      <c r="N572" s="11">
        <f>_xlfn.SWITCH(Sales[[#This Row],[Subscription Type]],"Basic",10,"Premium",10,"Business",25,"Enterprise",27)</f>
        <v>10</v>
      </c>
      <c r="O572">
        <f>IF(Sales[[#This Row],[Number of Users]]-Sales[[#This Row],[Licenses Bought]]&lt;0,0,Sales[[#This Row],[Number of Users]]-Sales[[#This Row],[Licenses Bought]])</f>
        <v>4</v>
      </c>
      <c r="P572" s="3">
        <f>IF(Sales[[#This Row],[Sales Month]]=MAX(Sales[Sales Month]),Sales[[#This Row],[Upsell $ Per Non-Paying User]]*Sales[[#This Row],[Non-Paying Users]],0)</f>
        <v>0</v>
      </c>
      <c r="Q572" t="str">
        <f>_xlfn.IFS(Sales[[#This Row],[Current Upsell $]]=0," ",Sales[[#This Row],[Current Upsell $]]&gt;=400,"High",Sales[[#This Row],[Current Upsell $]]&gt;=100,"Medium",Sales[[#This Row],[Current Upsell $]]&lt;100,"Low")</f>
        <v xml:space="preserve"> </v>
      </c>
      <c r="R572" t="str">
        <f>IF(Sales[[#This Row],[Current Upsell $]]&gt;0,_xlfn.TEXTJOIN(" ",FALSE,Sales[[#This Row],[Subscription Type]],Sales[[#This Row],[Upsell Priority]],TEXT(Sales[[#This Row],[Current Upsell $]],"$#")),"")</f>
        <v/>
      </c>
    </row>
    <row r="573" spans="1:18" x14ac:dyDescent="0.25">
      <c r="A573">
        <v>100025</v>
      </c>
      <c r="B573" t="s">
        <v>3</v>
      </c>
      <c r="F573">
        <v>0</v>
      </c>
      <c r="G573">
        <v>2</v>
      </c>
      <c r="H573" s="1">
        <v>43922</v>
      </c>
      <c r="I573" s="1">
        <v>44378</v>
      </c>
      <c r="J573">
        <v>15</v>
      </c>
      <c r="K573">
        <v>0</v>
      </c>
      <c r="L573" s="1">
        <v>44287</v>
      </c>
      <c r="M573">
        <v>0</v>
      </c>
      <c r="N573" s="11">
        <f>_xlfn.SWITCH(Sales[[#This Row],[Subscription Type]],"Basic",10,"Premium",10,"Business",25,"Enterprise",27)</f>
        <v>10</v>
      </c>
      <c r="O573">
        <f>IF(Sales[[#This Row],[Number of Users]]-Sales[[#This Row],[Licenses Bought]]&lt;0,0,Sales[[#This Row],[Number of Users]]-Sales[[#This Row],[Licenses Bought]])</f>
        <v>2</v>
      </c>
      <c r="P573" s="3">
        <f>IF(Sales[[#This Row],[Sales Month]]=MAX(Sales[Sales Month]),Sales[[#This Row],[Upsell $ Per Non-Paying User]]*Sales[[#This Row],[Non-Paying Users]],0)</f>
        <v>0</v>
      </c>
      <c r="Q573" t="str">
        <f>_xlfn.IFS(Sales[[#This Row],[Current Upsell $]]=0," ",Sales[[#This Row],[Current Upsell $]]&gt;=400,"High",Sales[[#This Row],[Current Upsell $]]&gt;=100,"Medium",Sales[[#This Row],[Current Upsell $]]&lt;100,"Low")</f>
        <v xml:space="preserve"> </v>
      </c>
      <c r="R573" t="str">
        <f>IF(Sales[[#This Row],[Current Upsell $]]&gt;0,_xlfn.TEXTJOIN(" ",FALSE,Sales[[#This Row],[Subscription Type]],Sales[[#This Row],[Upsell Priority]],TEXT(Sales[[#This Row],[Current Upsell $]],"$#")),"")</f>
        <v/>
      </c>
    </row>
    <row r="574" spans="1:18" x14ac:dyDescent="0.25">
      <c r="A574">
        <v>100026</v>
      </c>
      <c r="B574" t="s">
        <v>0</v>
      </c>
      <c r="D574" s="1"/>
      <c r="E574" s="1"/>
      <c r="F574">
        <v>27</v>
      </c>
      <c r="G574">
        <v>36</v>
      </c>
      <c r="H574" s="1">
        <v>43952</v>
      </c>
      <c r="I574" s="1">
        <v>44378</v>
      </c>
      <c r="J574">
        <v>14</v>
      </c>
      <c r="K574">
        <v>0</v>
      </c>
      <c r="L574" s="1">
        <v>44287</v>
      </c>
      <c r="M574">
        <v>270</v>
      </c>
      <c r="N574" s="11">
        <f>_xlfn.SWITCH(Sales[[#This Row],[Subscription Type]],"Basic",10,"Premium",10,"Business",25,"Enterprise",27)</f>
        <v>10</v>
      </c>
      <c r="O574">
        <f>IF(Sales[[#This Row],[Number of Users]]-Sales[[#This Row],[Licenses Bought]]&lt;0,0,Sales[[#This Row],[Number of Users]]-Sales[[#This Row],[Licenses Bought]])</f>
        <v>9</v>
      </c>
      <c r="P574" s="3">
        <f>IF(Sales[[#This Row],[Sales Month]]=MAX(Sales[Sales Month]),Sales[[#This Row],[Upsell $ Per Non-Paying User]]*Sales[[#This Row],[Non-Paying Users]],0)</f>
        <v>0</v>
      </c>
      <c r="Q574" t="str">
        <f>_xlfn.IFS(Sales[[#This Row],[Current Upsell $]]=0," ",Sales[[#This Row],[Current Upsell $]]&gt;=400,"High",Sales[[#This Row],[Current Upsell $]]&gt;=100,"Medium",Sales[[#This Row],[Current Upsell $]]&lt;100,"Low")</f>
        <v xml:space="preserve"> </v>
      </c>
      <c r="R574" t="str">
        <f>IF(Sales[[#This Row],[Current Upsell $]]&gt;0,_xlfn.TEXTJOIN(" ",FALSE,Sales[[#This Row],[Subscription Type]],Sales[[#This Row],[Upsell Priority]],TEXT(Sales[[#This Row],[Current Upsell $]],"$#")),"")</f>
        <v/>
      </c>
    </row>
    <row r="575" spans="1:18" x14ac:dyDescent="0.25">
      <c r="A575">
        <v>100027</v>
      </c>
      <c r="B575" t="s">
        <v>1</v>
      </c>
      <c r="D575" s="1"/>
      <c r="E575" s="1"/>
      <c r="F575">
        <v>26</v>
      </c>
      <c r="G575">
        <v>32</v>
      </c>
      <c r="H575" s="1">
        <v>43952</v>
      </c>
      <c r="I575" s="1">
        <v>44378</v>
      </c>
      <c r="J575">
        <v>14</v>
      </c>
      <c r="K575">
        <v>0</v>
      </c>
      <c r="L575" s="1">
        <v>44287</v>
      </c>
      <c r="M575">
        <v>650</v>
      </c>
      <c r="N575" s="11">
        <f>_xlfn.SWITCH(Sales[[#This Row],[Subscription Type]],"Basic",10,"Premium",10,"Business",25,"Enterprise",27)</f>
        <v>25</v>
      </c>
      <c r="O575">
        <f>IF(Sales[[#This Row],[Number of Users]]-Sales[[#This Row],[Licenses Bought]]&lt;0,0,Sales[[#This Row],[Number of Users]]-Sales[[#This Row],[Licenses Bought]])</f>
        <v>6</v>
      </c>
      <c r="P575" s="3">
        <f>IF(Sales[[#This Row],[Sales Month]]=MAX(Sales[Sales Month]),Sales[[#This Row],[Upsell $ Per Non-Paying User]]*Sales[[#This Row],[Non-Paying Users]],0)</f>
        <v>0</v>
      </c>
      <c r="Q575" t="str">
        <f>_xlfn.IFS(Sales[[#This Row],[Current Upsell $]]=0," ",Sales[[#This Row],[Current Upsell $]]&gt;=400,"High",Sales[[#This Row],[Current Upsell $]]&gt;=100,"Medium",Sales[[#This Row],[Current Upsell $]]&lt;100,"Low")</f>
        <v xml:space="preserve"> </v>
      </c>
      <c r="R575" t="str">
        <f>IF(Sales[[#This Row],[Current Upsell $]]&gt;0,_xlfn.TEXTJOIN(" ",FALSE,Sales[[#This Row],[Subscription Type]],Sales[[#This Row],[Upsell Priority]],TEXT(Sales[[#This Row],[Current Upsell $]],"$#")),"")</f>
        <v/>
      </c>
    </row>
    <row r="576" spans="1:18" x14ac:dyDescent="0.25">
      <c r="A576">
        <v>100028</v>
      </c>
      <c r="B576" t="s">
        <v>0</v>
      </c>
      <c r="D576" s="1"/>
      <c r="E576" s="1"/>
      <c r="F576">
        <v>25</v>
      </c>
      <c r="G576">
        <v>31</v>
      </c>
      <c r="H576" s="1">
        <v>43952</v>
      </c>
      <c r="I576" s="1">
        <v>44378</v>
      </c>
      <c r="J576">
        <v>14</v>
      </c>
      <c r="K576">
        <v>0</v>
      </c>
      <c r="L576" s="1">
        <v>44287</v>
      </c>
      <c r="M576">
        <v>250</v>
      </c>
      <c r="N576" s="11">
        <f>_xlfn.SWITCH(Sales[[#This Row],[Subscription Type]],"Basic",10,"Premium",10,"Business",25,"Enterprise",27)</f>
        <v>10</v>
      </c>
      <c r="O576">
        <f>IF(Sales[[#This Row],[Number of Users]]-Sales[[#This Row],[Licenses Bought]]&lt;0,0,Sales[[#This Row],[Number of Users]]-Sales[[#This Row],[Licenses Bought]])</f>
        <v>6</v>
      </c>
      <c r="P576" s="3">
        <f>IF(Sales[[#This Row],[Sales Month]]=MAX(Sales[Sales Month]),Sales[[#This Row],[Upsell $ Per Non-Paying User]]*Sales[[#This Row],[Non-Paying Users]],0)</f>
        <v>0</v>
      </c>
      <c r="Q576" t="str">
        <f>_xlfn.IFS(Sales[[#This Row],[Current Upsell $]]=0," ",Sales[[#This Row],[Current Upsell $]]&gt;=400,"High",Sales[[#This Row],[Current Upsell $]]&gt;=100,"Medium",Sales[[#This Row],[Current Upsell $]]&lt;100,"Low")</f>
        <v xml:space="preserve"> </v>
      </c>
      <c r="R576" t="str">
        <f>IF(Sales[[#This Row],[Current Upsell $]]&gt;0,_xlfn.TEXTJOIN(" ",FALSE,Sales[[#This Row],[Subscription Type]],Sales[[#This Row],[Upsell Priority]],TEXT(Sales[[#This Row],[Current Upsell $]],"$#")),"")</f>
        <v/>
      </c>
    </row>
    <row r="577" spans="1:18" x14ac:dyDescent="0.25">
      <c r="A577">
        <v>100030</v>
      </c>
      <c r="B577" t="s">
        <v>3</v>
      </c>
      <c r="F577">
        <v>0</v>
      </c>
      <c r="G577">
        <v>8</v>
      </c>
      <c r="H577" s="1">
        <v>43952</v>
      </c>
      <c r="I577" s="1">
        <v>44378</v>
      </c>
      <c r="J577">
        <v>14</v>
      </c>
      <c r="K577">
        <v>0</v>
      </c>
      <c r="L577" s="1">
        <v>44287</v>
      </c>
      <c r="M577">
        <v>0</v>
      </c>
      <c r="N577" s="11">
        <f>_xlfn.SWITCH(Sales[[#This Row],[Subscription Type]],"Basic",10,"Premium",10,"Business",25,"Enterprise",27)</f>
        <v>10</v>
      </c>
      <c r="O577">
        <f>IF(Sales[[#This Row],[Number of Users]]-Sales[[#This Row],[Licenses Bought]]&lt;0,0,Sales[[#This Row],[Number of Users]]-Sales[[#This Row],[Licenses Bought]])</f>
        <v>8</v>
      </c>
      <c r="P577" s="3">
        <f>IF(Sales[[#This Row],[Sales Month]]=MAX(Sales[Sales Month]),Sales[[#This Row],[Upsell $ Per Non-Paying User]]*Sales[[#This Row],[Non-Paying Users]],0)</f>
        <v>0</v>
      </c>
      <c r="Q577" t="str">
        <f>_xlfn.IFS(Sales[[#This Row],[Current Upsell $]]=0," ",Sales[[#This Row],[Current Upsell $]]&gt;=400,"High",Sales[[#This Row],[Current Upsell $]]&gt;=100,"Medium",Sales[[#This Row],[Current Upsell $]]&lt;100,"Low")</f>
        <v xml:space="preserve"> </v>
      </c>
      <c r="R577" t="str">
        <f>IF(Sales[[#This Row],[Current Upsell $]]&gt;0,_xlfn.TEXTJOIN(" ",FALSE,Sales[[#This Row],[Subscription Type]],Sales[[#This Row],[Upsell Priority]],TEXT(Sales[[#This Row],[Current Upsell $]],"$#")),"")</f>
        <v/>
      </c>
    </row>
    <row r="578" spans="1:18" x14ac:dyDescent="0.25">
      <c r="A578">
        <v>100031</v>
      </c>
      <c r="B578" t="s">
        <v>3</v>
      </c>
      <c r="F578">
        <v>0</v>
      </c>
      <c r="G578">
        <v>5</v>
      </c>
      <c r="H578" s="1">
        <v>43952</v>
      </c>
      <c r="I578" s="1">
        <v>44378</v>
      </c>
      <c r="J578">
        <v>14</v>
      </c>
      <c r="K578">
        <v>0</v>
      </c>
      <c r="L578" s="1">
        <v>44287</v>
      </c>
      <c r="M578">
        <v>0</v>
      </c>
      <c r="N578" s="11">
        <f>_xlfn.SWITCH(Sales[[#This Row],[Subscription Type]],"Basic",10,"Premium",10,"Business",25,"Enterprise",27)</f>
        <v>10</v>
      </c>
      <c r="O578">
        <f>IF(Sales[[#This Row],[Number of Users]]-Sales[[#This Row],[Licenses Bought]]&lt;0,0,Sales[[#This Row],[Number of Users]]-Sales[[#This Row],[Licenses Bought]])</f>
        <v>5</v>
      </c>
      <c r="P578" s="3">
        <f>IF(Sales[[#This Row],[Sales Month]]=MAX(Sales[Sales Month]),Sales[[#This Row],[Upsell $ Per Non-Paying User]]*Sales[[#This Row],[Non-Paying Users]],0)</f>
        <v>0</v>
      </c>
      <c r="Q578" t="str">
        <f>_xlfn.IFS(Sales[[#This Row],[Current Upsell $]]=0," ",Sales[[#This Row],[Current Upsell $]]&gt;=400,"High",Sales[[#This Row],[Current Upsell $]]&gt;=100,"Medium",Sales[[#This Row],[Current Upsell $]]&lt;100,"Low")</f>
        <v xml:space="preserve"> </v>
      </c>
      <c r="R578" t="str">
        <f>IF(Sales[[#This Row],[Current Upsell $]]&gt;0,_xlfn.TEXTJOIN(" ",FALSE,Sales[[#This Row],[Subscription Type]],Sales[[#This Row],[Upsell Priority]],TEXT(Sales[[#This Row],[Current Upsell $]],"$#")),"")</f>
        <v/>
      </c>
    </row>
    <row r="579" spans="1:18" x14ac:dyDescent="0.25">
      <c r="A579">
        <v>100034</v>
      </c>
      <c r="B579" t="s">
        <v>3</v>
      </c>
      <c r="F579">
        <v>0</v>
      </c>
      <c r="G579">
        <v>2</v>
      </c>
      <c r="H579" s="1">
        <v>43952</v>
      </c>
      <c r="I579" s="1">
        <v>44317</v>
      </c>
      <c r="J579">
        <v>12</v>
      </c>
      <c r="K579">
        <v>1</v>
      </c>
      <c r="L579" s="1">
        <v>44287</v>
      </c>
      <c r="M579">
        <v>0</v>
      </c>
      <c r="N579" s="11">
        <f>_xlfn.SWITCH(Sales[[#This Row],[Subscription Type]],"Basic",10,"Premium",10,"Business",25,"Enterprise",27)</f>
        <v>10</v>
      </c>
      <c r="O579">
        <f>IF(Sales[[#This Row],[Number of Users]]-Sales[[#This Row],[Licenses Bought]]&lt;0,0,Sales[[#This Row],[Number of Users]]-Sales[[#This Row],[Licenses Bought]])</f>
        <v>2</v>
      </c>
      <c r="P579" s="3">
        <f>IF(Sales[[#This Row],[Sales Month]]=MAX(Sales[Sales Month]),Sales[[#This Row],[Upsell $ Per Non-Paying User]]*Sales[[#This Row],[Non-Paying Users]],0)</f>
        <v>0</v>
      </c>
      <c r="Q579" t="str">
        <f>_xlfn.IFS(Sales[[#This Row],[Current Upsell $]]=0," ",Sales[[#This Row],[Current Upsell $]]&gt;=400,"High",Sales[[#This Row],[Current Upsell $]]&gt;=100,"Medium",Sales[[#This Row],[Current Upsell $]]&lt;100,"Low")</f>
        <v xml:space="preserve"> </v>
      </c>
      <c r="R579" t="str">
        <f>IF(Sales[[#This Row],[Current Upsell $]]&gt;0,_xlfn.TEXTJOIN(" ",FALSE,Sales[[#This Row],[Subscription Type]],Sales[[#This Row],[Upsell Priority]],TEXT(Sales[[#This Row],[Current Upsell $]],"$#")),"")</f>
        <v/>
      </c>
    </row>
    <row r="580" spans="1:18" x14ac:dyDescent="0.25">
      <c r="A580">
        <v>100036</v>
      </c>
      <c r="B580" t="s">
        <v>0</v>
      </c>
      <c r="D580" s="1"/>
      <c r="E580" s="1"/>
      <c r="F580">
        <v>1</v>
      </c>
      <c r="G580">
        <v>2</v>
      </c>
      <c r="H580" s="1">
        <v>43952</v>
      </c>
      <c r="I580" s="1">
        <v>44378</v>
      </c>
      <c r="J580">
        <v>14</v>
      </c>
      <c r="K580">
        <v>0</v>
      </c>
      <c r="L580" s="1">
        <v>44287</v>
      </c>
      <c r="M580">
        <v>10</v>
      </c>
      <c r="N580" s="11">
        <f>_xlfn.SWITCH(Sales[[#This Row],[Subscription Type]],"Basic",10,"Premium",10,"Business",25,"Enterprise",27)</f>
        <v>10</v>
      </c>
      <c r="O580">
        <f>IF(Sales[[#This Row],[Number of Users]]-Sales[[#This Row],[Licenses Bought]]&lt;0,0,Sales[[#This Row],[Number of Users]]-Sales[[#This Row],[Licenses Bought]])</f>
        <v>1</v>
      </c>
      <c r="P580" s="3">
        <f>IF(Sales[[#This Row],[Sales Month]]=MAX(Sales[Sales Month]),Sales[[#This Row],[Upsell $ Per Non-Paying User]]*Sales[[#This Row],[Non-Paying Users]],0)</f>
        <v>0</v>
      </c>
      <c r="Q580" t="str">
        <f>_xlfn.IFS(Sales[[#This Row],[Current Upsell $]]=0," ",Sales[[#This Row],[Current Upsell $]]&gt;=400,"High",Sales[[#This Row],[Current Upsell $]]&gt;=100,"Medium",Sales[[#This Row],[Current Upsell $]]&lt;100,"Low")</f>
        <v xml:space="preserve"> </v>
      </c>
      <c r="R580" t="str">
        <f>IF(Sales[[#This Row],[Current Upsell $]]&gt;0,_xlfn.TEXTJOIN(" ",FALSE,Sales[[#This Row],[Subscription Type]],Sales[[#This Row],[Upsell Priority]],TEXT(Sales[[#This Row],[Current Upsell $]],"$#")),"")</f>
        <v/>
      </c>
    </row>
    <row r="581" spans="1:18" x14ac:dyDescent="0.25">
      <c r="A581">
        <v>100037</v>
      </c>
      <c r="B581" t="s">
        <v>0</v>
      </c>
      <c r="D581" s="1"/>
      <c r="E581" s="1"/>
      <c r="F581">
        <v>53</v>
      </c>
      <c r="G581">
        <v>63</v>
      </c>
      <c r="H581" s="1">
        <v>43983</v>
      </c>
      <c r="I581" s="1">
        <v>44378</v>
      </c>
      <c r="J581">
        <v>13</v>
      </c>
      <c r="K581">
        <v>0</v>
      </c>
      <c r="L581" s="1">
        <v>44287</v>
      </c>
      <c r="M581">
        <v>530</v>
      </c>
      <c r="N581" s="11">
        <f>_xlfn.SWITCH(Sales[[#This Row],[Subscription Type]],"Basic",10,"Premium",10,"Business",25,"Enterprise",27)</f>
        <v>10</v>
      </c>
      <c r="O581">
        <f>IF(Sales[[#This Row],[Number of Users]]-Sales[[#This Row],[Licenses Bought]]&lt;0,0,Sales[[#This Row],[Number of Users]]-Sales[[#This Row],[Licenses Bought]])</f>
        <v>10</v>
      </c>
      <c r="P581" s="3">
        <f>IF(Sales[[#This Row],[Sales Month]]=MAX(Sales[Sales Month]),Sales[[#This Row],[Upsell $ Per Non-Paying User]]*Sales[[#This Row],[Non-Paying Users]],0)</f>
        <v>0</v>
      </c>
      <c r="Q581" t="str">
        <f>_xlfn.IFS(Sales[[#This Row],[Current Upsell $]]=0," ",Sales[[#This Row],[Current Upsell $]]&gt;=400,"High",Sales[[#This Row],[Current Upsell $]]&gt;=100,"Medium",Sales[[#This Row],[Current Upsell $]]&lt;100,"Low")</f>
        <v xml:space="preserve"> </v>
      </c>
      <c r="R581" t="str">
        <f>IF(Sales[[#This Row],[Current Upsell $]]&gt;0,_xlfn.TEXTJOIN(" ",FALSE,Sales[[#This Row],[Subscription Type]],Sales[[#This Row],[Upsell Priority]],TEXT(Sales[[#This Row],[Current Upsell $]],"$#")),"")</f>
        <v/>
      </c>
    </row>
    <row r="582" spans="1:18" x14ac:dyDescent="0.25">
      <c r="A582">
        <v>100039</v>
      </c>
      <c r="B582" t="s">
        <v>0</v>
      </c>
      <c r="D582" s="1"/>
      <c r="E582" s="1"/>
      <c r="F582">
        <v>40</v>
      </c>
      <c r="G582">
        <v>45</v>
      </c>
      <c r="H582" s="1">
        <v>43983</v>
      </c>
      <c r="I582" s="1">
        <v>44378</v>
      </c>
      <c r="J582">
        <v>13</v>
      </c>
      <c r="K582">
        <v>0</v>
      </c>
      <c r="L582" s="1">
        <v>44287</v>
      </c>
      <c r="M582">
        <v>400</v>
      </c>
      <c r="N582" s="11">
        <f>_xlfn.SWITCH(Sales[[#This Row],[Subscription Type]],"Basic",10,"Premium",10,"Business",25,"Enterprise",27)</f>
        <v>10</v>
      </c>
      <c r="O582">
        <f>IF(Sales[[#This Row],[Number of Users]]-Sales[[#This Row],[Licenses Bought]]&lt;0,0,Sales[[#This Row],[Number of Users]]-Sales[[#This Row],[Licenses Bought]])</f>
        <v>5</v>
      </c>
      <c r="P582" s="3">
        <f>IF(Sales[[#This Row],[Sales Month]]=MAX(Sales[Sales Month]),Sales[[#This Row],[Upsell $ Per Non-Paying User]]*Sales[[#This Row],[Non-Paying Users]],0)</f>
        <v>0</v>
      </c>
      <c r="Q582" t="str">
        <f>_xlfn.IFS(Sales[[#This Row],[Current Upsell $]]=0," ",Sales[[#This Row],[Current Upsell $]]&gt;=400,"High",Sales[[#This Row],[Current Upsell $]]&gt;=100,"Medium",Sales[[#This Row],[Current Upsell $]]&lt;100,"Low")</f>
        <v xml:space="preserve"> </v>
      </c>
      <c r="R582" t="str">
        <f>IF(Sales[[#This Row],[Current Upsell $]]&gt;0,_xlfn.TEXTJOIN(" ",FALSE,Sales[[#This Row],[Subscription Type]],Sales[[#This Row],[Upsell Priority]],TEXT(Sales[[#This Row],[Current Upsell $]],"$#")),"")</f>
        <v/>
      </c>
    </row>
    <row r="583" spans="1:18" x14ac:dyDescent="0.25">
      <c r="A583">
        <v>100040</v>
      </c>
      <c r="B583" t="s">
        <v>0</v>
      </c>
      <c r="D583" s="1"/>
      <c r="E583" s="1"/>
      <c r="F583">
        <v>36</v>
      </c>
      <c r="G583">
        <v>50</v>
      </c>
      <c r="H583" s="1">
        <v>43983</v>
      </c>
      <c r="I583" s="1">
        <v>44378</v>
      </c>
      <c r="J583">
        <v>13</v>
      </c>
      <c r="K583">
        <v>0</v>
      </c>
      <c r="L583" s="1">
        <v>44287</v>
      </c>
      <c r="M583">
        <v>360</v>
      </c>
      <c r="N583" s="11">
        <f>_xlfn.SWITCH(Sales[[#This Row],[Subscription Type]],"Basic",10,"Premium",10,"Business",25,"Enterprise",27)</f>
        <v>10</v>
      </c>
      <c r="O583">
        <f>IF(Sales[[#This Row],[Number of Users]]-Sales[[#This Row],[Licenses Bought]]&lt;0,0,Sales[[#This Row],[Number of Users]]-Sales[[#This Row],[Licenses Bought]])</f>
        <v>14</v>
      </c>
      <c r="P583" s="3">
        <f>IF(Sales[[#This Row],[Sales Month]]=MAX(Sales[Sales Month]),Sales[[#This Row],[Upsell $ Per Non-Paying User]]*Sales[[#This Row],[Non-Paying Users]],0)</f>
        <v>0</v>
      </c>
      <c r="Q583" t="str">
        <f>_xlfn.IFS(Sales[[#This Row],[Current Upsell $]]=0," ",Sales[[#This Row],[Current Upsell $]]&gt;=400,"High",Sales[[#This Row],[Current Upsell $]]&gt;=100,"Medium",Sales[[#This Row],[Current Upsell $]]&lt;100,"Low")</f>
        <v xml:space="preserve"> </v>
      </c>
      <c r="R583" t="str">
        <f>IF(Sales[[#This Row],[Current Upsell $]]&gt;0,_xlfn.TEXTJOIN(" ",FALSE,Sales[[#This Row],[Subscription Type]],Sales[[#This Row],[Upsell Priority]],TEXT(Sales[[#This Row],[Current Upsell $]],"$#")),"")</f>
        <v/>
      </c>
    </row>
    <row r="584" spans="1:18" x14ac:dyDescent="0.25">
      <c r="A584">
        <v>100041</v>
      </c>
      <c r="B584" t="s">
        <v>1</v>
      </c>
      <c r="D584" s="1"/>
      <c r="E584" s="1"/>
      <c r="F584">
        <v>32</v>
      </c>
      <c r="G584">
        <v>37</v>
      </c>
      <c r="H584" s="1">
        <v>43983</v>
      </c>
      <c r="I584" s="1">
        <v>44378</v>
      </c>
      <c r="J584">
        <v>13</v>
      </c>
      <c r="K584">
        <v>0</v>
      </c>
      <c r="L584" s="1">
        <v>44287</v>
      </c>
      <c r="M584">
        <v>800</v>
      </c>
      <c r="N584" s="11">
        <f>_xlfn.SWITCH(Sales[[#This Row],[Subscription Type]],"Basic",10,"Premium",10,"Business",25,"Enterprise",27)</f>
        <v>25</v>
      </c>
      <c r="O584">
        <f>IF(Sales[[#This Row],[Number of Users]]-Sales[[#This Row],[Licenses Bought]]&lt;0,0,Sales[[#This Row],[Number of Users]]-Sales[[#This Row],[Licenses Bought]])</f>
        <v>5</v>
      </c>
      <c r="P584" s="3">
        <f>IF(Sales[[#This Row],[Sales Month]]=MAX(Sales[Sales Month]),Sales[[#This Row],[Upsell $ Per Non-Paying User]]*Sales[[#This Row],[Non-Paying Users]],0)</f>
        <v>0</v>
      </c>
      <c r="Q584" t="str">
        <f>_xlfn.IFS(Sales[[#This Row],[Current Upsell $]]=0," ",Sales[[#This Row],[Current Upsell $]]&gt;=400,"High",Sales[[#This Row],[Current Upsell $]]&gt;=100,"Medium",Sales[[#This Row],[Current Upsell $]]&lt;100,"Low")</f>
        <v xml:space="preserve"> </v>
      </c>
      <c r="R584" t="str">
        <f>IF(Sales[[#This Row],[Current Upsell $]]&gt;0,_xlfn.TEXTJOIN(" ",FALSE,Sales[[#This Row],[Subscription Type]],Sales[[#This Row],[Upsell Priority]],TEXT(Sales[[#This Row],[Current Upsell $]],"$#")),"")</f>
        <v/>
      </c>
    </row>
    <row r="585" spans="1:18" x14ac:dyDescent="0.25">
      <c r="A585">
        <v>100042</v>
      </c>
      <c r="B585" t="s">
        <v>1</v>
      </c>
      <c r="D585" s="1"/>
      <c r="E585" s="1"/>
      <c r="F585">
        <v>26</v>
      </c>
      <c r="G585">
        <v>36</v>
      </c>
      <c r="H585" s="1">
        <v>43983</v>
      </c>
      <c r="I585" s="1">
        <v>44378</v>
      </c>
      <c r="J585">
        <v>13</v>
      </c>
      <c r="K585">
        <v>0</v>
      </c>
      <c r="L585" s="1">
        <v>44287</v>
      </c>
      <c r="M585">
        <v>650</v>
      </c>
      <c r="N585" s="11">
        <f>_xlfn.SWITCH(Sales[[#This Row],[Subscription Type]],"Basic",10,"Premium",10,"Business",25,"Enterprise",27)</f>
        <v>25</v>
      </c>
      <c r="O585">
        <f>IF(Sales[[#This Row],[Number of Users]]-Sales[[#This Row],[Licenses Bought]]&lt;0,0,Sales[[#This Row],[Number of Users]]-Sales[[#This Row],[Licenses Bought]])</f>
        <v>10</v>
      </c>
      <c r="P585" s="3">
        <f>IF(Sales[[#This Row],[Sales Month]]=MAX(Sales[Sales Month]),Sales[[#This Row],[Upsell $ Per Non-Paying User]]*Sales[[#This Row],[Non-Paying Users]],0)</f>
        <v>0</v>
      </c>
      <c r="Q585" t="str">
        <f>_xlfn.IFS(Sales[[#This Row],[Current Upsell $]]=0," ",Sales[[#This Row],[Current Upsell $]]&gt;=400,"High",Sales[[#This Row],[Current Upsell $]]&gt;=100,"Medium",Sales[[#This Row],[Current Upsell $]]&lt;100,"Low")</f>
        <v xml:space="preserve"> </v>
      </c>
      <c r="R585" t="str">
        <f>IF(Sales[[#This Row],[Current Upsell $]]&gt;0,_xlfn.TEXTJOIN(" ",FALSE,Sales[[#This Row],[Subscription Type]],Sales[[#This Row],[Upsell Priority]],TEXT(Sales[[#This Row],[Current Upsell $]],"$#")),"")</f>
        <v/>
      </c>
    </row>
    <row r="586" spans="1:18" x14ac:dyDescent="0.25">
      <c r="A586">
        <v>100043</v>
      </c>
      <c r="B586" t="s">
        <v>0</v>
      </c>
      <c r="D586" s="1"/>
      <c r="E586" s="1"/>
      <c r="F586">
        <v>13</v>
      </c>
      <c r="G586">
        <v>14</v>
      </c>
      <c r="H586" s="1">
        <v>43983</v>
      </c>
      <c r="I586" s="1">
        <v>44378</v>
      </c>
      <c r="J586">
        <v>13</v>
      </c>
      <c r="K586">
        <v>0</v>
      </c>
      <c r="L586" s="1">
        <v>44287</v>
      </c>
      <c r="M586">
        <v>130</v>
      </c>
      <c r="N586" s="11">
        <f>_xlfn.SWITCH(Sales[[#This Row],[Subscription Type]],"Basic",10,"Premium",10,"Business",25,"Enterprise",27)</f>
        <v>10</v>
      </c>
      <c r="O586">
        <f>IF(Sales[[#This Row],[Number of Users]]-Sales[[#This Row],[Licenses Bought]]&lt;0,0,Sales[[#This Row],[Number of Users]]-Sales[[#This Row],[Licenses Bought]])</f>
        <v>1</v>
      </c>
      <c r="P586" s="3">
        <f>IF(Sales[[#This Row],[Sales Month]]=MAX(Sales[Sales Month]),Sales[[#This Row],[Upsell $ Per Non-Paying User]]*Sales[[#This Row],[Non-Paying Users]],0)</f>
        <v>0</v>
      </c>
      <c r="Q586" t="str">
        <f>_xlfn.IFS(Sales[[#This Row],[Current Upsell $]]=0," ",Sales[[#This Row],[Current Upsell $]]&gt;=400,"High",Sales[[#This Row],[Current Upsell $]]&gt;=100,"Medium",Sales[[#This Row],[Current Upsell $]]&lt;100,"Low")</f>
        <v xml:space="preserve"> </v>
      </c>
      <c r="R586" t="str">
        <f>IF(Sales[[#This Row],[Current Upsell $]]&gt;0,_xlfn.TEXTJOIN(" ",FALSE,Sales[[#This Row],[Subscription Type]],Sales[[#This Row],[Upsell Priority]],TEXT(Sales[[#This Row],[Current Upsell $]],"$#")),"")</f>
        <v/>
      </c>
    </row>
    <row r="587" spans="1:18" x14ac:dyDescent="0.25">
      <c r="A587">
        <v>100044</v>
      </c>
      <c r="B587" t="s">
        <v>3</v>
      </c>
      <c r="F587">
        <v>0</v>
      </c>
      <c r="G587">
        <v>13</v>
      </c>
      <c r="H587" s="1">
        <v>43983</v>
      </c>
      <c r="I587" s="1">
        <v>44348</v>
      </c>
      <c r="J587">
        <v>12</v>
      </c>
      <c r="K587">
        <v>0</v>
      </c>
      <c r="L587" s="1">
        <v>44287</v>
      </c>
      <c r="M587">
        <v>0</v>
      </c>
      <c r="N587" s="11">
        <f>_xlfn.SWITCH(Sales[[#This Row],[Subscription Type]],"Basic",10,"Premium",10,"Business",25,"Enterprise",27)</f>
        <v>10</v>
      </c>
      <c r="O587">
        <f>IF(Sales[[#This Row],[Number of Users]]-Sales[[#This Row],[Licenses Bought]]&lt;0,0,Sales[[#This Row],[Number of Users]]-Sales[[#This Row],[Licenses Bought]])</f>
        <v>13</v>
      </c>
      <c r="P587" s="3">
        <f>IF(Sales[[#This Row],[Sales Month]]=MAX(Sales[Sales Month]),Sales[[#This Row],[Upsell $ Per Non-Paying User]]*Sales[[#This Row],[Non-Paying Users]],0)</f>
        <v>0</v>
      </c>
      <c r="Q587" t="str">
        <f>_xlfn.IFS(Sales[[#This Row],[Current Upsell $]]=0," ",Sales[[#This Row],[Current Upsell $]]&gt;=400,"High",Sales[[#This Row],[Current Upsell $]]&gt;=100,"Medium",Sales[[#This Row],[Current Upsell $]]&lt;100,"Low")</f>
        <v xml:space="preserve"> </v>
      </c>
      <c r="R587" t="str">
        <f>IF(Sales[[#This Row],[Current Upsell $]]&gt;0,_xlfn.TEXTJOIN(" ",FALSE,Sales[[#This Row],[Subscription Type]],Sales[[#This Row],[Upsell Priority]],TEXT(Sales[[#This Row],[Current Upsell $]],"$#")),"")</f>
        <v/>
      </c>
    </row>
    <row r="588" spans="1:18" x14ac:dyDescent="0.25">
      <c r="A588">
        <v>100045</v>
      </c>
      <c r="B588" t="s">
        <v>1</v>
      </c>
      <c r="D588" s="1"/>
      <c r="E588" s="1"/>
      <c r="F588">
        <v>9</v>
      </c>
      <c r="G588">
        <v>9</v>
      </c>
      <c r="H588" s="1">
        <v>43983</v>
      </c>
      <c r="I588" s="1">
        <v>44378</v>
      </c>
      <c r="J588">
        <v>13</v>
      </c>
      <c r="K588">
        <v>0</v>
      </c>
      <c r="L588" s="1">
        <v>44287</v>
      </c>
      <c r="M588">
        <v>225</v>
      </c>
      <c r="N588" s="11">
        <f>_xlfn.SWITCH(Sales[[#This Row],[Subscription Type]],"Basic",10,"Premium",10,"Business",25,"Enterprise",27)</f>
        <v>25</v>
      </c>
      <c r="O588">
        <f>IF(Sales[[#This Row],[Number of Users]]-Sales[[#This Row],[Licenses Bought]]&lt;0,0,Sales[[#This Row],[Number of Users]]-Sales[[#This Row],[Licenses Bought]])</f>
        <v>0</v>
      </c>
      <c r="P588" s="3">
        <f>IF(Sales[[#This Row],[Sales Month]]=MAX(Sales[Sales Month]),Sales[[#This Row],[Upsell $ Per Non-Paying User]]*Sales[[#This Row],[Non-Paying Users]],0)</f>
        <v>0</v>
      </c>
      <c r="Q588" t="str">
        <f>_xlfn.IFS(Sales[[#This Row],[Current Upsell $]]=0," ",Sales[[#This Row],[Current Upsell $]]&gt;=400,"High",Sales[[#This Row],[Current Upsell $]]&gt;=100,"Medium",Sales[[#This Row],[Current Upsell $]]&lt;100,"Low")</f>
        <v xml:space="preserve"> </v>
      </c>
      <c r="R588" t="str">
        <f>IF(Sales[[#This Row],[Current Upsell $]]&gt;0,_xlfn.TEXTJOIN(" ",FALSE,Sales[[#This Row],[Subscription Type]],Sales[[#This Row],[Upsell Priority]],TEXT(Sales[[#This Row],[Current Upsell $]],"$#")),"")</f>
        <v/>
      </c>
    </row>
    <row r="589" spans="1:18" x14ac:dyDescent="0.25">
      <c r="A589">
        <v>100048</v>
      </c>
      <c r="B589" t="s">
        <v>0</v>
      </c>
      <c r="D589" s="1"/>
      <c r="E589" s="1"/>
      <c r="F589">
        <v>6</v>
      </c>
      <c r="G589">
        <v>6</v>
      </c>
      <c r="H589" s="1">
        <v>43983</v>
      </c>
      <c r="I589" s="1">
        <v>44378</v>
      </c>
      <c r="J589">
        <v>13</v>
      </c>
      <c r="K589">
        <v>0</v>
      </c>
      <c r="L589" s="1">
        <v>44287</v>
      </c>
      <c r="M589">
        <v>60</v>
      </c>
      <c r="N589" s="11">
        <f>_xlfn.SWITCH(Sales[[#This Row],[Subscription Type]],"Basic",10,"Premium",10,"Business",25,"Enterprise",27)</f>
        <v>10</v>
      </c>
      <c r="O589">
        <f>IF(Sales[[#This Row],[Number of Users]]-Sales[[#This Row],[Licenses Bought]]&lt;0,0,Sales[[#This Row],[Number of Users]]-Sales[[#This Row],[Licenses Bought]])</f>
        <v>0</v>
      </c>
      <c r="P589" s="3">
        <f>IF(Sales[[#This Row],[Sales Month]]=MAX(Sales[Sales Month]),Sales[[#This Row],[Upsell $ Per Non-Paying User]]*Sales[[#This Row],[Non-Paying Users]],0)</f>
        <v>0</v>
      </c>
      <c r="Q589" t="str">
        <f>_xlfn.IFS(Sales[[#This Row],[Current Upsell $]]=0," ",Sales[[#This Row],[Current Upsell $]]&gt;=400,"High",Sales[[#This Row],[Current Upsell $]]&gt;=100,"Medium",Sales[[#This Row],[Current Upsell $]]&lt;100,"Low")</f>
        <v xml:space="preserve"> </v>
      </c>
      <c r="R589" t="str">
        <f>IF(Sales[[#This Row],[Current Upsell $]]&gt;0,_xlfn.TEXTJOIN(" ",FALSE,Sales[[#This Row],[Subscription Type]],Sales[[#This Row],[Upsell Priority]],TEXT(Sales[[#This Row],[Current Upsell $]],"$#")),"")</f>
        <v/>
      </c>
    </row>
    <row r="590" spans="1:18" x14ac:dyDescent="0.25">
      <c r="A590">
        <v>100049</v>
      </c>
      <c r="B590" t="s">
        <v>3</v>
      </c>
      <c r="F590">
        <v>0</v>
      </c>
      <c r="G590">
        <v>5</v>
      </c>
      <c r="H590" s="1">
        <v>43983</v>
      </c>
      <c r="I590" s="1">
        <v>44378</v>
      </c>
      <c r="J590">
        <v>13</v>
      </c>
      <c r="K590">
        <v>0</v>
      </c>
      <c r="L590" s="1">
        <v>44287</v>
      </c>
      <c r="M590">
        <v>0</v>
      </c>
      <c r="N590" s="11">
        <f>_xlfn.SWITCH(Sales[[#This Row],[Subscription Type]],"Basic",10,"Premium",10,"Business",25,"Enterprise",27)</f>
        <v>10</v>
      </c>
      <c r="O590">
        <f>IF(Sales[[#This Row],[Number of Users]]-Sales[[#This Row],[Licenses Bought]]&lt;0,0,Sales[[#This Row],[Number of Users]]-Sales[[#This Row],[Licenses Bought]])</f>
        <v>5</v>
      </c>
      <c r="P590" s="3">
        <f>IF(Sales[[#This Row],[Sales Month]]=MAX(Sales[Sales Month]),Sales[[#This Row],[Upsell $ Per Non-Paying User]]*Sales[[#This Row],[Non-Paying Users]],0)</f>
        <v>0</v>
      </c>
      <c r="Q590" t="str">
        <f>_xlfn.IFS(Sales[[#This Row],[Current Upsell $]]=0," ",Sales[[#This Row],[Current Upsell $]]&gt;=400,"High",Sales[[#This Row],[Current Upsell $]]&gt;=100,"Medium",Sales[[#This Row],[Current Upsell $]]&lt;100,"Low")</f>
        <v xml:space="preserve"> </v>
      </c>
      <c r="R590" t="str">
        <f>IF(Sales[[#This Row],[Current Upsell $]]&gt;0,_xlfn.TEXTJOIN(" ",FALSE,Sales[[#This Row],[Subscription Type]],Sales[[#This Row],[Upsell Priority]],TEXT(Sales[[#This Row],[Current Upsell $]],"$#")),"")</f>
        <v/>
      </c>
    </row>
    <row r="591" spans="1:18" x14ac:dyDescent="0.25">
      <c r="A591">
        <v>100050</v>
      </c>
      <c r="B591" t="s">
        <v>0</v>
      </c>
      <c r="D591" s="1"/>
      <c r="E591" s="1"/>
      <c r="F591">
        <v>5</v>
      </c>
      <c r="G591">
        <v>5</v>
      </c>
      <c r="H591" s="1">
        <v>43983</v>
      </c>
      <c r="I591" s="1">
        <v>44378</v>
      </c>
      <c r="J591">
        <v>13</v>
      </c>
      <c r="K591">
        <v>0</v>
      </c>
      <c r="L591" s="1">
        <v>44287</v>
      </c>
      <c r="M591">
        <v>50</v>
      </c>
      <c r="N591" s="11">
        <f>_xlfn.SWITCH(Sales[[#This Row],[Subscription Type]],"Basic",10,"Premium",10,"Business",25,"Enterprise",27)</f>
        <v>10</v>
      </c>
      <c r="O591">
        <f>IF(Sales[[#This Row],[Number of Users]]-Sales[[#This Row],[Licenses Bought]]&lt;0,0,Sales[[#This Row],[Number of Users]]-Sales[[#This Row],[Licenses Bought]])</f>
        <v>0</v>
      </c>
      <c r="P591" s="3">
        <f>IF(Sales[[#This Row],[Sales Month]]=MAX(Sales[Sales Month]),Sales[[#This Row],[Upsell $ Per Non-Paying User]]*Sales[[#This Row],[Non-Paying Users]],0)</f>
        <v>0</v>
      </c>
      <c r="Q591" t="str">
        <f>_xlfn.IFS(Sales[[#This Row],[Current Upsell $]]=0," ",Sales[[#This Row],[Current Upsell $]]&gt;=400,"High",Sales[[#This Row],[Current Upsell $]]&gt;=100,"Medium",Sales[[#This Row],[Current Upsell $]]&lt;100,"Low")</f>
        <v xml:space="preserve"> </v>
      </c>
      <c r="R591" t="str">
        <f>IF(Sales[[#This Row],[Current Upsell $]]&gt;0,_xlfn.TEXTJOIN(" ",FALSE,Sales[[#This Row],[Subscription Type]],Sales[[#This Row],[Upsell Priority]],TEXT(Sales[[#This Row],[Current Upsell $]],"$#")),"")</f>
        <v/>
      </c>
    </row>
    <row r="592" spans="1:18" x14ac:dyDescent="0.25">
      <c r="A592">
        <v>100054</v>
      </c>
      <c r="B592" t="s">
        <v>3</v>
      </c>
      <c r="F592">
        <v>0</v>
      </c>
      <c r="G592">
        <v>2</v>
      </c>
      <c r="H592" s="1">
        <v>43983</v>
      </c>
      <c r="I592" s="1">
        <v>44317</v>
      </c>
      <c r="J592">
        <v>11</v>
      </c>
      <c r="K592">
        <v>1</v>
      </c>
      <c r="L592" s="1">
        <v>44287</v>
      </c>
      <c r="M592">
        <v>0</v>
      </c>
      <c r="N592" s="11">
        <f>_xlfn.SWITCH(Sales[[#This Row],[Subscription Type]],"Basic",10,"Premium",10,"Business",25,"Enterprise",27)</f>
        <v>10</v>
      </c>
      <c r="O592">
        <f>IF(Sales[[#This Row],[Number of Users]]-Sales[[#This Row],[Licenses Bought]]&lt;0,0,Sales[[#This Row],[Number of Users]]-Sales[[#This Row],[Licenses Bought]])</f>
        <v>2</v>
      </c>
      <c r="P592" s="3">
        <f>IF(Sales[[#This Row],[Sales Month]]=MAX(Sales[Sales Month]),Sales[[#This Row],[Upsell $ Per Non-Paying User]]*Sales[[#This Row],[Non-Paying Users]],0)</f>
        <v>0</v>
      </c>
      <c r="Q592" t="str">
        <f>_xlfn.IFS(Sales[[#This Row],[Current Upsell $]]=0," ",Sales[[#This Row],[Current Upsell $]]&gt;=400,"High",Sales[[#This Row],[Current Upsell $]]&gt;=100,"Medium",Sales[[#This Row],[Current Upsell $]]&lt;100,"Low")</f>
        <v xml:space="preserve"> </v>
      </c>
      <c r="R592" t="str">
        <f>IF(Sales[[#This Row],[Current Upsell $]]&gt;0,_xlfn.TEXTJOIN(" ",FALSE,Sales[[#This Row],[Subscription Type]],Sales[[#This Row],[Upsell Priority]],TEXT(Sales[[#This Row],[Current Upsell $]],"$#")),"")</f>
        <v/>
      </c>
    </row>
    <row r="593" spans="1:18" x14ac:dyDescent="0.25">
      <c r="A593">
        <v>100056</v>
      </c>
      <c r="B593" t="s">
        <v>0</v>
      </c>
      <c r="D593" s="1"/>
      <c r="E593" s="1"/>
      <c r="F593">
        <v>1</v>
      </c>
      <c r="G593">
        <v>2</v>
      </c>
      <c r="H593" s="1">
        <v>43983</v>
      </c>
      <c r="I593" s="1">
        <v>44378</v>
      </c>
      <c r="J593">
        <v>13</v>
      </c>
      <c r="K593">
        <v>0</v>
      </c>
      <c r="L593" s="1">
        <v>44287</v>
      </c>
      <c r="M593">
        <v>10</v>
      </c>
      <c r="N593" s="11">
        <f>_xlfn.SWITCH(Sales[[#This Row],[Subscription Type]],"Basic",10,"Premium",10,"Business",25,"Enterprise",27)</f>
        <v>10</v>
      </c>
      <c r="O593">
        <f>IF(Sales[[#This Row],[Number of Users]]-Sales[[#This Row],[Licenses Bought]]&lt;0,0,Sales[[#This Row],[Number of Users]]-Sales[[#This Row],[Licenses Bought]])</f>
        <v>1</v>
      </c>
      <c r="P593" s="3">
        <f>IF(Sales[[#This Row],[Sales Month]]=MAX(Sales[Sales Month]),Sales[[#This Row],[Upsell $ Per Non-Paying User]]*Sales[[#This Row],[Non-Paying Users]],0)</f>
        <v>0</v>
      </c>
      <c r="Q593" t="str">
        <f>_xlfn.IFS(Sales[[#This Row],[Current Upsell $]]=0," ",Sales[[#This Row],[Current Upsell $]]&gt;=400,"High",Sales[[#This Row],[Current Upsell $]]&gt;=100,"Medium",Sales[[#This Row],[Current Upsell $]]&lt;100,"Low")</f>
        <v xml:space="preserve"> </v>
      </c>
      <c r="R593" t="str">
        <f>IF(Sales[[#This Row],[Current Upsell $]]&gt;0,_xlfn.TEXTJOIN(" ",FALSE,Sales[[#This Row],[Subscription Type]],Sales[[#This Row],[Upsell Priority]],TEXT(Sales[[#This Row],[Current Upsell $]],"$#")),"")</f>
        <v/>
      </c>
    </row>
    <row r="594" spans="1:18" x14ac:dyDescent="0.25">
      <c r="A594">
        <v>100057</v>
      </c>
      <c r="B594" t="s">
        <v>0</v>
      </c>
      <c r="D594" s="1"/>
      <c r="E594" s="1"/>
      <c r="F594">
        <v>56</v>
      </c>
      <c r="G594">
        <v>59</v>
      </c>
      <c r="H594" s="1">
        <v>44013</v>
      </c>
      <c r="I594" s="1">
        <v>44378</v>
      </c>
      <c r="J594">
        <v>12</v>
      </c>
      <c r="K594">
        <v>0</v>
      </c>
      <c r="L594" s="1">
        <v>44287</v>
      </c>
      <c r="M594">
        <v>560</v>
      </c>
      <c r="N594" s="11">
        <f>_xlfn.SWITCH(Sales[[#This Row],[Subscription Type]],"Basic",10,"Premium",10,"Business",25,"Enterprise",27)</f>
        <v>10</v>
      </c>
      <c r="O594">
        <f>IF(Sales[[#This Row],[Number of Users]]-Sales[[#This Row],[Licenses Bought]]&lt;0,0,Sales[[#This Row],[Number of Users]]-Sales[[#This Row],[Licenses Bought]])</f>
        <v>3</v>
      </c>
      <c r="P594" s="3">
        <f>IF(Sales[[#This Row],[Sales Month]]=MAX(Sales[Sales Month]),Sales[[#This Row],[Upsell $ Per Non-Paying User]]*Sales[[#This Row],[Non-Paying Users]],0)</f>
        <v>0</v>
      </c>
      <c r="Q594" t="str">
        <f>_xlfn.IFS(Sales[[#This Row],[Current Upsell $]]=0," ",Sales[[#This Row],[Current Upsell $]]&gt;=400,"High",Sales[[#This Row],[Current Upsell $]]&gt;=100,"Medium",Sales[[#This Row],[Current Upsell $]]&lt;100,"Low")</f>
        <v xml:space="preserve"> </v>
      </c>
      <c r="R594" t="str">
        <f>IF(Sales[[#This Row],[Current Upsell $]]&gt;0,_xlfn.TEXTJOIN(" ",FALSE,Sales[[#This Row],[Subscription Type]],Sales[[#This Row],[Upsell Priority]],TEXT(Sales[[#This Row],[Current Upsell $]],"$#")),"")</f>
        <v/>
      </c>
    </row>
    <row r="595" spans="1:18" x14ac:dyDescent="0.25">
      <c r="A595">
        <v>100058</v>
      </c>
      <c r="B595" t="s">
        <v>1</v>
      </c>
      <c r="D595" s="1"/>
      <c r="E595" s="1"/>
      <c r="F595">
        <v>55</v>
      </c>
      <c r="G595">
        <v>70</v>
      </c>
      <c r="H595" s="1">
        <v>44013</v>
      </c>
      <c r="I595" s="1">
        <v>44378</v>
      </c>
      <c r="J595">
        <v>12</v>
      </c>
      <c r="K595">
        <v>0</v>
      </c>
      <c r="L595" s="1">
        <v>44287</v>
      </c>
      <c r="M595">
        <v>1375</v>
      </c>
      <c r="N595" s="11">
        <f>_xlfn.SWITCH(Sales[[#This Row],[Subscription Type]],"Basic",10,"Premium",10,"Business",25,"Enterprise",27)</f>
        <v>25</v>
      </c>
      <c r="O595">
        <f>IF(Sales[[#This Row],[Number of Users]]-Sales[[#This Row],[Licenses Bought]]&lt;0,0,Sales[[#This Row],[Number of Users]]-Sales[[#This Row],[Licenses Bought]])</f>
        <v>15</v>
      </c>
      <c r="P595" s="3">
        <f>IF(Sales[[#This Row],[Sales Month]]=MAX(Sales[Sales Month]),Sales[[#This Row],[Upsell $ Per Non-Paying User]]*Sales[[#This Row],[Non-Paying Users]],0)</f>
        <v>0</v>
      </c>
      <c r="Q595" t="str">
        <f>_xlfn.IFS(Sales[[#This Row],[Current Upsell $]]=0," ",Sales[[#This Row],[Current Upsell $]]&gt;=400,"High",Sales[[#This Row],[Current Upsell $]]&gt;=100,"Medium",Sales[[#This Row],[Current Upsell $]]&lt;100,"Low")</f>
        <v xml:space="preserve"> </v>
      </c>
      <c r="R595" t="str">
        <f>IF(Sales[[#This Row],[Current Upsell $]]&gt;0,_xlfn.TEXTJOIN(" ",FALSE,Sales[[#This Row],[Subscription Type]],Sales[[#This Row],[Upsell Priority]],TEXT(Sales[[#This Row],[Current Upsell $]],"$#")),"")</f>
        <v/>
      </c>
    </row>
    <row r="596" spans="1:18" x14ac:dyDescent="0.25">
      <c r="A596">
        <v>100059</v>
      </c>
      <c r="B596" t="s">
        <v>0</v>
      </c>
      <c r="D596" s="1"/>
      <c r="E596" s="1"/>
      <c r="F596">
        <v>33</v>
      </c>
      <c r="G596">
        <v>37</v>
      </c>
      <c r="H596" s="1">
        <v>44013</v>
      </c>
      <c r="I596" s="1">
        <v>44378</v>
      </c>
      <c r="J596">
        <v>12</v>
      </c>
      <c r="K596">
        <v>0</v>
      </c>
      <c r="L596" s="1">
        <v>44287</v>
      </c>
      <c r="M596">
        <v>330</v>
      </c>
      <c r="N596" s="11">
        <f>_xlfn.SWITCH(Sales[[#This Row],[Subscription Type]],"Basic",10,"Premium",10,"Business",25,"Enterprise",27)</f>
        <v>10</v>
      </c>
      <c r="O596">
        <f>IF(Sales[[#This Row],[Number of Users]]-Sales[[#This Row],[Licenses Bought]]&lt;0,0,Sales[[#This Row],[Number of Users]]-Sales[[#This Row],[Licenses Bought]])</f>
        <v>4</v>
      </c>
      <c r="P596" s="3">
        <f>IF(Sales[[#This Row],[Sales Month]]=MAX(Sales[Sales Month]),Sales[[#This Row],[Upsell $ Per Non-Paying User]]*Sales[[#This Row],[Non-Paying Users]],0)</f>
        <v>0</v>
      </c>
      <c r="Q596" t="str">
        <f>_xlfn.IFS(Sales[[#This Row],[Current Upsell $]]=0," ",Sales[[#This Row],[Current Upsell $]]&gt;=400,"High",Sales[[#This Row],[Current Upsell $]]&gt;=100,"Medium",Sales[[#This Row],[Current Upsell $]]&lt;100,"Low")</f>
        <v xml:space="preserve"> </v>
      </c>
      <c r="R596" t="str">
        <f>IF(Sales[[#This Row],[Current Upsell $]]&gt;0,_xlfn.TEXTJOIN(" ",FALSE,Sales[[#This Row],[Subscription Type]],Sales[[#This Row],[Upsell Priority]],TEXT(Sales[[#This Row],[Current Upsell $]],"$#")),"")</f>
        <v/>
      </c>
    </row>
    <row r="597" spans="1:18" x14ac:dyDescent="0.25">
      <c r="A597">
        <v>100060</v>
      </c>
      <c r="B597" t="s">
        <v>1</v>
      </c>
      <c r="D597" s="1"/>
      <c r="E597" s="1"/>
      <c r="F597">
        <v>31</v>
      </c>
      <c r="G597">
        <v>35</v>
      </c>
      <c r="H597" s="1">
        <v>44013</v>
      </c>
      <c r="I597" s="1">
        <v>44378</v>
      </c>
      <c r="J597">
        <v>12</v>
      </c>
      <c r="K597">
        <v>0</v>
      </c>
      <c r="L597" s="1">
        <v>44287</v>
      </c>
      <c r="M597">
        <v>775</v>
      </c>
      <c r="N597" s="11">
        <f>_xlfn.SWITCH(Sales[[#This Row],[Subscription Type]],"Basic",10,"Premium",10,"Business",25,"Enterprise",27)</f>
        <v>25</v>
      </c>
      <c r="O597">
        <f>IF(Sales[[#This Row],[Number of Users]]-Sales[[#This Row],[Licenses Bought]]&lt;0,0,Sales[[#This Row],[Number of Users]]-Sales[[#This Row],[Licenses Bought]])</f>
        <v>4</v>
      </c>
      <c r="P597" s="3">
        <f>IF(Sales[[#This Row],[Sales Month]]=MAX(Sales[Sales Month]),Sales[[#This Row],[Upsell $ Per Non-Paying User]]*Sales[[#This Row],[Non-Paying Users]],0)</f>
        <v>0</v>
      </c>
      <c r="Q597" t="str">
        <f>_xlfn.IFS(Sales[[#This Row],[Current Upsell $]]=0," ",Sales[[#This Row],[Current Upsell $]]&gt;=400,"High",Sales[[#This Row],[Current Upsell $]]&gt;=100,"Medium",Sales[[#This Row],[Current Upsell $]]&lt;100,"Low")</f>
        <v xml:space="preserve"> </v>
      </c>
      <c r="R597" t="str">
        <f>IF(Sales[[#This Row],[Current Upsell $]]&gt;0,_xlfn.TEXTJOIN(" ",FALSE,Sales[[#This Row],[Subscription Type]],Sales[[#This Row],[Upsell Priority]],TEXT(Sales[[#This Row],[Current Upsell $]],"$#")),"")</f>
        <v/>
      </c>
    </row>
    <row r="598" spans="1:18" x14ac:dyDescent="0.25">
      <c r="A598">
        <v>100061</v>
      </c>
      <c r="B598" t="s">
        <v>0</v>
      </c>
      <c r="D598" s="1"/>
      <c r="E598" s="1"/>
      <c r="F598">
        <v>16</v>
      </c>
      <c r="G598">
        <v>15</v>
      </c>
      <c r="H598" s="1">
        <v>44013</v>
      </c>
      <c r="I598" s="1">
        <v>44378</v>
      </c>
      <c r="J598">
        <v>12</v>
      </c>
      <c r="K598">
        <v>0</v>
      </c>
      <c r="L598" s="1">
        <v>44287</v>
      </c>
      <c r="M598">
        <v>160</v>
      </c>
      <c r="N598" s="11">
        <f>_xlfn.SWITCH(Sales[[#This Row],[Subscription Type]],"Basic",10,"Premium",10,"Business",25,"Enterprise",27)</f>
        <v>10</v>
      </c>
      <c r="O598">
        <f>IF(Sales[[#This Row],[Number of Users]]-Sales[[#This Row],[Licenses Bought]]&lt;0,0,Sales[[#This Row],[Number of Users]]-Sales[[#This Row],[Licenses Bought]])</f>
        <v>0</v>
      </c>
      <c r="P598" s="3">
        <f>IF(Sales[[#This Row],[Sales Month]]=MAX(Sales[Sales Month]),Sales[[#This Row],[Upsell $ Per Non-Paying User]]*Sales[[#This Row],[Non-Paying Users]],0)</f>
        <v>0</v>
      </c>
      <c r="Q598" t="str">
        <f>_xlfn.IFS(Sales[[#This Row],[Current Upsell $]]=0," ",Sales[[#This Row],[Current Upsell $]]&gt;=400,"High",Sales[[#This Row],[Current Upsell $]]&gt;=100,"Medium",Sales[[#This Row],[Current Upsell $]]&lt;100,"Low")</f>
        <v xml:space="preserve"> </v>
      </c>
      <c r="R598" t="str">
        <f>IF(Sales[[#This Row],[Current Upsell $]]&gt;0,_xlfn.TEXTJOIN(" ",FALSE,Sales[[#This Row],[Subscription Type]],Sales[[#This Row],[Upsell Priority]],TEXT(Sales[[#This Row],[Current Upsell $]],"$#")),"")</f>
        <v/>
      </c>
    </row>
    <row r="599" spans="1:18" x14ac:dyDescent="0.25">
      <c r="A599">
        <v>100062</v>
      </c>
      <c r="B599" t="s">
        <v>0</v>
      </c>
      <c r="D599" s="1"/>
      <c r="E599" s="1"/>
      <c r="F599">
        <v>15</v>
      </c>
      <c r="G599">
        <v>15</v>
      </c>
      <c r="H599" s="1">
        <v>44013</v>
      </c>
      <c r="I599" s="1">
        <v>44378</v>
      </c>
      <c r="J599">
        <v>12</v>
      </c>
      <c r="K599">
        <v>0</v>
      </c>
      <c r="L599" s="1">
        <v>44287</v>
      </c>
      <c r="M599">
        <v>150</v>
      </c>
      <c r="N599" s="11">
        <f>_xlfn.SWITCH(Sales[[#This Row],[Subscription Type]],"Basic",10,"Premium",10,"Business",25,"Enterprise",27)</f>
        <v>10</v>
      </c>
      <c r="O599">
        <f>IF(Sales[[#This Row],[Number of Users]]-Sales[[#This Row],[Licenses Bought]]&lt;0,0,Sales[[#This Row],[Number of Users]]-Sales[[#This Row],[Licenses Bought]])</f>
        <v>0</v>
      </c>
      <c r="P599" s="3">
        <f>IF(Sales[[#This Row],[Sales Month]]=MAX(Sales[Sales Month]),Sales[[#This Row],[Upsell $ Per Non-Paying User]]*Sales[[#This Row],[Non-Paying Users]],0)</f>
        <v>0</v>
      </c>
      <c r="Q599" t="str">
        <f>_xlfn.IFS(Sales[[#This Row],[Current Upsell $]]=0," ",Sales[[#This Row],[Current Upsell $]]&gt;=400,"High",Sales[[#This Row],[Current Upsell $]]&gt;=100,"Medium",Sales[[#This Row],[Current Upsell $]]&lt;100,"Low")</f>
        <v xml:space="preserve"> </v>
      </c>
      <c r="R599" t="str">
        <f>IF(Sales[[#This Row],[Current Upsell $]]&gt;0,_xlfn.TEXTJOIN(" ",FALSE,Sales[[#This Row],[Subscription Type]],Sales[[#This Row],[Upsell Priority]],TEXT(Sales[[#This Row],[Current Upsell $]],"$#")),"")</f>
        <v/>
      </c>
    </row>
    <row r="600" spans="1:18" x14ac:dyDescent="0.25">
      <c r="A600">
        <v>100068</v>
      </c>
      <c r="B600" t="s">
        <v>0</v>
      </c>
      <c r="F600">
        <v>8</v>
      </c>
      <c r="G600">
        <v>9</v>
      </c>
      <c r="H600" s="1">
        <v>44013</v>
      </c>
      <c r="I600" s="1">
        <v>44287</v>
      </c>
      <c r="J600">
        <v>9</v>
      </c>
      <c r="K600">
        <v>2</v>
      </c>
      <c r="L600" s="1">
        <v>44287</v>
      </c>
      <c r="M600">
        <v>80</v>
      </c>
      <c r="N600" s="11">
        <f>_xlfn.SWITCH(Sales[[#This Row],[Subscription Type]],"Basic",10,"Premium",10,"Business",25,"Enterprise",27)</f>
        <v>10</v>
      </c>
      <c r="O600">
        <f>IF(Sales[[#This Row],[Number of Users]]-Sales[[#This Row],[Licenses Bought]]&lt;0,0,Sales[[#This Row],[Number of Users]]-Sales[[#This Row],[Licenses Bought]])</f>
        <v>1</v>
      </c>
      <c r="P600" s="3">
        <f>IF(Sales[[#This Row],[Sales Month]]=MAX(Sales[Sales Month]),Sales[[#This Row],[Upsell $ Per Non-Paying User]]*Sales[[#This Row],[Non-Paying Users]],0)</f>
        <v>0</v>
      </c>
      <c r="Q600" t="str">
        <f>_xlfn.IFS(Sales[[#This Row],[Current Upsell $]]=0," ",Sales[[#This Row],[Current Upsell $]]&gt;=400,"High",Sales[[#This Row],[Current Upsell $]]&gt;=100,"Medium",Sales[[#This Row],[Current Upsell $]]&lt;100,"Low")</f>
        <v xml:space="preserve"> </v>
      </c>
      <c r="R600" t="str">
        <f>IF(Sales[[#This Row],[Current Upsell $]]&gt;0,_xlfn.TEXTJOIN(" ",FALSE,Sales[[#This Row],[Subscription Type]],Sales[[#This Row],[Upsell Priority]],TEXT(Sales[[#This Row],[Current Upsell $]],"$#")),"")</f>
        <v/>
      </c>
    </row>
    <row r="601" spans="1:18" x14ac:dyDescent="0.25">
      <c r="A601">
        <v>100069</v>
      </c>
      <c r="B601" t="s">
        <v>3</v>
      </c>
      <c r="F601">
        <v>0</v>
      </c>
      <c r="G601">
        <v>8</v>
      </c>
      <c r="H601" s="1">
        <v>44013</v>
      </c>
      <c r="I601" s="1">
        <v>44348</v>
      </c>
      <c r="J601">
        <v>11</v>
      </c>
      <c r="K601">
        <v>0</v>
      </c>
      <c r="L601" s="1">
        <v>44287</v>
      </c>
      <c r="M601">
        <v>0</v>
      </c>
      <c r="N601" s="11">
        <f>_xlfn.SWITCH(Sales[[#This Row],[Subscription Type]],"Basic",10,"Premium",10,"Business",25,"Enterprise",27)</f>
        <v>10</v>
      </c>
      <c r="O601">
        <f>IF(Sales[[#This Row],[Number of Users]]-Sales[[#This Row],[Licenses Bought]]&lt;0,0,Sales[[#This Row],[Number of Users]]-Sales[[#This Row],[Licenses Bought]])</f>
        <v>8</v>
      </c>
      <c r="P601" s="3">
        <f>IF(Sales[[#This Row],[Sales Month]]=MAX(Sales[Sales Month]),Sales[[#This Row],[Upsell $ Per Non-Paying User]]*Sales[[#This Row],[Non-Paying Users]],0)</f>
        <v>0</v>
      </c>
      <c r="Q601" t="str">
        <f>_xlfn.IFS(Sales[[#This Row],[Current Upsell $]]=0," ",Sales[[#This Row],[Current Upsell $]]&gt;=400,"High",Sales[[#This Row],[Current Upsell $]]&gt;=100,"Medium",Sales[[#This Row],[Current Upsell $]]&lt;100,"Low")</f>
        <v xml:space="preserve"> </v>
      </c>
      <c r="R601" t="str">
        <f>IF(Sales[[#This Row],[Current Upsell $]]&gt;0,_xlfn.TEXTJOIN(" ",FALSE,Sales[[#This Row],[Subscription Type]],Sales[[#This Row],[Upsell Priority]],TEXT(Sales[[#This Row],[Current Upsell $]],"$#")),"")</f>
        <v/>
      </c>
    </row>
    <row r="602" spans="1:18" x14ac:dyDescent="0.25">
      <c r="A602">
        <v>100070</v>
      </c>
      <c r="B602" t="s">
        <v>3</v>
      </c>
      <c r="F602">
        <v>0</v>
      </c>
      <c r="G602">
        <v>7</v>
      </c>
      <c r="H602" s="1">
        <v>44013</v>
      </c>
      <c r="I602" s="1">
        <v>44348</v>
      </c>
      <c r="J602">
        <v>11</v>
      </c>
      <c r="K602">
        <v>0</v>
      </c>
      <c r="L602" s="1">
        <v>44287</v>
      </c>
      <c r="M602">
        <v>0</v>
      </c>
      <c r="N602" s="11">
        <f>_xlfn.SWITCH(Sales[[#This Row],[Subscription Type]],"Basic",10,"Premium",10,"Business",25,"Enterprise",27)</f>
        <v>10</v>
      </c>
      <c r="O602">
        <f>IF(Sales[[#This Row],[Number of Users]]-Sales[[#This Row],[Licenses Bought]]&lt;0,0,Sales[[#This Row],[Number of Users]]-Sales[[#This Row],[Licenses Bought]])</f>
        <v>7</v>
      </c>
      <c r="P602" s="3">
        <f>IF(Sales[[#This Row],[Sales Month]]=MAX(Sales[Sales Month]),Sales[[#This Row],[Upsell $ Per Non-Paying User]]*Sales[[#This Row],[Non-Paying Users]],0)</f>
        <v>0</v>
      </c>
      <c r="Q602" t="str">
        <f>_xlfn.IFS(Sales[[#This Row],[Current Upsell $]]=0," ",Sales[[#This Row],[Current Upsell $]]&gt;=400,"High",Sales[[#This Row],[Current Upsell $]]&gt;=100,"Medium",Sales[[#This Row],[Current Upsell $]]&lt;100,"Low")</f>
        <v xml:space="preserve"> </v>
      </c>
      <c r="R602" t="str">
        <f>IF(Sales[[#This Row],[Current Upsell $]]&gt;0,_xlfn.TEXTJOIN(" ",FALSE,Sales[[#This Row],[Subscription Type]],Sales[[#This Row],[Upsell Priority]],TEXT(Sales[[#This Row],[Current Upsell $]],"$#")),"")</f>
        <v/>
      </c>
    </row>
    <row r="603" spans="1:18" x14ac:dyDescent="0.25">
      <c r="A603">
        <v>100071</v>
      </c>
      <c r="B603" t="s">
        <v>3</v>
      </c>
      <c r="F603">
        <v>0</v>
      </c>
      <c r="G603">
        <v>7</v>
      </c>
      <c r="H603" s="1">
        <v>44013</v>
      </c>
      <c r="I603" s="1">
        <v>44348</v>
      </c>
      <c r="J603">
        <v>11</v>
      </c>
      <c r="K603">
        <v>0</v>
      </c>
      <c r="L603" s="1">
        <v>44287</v>
      </c>
      <c r="M603">
        <v>0</v>
      </c>
      <c r="N603" s="11">
        <f>_xlfn.SWITCH(Sales[[#This Row],[Subscription Type]],"Basic",10,"Premium",10,"Business",25,"Enterprise",27)</f>
        <v>10</v>
      </c>
      <c r="O603">
        <f>IF(Sales[[#This Row],[Number of Users]]-Sales[[#This Row],[Licenses Bought]]&lt;0,0,Sales[[#This Row],[Number of Users]]-Sales[[#This Row],[Licenses Bought]])</f>
        <v>7</v>
      </c>
      <c r="P603" s="3">
        <f>IF(Sales[[#This Row],[Sales Month]]=MAX(Sales[Sales Month]),Sales[[#This Row],[Upsell $ Per Non-Paying User]]*Sales[[#This Row],[Non-Paying Users]],0)</f>
        <v>0</v>
      </c>
      <c r="Q603" t="str">
        <f>_xlfn.IFS(Sales[[#This Row],[Current Upsell $]]=0," ",Sales[[#This Row],[Current Upsell $]]&gt;=400,"High",Sales[[#This Row],[Current Upsell $]]&gt;=100,"Medium",Sales[[#This Row],[Current Upsell $]]&lt;100,"Low")</f>
        <v xml:space="preserve"> </v>
      </c>
      <c r="R603" t="str">
        <f>IF(Sales[[#This Row],[Current Upsell $]]&gt;0,_xlfn.TEXTJOIN(" ",FALSE,Sales[[#This Row],[Subscription Type]],Sales[[#This Row],[Upsell Priority]],TEXT(Sales[[#This Row],[Current Upsell $]],"$#")),"")</f>
        <v/>
      </c>
    </row>
    <row r="604" spans="1:18" x14ac:dyDescent="0.25">
      <c r="A604">
        <v>100073</v>
      </c>
      <c r="B604" t="s">
        <v>3</v>
      </c>
      <c r="F604">
        <v>0</v>
      </c>
      <c r="G604">
        <v>3</v>
      </c>
      <c r="H604" s="1">
        <v>44013</v>
      </c>
      <c r="I604" s="1">
        <v>44378</v>
      </c>
      <c r="J604">
        <v>12</v>
      </c>
      <c r="K604">
        <v>0</v>
      </c>
      <c r="L604" s="1">
        <v>44287</v>
      </c>
      <c r="M604">
        <v>0</v>
      </c>
      <c r="N604" s="11">
        <f>_xlfn.SWITCH(Sales[[#This Row],[Subscription Type]],"Basic",10,"Premium",10,"Business",25,"Enterprise",27)</f>
        <v>10</v>
      </c>
      <c r="O604">
        <f>IF(Sales[[#This Row],[Number of Users]]-Sales[[#This Row],[Licenses Bought]]&lt;0,0,Sales[[#This Row],[Number of Users]]-Sales[[#This Row],[Licenses Bought]])</f>
        <v>3</v>
      </c>
      <c r="P604" s="3">
        <f>IF(Sales[[#This Row],[Sales Month]]=MAX(Sales[Sales Month]),Sales[[#This Row],[Upsell $ Per Non-Paying User]]*Sales[[#This Row],[Non-Paying Users]],0)</f>
        <v>0</v>
      </c>
      <c r="Q604" t="str">
        <f>_xlfn.IFS(Sales[[#This Row],[Current Upsell $]]=0," ",Sales[[#This Row],[Current Upsell $]]&gt;=400,"High",Sales[[#This Row],[Current Upsell $]]&gt;=100,"Medium",Sales[[#This Row],[Current Upsell $]]&lt;100,"Low")</f>
        <v xml:space="preserve"> </v>
      </c>
      <c r="R604" t="str">
        <f>IF(Sales[[#This Row],[Current Upsell $]]&gt;0,_xlfn.TEXTJOIN(" ",FALSE,Sales[[#This Row],[Subscription Type]],Sales[[#This Row],[Upsell Priority]],TEXT(Sales[[#This Row],[Current Upsell $]],"$#")),"")</f>
        <v/>
      </c>
    </row>
    <row r="605" spans="1:18" x14ac:dyDescent="0.25">
      <c r="A605">
        <v>100074</v>
      </c>
      <c r="B605" t="s">
        <v>0</v>
      </c>
      <c r="D605" s="1"/>
      <c r="E605" s="1"/>
      <c r="F605">
        <v>2</v>
      </c>
      <c r="G605">
        <v>3</v>
      </c>
      <c r="H605" s="1">
        <v>44013</v>
      </c>
      <c r="I605" s="1">
        <v>44378</v>
      </c>
      <c r="J605">
        <v>12</v>
      </c>
      <c r="K605">
        <v>0</v>
      </c>
      <c r="L605" s="1">
        <v>44287</v>
      </c>
      <c r="M605">
        <v>20</v>
      </c>
      <c r="N605" s="11">
        <f>_xlfn.SWITCH(Sales[[#This Row],[Subscription Type]],"Basic",10,"Premium",10,"Business",25,"Enterprise",27)</f>
        <v>10</v>
      </c>
      <c r="O605">
        <f>IF(Sales[[#This Row],[Number of Users]]-Sales[[#This Row],[Licenses Bought]]&lt;0,0,Sales[[#This Row],[Number of Users]]-Sales[[#This Row],[Licenses Bought]])</f>
        <v>1</v>
      </c>
      <c r="P605" s="3">
        <f>IF(Sales[[#This Row],[Sales Month]]=MAX(Sales[Sales Month]),Sales[[#This Row],[Upsell $ Per Non-Paying User]]*Sales[[#This Row],[Non-Paying Users]],0)</f>
        <v>0</v>
      </c>
      <c r="Q605" t="str">
        <f>_xlfn.IFS(Sales[[#This Row],[Current Upsell $]]=0," ",Sales[[#This Row],[Current Upsell $]]&gt;=400,"High",Sales[[#This Row],[Current Upsell $]]&gt;=100,"Medium",Sales[[#This Row],[Current Upsell $]]&lt;100,"Low")</f>
        <v xml:space="preserve"> </v>
      </c>
      <c r="R605" t="str">
        <f>IF(Sales[[#This Row],[Current Upsell $]]&gt;0,_xlfn.TEXTJOIN(" ",FALSE,Sales[[#This Row],[Subscription Type]],Sales[[#This Row],[Upsell Priority]],TEXT(Sales[[#This Row],[Current Upsell $]],"$#")),"")</f>
        <v/>
      </c>
    </row>
    <row r="606" spans="1:18" x14ac:dyDescent="0.25">
      <c r="A606">
        <v>100076</v>
      </c>
      <c r="B606" t="s">
        <v>3</v>
      </c>
      <c r="F606">
        <v>0</v>
      </c>
      <c r="G606">
        <v>2</v>
      </c>
      <c r="H606" s="1">
        <v>44013</v>
      </c>
      <c r="I606" s="1">
        <v>44317</v>
      </c>
      <c r="J606">
        <v>10</v>
      </c>
      <c r="K606">
        <v>1</v>
      </c>
      <c r="L606" s="1">
        <v>44287</v>
      </c>
      <c r="M606">
        <v>0</v>
      </c>
      <c r="N606" s="11">
        <f>_xlfn.SWITCH(Sales[[#This Row],[Subscription Type]],"Basic",10,"Premium",10,"Business",25,"Enterprise",27)</f>
        <v>10</v>
      </c>
      <c r="O606">
        <f>IF(Sales[[#This Row],[Number of Users]]-Sales[[#This Row],[Licenses Bought]]&lt;0,0,Sales[[#This Row],[Number of Users]]-Sales[[#This Row],[Licenses Bought]])</f>
        <v>2</v>
      </c>
      <c r="P606" s="3">
        <f>IF(Sales[[#This Row],[Sales Month]]=MAX(Sales[Sales Month]),Sales[[#This Row],[Upsell $ Per Non-Paying User]]*Sales[[#This Row],[Non-Paying Users]],0)</f>
        <v>0</v>
      </c>
      <c r="Q606" t="str">
        <f>_xlfn.IFS(Sales[[#This Row],[Current Upsell $]]=0," ",Sales[[#This Row],[Current Upsell $]]&gt;=400,"High",Sales[[#This Row],[Current Upsell $]]&gt;=100,"Medium",Sales[[#This Row],[Current Upsell $]]&lt;100,"Low")</f>
        <v xml:space="preserve"> </v>
      </c>
      <c r="R606" t="str">
        <f>IF(Sales[[#This Row],[Current Upsell $]]&gt;0,_xlfn.TEXTJOIN(" ",FALSE,Sales[[#This Row],[Subscription Type]],Sales[[#This Row],[Upsell Priority]],TEXT(Sales[[#This Row],[Current Upsell $]],"$#")),"")</f>
        <v/>
      </c>
    </row>
    <row r="607" spans="1:18" x14ac:dyDescent="0.25">
      <c r="A607">
        <v>100077</v>
      </c>
      <c r="B607" t="s">
        <v>3</v>
      </c>
      <c r="F607">
        <v>0</v>
      </c>
      <c r="G607">
        <v>1</v>
      </c>
      <c r="H607" s="1">
        <v>44013</v>
      </c>
      <c r="I607" s="1">
        <v>44317</v>
      </c>
      <c r="J607">
        <v>10</v>
      </c>
      <c r="K607">
        <v>1</v>
      </c>
      <c r="L607" s="1">
        <v>44287</v>
      </c>
      <c r="M607">
        <v>0</v>
      </c>
      <c r="N607" s="11">
        <f>_xlfn.SWITCH(Sales[[#This Row],[Subscription Type]],"Basic",10,"Premium",10,"Business",25,"Enterprise",27)</f>
        <v>10</v>
      </c>
      <c r="O607">
        <f>IF(Sales[[#This Row],[Number of Users]]-Sales[[#This Row],[Licenses Bought]]&lt;0,0,Sales[[#This Row],[Number of Users]]-Sales[[#This Row],[Licenses Bought]])</f>
        <v>1</v>
      </c>
      <c r="P607" s="3">
        <f>IF(Sales[[#This Row],[Sales Month]]=MAX(Sales[Sales Month]),Sales[[#This Row],[Upsell $ Per Non-Paying User]]*Sales[[#This Row],[Non-Paying Users]],0)</f>
        <v>0</v>
      </c>
      <c r="Q607" t="str">
        <f>_xlfn.IFS(Sales[[#This Row],[Current Upsell $]]=0," ",Sales[[#This Row],[Current Upsell $]]&gt;=400,"High",Sales[[#This Row],[Current Upsell $]]&gt;=100,"Medium",Sales[[#This Row],[Current Upsell $]]&lt;100,"Low")</f>
        <v xml:space="preserve"> </v>
      </c>
      <c r="R607" t="str">
        <f>IF(Sales[[#This Row],[Current Upsell $]]&gt;0,_xlfn.TEXTJOIN(" ",FALSE,Sales[[#This Row],[Subscription Type]],Sales[[#This Row],[Upsell Priority]],TEXT(Sales[[#This Row],[Current Upsell $]],"$#")),"")</f>
        <v/>
      </c>
    </row>
    <row r="608" spans="1:18" x14ac:dyDescent="0.25">
      <c r="A608">
        <v>100079</v>
      </c>
      <c r="B608" t="s">
        <v>0</v>
      </c>
      <c r="D608" s="1"/>
      <c r="E608" s="1"/>
      <c r="F608">
        <v>1</v>
      </c>
      <c r="G608">
        <v>2</v>
      </c>
      <c r="H608" s="1">
        <v>44013</v>
      </c>
      <c r="I608" s="1">
        <v>44378</v>
      </c>
      <c r="J608">
        <v>12</v>
      </c>
      <c r="K608">
        <v>0</v>
      </c>
      <c r="L608" s="1">
        <v>44287</v>
      </c>
      <c r="M608">
        <v>10</v>
      </c>
      <c r="N608" s="11">
        <f>_xlfn.SWITCH(Sales[[#This Row],[Subscription Type]],"Basic",10,"Premium",10,"Business",25,"Enterprise",27)</f>
        <v>10</v>
      </c>
      <c r="O608">
        <f>IF(Sales[[#This Row],[Number of Users]]-Sales[[#This Row],[Licenses Bought]]&lt;0,0,Sales[[#This Row],[Number of Users]]-Sales[[#This Row],[Licenses Bought]])</f>
        <v>1</v>
      </c>
      <c r="P608" s="3">
        <f>IF(Sales[[#This Row],[Sales Month]]=MAX(Sales[Sales Month]),Sales[[#This Row],[Upsell $ Per Non-Paying User]]*Sales[[#This Row],[Non-Paying Users]],0)</f>
        <v>0</v>
      </c>
      <c r="Q608" t="str">
        <f>_xlfn.IFS(Sales[[#This Row],[Current Upsell $]]=0," ",Sales[[#This Row],[Current Upsell $]]&gt;=400,"High",Sales[[#This Row],[Current Upsell $]]&gt;=100,"Medium",Sales[[#This Row],[Current Upsell $]]&lt;100,"Low")</f>
        <v xml:space="preserve"> </v>
      </c>
      <c r="R608" t="str">
        <f>IF(Sales[[#This Row],[Current Upsell $]]&gt;0,_xlfn.TEXTJOIN(" ",FALSE,Sales[[#This Row],[Subscription Type]],Sales[[#This Row],[Upsell Priority]],TEXT(Sales[[#This Row],[Current Upsell $]],"$#")),"")</f>
        <v/>
      </c>
    </row>
    <row r="609" spans="1:18" x14ac:dyDescent="0.25">
      <c r="A609">
        <v>100080</v>
      </c>
      <c r="B609" t="s">
        <v>0</v>
      </c>
      <c r="D609" s="1"/>
      <c r="E609" s="1"/>
      <c r="F609">
        <v>1</v>
      </c>
      <c r="G609">
        <v>1</v>
      </c>
      <c r="H609" s="1">
        <v>44013</v>
      </c>
      <c r="I609" s="1">
        <v>44378</v>
      </c>
      <c r="J609">
        <v>12</v>
      </c>
      <c r="K609">
        <v>0</v>
      </c>
      <c r="L609" s="1">
        <v>44287</v>
      </c>
      <c r="M609">
        <v>10</v>
      </c>
      <c r="N609" s="11">
        <f>_xlfn.SWITCH(Sales[[#This Row],[Subscription Type]],"Basic",10,"Premium",10,"Business",25,"Enterprise",27)</f>
        <v>10</v>
      </c>
      <c r="O609">
        <f>IF(Sales[[#This Row],[Number of Users]]-Sales[[#This Row],[Licenses Bought]]&lt;0,0,Sales[[#This Row],[Number of Users]]-Sales[[#This Row],[Licenses Bought]])</f>
        <v>0</v>
      </c>
      <c r="P609" s="3">
        <f>IF(Sales[[#This Row],[Sales Month]]=MAX(Sales[Sales Month]),Sales[[#This Row],[Upsell $ Per Non-Paying User]]*Sales[[#This Row],[Non-Paying Users]],0)</f>
        <v>0</v>
      </c>
      <c r="Q609" t="str">
        <f>_xlfn.IFS(Sales[[#This Row],[Current Upsell $]]=0," ",Sales[[#This Row],[Current Upsell $]]&gt;=400,"High",Sales[[#This Row],[Current Upsell $]]&gt;=100,"Medium",Sales[[#This Row],[Current Upsell $]]&lt;100,"Low")</f>
        <v xml:space="preserve"> </v>
      </c>
      <c r="R609" t="str">
        <f>IF(Sales[[#This Row],[Current Upsell $]]&gt;0,_xlfn.TEXTJOIN(" ",FALSE,Sales[[#This Row],[Subscription Type]],Sales[[#This Row],[Upsell Priority]],TEXT(Sales[[#This Row],[Current Upsell $]],"$#")),"")</f>
        <v/>
      </c>
    </row>
    <row r="610" spans="1:18" x14ac:dyDescent="0.25">
      <c r="A610">
        <v>100081</v>
      </c>
      <c r="B610" t="s">
        <v>0</v>
      </c>
      <c r="D610" s="1"/>
      <c r="E610" s="1"/>
      <c r="F610">
        <v>36</v>
      </c>
      <c r="G610">
        <v>53</v>
      </c>
      <c r="H610" s="1">
        <v>44044</v>
      </c>
      <c r="I610" s="1">
        <v>44378</v>
      </c>
      <c r="J610">
        <v>11</v>
      </c>
      <c r="K610">
        <v>0</v>
      </c>
      <c r="L610" s="1">
        <v>44287</v>
      </c>
      <c r="M610">
        <v>360</v>
      </c>
      <c r="N610" s="11">
        <f>_xlfn.SWITCH(Sales[[#This Row],[Subscription Type]],"Basic",10,"Premium",10,"Business",25,"Enterprise",27)</f>
        <v>10</v>
      </c>
      <c r="O610">
        <f>IF(Sales[[#This Row],[Number of Users]]-Sales[[#This Row],[Licenses Bought]]&lt;0,0,Sales[[#This Row],[Number of Users]]-Sales[[#This Row],[Licenses Bought]])</f>
        <v>17</v>
      </c>
      <c r="P610" s="3">
        <f>IF(Sales[[#This Row],[Sales Month]]=MAX(Sales[Sales Month]),Sales[[#This Row],[Upsell $ Per Non-Paying User]]*Sales[[#This Row],[Non-Paying Users]],0)</f>
        <v>0</v>
      </c>
      <c r="Q610" t="str">
        <f>_xlfn.IFS(Sales[[#This Row],[Current Upsell $]]=0," ",Sales[[#This Row],[Current Upsell $]]&gt;=400,"High",Sales[[#This Row],[Current Upsell $]]&gt;=100,"Medium",Sales[[#This Row],[Current Upsell $]]&lt;100,"Low")</f>
        <v xml:space="preserve"> </v>
      </c>
      <c r="R610" t="str">
        <f>IF(Sales[[#This Row],[Current Upsell $]]&gt;0,_xlfn.TEXTJOIN(" ",FALSE,Sales[[#This Row],[Subscription Type]],Sales[[#This Row],[Upsell Priority]],TEXT(Sales[[#This Row],[Current Upsell $]],"$#")),"")</f>
        <v/>
      </c>
    </row>
    <row r="611" spans="1:18" x14ac:dyDescent="0.25">
      <c r="A611">
        <v>100082</v>
      </c>
      <c r="B611" t="s">
        <v>0</v>
      </c>
      <c r="D611" s="1"/>
      <c r="E611" s="1"/>
      <c r="F611">
        <v>34</v>
      </c>
      <c r="G611">
        <v>48</v>
      </c>
      <c r="H611" s="1">
        <v>44044</v>
      </c>
      <c r="I611" s="1">
        <v>44378</v>
      </c>
      <c r="J611">
        <v>11</v>
      </c>
      <c r="K611">
        <v>0</v>
      </c>
      <c r="L611" s="1">
        <v>44287</v>
      </c>
      <c r="M611">
        <v>340</v>
      </c>
      <c r="N611" s="11">
        <f>_xlfn.SWITCH(Sales[[#This Row],[Subscription Type]],"Basic",10,"Premium",10,"Business",25,"Enterprise",27)</f>
        <v>10</v>
      </c>
      <c r="O611">
        <f>IF(Sales[[#This Row],[Number of Users]]-Sales[[#This Row],[Licenses Bought]]&lt;0,0,Sales[[#This Row],[Number of Users]]-Sales[[#This Row],[Licenses Bought]])</f>
        <v>14</v>
      </c>
      <c r="P611" s="3">
        <f>IF(Sales[[#This Row],[Sales Month]]=MAX(Sales[Sales Month]),Sales[[#This Row],[Upsell $ Per Non-Paying User]]*Sales[[#This Row],[Non-Paying Users]],0)</f>
        <v>0</v>
      </c>
      <c r="Q611" t="str">
        <f>_xlfn.IFS(Sales[[#This Row],[Current Upsell $]]=0," ",Sales[[#This Row],[Current Upsell $]]&gt;=400,"High",Sales[[#This Row],[Current Upsell $]]&gt;=100,"Medium",Sales[[#This Row],[Current Upsell $]]&lt;100,"Low")</f>
        <v xml:space="preserve"> </v>
      </c>
      <c r="R611" t="str">
        <f>IF(Sales[[#This Row],[Current Upsell $]]&gt;0,_xlfn.TEXTJOIN(" ",FALSE,Sales[[#This Row],[Subscription Type]],Sales[[#This Row],[Upsell Priority]],TEXT(Sales[[#This Row],[Current Upsell $]],"$#")),"")</f>
        <v/>
      </c>
    </row>
    <row r="612" spans="1:18" x14ac:dyDescent="0.25">
      <c r="A612">
        <v>100083</v>
      </c>
      <c r="B612" t="s">
        <v>0</v>
      </c>
      <c r="D612" s="1"/>
      <c r="E612" s="1"/>
      <c r="F612">
        <v>28</v>
      </c>
      <c r="G612">
        <v>34</v>
      </c>
      <c r="H612" s="1">
        <v>44044</v>
      </c>
      <c r="I612" s="1">
        <v>44378</v>
      </c>
      <c r="J612">
        <v>11</v>
      </c>
      <c r="K612">
        <v>0</v>
      </c>
      <c r="L612" s="1">
        <v>44287</v>
      </c>
      <c r="M612">
        <v>280</v>
      </c>
      <c r="N612" s="11">
        <f>_xlfn.SWITCH(Sales[[#This Row],[Subscription Type]],"Basic",10,"Premium",10,"Business",25,"Enterprise",27)</f>
        <v>10</v>
      </c>
      <c r="O612">
        <f>IF(Sales[[#This Row],[Number of Users]]-Sales[[#This Row],[Licenses Bought]]&lt;0,0,Sales[[#This Row],[Number of Users]]-Sales[[#This Row],[Licenses Bought]])</f>
        <v>6</v>
      </c>
      <c r="P612" s="3">
        <f>IF(Sales[[#This Row],[Sales Month]]=MAX(Sales[Sales Month]),Sales[[#This Row],[Upsell $ Per Non-Paying User]]*Sales[[#This Row],[Non-Paying Users]],0)</f>
        <v>0</v>
      </c>
      <c r="Q612" t="str">
        <f>_xlfn.IFS(Sales[[#This Row],[Current Upsell $]]=0," ",Sales[[#This Row],[Current Upsell $]]&gt;=400,"High",Sales[[#This Row],[Current Upsell $]]&gt;=100,"Medium",Sales[[#This Row],[Current Upsell $]]&lt;100,"Low")</f>
        <v xml:space="preserve"> </v>
      </c>
      <c r="R612" t="str">
        <f>IF(Sales[[#This Row],[Current Upsell $]]&gt;0,_xlfn.TEXTJOIN(" ",FALSE,Sales[[#This Row],[Subscription Type]],Sales[[#This Row],[Upsell Priority]],TEXT(Sales[[#This Row],[Current Upsell $]],"$#")),"")</f>
        <v/>
      </c>
    </row>
    <row r="613" spans="1:18" x14ac:dyDescent="0.25">
      <c r="A613">
        <v>100084</v>
      </c>
      <c r="B613" t="s">
        <v>0</v>
      </c>
      <c r="D613" s="1"/>
      <c r="E613" s="1"/>
      <c r="F613">
        <v>22</v>
      </c>
      <c r="G613">
        <v>25</v>
      </c>
      <c r="H613" s="1">
        <v>44044</v>
      </c>
      <c r="I613" s="1">
        <v>44378</v>
      </c>
      <c r="J613">
        <v>11</v>
      </c>
      <c r="K613">
        <v>0</v>
      </c>
      <c r="L613" s="1">
        <v>44287</v>
      </c>
      <c r="M613">
        <v>220</v>
      </c>
      <c r="N613" s="11">
        <f>_xlfn.SWITCH(Sales[[#This Row],[Subscription Type]],"Basic",10,"Premium",10,"Business",25,"Enterprise",27)</f>
        <v>10</v>
      </c>
      <c r="O613">
        <f>IF(Sales[[#This Row],[Number of Users]]-Sales[[#This Row],[Licenses Bought]]&lt;0,0,Sales[[#This Row],[Number of Users]]-Sales[[#This Row],[Licenses Bought]])</f>
        <v>3</v>
      </c>
      <c r="P613" s="3">
        <f>IF(Sales[[#This Row],[Sales Month]]=MAX(Sales[Sales Month]),Sales[[#This Row],[Upsell $ Per Non-Paying User]]*Sales[[#This Row],[Non-Paying Users]],0)</f>
        <v>0</v>
      </c>
      <c r="Q613" t="str">
        <f>_xlfn.IFS(Sales[[#This Row],[Current Upsell $]]=0," ",Sales[[#This Row],[Current Upsell $]]&gt;=400,"High",Sales[[#This Row],[Current Upsell $]]&gt;=100,"Medium",Sales[[#This Row],[Current Upsell $]]&lt;100,"Low")</f>
        <v xml:space="preserve"> </v>
      </c>
      <c r="R613" t="str">
        <f>IF(Sales[[#This Row],[Current Upsell $]]&gt;0,_xlfn.TEXTJOIN(" ",FALSE,Sales[[#This Row],[Subscription Type]],Sales[[#This Row],[Upsell Priority]],TEXT(Sales[[#This Row],[Current Upsell $]],"$#")),"")</f>
        <v/>
      </c>
    </row>
    <row r="614" spans="1:18" x14ac:dyDescent="0.25">
      <c r="A614">
        <v>100085</v>
      </c>
      <c r="B614" t="s">
        <v>0</v>
      </c>
      <c r="D614" s="1"/>
      <c r="E614" s="1"/>
      <c r="F614">
        <v>22</v>
      </c>
      <c r="G614">
        <v>28</v>
      </c>
      <c r="H614" s="1">
        <v>44044</v>
      </c>
      <c r="I614" s="1">
        <v>44378</v>
      </c>
      <c r="J614">
        <v>11</v>
      </c>
      <c r="K614">
        <v>0</v>
      </c>
      <c r="L614" s="1">
        <v>44287</v>
      </c>
      <c r="M614">
        <v>220</v>
      </c>
      <c r="N614" s="11">
        <f>_xlfn.SWITCH(Sales[[#This Row],[Subscription Type]],"Basic",10,"Premium",10,"Business",25,"Enterprise",27)</f>
        <v>10</v>
      </c>
      <c r="O614">
        <f>IF(Sales[[#This Row],[Number of Users]]-Sales[[#This Row],[Licenses Bought]]&lt;0,0,Sales[[#This Row],[Number of Users]]-Sales[[#This Row],[Licenses Bought]])</f>
        <v>6</v>
      </c>
      <c r="P614" s="3">
        <f>IF(Sales[[#This Row],[Sales Month]]=MAX(Sales[Sales Month]),Sales[[#This Row],[Upsell $ Per Non-Paying User]]*Sales[[#This Row],[Non-Paying Users]],0)</f>
        <v>0</v>
      </c>
      <c r="Q614" t="str">
        <f>_xlfn.IFS(Sales[[#This Row],[Current Upsell $]]=0," ",Sales[[#This Row],[Current Upsell $]]&gt;=400,"High",Sales[[#This Row],[Current Upsell $]]&gt;=100,"Medium",Sales[[#This Row],[Current Upsell $]]&lt;100,"Low")</f>
        <v xml:space="preserve"> </v>
      </c>
      <c r="R614" t="str">
        <f>IF(Sales[[#This Row],[Current Upsell $]]&gt;0,_xlfn.TEXTJOIN(" ",FALSE,Sales[[#This Row],[Subscription Type]],Sales[[#This Row],[Upsell Priority]],TEXT(Sales[[#This Row],[Current Upsell $]],"$#")),"")</f>
        <v/>
      </c>
    </row>
    <row r="615" spans="1:18" x14ac:dyDescent="0.25">
      <c r="A615">
        <v>100086</v>
      </c>
      <c r="B615" t="s">
        <v>1</v>
      </c>
      <c r="D615" s="1"/>
      <c r="E615" s="1"/>
      <c r="F615">
        <v>21</v>
      </c>
      <c r="G615">
        <v>29</v>
      </c>
      <c r="H615" s="1">
        <v>44044</v>
      </c>
      <c r="I615" s="1">
        <v>44378</v>
      </c>
      <c r="J615">
        <v>11</v>
      </c>
      <c r="K615">
        <v>0</v>
      </c>
      <c r="L615" s="1">
        <v>44287</v>
      </c>
      <c r="M615">
        <v>525</v>
      </c>
      <c r="N615" s="11">
        <f>_xlfn.SWITCH(Sales[[#This Row],[Subscription Type]],"Basic",10,"Premium",10,"Business",25,"Enterprise",27)</f>
        <v>25</v>
      </c>
      <c r="O615">
        <f>IF(Sales[[#This Row],[Number of Users]]-Sales[[#This Row],[Licenses Bought]]&lt;0,0,Sales[[#This Row],[Number of Users]]-Sales[[#This Row],[Licenses Bought]])</f>
        <v>8</v>
      </c>
      <c r="P615" s="3">
        <f>IF(Sales[[#This Row],[Sales Month]]=MAX(Sales[Sales Month]),Sales[[#This Row],[Upsell $ Per Non-Paying User]]*Sales[[#This Row],[Non-Paying Users]],0)</f>
        <v>0</v>
      </c>
      <c r="Q615" t="str">
        <f>_xlfn.IFS(Sales[[#This Row],[Current Upsell $]]=0," ",Sales[[#This Row],[Current Upsell $]]&gt;=400,"High",Sales[[#This Row],[Current Upsell $]]&gt;=100,"Medium",Sales[[#This Row],[Current Upsell $]]&lt;100,"Low")</f>
        <v xml:space="preserve"> </v>
      </c>
      <c r="R615" t="str">
        <f>IF(Sales[[#This Row],[Current Upsell $]]&gt;0,_xlfn.TEXTJOIN(" ",FALSE,Sales[[#This Row],[Subscription Type]],Sales[[#This Row],[Upsell Priority]],TEXT(Sales[[#This Row],[Current Upsell $]],"$#")),"")</f>
        <v/>
      </c>
    </row>
    <row r="616" spans="1:18" x14ac:dyDescent="0.25">
      <c r="A616">
        <v>100087</v>
      </c>
      <c r="B616" t="s">
        <v>0</v>
      </c>
      <c r="D616" s="1"/>
      <c r="E616" s="1"/>
      <c r="F616">
        <v>21</v>
      </c>
      <c r="G616">
        <v>26</v>
      </c>
      <c r="H616" s="1">
        <v>44044</v>
      </c>
      <c r="I616" s="1">
        <v>44378</v>
      </c>
      <c r="J616">
        <v>11</v>
      </c>
      <c r="K616">
        <v>0</v>
      </c>
      <c r="L616" s="1">
        <v>44287</v>
      </c>
      <c r="M616">
        <v>210</v>
      </c>
      <c r="N616" s="11">
        <f>_xlfn.SWITCH(Sales[[#This Row],[Subscription Type]],"Basic",10,"Premium",10,"Business",25,"Enterprise",27)</f>
        <v>10</v>
      </c>
      <c r="O616">
        <f>IF(Sales[[#This Row],[Number of Users]]-Sales[[#This Row],[Licenses Bought]]&lt;0,0,Sales[[#This Row],[Number of Users]]-Sales[[#This Row],[Licenses Bought]])</f>
        <v>5</v>
      </c>
      <c r="P616" s="3">
        <f>IF(Sales[[#This Row],[Sales Month]]=MAX(Sales[Sales Month]),Sales[[#This Row],[Upsell $ Per Non-Paying User]]*Sales[[#This Row],[Non-Paying Users]],0)</f>
        <v>0</v>
      </c>
      <c r="Q616" t="str">
        <f>_xlfn.IFS(Sales[[#This Row],[Current Upsell $]]=0," ",Sales[[#This Row],[Current Upsell $]]&gt;=400,"High",Sales[[#This Row],[Current Upsell $]]&gt;=100,"Medium",Sales[[#This Row],[Current Upsell $]]&lt;100,"Low")</f>
        <v xml:space="preserve"> </v>
      </c>
      <c r="R616" t="str">
        <f>IF(Sales[[#This Row],[Current Upsell $]]&gt;0,_xlfn.TEXTJOIN(" ",FALSE,Sales[[#This Row],[Subscription Type]],Sales[[#This Row],[Upsell Priority]],TEXT(Sales[[#This Row],[Current Upsell $]],"$#")),"")</f>
        <v/>
      </c>
    </row>
    <row r="617" spans="1:18" x14ac:dyDescent="0.25">
      <c r="A617">
        <v>100088</v>
      </c>
      <c r="B617" t="s">
        <v>3</v>
      </c>
      <c r="F617">
        <v>0</v>
      </c>
      <c r="G617">
        <v>18</v>
      </c>
      <c r="H617" s="1">
        <v>44044</v>
      </c>
      <c r="I617" s="1">
        <v>44317</v>
      </c>
      <c r="J617">
        <v>9</v>
      </c>
      <c r="K617">
        <v>1</v>
      </c>
      <c r="L617" s="1">
        <v>44287</v>
      </c>
      <c r="M617">
        <v>0</v>
      </c>
      <c r="N617" s="11">
        <f>_xlfn.SWITCH(Sales[[#This Row],[Subscription Type]],"Basic",10,"Premium",10,"Business",25,"Enterprise",27)</f>
        <v>10</v>
      </c>
      <c r="O617">
        <f>IF(Sales[[#This Row],[Number of Users]]-Sales[[#This Row],[Licenses Bought]]&lt;0,0,Sales[[#This Row],[Number of Users]]-Sales[[#This Row],[Licenses Bought]])</f>
        <v>18</v>
      </c>
      <c r="P617" s="3">
        <f>IF(Sales[[#This Row],[Sales Month]]=MAX(Sales[Sales Month]),Sales[[#This Row],[Upsell $ Per Non-Paying User]]*Sales[[#This Row],[Non-Paying Users]],0)</f>
        <v>0</v>
      </c>
      <c r="Q617" t="str">
        <f>_xlfn.IFS(Sales[[#This Row],[Current Upsell $]]=0," ",Sales[[#This Row],[Current Upsell $]]&gt;=400,"High",Sales[[#This Row],[Current Upsell $]]&gt;=100,"Medium",Sales[[#This Row],[Current Upsell $]]&lt;100,"Low")</f>
        <v xml:space="preserve"> </v>
      </c>
      <c r="R617" t="str">
        <f>IF(Sales[[#This Row],[Current Upsell $]]&gt;0,_xlfn.TEXTJOIN(" ",FALSE,Sales[[#This Row],[Subscription Type]],Sales[[#This Row],[Upsell Priority]],TEXT(Sales[[#This Row],[Current Upsell $]],"$#")),"")</f>
        <v/>
      </c>
    </row>
    <row r="618" spans="1:18" x14ac:dyDescent="0.25">
      <c r="A618">
        <v>100089</v>
      </c>
      <c r="B618" t="s">
        <v>0</v>
      </c>
      <c r="D618" s="1"/>
      <c r="E618" s="1"/>
      <c r="F618">
        <v>14</v>
      </c>
      <c r="G618">
        <v>18</v>
      </c>
      <c r="H618" s="1">
        <v>44044</v>
      </c>
      <c r="I618" s="1">
        <v>44378</v>
      </c>
      <c r="J618">
        <v>11</v>
      </c>
      <c r="K618">
        <v>0</v>
      </c>
      <c r="L618" s="1">
        <v>44287</v>
      </c>
      <c r="M618">
        <v>140</v>
      </c>
      <c r="N618" s="11">
        <f>_xlfn.SWITCH(Sales[[#This Row],[Subscription Type]],"Basic",10,"Premium",10,"Business",25,"Enterprise",27)</f>
        <v>10</v>
      </c>
      <c r="O618">
        <f>IF(Sales[[#This Row],[Number of Users]]-Sales[[#This Row],[Licenses Bought]]&lt;0,0,Sales[[#This Row],[Number of Users]]-Sales[[#This Row],[Licenses Bought]])</f>
        <v>4</v>
      </c>
      <c r="P618" s="3">
        <f>IF(Sales[[#This Row],[Sales Month]]=MAX(Sales[Sales Month]),Sales[[#This Row],[Upsell $ Per Non-Paying User]]*Sales[[#This Row],[Non-Paying Users]],0)</f>
        <v>0</v>
      </c>
      <c r="Q618" t="str">
        <f>_xlfn.IFS(Sales[[#This Row],[Current Upsell $]]=0," ",Sales[[#This Row],[Current Upsell $]]&gt;=400,"High",Sales[[#This Row],[Current Upsell $]]&gt;=100,"Medium",Sales[[#This Row],[Current Upsell $]]&lt;100,"Low")</f>
        <v xml:space="preserve"> </v>
      </c>
      <c r="R618" t="str">
        <f>IF(Sales[[#This Row],[Current Upsell $]]&gt;0,_xlfn.TEXTJOIN(" ",FALSE,Sales[[#This Row],[Subscription Type]],Sales[[#This Row],[Upsell Priority]],TEXT(Sales[[#This Row],[Current Upsell $]],"$#")),"")</f>
        <v/>
      </c>
    </row>
    <row r="619" spans="1:18" x14ac:dyDescent="0.25">
      <c r="A619">
        <v>100091</v>
      </c>
      <c r="B619" t="s">
        <v>3</v>
      </c>
      <c r="F619">
        <v>0</v>
      </c>
      <c r="G619">
        <v>10</v>
      </c>
      <c r="H619" s="1">
        <v>44044</v>
      </c>
      <c r="I619" s="1">
        <v>44378</v>
      </c>
      <c r="J619">
        <v>11</v>
      </c>
      <c r="K619">
        <v>0</v>
      </c>
      <c r="L619" s="1">
        <v>44287</v>
      </c>
      <c r="M619">
        <v>0</v>
      </c>
      <c r="N619" s="11">
        <f>_xlfn.SWITCH(Sales[[#This Row],[Subscription Type]],"Basic",10,"Premium",10,"Business",25,"Enterprise",27)</f>
        <v>10</v>
      </c>
      <c r="O619">
        <f>IF(Sales[[#This Row],[Number of Users]]-Sales[[#This Row],[Licenses Bought]]&lt;0,0,Sales[[#This Row],[Number of Users]]-Sales[[#This Row],[Licenses Bought]])</f>
        <v>10</v>
      </c>
      <c r="P619" s="3">
        <f>IF(Sales[[#This Row],[Sales Month]]=MAX(Sales[Sales Month]),Sales[[#This Row],[Upsell $ Per Non-Paying User]]*Sales[[#This Row],[Non-Paying Users]],0)</f>
        <v>0</v>
      </c>
      <c r="Q619" t="str">
        <f>_xlfn.IFS(Sales[[#This Row],[Current Upsell $]]=0," ",Sales[[#This Row],[Current Upsell $]]&gt;=400,"High",Sales[[#This Row],[Current Upsell $]]&gt;=100,"Medium",Sales[[#This Row],[Current Upsell $]]&lt;100,"Low")</f>
        <v xml:space="preserve"> </v>
      </c>
      <c r="R619" t="str">
        <f>IF(Sales[[#This Row],[Current Upsell $]]&gt;0,_xlfn.TEXTJOIN(" ",FALSE,Sales[[#This Row],[Subscription Type]],Sales[[#This Row],[Upsell Priority]],TEXT(Sales[[#This Row],[Current Upsell $]],"$#")),"")</f>
        <v/>
      </c>
    </row>
    <row r="620" spans="1:18" x14ac:dyDescent="0.25">
      <c r="A620">
        <v>100092</v>
      </c>
      <c r="B620" t="s">
        <v>0</v>
      </c>
      <c r="F620">
        <v>7</v>
      </c>
      <c r="G620">
        <v>11</v>
      </c>
      <c r="H620" s="1">
        <v>44044</v>
      </c>
      <c r="I620" s="1">
        <v>44317</v>
      </c>
      <c r="J620">
        <v>9</v>
      </c>
      <c r="K620">
        <v>1</v>
      </c>
      <c r="L620" s="1">
        <v>44287</v>
      </c>
      <c r="M620">
        <v>70</v>
      </c>
      <c r="N620" s="11">
        <f>_xlfn.SWITCH(Sales[[#This Row],[Subscription Type]],"Basic",10,"Premium",10,"Business",25,"Enterprise",27)</f>
        <v>10</v>
      </c>
      <c r="O620">
        <f>IF(Sales[[#This Row],[Number of Users]]-Sales[[#This Row],[Licenses Bought]]&lt;0,0,Sales[[#This Row],[Number of Users]]-Sales[[#This Row],[Licenses Bought]])</f>
        <v>4</v>
      </c>
      <c r="P620" s="3">
        <f>IF(Sales[[#This Row],[Sales Month]]=MAX(Sales[Sales Month]),Sales[[#This Row],[Upsell $ Per Non-Paying User]]*Sales[[#This Row],[Non-Paying Users]],0)</f>
        <v>0</v>
      </c>
      <c r="Q620" t="str">
        <f>_xlfn.IFS(Sales[[#This Row],[Current Upsell $]]=0," ",Sales[[#This Row],[Current Upsell $]]&gt;=400,"High",Sales[[#This Row],[Current Upsell $]]&gt;=100,"Medium",Sales[[#This Row],[Current Upsell $]]&lt;100,"Low")</f>
        <v xml:space="preserve"> </v>
      </c>
      <c r="R620" t="str">
        <f>IF(Sales[[#This Row],[Current Upsell $]]&gt;0,_xlfn.TEXTJOIN(" ",FALSE,Sales[[#This Row],[Subscription Type]],Sales[[#This Row],[Upsell Priority]],TEXT(Sales[[#This Row],[Current Upsell $]],"$#")),"")</f>
        <v/>
      </c>
    </row>
    <row r="621" spans="1:18" x14ac:dyDescent="0.25">
      <c r="A621">
        <v>100094</v>
      </c>
      <c r="B621" t="s">
        <v>0</v>
      </c>
      <c r="F621">
        <v>4</v>
      </c>
      <c r="G621">
        <v>5</v>
      </c>
      <c r="H621" s="1">
        <v>44044</v>
      </c>
      <c r="I621" s="1">
        <v>44287</v>
      </c>
      <c r="J621">
        <v>8</v>
      </c>
      <c r="K621">
        <v>2</v>
      </c>
      <c r="L621" s="1">
        <v>44287</v>
      </c>
      <c r="M621">
        <v>40</v>
      </c>
      <c r="N621" s="11">
        <f>_xlfn.SWITCH(Sales[[#This Row],[Subscription Type]],"Basic",10,"Premium",10,"Business",25,"Enterprise",27)</f>
        <v>10</v>
      </c>
      <c r="O621">
        <f>IF(Sales[[#This Row],[Number of Users]]-Sales[[#This Row],[Licenses Bought]]&lt;0,0,Sales[[#This Row],[Number of Users]]-Sales[[#This Row],[Licenses Bought]])</f>
        <v>1</v>
      </c>
      <c r="P621" s="3">
        <f>IF(Sales[[#This Row],[Sales Month]]=MAX(Sales[Sales Month]),Sales[[#This Row],[Upsell $ Per Non-Paying User]]*Sales[[#This Row],[Non-Paying Users]],0)</f>
        <v>0</v>
      </c>
      <c r="Q621" t="str">
        <f>_xlfn.IFS(Sales[[#This Row],[Current Upsell $]]=0," ",Sales[[#This Row],[Current Upsell $]]&gt;=400,"High",Sales[[#This Row],[Current Upsell $]]&gt;=100,"Medium",Sales[[#This Row],[Current Upsell $]]&lt;100,"Low")</f>
        <v xml:space="preserve"> </v>
      </c>
      <c r="R621" t="str">
        <f>IF(Sales[[#This Row],[Current Upsell $]]&gt;0,_xlfn.TEXTJOIN(" ",FALSE,Sales[[#This Row],[Subscription Type]],Sales[[#This Row],[Upsell Priority]],TEXT(Sales[[#This Row],[Current Upsell $]],"$#")),"")</f>
        <v/>
      </c>
    </row>
    <row r="622" spans="1:18" x14ac:dyDescent="0.25">
      <c r="A622">
        <v>100096</v>
      </c>
      <c r="B622" t="s">
        <v>0</v>
      </c>
      <c r="D622" s="1"/>
      <c r="E622" s="1"/>
      <c r="F622">
        <v>4</v>
      </c>
      <c r="G622">
        <v>5</v>
      </c>
      <c r="H622" s="1">
        <v>44044</v>
      </c>
      <c r="I622" s="1">
        <v>44378</v>
      </c>
      <c r="J622">
        <v>11</v>
      </c>
      <c r="K622">
        <v>0</v>
      </c>
      <c r="L622" s="1">
        <v>44287</v>
      </c>
      <c r="M622">
        <v>40</v>
      </c>
      <c r="N622" s="11">
        <f>_xlfn.SWITCH(Sales[[#This Row],[Subscription Type]],"Basic",10,"Premium",10,"Business",25,"Enterprise",27)</f>
        <v>10</v>
      </c>
      <c r="O622">
        <f>IF(Sales[[#This Row],[Number of Users]]-Sales[[#This Row],[Licenses Bought]]&lt;0,0,Sales[[#This Row],[Number of Users]]-Sales[[#This Row],[Licenses Bought]])</f>
        <v>1</v>
      </c>
      <c r="P622" s="3">
        <f>IF(Sales[[#This Row],[Sales Month]]=MAX(Sales[Sales Month]),Sales[[#This Row],[Upsell $ Per Non-Paying User]]*Sales[[#This Row],[Non-Paying Users]],0)</f>
        <v>0</v>
      </c>
      <c r="Q622" t="str">
        <f>_xlfn.IFS(Sales[[#This Row],[Current Upsell $]]=0," ",Sales[[#This Row],[Current Upsell $]]&gt;=400,"High",Sales[[#This Row],[Current Upsell $]]&gt;=100,"Medium",Sales[[#This Row],[Current Upsell $]]&lt;100,"Low")</f>
        <v xml:space="preserve"> </v>
      </c>
      <c r="R622" t="str">
        <f>IF(Sales[[#This Row],[Current Upsell $]]&gt;0,_xlfn.TEXTJOIN(" ",FALSE,Sales[[#This Row],[Subscription Type]],Sales[[#This Row],[Upsell Priority]],TEXT(Sales[[#This Row],[Current Upsell $]],"$#")),"")</f>
        <v/>
      </c>
    </row>
    <row r="623" spans="1:18" x14ac:dyDescent="0.25">
      <c r="A623">
        <v>100108</v>
      </c>
      <c r="B623" t="s">
        <v>0</v>
      </c>
      <c r="D623" s="1"/>
      <c r="E623" s="1"/>
      <c r="F623">
        <v>1</v>
      </c>
      <c r="G623">
        <v>2</v>
      </c>
      <c r="H623" s="1">
        <v>44044</v>
      </c>
      <c r="I623" s="1">
        <v>44378</v>
      </c>
      <c r="J623">
        <v>11</v>
      </c>
      <c r="K623">
        <v>0</v>
      </c>
      <c r="L623" s="1">
        <v>44287</v>
      </c>
      <c r="M623">
        <v>10</v>
      </c>
      <c r="N623" s="11">
        <f>_xlfn.SWITCH(Sales[[#This Row],[Subscription Type]],"Basic",10,"Premium",10,"Business",25,"Enterprise",27)</f>
        <v>10</v>
      </c>
      <c r="O623">
        <f>IF(Sales[[#This Row],[Number of Users]]-Sales[[#This Row],[Licenses Bought]]&lt;0,0,Sales[[#This Row],[Number of Users]]-Sales[[#This Row],[Licenses Bought]])</f>
        <v>1</v>
      </c>
      <c r="P623" s="3">
        <f>IF(Sales[[#This Row],[Sales Month]]=MAX(Sales[Sales Month]),Sales[[#This Row],[Upsell $ Per Non-Paying User]]*Sales[[#This Row],[Non-Paying Users]],0)</f>
        <v>0</v>
      </c>
      <c r="Q623" t="str">
        <f>_xlfn.IFS(Sales[[#This Row],[Current Upsell $]]=0," ",Sales[[#This Row],[Current Upsell $]]&gt;=400,"High",Sales[[#This Row],[Current Upsell $]]&gt;=100,"Medium",Sales[[#This Row],[Current Upsell $]]&lt;100,"Low")</f>
        <v xml:space="preserve"> </v>
      </c>
      <c r="R623" t="str">
        <f>IF(Sales[[#This Row],[Current Upsell $]]&gt;0,_xlfn.TEXTJOIN(" ",FALSE,Sales[[#This Row],[Subscription Type]],Sales[[#This Row],[Upsell Priority]],TEXT(Sales[[#This Row],[Current Upsell $]],"$#")),"")</f>
        <v/>
      </c>
    </row>
    <row r="624" spans="1:18" x14ac:dyDescent="0.25">
      <c r="A624">
        <v>100109</v>
      </c>
      <c r="B624" t="s">
        <v>0</v>
      </c>
      <c r="D624" s="1"/>
      <c r="E624" s="1"/>
      <c r="F624">
        <v>1</v>
      </c>
      <c r="G624">
        <v>2</v>
      </c>
      <c r="H624" s="1">
        <v>44044</v>
      </c>
      <c r="I624" s="1">
        <v>44378</v>
      </c>
      <c r="J624">
        <v>11</v>
      </c>
      <c r="K624">
        <v>0</v>
      </c>
      <c r="L624" s="1">
        <v>44287</v>
      </c>
      <c r="M624">
        <v>10</v>
      </c>
      <c r="N624" s="11">
        <f>_xlfn.SWITCH(Sales[[#This Row],[Subscription Type]],"Basic",10,"Premium",10,"Business",25,"Enterprise",27)</f>
        <v>10</v>
      </c>
      <c r="O624">
        <f>IF(Sales[[#This Row],[Number of Users]]-Sales[[#This Row],[Licenses Bought]]&lt;0,0,Sales[[#This Row],[Number of Users]]-Sales[[#This Row],[Licenses Bought]])</f>
        <v>1</v>
      </c>
      <c r="P624" s="3">
        <f>IF(Sales[[#This Row],[Sales Month]]=MAX(Sales[Sales Month]),Sales[[#This Row],[Upsell $ Per Non-Paying User]]*Sales[[#This Row],[Non-Paying Users]],0)</f>
        <v>0</v>
      </c>
      <c r="Q624" t="str">
        <f>_xlfn.IFS(Sales[[#This Row],[Current Upsell $]]=0," ",Sales[[#This Row],[Current Upsell $]]&gt;=400,"High",Sales[[#This Row],[Current Upsell $]]&gt;=100,"Medium",Sales[[#This Row],[Current Upsell $]]&lt;100,"Low")</f>
        <v xml:space="preserve"> </v>
      </c>
      <c r="R624" t="str">
        <f>IF(Sales[[#This Row],[Current Upsell $]]&gt;0,_xlfn.TEXTJOIN(" ",FALSE,Sales[[#This Row],[Subscription Type]],Sales[[#This Row],[Upsell Priority]],TEXT(Sales[[#This Row],[Current Upsell $]],"$#")),"")</f>
        <v/>
      </c>
    </row>
    <row r="625" spans="1:18" x14ac:dyDescent="0.25">
      <c r="A625">
        <v>100110</v>
      </c>
      <c r="B625" t="s">
        <v>0</v>
      </c>
      <c r="D625" s="1"/>
      <c r="E625" s="1"/>
      <c r="F625">
        <v>62</v>
      </c>
      <c r="G625">
        <v>84</v>
      </c>
      <c r="H625" s="1">
        <v>44075</v>
      </c>
      <c r="I625" s="1">
        <v>44378</v>
      </c>
      <c r="J625">
        <v>10</v>
      </c>
      <c r="K625">
        <v>0</v>
      </c>
      <c r="L625" s="1">
        <v>44287</v>
      </c>
      <c r="M625">
        <v>620</v>
      </c>
      <c r="N625" s="11">
        <f>_xlfn.SWITCH(Sales[[#This Row],[Subscription Type]],"Basic",10,"Premium",10,"Business",25,"Enterprise",27)</f>
        <v>10</v>
      </c>
      <c r="O625">
        <f>IF(Sales[[#This Row],[Number of Users]]-Sales[[#This Row],[Licenses Bought]]&lt;0,0,Sales[[#This Row],[Number of Users]]-Sales[[#This Row],[Licenses Bought]])</f>
        <v>22</v>
      </c>
      <c r="P625" s="3">
        <f>IF(Sales[[#This Row],[Sales Month]]=MAX(Sales[Sales Month]),Sales[[#This Row],[Upsell $ Per Non-Paying User]]*Sales[[#This Row],[Non-Paying Users]],0)</f>
        <v>0</v>
      </c>
      <c r="Q625" t="str">
        <f>_xlfn.IFS(Sales[[#This Row],[Current Upsell $]]=0," ",Sales[[#This Row],[Current Upsell $]]&gt;=400,"High",Sales[[#This Row],[Current Upsell $]]&gt;=100,"Medium",Sales[[#This Row],[Current Upsell $]]&lt;100,"Low")</f>
        <v xml:space="preserve"> </v>
      </c>
      <c r="R625" t="str">
        <f>IF(Sales[[#This Row],[Current Upsell $]]&gt;0,_xlfn.TEXTJOIN(" ",FALSE,Sales[[#This Row],[Subscription Type]],Sales[[#This Row],[Upsell Priority]],TEXT(Sales[[#This Row],[Current Upsell $]],"$#")),"")</f>
        <v/>
      </c>
    </row>
    <row r="626" spans="1:18" x14ac:dyDescent="0.25">
      <c r="A626">
        <v>100111</v>
      </c>
      <c r="B626" t="s">
        <v>1</v>
      </c>
      <c r="D626" s="1"/>
      <c r="E626" s="1"/>
      <c r="F626">
        <v>48</v>
      </c>
      <c r="G626">
        <v>58</v>
      </c>
      <c r="H626" s="1">
        <v>44075</v>
      </c>
      <c r="I626" s="1">
        <v>44378</v>
      </c>
      <c r="J626">
        <v>10</v>
      </c>
      <c r="K626">
        <v>0</v>
      </c>
      <c r="L626" s="1">
        <v>44287</v>
      </c>
      <c r="M626">
        <v>1200</v>
      </c>
      <c r="N626" s="11">
        <f>_xlfn.SWITCH(Sales[[#This Row],[Subscription Type]],"Basic",10,"Premium",10,"Business",25,"Enterprise",27)</f>
        <v>25</v>
      </c>
      <c r="O626">
        <f>IF(Sales[[#This Row],[Number of Users]]-Sales[[#This Row],[Licenses Bought]]&lt;0,0,Sales[[#This Row],[Number of Users]]-Sales[[#This Row],[Licenses Bought]])</f>
        <v>10</v>
      </c>
      <c r="P626" s="3">
        <f>IF(Sales[[#This Row],[Sales Month]]=MAX(Sales[Sales Month]),Sales[[#This Row],[Upsell $ Per Non-Paying User]]*Sales[[#This Row],[Non-Paying Users]],0)</f>
        <v>0</v>
      </c>
      <c r="Q626" t="str">
        <f>_xlfn.IFS(Sales[[#This Row],[Current Upsell $]]=0," ",Sales[[#This Row],[Current Upsell $]]&gt;=400,"High",Sales[[#This Row],[Current Upsell $]]&gt;=100,"Medium",Sales[[#This Row],[Current Upsell $]]&lt;100,"Low")</f>
        <v xml:space="preserve"> </v>
      </c>
      <c r="R626" t="str">
        <f>IF(Sales[[#This Row],[Current Upsell $]]&gt;0,_xlfn.TEXTJOIN(" ",FALSE,Sales[[#This Row],[Subscription Type]],Sales[[#This Row],[Upsell Priority]],TEXT(Sales[[#This Row],[Current Upsell $]],"$#")),"")</f>
        <v/>
      </c>
    </row>
    <row r="627" spans="1:18" x14ac:dyDescent="0.25">
      <c r="A627">
        <v>100112</v>
      </c>
      <c r="B627" t="s">
        <v>1</v>
      </c>
      <c r="D627" s="1"/>
      <c r="E627" s="1"/>
      <c r="F627">
        <v>47</v>
      </c>
      <c r="G627">
        <v>47</v>
      </c>
      <c r="H627" s="1">
        <v>44075</v>
      </c>
      <c r="I627" s="1">
        <v>44378</v>
      </c>
      <c r="J627">
        <v>10</v>
      </c>
      <c r="K627">
        <v>0</v>
      </c>
      <c r="L627" s="1">
        <v>44287</v>
      </c>
      <c r="M627">
        <v>1175</v>
      </c>
      <c r="N627" s="11">
        <f>_xlfn.SWITCH(Sales[[#This Row],[Subscription Type]],"Basic",10,"Premium",10,"Business",25,"Enterprise",27)</f>
        <v>25</v>
      </c>
      <c r="O627">
        <f>IF(Sales[[#This Row],[Number of Users]]-Sales[[#This Row],[Licenses Bought]]&lt;0,0,Sales[[#This Row],[Number of Users]]-Sales[[#This Row],[Licenses Bought]])</f>
        <v>0</v>
      </c>
      <c r="P627" s="3">
        <f>IF(Sales[[#This Row],[Sales Month]]=MAX(Sales[Sales Month]),Sales[[#This Row],[Upsell $ Per Non-Paying User]]*Sales[[#This Row],[Non-Paying Users]],0)</f>
        <v>0</v>
      </c>
      <c r="Q627" t="str">
        <f>_xlfn.IFS(Sales[[#This Row],[Current Upsell $]]=0," ",Sales[[#This Row],[Current Upsell $]]&gt;=400,"High",Sales[[#This Row],[Current Upsell $]]&gt;=100,"Medium",Sales[[#This Row],[Current Upsell $]]&lt;100,"Low")</f>
        <v xml:space="preserve"> </v>
      </c>
      <c r="R627" t="str">
        <f>IF(Sales[[#This Row],[Current Upsell $]]&gt;0,_xlfn.TEXTJOIN(" ",FALSE,Sales[[#This Row],[Subscription Type]],Sales[[#This Row],[Upsell Priority]],TEXT(Sales[[#This Row],[Current Upsell $]],"$#")),"")</f>
        <v/>
      </c>
    </row>
    <row r="628" spans="1:18" x14ac:dyDescent="0.25">
      <c r="A628">
        <v>100113</v>
      </c>
      <c r="B628" t="s">
        <v>1</v>
      </c>
      <c r="D628" s="1"/>
      <c r="E628" s="1"/>
      <c r="F628">
        <v>45</v>
      </c>
      <c r="G628">
        <v>46</v>
      </c>
      <c r="H628" s="1">
        <v>44075</v>
      </c>
      <c r="I628" s="1">
        <v>44378</v>
      </c>
      <c r="J628">
        <v>10</v>
      </c>
      <c r="K628">
        <v>0</v>
      </c>
      <c r="L628" s="1">
        <v>44287</v>
      </c>
      <c r="M628">
        <v>1125</v>
      </c>
      <c r="N628" s="11">
        <f>_xlfn.SWITCH(Sales[[#This Row],[Subscription Type]],"Basic",10,"Premium",10,"Business",25,"Enterprise",27)</f>
        <v>25</v>
      </c>
      <c r="O628">
        <f>IF(Sales[[#This Row],[Number of Users]]-Sales[[#This Row],[Licenses Bought]]&lt;0,0,Sales[[#This Row],[Number of Users]]-Sales[[#This Row],[Licenses Bought]])</f>
        <v>1</v>
      </c>
      <c r="P628" s="3">
        <f>IF(Sales[[#This Row],[Sales Month]]=MAX(Sales[Sales Month]),Sales[[#This Row],[Upsell $ Per Non-Paying User]]*Sales[[#This Row],[Non-Paying Users]],0)</f>
        <v>0</v>
      </c>
      <c r="Q628" t="str">
        <f>_xlfn.IFS(Sales[[#This Row],[Current Upsell $]]=0," ",Sales[[#This Row],[Current Upsell $]]&gt;=400,"High",Sales[[#This Row],[Current Upsell $]]&gt;=100,"Medium",Sales[[#This Row],[Current Upsell $]]&lt;100,"Low")</f>
        <v xml:space="preserve"> </v>
      </c>
      <c r="R628" t="str">
        <f>IF(Sales[[#This Row],[Current Upsell $]]&gt;0,_xlfn.TEXTJOIN(" ",FALSE,Sales[[#This Row],[Subscription Type]],Sales[[#This Row],[Upsell Priority]],TEXT(Sales[[#This Row],[Current Upsell $]],"$#")),"")</f>
        <v/>
      </c>
    </row>
    <row r="629" spans="1:18" x14ac:dyDescent="0.25">
      <c r="A629">
        <v>100038</v>
      </c>
      <c r="B629" t="s">
        <v>1</v>
      </c>
      <c r="D629" s="1"/>
      <c r="E629" s="1"/>
      <c r="F629">
        <v>52</v>
      </c>
      <c r="G629">
        <v>74</v>
      </c>
      <c r="H629" s="1">
        <v>43983</v>
      </c>
      <c r="I629" s="1">
        <v>44378</v>
      </c>
      <c r="J629">
        <v>13</v>
      </c>
      <c r="K629">
        <v>0</v>
      </c>
      <c r="L629" s="1">
        <v>44287</v>
      </c>
      <c r="M629">
        <v>1300</v>
      </c>
      <c r="N629" s="11">
        <f>_xlfn.SWITCH(Sales[[#This Row],[Subscription Type]],"Basic",10,"Premium",10,"Business",25,"Enterprise",27)</f>
        <v>25</v>
      </c>
      <c r="O629">
        <f>IF(Sales[[#This Row],[Number of Users]]-Sales[[#This Row],[Licenses Bought]]&lt;0,0,Sales[[#This Row],[Number of Users]]-Sales[[#This Row],[Licenses Bought]])</f>
        <v>22</v>
      </c>
      <c r="P629" s="3">
        <f>IF(Sales[[#This Row],[Sales Month]]=MAX(Sales[Sales Month]),Sales[[#This Row],[Upsell $ Per Non-Paying User]]*Sales[[#This Row],[Non-Paying Users]],0)</f>
        <v>0</v>
      </c>
      <c r="Q629" t="str">
        <f>_xlfn.IFS(Sales[[#This Row],[Current Upsell $]]=0," ",Sales[[#This Row],[Current Upsell $]]&gt;=400,"High",Sales[[#This Row],[Current Upsell $]]&gt;=100,"Medium",Sales[[#This Row],[Current Upsell $]]&lt;100,"Low")</f>
        <v xml:space="preserve"> </v>
      </c>
      <c r="R629" t="str">
        <f>IF(Sales[[#This Row],[Current Upsell $]]&gt;0,_xlfn.TEXTJOIN(" ",FALSE,Sales[[#This Row],[Subscription Type]],Sales[[#This Row],[Upsell Priority]],TEXT(Sales[[#This Row],[Current Upsell $]],"$#")),"")</f>
        <v/>
      </c>
    </row>
    <row r="630" spans="1:18" x14ac:dyDescent="0.25">
      <c r="A630">
        <v>100114</v>
      </c>
      <c r="B630" t="s">
        <v>1</v>
      </c>
      <c r="D630" s="1"/>
      <c r="E630" s="1"/>
      <c r="F630">
        <v>43</v>
      </c>
      <c r="G630">
        <v>53</v>
      </c>
      <c r="H630" s="1">
        <v>44075</v>
      </c>
      <c r="I630" s="1">
        <v>44378</v>
      </c>
      <c r="J630">
        <v>10</v>
      </c>
      <c r="K630">
        <v>0</v>
      </c>
      <c r="L630" s="1">
        <v>44287</v>
      </c>
      <c r="M630">
        <v>1075</v>
      </c>
      <c r="N630" s="11">
        <f>_xlfn.SWITCH(Sales[[#This Row],[Subscription Type]],"Basic",10,"Premium",10,"Business",25,"Enterprise",27)</f>
        <v>25</v>
      </c>
      <c r="O630">
        <f>IF(Sales[[#This Row],[Number of Users]]-Sales[[#This Row],[Licenses Bought]]&lt;0,0,Sales[[#This Row],[Number of Users]]-Sales[[#This Row],[Licenses Bought]])</f>
        <v>10</v>
      </c>
      <c r="P630" s="3">
        <f>IF(Sales[[#This Row],[Sales Month]]=MAX(Sales[Sales Month]),Sales[[#This Row],[Upsell $ Per Non-Paying User]]*Sales[[#This Row],[Non-Paying Users]],0)</f>
        <v>0</v>
      </c>
      <c r="Q630" t="str">
        <f>_xlfn.IFS(Sales[[#This Row],[Current Upsell $]]=0," ",Sales[[#This Row],[Current Upsell $]]&gt;=400,"High",Sales[[#This Row],[Current Upsell $]]&gt;=100,"Medium",Sales[[#This Row],[Current Upsell $]]&lt;100,"Low")</f>
        <v xml:space="preserve"> </v>
      </c>
      <c r="R630" t="str">
        <f>IF(Sales[[#This Row],[Current Upsell $]]&gt;0,_xlfn.TEXTJOIN(" ",FALSE,Sales[[#This Row],[Subscription Type]],Sales[[#This Row],[Upsell Priority]],TEXT(Sales[[#This Row],[Current Upsell $]],"$#")),"")</f>
        <v/>
      </c>
    </row>
    <row r="631" spans="1:18" x14ac:dyDescent="0.25">
      <c r="A631">
        <v>100115</v>
      </c>
      <c r="B631" t="s">
        <v>0</v>
      </c>
      <c r="D631" s="1"/>
      <c r="E631" s="1"/>
      <c r="F631">
        <v>33</v>
      </c>
      <c r="G631">
        <v>41</v>
      </c>
      <c r="H631" s="1">
        <v>44075</v>
      </c>
      <c r="I631" s="1">
        <v>44378</v>
      </c>
      <c r="J631">
        <v>10</v>
      </c>
      <c r="K631">
        <v>0</v>
      </c>
      <c r="L631" s="1">
        <v>44287</v>
      </c>
      <c r="M631">
        <v>330</v>
      </c>
      <c r="N631" s="11">
        <f>_xlfn.SWITCH(Sales[[#This Row],[Subscription Type]],"Basic",10,"Premium",10,"Business",25,"Enterprise",27)</f>
        <v>10</v>
      </c>
      <c r="O631">
        <f>IF(Sales[[#This Row],[Number of Users]]-Sales[[#This Row],[Licenses Bought]]&lt;0,0,Sales[[#This Row],[Number of Users]]-Sales[[#This Row],[Licenses Bought]])</f>
        <v>8</v>
      </c>
      <c r="P631" s="3">
        <f>IF(Sales[[#This Row],[Sales Month]]=MAX(Sales[Sales Month]),Sales[[#This Row],[Upsell $ Per Non-Paying User]]*Sales[[#This Row],[Non-Paying Users]],0)</f>
        <v>0</v>
      </c>
      <c r="Q631" t="str">
        <f>_xlfn.IFS(Sales[[#This Row],[Current Upsell $]]=0," ",Sales[[#This Row],[Current Upsell $]]&gt;=400,"High",Sales[[#This Row],[Current Upsell $]]&gt;=100,"Medium",Sales[[#This Row],[Current Upsell $]]&lt;100,"Low")</f>
        <v xml:space="preserve"> </v>
      </c>
      <c r="R631" t="str">
        <f>IF(Sales[[#This Row],[Current Upsell $]]&gt;0,_xlfn.TEXTJOIN(" ",FALSE,Sales[[#This Row],[Subscription Type]],Sales[[#This Row],[Upsell Priority]],TEXT(Sales[[#This Row],[Current Upsell $]],"$#")),"")</f>
        <v/>
      </c>
    </row>
    <row r="632" spans="1:18" x14ac:dyDescent="0.25">
      <c r="A632">
        <v>100116</v>
      </c>
      <c r="B632" t="s">
        <v>0</v>
      </c>
      <c r="D632" s="1"/>
      <c r="E632" s="1"/>
      <c r="F632">
        <v>32</v>
      </c>
      <c r="G632">
        <v>40</v>
      </c>
      <c r="H632" s="1">
        <v>44075</v>
      </c>
      <c r="I632" s="1">
        <v>44378</v>
      </c>
      <c r="J632">
        <v>10</v>
      </c>
      <c r="K632">
        <v>0</v>
      </c>
      <c r="L632" s="1">
        <v>44287</v>
      </c>
      <c r="M632">
        <v>320</v>
      </c>
      <c r="N632" s="11">
        <f>_xlfn.SWITCH(Sales[[#This Row],[Subscription Type]],"Basic",10,"Premium",10,"Business",25,"Enterprise",27)</f>
        <v>10</v>
      </c>
      <c r="O632">
        <f>IF(Sales[[#This Row],[Number of Users]]-Sales[[#This Row],[Licenses Bought]]&lt;0,0,Sales[[#This Row],[Number of Users]]-Sales[[#This Row],[Licenses Bought]])</f>
        <v>8</v>
      </c>
      <c r="P632" s="3">
        <f>IF(Sales[[#This Row],[Sales Month]]=MAX(Sales[Sales Month]),Sales[[#This Row],[Upsell $ Per Non-Paying User]]*Sales[[#This Row],[Non-Paying Users]],0)</f>
        <v>0</v>
      </c>
      <c r="Q632" t="str">
        <f>_xlfn.IFS(Sales[[#This Row],[Current Upsell $]]=0," ",Sales[[#This Row],[Current Upsell $]]&gt;=400,"High",Sales[[#This Row],[Current Upsell $]]&gt;=100,"Medium",Sales[[#This Row],[Current Upsell $]]&lt;100,"Low")</f>
        <v xml:space="preserve"> </v>
      </c>
      <c r="R632" t="str">
        <f>IF(Sales[[#This Row],[Current Upsell $]]&gt;0,_xlfn.TEXTJOIN(" ",FALSE,Sales[[#This Row],[Subscription Type]],Sales[[#This Row],[Upsell Priority]],TEXT(Sales[[#This Row],[Current Upsell $]],"$#")),"")</f>
        <v/>
      </c>
    </row>
    <row r="633" spans="1:18" x14ac:dyDescent="0.25">
      <c r="A633">
        <v>100018</v>
      </c>
      <c r="B633" t="s">
        <v>1</v>
      </c>
      <c r="D633" s="1"/>
      <c r="E633" s="1"/>
      <c r="F633">
        <v>58</v>
      </c>
      <c r="G633">
        <v>79</v>
      </c>
      <c r="H633" s="1">
        <v>43922</v>
      </c>
      <c r="I633" s="1">
        <v>44378</v>
      </c>
      <c r="J633">
        <v>15</v>
      </c>
      <c r="K633">
        <v>0</v>
      </c>
      <c r="L633" s="1">
        <v>44287</v>
      </c>
      <c r="M633">
        <v>1450</v>
      </c>
      <c r="N633" s="11">
        <f>_xlfn.SWITCH(Sales[[#This Row],[Subscription Type]],"Basic",10,"Premium",10,"Business",25,"Enterprise",27)</f>
        <v>25</v>
      </c>
      <c r="O633">
        <f>IF(Sales[[#This Row],[Number of Users]]-Sales[[#This Row],[Licenses Bought]]&lt;0,0,Sales[[#This Row],[Number of Users]]-Sales[[#This Row],[Licenses Bought]])</f>
        <v>21</v>
      </c>
      <c r="P633" s="3">
        <f>IF(Sales[[#This Row],[Sales Month]]=MAX(Sales[Sales Month]),Sales[[#This Row],[Upsell $ Per Non-Paying User]]*Sales[[#This Row],[Non-Paying Users]],0)</f>
        <v>0</v>
      </c>
      <c r="Q633" t="str">
        <f>_xlfn.IFS(Sales[[#This Row],[Current Upsell $]]=0," ",Sales[[#This Row],[Current Upsell $]]&gt;=400,"High",Sales[[#This Row],[Current Upsell $]]&gt;=100,"Medium",Sales[[#This Row],[Current Upsell $]]&lt;100,"Low")</f>
        <v xml:space="preserve"> </v>
      </c>
      <c r="R633" t="str">
        <f>IF(Sales[[#This Row],[Current Upsell $]]&gt;0,_xlfn.TEXTJOIN(" ",FALSE,Sales[[#This Row],[Subscription Type]],Sales[[#This Row],[Upsell Priority]],TEXT(Sales[[#This Row],[Current Upsell $]],"$#")),"")</f>
        <v/>
      </c>
    </row>
    <row r="634" spans="1:18" x14ac:dyDescent="0.25">
      <c r="A634">
        <v>100117</v>
      </c>
      <c r="B634" t="s">
        <v>1</v>
      </c>
      <c r="D634" s="1"/>
      <c r="E634" s="1"/>
      <c r="F634">
        <v>31</v>
      </c>
      <c r="G634">
        <v>32</v>
      </c>
      <c r="H634" s="1">
        <v>44075</v>
      </c>
      <c r="I634" s="1">
        <v>44378</v>
      </c>
      <c r="J634">
        <v>10</v>
      </c>
      <c r="K634">
        <v>0</v>
      </c>
      <c r="L634" s="1">
        <v>44287</v>
      </c>
      <c r="M634">
        <v>775</v>
      </c>
      <c r="N634" s="11">
        <f>_xlfn.SWITCH(Sales[[#This Row],[Subscription Type]],"Basic",10,"Premium",10,"Business",25,"Enterprise",27)</f>
        <v>25</v>
      </c>
      <c r="O634">
        <f>IF(Sales[[#This Row],[Number of Users]]-Sales[[#This Row],[Licenses Bought]]&lt;0,0,Sales[[#This Row],[Number of Users]]-Sales[[#This Row],[Licenses Bought]])</f>
        <v>1</v>
      </c>
      <c r="P634" s="3">
        <f>IF(Sales[[#This Row],[Sales Month]]=MAX(Sales[Sales Month]),Sales[[#This Row],[Upsell $ Per Non-Paying User]]*Sales[[#This Row],[Non-Paying Users]],0)</f>
        <v>0</v>
      </c>
      <c r="Q634" t="str">
        <f>_xlfn.IFS(Sales[[#This Row],[Current Upsell $]]=0," ",Sales[[#This Row],[Current Upsell $]]&gt;=400,"High",Sales[[#This Row],[Current Upsell $]]&gt;=100,"Medium",Sales[[#This Row],[Current Upsell $]]&lt;100,"Low")</f>
        <v xml:space="preserve"> </v>
      </c>
      <c r="R634" t="str">
        <f>IF(Sales[[#This Row],[Current Upsell $]]&gt;0,_xlfn.TEXTJOIN(" ",FALSE,Sales[[#This Row],[Subscription Type]],Sales[[#This Row],[Upsell Priority]],TEXT(Sales[[#This Row],[Current Upsell $]],"$#")),"")</f>
        <v/>
      </c>
    </row>
    <row r="635" spans="1:18" x14ac:dyDescent="0.25">
      <c r="A635">
        <v>100118</v>
      </c>
      <c r="B635" t="s">
        <v>0</v>
      </c>
      <c r="D635" s="1"/>
      <c r="E635" s="1"/>
      <c r="F635">
        <v>31</v>
      </c>
      <c r="G635">
        <v>34</v>
      </c>
      <c r="H635" s="1">
        <v>44075</v>
      </c>
      <c r="I635" s="1">
        <v>44378</v>
      </c>
      <c r="J635">
        <v>10</v>
      </c>
      <c r="K635">
        <v>0</v>
      </c>
      <c r="L635" s="1">
        <v>44287</v>
      </c>
      <c r="M635">
        <v>310</v>
      </c>
      <c r="N635" s="11">
        <f>_xlfn.SWITCH(Sales[[#This Row],[Subscription Type]],"Basic",10,"Premium",10,"Business",25,"Enterprise",27)</f>
        <v>10</v>
      </c>
      <c r="O635">
        <f>IF(Sales[[#This Row],[Number of Users]]-Sales[[#This Row],[Licenses Bought]]&lt;0,0,Sales[[#This Row],[Number of Users]]-Sales[[#This Row],[Licenses Bought]])</f>
        <v>3</v>
      </c>
      <c r="P635" s="3">
        <f>IF(Sales[[#This Row],[Sales Month]]=MAX(Sales[Sales Month]),Sales[[#This Row],[Upsell $ Per Non-Paying User]]*Sales[[#This Row],[Non-Paying Users]],0)</f>
        <v>0</v>
      </c>
      <c r="Q635" t="str">
        <f>_xlfn.IFS(Sales[[#This Row],[Current Upsell $]]=0," ",Sales[[#This Row],[Current Upsell $]]&gt;=400,"High",Sales[[#This Row],[Current Upsell $]]&gt;=100,"Medium",Sales[[#This Row],[Current Upsell $]]&lt;100,"Low")</f>
        <v xml:space="preserve"> </v>
      </c>
      <c r="R635" t="str">
        <f>IF(Sales[[#This Row],[Current Upsell $]]&gt;0,_xlfn.TEXTJOIN(" ",FALSE,Sales[[#This Row],[Subscription Type]],Sales[[#This Row],[Upsell Priority]],TEXT(Sales[[#This Row],[Current Upsell $]],"$#")),"")</f>
        <v/>
      </c>
    </row>
    <row r="636" spans="1:18" x14ac:dyDescent="0.25">
      <c r="A636">
        <v>100119</v>
      </c>
      <c r="B636" t="s">
        <v>0</v>
      </c>
      <c r="D636" s="1"/>
      <c r="E636" s="1"/>
      <c r="F636">
        <v>26</v>
      </c>
      <c r="G636">
        <v>30</v>
      </c>
      <c r="H636" s="1">
        <v>44075</v>
      </c>
      <c r="I636" s="1">
        <v>44378</v>
      </c>
      <c r="J636">
        <v>10</v>
      </c>
      <c r="K636">
        <v>0</v>
      </c>
      <c r="L636" s="1">
        <v>44287</v>
      </c>
      <c r="M636">
        <v>260</v>
      </c>
      <c r="N636" s="11">
        <f>_xlfn.SWITCH(Sales[[#This Row],[Subscription Type]],"Basic",10,"Premium",10,"Business",25,"Enterprise",27)</f>
        <v>10</v>
      </c>
      <c r="O636">
        <f>IF(Sales[[#This Row],[Number of Users]]-Sales[[#This Row],[Licenses Bought]]&lt;0,0,Sales[[#This Row],[Number of Users]]-Sales[[#This Row],[Licenses Bought]])</f>
        <v>4</v>
      </c>
      <c r="P636" s="3">
        <f>IF(Sales[[#This Row],[Sales Month]]=MAX(Sales[Sales Month]),Sales[[#This Row],[Upsell $ Per Non-Paying User]]*Sales[[#This Row],[Non-Paying Users]],0)</f>
        <v>0</v>
      </c>
      <c r="Q636" t="str">
        <f>_xlfn.IFS(Sales[[#This Row],[Current Upsell $]]=0," ",Sales[[#This Row],[Current Upsell $]]&gt;=400,"High",Sales[[#This Row],[Current Upsell $]]&gt;=100,"Medium",Sales[[#This Row],[Current Upsell $]]&lt;100,"Low")</f>
        <v xml:space="preserve"> </v>
      </c>
      <c r="R636" t="str">
        <f>IF(Sales[[#This Row],[Current Upsell $]]&gt;0,_xlfn.TEXTJOIN(" ",FALSE,Sales[[#This Row],[Subscription Type]],Sales[[#This Row],[Upsell Priority]],TEXT(Sales[[#This Row],[Current Upsell $]],"$#")),"")</f>
        <v/>
      </c>
    </row>
    <row r="637" spans="1:18" x14ac:dyDescent="0.25">
      <c r="A637">
        <v>100120</v>
      </c>
      <c r="B637" t="s">
        <v>1</v>
      </c>
      <c r="D637" s="1"/>
      <c r="E637" s="1"/>
      <c r="F637">
        <v>16</v>
      </c>
      <c r="G637">
        <v>21</v>
      </c>
      <c r="H637" s="1">
        <v>44075</v>
      </c>
      <c r="I637" s="1">
        <v>44378</v>
      </c>
      <c r="J637">
        <v>10</v>
      </c>
      <c r="K637">
        <v>0</v>
      </c>
      <c r="L637" s="1">
        <v>44287</v>
      </c>
      <c r="M637">
        <v>400</v>
      </c>
      <c r="N637" s="11">
        <f>_xlfn.SWITCH(Sales[[#This Row],[Subscription Type]],"Basic",10,"Premium",10,"Business",25,"Enterprise",27)</f>
        <v>25</v>
      </c>
      <c r="O637">
        <f>IF(Sales[[#This Row],[Number of Users]]-Sales[[#This Row],[Licenses Bought]]&lt;0,0,Sales[[#This Row],[Number of Users]]-Sales[[#This Row],[Licenses Bought]])</f>
        <v>5</v>
      </c>
      <c r="P637" s="3">
        <f>IF(Sales[[#This Row],[Sales Month]]=MAX(Sales[Sales Month]),Sales[[#This Row],[Upsell $ Per Non-Paying User]]*Sales[[#This Row],[Non-Paying Users]],0)</f>
        <v>0</v>
      </c>
      <c r="Q637" t="str">
        <f>_xlfn.IFS(Sales[[#This Row],[Current Upsell $]]=0," ",Sales[[#This Row],[Current Upsell $]]&gt;=400,"High",Sales[[#This Row],[Current Upsell $]]&gt;=100,"Medium",Sales[[#This Row],[Current Upsell $]]&lt;100,"Low")</f>
        <v xml:space="preserve"> </v>
      </c>
      <c r="R637" t="str">
        <f>IF(Sales[[#This Row],[Current Upsell $]]&gt;0,_xlfn.TEXTJOIN(" ",FALSE,Sales[[#This Row],[Subscription Type]],Sales[[#This Row],[Upsell Priority]],TEXT(Sales[[#This Row],[Current Upsell $]],"$#")),"")</f>
        <v/>
      </c>
    </row>
    <row r="638" spans="1:18" x14ac:dyDescent="0.25">
      <c r="A638">
        <v>100121</v>
      </c>
      <c r="B638" t="s">
        <v>1</v>
      </c>
      <c r="D638" s="1"/>
      <c r="E638" s="1"/>
      <c r="F638">
        <v>16</v>
      </c>
      <c r="G638">
        <v>13</v>
      </c>
      <c r="H638" s="1">
        <v>44075</v>
      </c>
      <c r="I638" s="1">
        <v>44378</v>
      </c>
      <c r="J638">
        <v>10</v>
      </c>
      <c r="K638">
        <v>0</v>
      </c>
      <c r="L638" s="1">
        <v>44287</v>
      </c>
      <c r="M638">
        <v>400</v>
      </c>
      <c r="N638" s="11">
        <f>_xlfn.SWITCH(Sales[[#This Row],[Subscription Type]],"Basic",10,"Premium",10,"Business",25,"Enterprise",27)</f>
        <v>25</v>
      </c>
      <c r="O638">
        <f>IF(Sales[[#This Row],[Number of Users]]-Sales[[#This Row],[Licenses Bought]]&lt;0,0,Sales[[#This Row],[Number of Users]]-Sales[[#This Row],[Licenses Bought]])</f>
        <v>0</v>
      </c>
      <c r="P638" s="3">
        <f>IF(Sales[[#This Row],[Sales Month]]=MAX(Sales[Sales Month]),Sales[[#This Row],[Upsell $ Per Non-Paying User]]*Sales[[#This Row],[Non-Paying Users]],0)</f>
        <v>0</v>
      </c>
      <c r="Q638" t="str">
        <f>_xlfn.IFS(Sales[[#This Row],[Current Upsell $]]=0," ",Sales[[#This Row],[Current Upsell $]]&gt;=400,"High",Sales[[#This Row],[Current Upsell $]]&gt;=100,"Medium",Sales[[#This Row],[Current Upsell $]]&lt;100,"Low")</f>
        <v xml:space="preserve"> </v>
      </c>
      <c r="R638" t="str">
        <f>IF(Sales[[#This Row],[Current Upsell $]]&gt;0,_xlfn.TEXTJOIN(" ",FALSE,Sales[[#This Row],[Subscription Type]],Sales[[#This Row],[Upsell Priority]],TEXT(Sales[[#This Row],[Current Upsell $]],"$#")),"")</f>
        <v/>
      </c>
    </row>
    <row r="639" spans="1:18" x14ac:dyDescent="0.25">
      <c r="A639">
        <v>100122</v>
      </c>
      <c r="B639" t="s">
        <v>0</v>
      </c>
      <c r="D639" s="1"/>
      <c r="E639" s="1"/>
      <c r="F639">
        <v>14</v>
      </c>
      <c r="G639">
        <v>17</v>
      </c>
      <c r="H639" s="1">
        <v>44075</v>
      </c>
      <c r="I639" s="1">
        <v>44378</v>
      </c>
      <c r="J639">
        <v>10</v>
      </c>
      <c r="K639">
        <v>0</v>
      </c>
      <c r="L639" s="1">
        <v>44287</v>
      </c>
      <c r="M639">
        <v>140</v>
      </c>
      <c r="N639" s="11">
        <f>_xlfn.SWITCH(Sales[[#This Row],[Subscription Type]],"Basic",10,"Premium",10,"Business",25,"Enterprise",27)</f>
        <v>10</v>
      </c>
      <c r="O639">
        <f>IF(Sales[[#This Row],[Number of Users]]-Sales[[#This Row],[Licenses Bought]]&lt;0,0,Sales[[#This Row],[Number of Users]]-Sales[[#This Row],[Licenses Bought]])</f>
        <v>3</v>
      </c>
      <c r="P639" s="3">
        <f>IF(Sales[[#This Row],[Sales Month]]=MAX(Sales[Sales Month]),Sales[[#This Row],[Upsell $ Per Non-Paying User]]*Sales[[#This Row],[Non-Paying Users]],0)</f>
        <v>0</v>
      </c>
      <c r="Q639" t="str">
        <f>_xlfn.IFS(Sales[[#This Row],[Current Upsell $]]=0," ",Sales[[#This Row],[Current Upsell $]]&gt;=400,"High",Sales[[#This Row],[Current Upsell $]]&gt;=100,"Medium",Sales[[#This Row],[Current Upsell $]]&lt;100,"Low")</f>
        <v xml:space="preserve"> </v>
      </c>
      <c r="R639" t="str">
        <f>IF(Sales[[#This Row],[Current Upsell $]]&gt;0,_xlfn.TEXTJOIN(" ",FALSE,Sales[[#This Row],[Subscription Type]],Sales[[#This Row],[Upsell Priority]],TEXT(Sales[[#This Row],[Current Upsell $]],"$#")),"")</f>
        <v/>
      </c>
    </row>
    <row r="640" spans="1:18" x14ac:dyDescent="0.25">
      <c r="A640">
        <v>100124</v>
      </c>
      <c r="B640" t="s">
        <v>3</v>
      </c>
      <c r="F640">
        <v>0</v>
      </c>
      <c r="G640">
        <v>13</v>
      </c>
      <c r="H640" s="1">
        <v>44075</v>
      </c>
      <c r="I640" s="1">
        <v>44378</v>
      </c>
      <c r="J640">
        <v>10</v>
      </c>
      <c r="K640">
        <v>0</v>
      </c>
      <c r="L640" s="1">
        <v>44287</v>
      </c>
      <c r="M640">
        <v>0</v>
      </c>
      <c r="N640" s="11">
        <f>_xlfn.SWITCH(Sales[[#This Row],[Subscription Type]],"Basic",10,"Premium",10,"Business",25,"Enterprise",27)</f>
        <v>10</v>
      </c>
      <c r="O640">
        <f>IF(Sales[[#This Row],[Number of Users]]-Sales[[#This Row],[Licenses Bought]]&lt;0,0,Sales[[#This Row],[Number of Users]]-Sales[[#This Row],[Licenses Bought]])</f>
        <v>13</v>
      </c>
      <c r="P640" s="3">
        <f>IF(Sales[[#This Row],[Sales Month]]=MAX(Sales[Sales Month]),Sales[[#This Row],[Upsell $ Per Non-Paying User]]*Sales[[#This Row],[Non-Paying Users]],0)</f>
        <v>0</v>
      </c>
      <c r="Q640" t="str">
        <f>_xlfn.IFS(Sales[[#This Row],[Current Upsell $]]=0," ",Sales[[#This Row],[Current Upsell $]]&gt;=400,"High",Sales[[#This Row],[Current Upsell $]]&gt;=100,"Medium",Sales[[#This Row],[Current Upsell $]]&lt;100,"Low")</f>
        <v xml:space="preserve"> </v>
      </c>
      <c r="R640" t="str">
        <f>IF(Sales[[#This Row],[Current Upsell $]]&gt;0,_xlfn.TEXTJOIN(" ",FALSE,Sales[[#This Row],[Subscription Type]],Sales[[#This Row],[Upsell Priority]],TEXT(Sales[[#This Row],[Current Upsell $]],"$#")),"")</f>
        <v/>
      </c>
    </row>
    <row r="641" spans="1:18" x14ac:dyDescent="0.25">
      <c r="A641">
        <v>100125</v>
      </c>
      <c r="B641" t="s">
        <v>1</v>
      </c>
      <c r="D641" s="1"/>
      <c r="E641" s="1"/>
      <c r="F641">
        <v>11</v>
      </c>
      <c r="G641">
        <v>12</v>
      </c>
      <c r="H641" s="1">
        <v>44075</v>
      </c>
      <c r="I641" s="1">
        <v>44378</v>
      </c>
      <c r="J641">
        <v>10</v>
      </c>
      <c r="K641">
        <v>0</v>
      </c>
      <c r="L641" s="1">
        <v>44287</v>
      </c>
      <c r="M641">
        <v>275</v>
      </c>
      <c r="N641" s="11">
        <f>_xlfn.SWITCH(Sales[[#This Row],[Subscription Type]],"Basic",10,"Premium",10,"Business",25,"Enterprise",27)</f>
        <v>25</v>
      </c>
      <c r="O641">
        <f>IF(Sales[[#This Row],[Number of Users]]-Sales[[#This Row],[Licenses Bought]]&lt;0,0,Sales[[#This Row],[Number of Users]]-Sales[[#This Row],[Licenses Bought]])</f>
        <v>1</v>
      </c>
      <c r="P641" s="3">
        <f>IF(Sales[[#This Row],[Sales Month]]=MAX(Sales[Sales Month]),Sales[[#This Row],[Upsell $ Per Non-Paying User]]*Sales[[#This Row],[Non-Paying Users]],0)</f>
        <v>0</v>
      </c>
      <c r="Q641" t="str">
        <f>_xlfn.IFS(Sales[[#This Row],[Current Upsell $]]=0," ",Sales[[#This Row],[Current Upsell $]]&gt;=400,"High",Sales[[#This Row],[Current Upsell $]]&gt;=100,"Medium",Sales[[#This Row],[Current Upsell $]]&lt;100,"Low")</f>
        <v xml:space="preserve"> </v>
      </c>
      <c r="R641" t="str">
        <f>IF(Sales[[#This Row],[Current Upsell $]]&gt;0,_xlfn.TEXTJOIN(" ",FALSE,Sales[[#This Row],[Subscription Type]],Sales[[#This Row],[Upsell Priority]],TEXT(Sales[[#This Row],[Current Upsell $]],"$#")),"")</f>
        <v/>
      </c>
    </row>
    <row r="642" spans="1:18" x14ac:dyDescent="0.25">
      <c r="A642">
        <v>100126</v>
      </c>
      <c r="B642" t="s">
        <v>0</v>
      </c>
      <c r="D642" s="1"/>
      <c r="E642" s="1"/>
      <c r="F642">
        <v>11</v>
      </c>
      <c r="G642">
        <v>13</v>
      </c>
      <c r="H642" s="1">
        <v>44075</v>
      </c>
      <c r="I642" s="1">
        <v>44378</v>
      </c>
      <c r="J642">
        <v>10</v>
      </c>
      <c r="K642">
        <v>0</v>
      </c>
      <c r="L642" s="1">
        <v>44287</v>
      </c>
      <c r="M642">
        <v>110</v>
      </c>
      <c r="N642" s="11">
        <f>_xlfn.SWITCH(Sales[[#This Row],[Subscription Type]],"Basic",10,"Premium",10,"Business",25,"Enterprise",27)</f>
        <v>10</v>
      </c>
      <c r="O642">
        <f>IF(Sales[[#This Row],[Number of Users]]-Sales[[#This Row],[Licenses Bought]]&lt;0,0,Sales[[#This Row],[Number of Users]]-Sales[[#This Row],[Licenses Bought]])</f>
        <v>2</v>
      </c>
      <c r="P642" s="3">
        <f>IF(Sales[[#This Row],[Sales Month]]=MAX(Sales[Sales Month]),Sales[[#This Row],[Upsell $ Per Non-Paying User]]*Sales[[#This Row],[Non-Paying Users]],0)</f>
        <v>0</v>
      </c>
      <c r="Q642" t="str">
        <f>_xlfn.IFS(Sales[[#This Row],[Current Upsell $]]=0," ",Sales[[#This Row],[Current Upsell $]]&gt;=400,"High",Sales[[#This Row],[Current Upsell $]]&gt;=100,"Medium",Sales[[#This Row],[Current Upsell $]]&lt;100,"Low")</f>
        <v xml:space="preserve"> </v>
      </c>
      <c r="R642" t="str">
        <f>IF(Sales[[#This Row],[Current Upsell $]]&gt;0,_xlfn.TEXTJOIN(" ",FALSE,Sales[[#This Row],[Subscription Type]],Sales[[#This Row],[Upsell Priority]],TEXT(Sales[[#This Row],[Current Upsell $]],"$#")),"")</f>
        <v/>
      </c>
    </row>
    <row r="643" spans="1:18" x14ac:dyDescent="0.25">
      <c r="A643">
        <v>100127</v>
      </c>
      <c r="B643" t="s">
        <v>0</v>
      </c>
      <c r="D643" s="1"/>
      <c r="E643" s="1"/>
      <c r="F643">
        <v>10</v>
      </c>
      <c r="G643">
        <v>15</v>
      </c>
      <c r="H643" s="1">
        <v>44075</v>
      </c>
      <c r="I643" s="1">
        <v>44378</v>
      </c>
      <c r="J643">
        <v>10</v>
      </c>
      <c r="K643">
        <v>0</v>
      </c>
      <c r="L643" s="1">
        <v>44287</v>
      </c>
      <c r="M643">
        <v>100</v>
      </c>
      <c r="N643" s="11">
        <f>_xlfn.SWITCH(Sales[[#This Row],[Subscription Type]],"Basic",10,"Premium",10,"Business",25,"Enterprise",27)</f>
        <v>10</v>
      </c>
      <c r="O643">
        <f>IF(Sales[[#This Row],[Number of Users]]-Sales[[#This Row],[Licenses Bought]]&lt;0,0,Sales[[#This Row],[Number of Users]]-Sales[[#This Row],[Licenses Bought]])</f>
        <v>5</v>
      </c>
      <c r="P643" s="3">
        <f>IF(Sales[[#This Row],[Sales Month]]=MAX(Sales[Sales Month]),Sales[[#This Row],[Upsell $ Per Non-Paying User]]*Sales[[#This Row],[Non-Paying Users]],0)</f>
        <v>0</v>
      </c>
      <c r="Q643" t="str">
        <f>_xlfn.IFS(Sales[[#This Row],[Current Upsell $]]=0," ",Sales[[#This Row],[Current Upsell $]]&gt;=400,"High",Sales[[#This Row],[Current Upsell $]]&gt;=100,"Medium",Sales[[#This Row],[Current Upsell $]]&lt;100,"Low")</f>
        <v xml:space="preserve"> </v>
      </c>
      <c r="R643" t="str">
        <f>IF(Sales[[#This Row],[Current Upsell $]]&gt;0,_xlfn.TEXTJOIN(" ",FALSE,Sales[[#This Row],[Subscription Type]],Sales[[#This Row],[Upsell Priority]],TEXT(Sales[[#This Row],[Current Upsell $]],"$#")),"")</f>
        <v/>
      </c>
    </row>
    <row r="644" spans="1:18" x14ac:dyDescent="0.25">
      <c r="A644">
        <v>100130</v>
      </c>
      <c r="B644" t="s">
        <v>3</v>
      </c>
      <c r="F644">
        <v>0</v>
      </c>
      <c r="G644">
        <v>8</v>
      </c>
      <c r="H644" s="1">
        <v>44075</v>
      </c>
      <c r="I644" s="1">
        <v>44378</v>
      </c>
      <c r="J644">
        <v>10</v>
      </c>
      <c r="K644">
        <v>0</v>
      </c>
      <c r="L644" s="1">
        <v>44287</v>
      </c>
      <c r="M644">
        <v>0</v>
      </c>
      <c r="N644" s="11">
        <f>_xlfn.SWITCH(Sales[[#This Row],[Subscription Type]],"Basic",10,"Premium",10,"Business",25,"Enterprise",27)</f>
        <v>10</v>
      </c>
      <c r="O644">
        <f>IF(Sales[[#This Row],[Number of Users]]-Sales[[#This Row],[Licenses Bought]]&lt;0,0,Sales[[#This Row],[Number of Users]]-Sales[[#This Row],[Licenses Bought]])</f>
        <v>8</v>
      </c>
      <c r="P644" s="3">
        <f>IF(Sales[[#This Row],[Sales Month]]=MAX(Sales[Sales Month]),Sales[[#This Row],[Upsell $ Per Non-Paying User]]*Sales[[#This Row],[Non-Paying Users]],0)</f>
        <v>0</v>
      </c>
      <c r="Q644" t="str">
        <f>_xlfn.IFS(Sales[[#This Row],[Current Upsell $]]=0," ",Sales[[#This Row],[Current Upsell $]]&gt;=400,"High",Sales[[#This Row],[Current Upsell $]]&gt;=100,"Medium",Sales[[#This Row],[Current Upsell $]]&lt;100,"Low")</f>
        <v xml:space="preserve"> </v>
      </c>
      <c r="R644" t="str">
        <f>IF(Sales[[#This Row],[Current Upsell $]]&gt;0,_xlfn.TEXTJOIN(" ",FALSE,Sales[[#This Row],[Subscription Type]],Sales[[#This Row],[Upsell Priority]],TEXT(Sales[[#This Row],[Current Upsell $]],"$#")),"")</f>
        <v/>
      </c>
    </row>
    <row r="645" spans="1:18" x14ac:dyDescent="0.25">
      <c r="A645">
        <v>100133</v>
      </c>
      <c r="B645" t="s">
        <v>3</v>
      </c>
      <c r="F645">
        <v>0</v>
      </c>
      <c r="G645">
        <v>3</v>
      </c>
      <c r="H645" s="1">
        <v>44075</v>
      </c>
      <c r="I645" s="1">
        <v>44378</v>
      </c>
      <c r="J645">
        <v>10</v>
      </c>
      <c r="K645">
        <v>0</v>
      </c>
      <c r="L645" s="1">
        <v>44287</v>
      </c>
      <c r="M645">
        <v>0</v>
      </c>
      <c r="N645" s="11">
        <f>_xlfn.SWITCH(Sales[[#This Row],[Subscription Type]],"Basic",10,"Premium",10,"Business",25,"Enterprise",27)</f>
        <v>10</v>
      </c>
      <c r="O645">
        <f>IF(Sales[[#This Row],[Number of Users]]-Sales[[#This Row],[Licenses Bought]]&lt;0,0,Sales[[#This Row],[Number of Users]]-Sales[[#This Row],[Licenses Bought]])</f>
        <v>3</v>
      </c>
      <c r="P645" s="3">
        <f>IF(Sales[[#This Row],[Sales Month]]=MAX(Sales[Sales Month]),Sales[[#This Row],[Upsell $ Per Non-Paying User]]*Sales[[#This Row],[Non-Paying Users]],0)</f>
        <v>0</v>
      </c>
      <c r="Q645" t="str">
        <f>_xlfn.IFS(Sales[[#This Row],[Current Upsell $]]=0," ",Sales[[#This Row],[Current Upsell $]]&gt;=400,"High",Sales[[#This Row],[Current Upsell $]]&gt;=100,"Medium",Sales[[#This Row],[Current Upsell $]]&lt;100,"Low")</f>
        <v xml:space="preserve"> </v>
      </c>
      <c r="R645" t="str">
        <f>IF(Sales[[#This Row],[Current Upsell $]]&gt;0,_xlfn.TEXTJOIN(" ",FALSE,Sales[[#This Row],[Subscription Type]],Sales[[#This Row],[Upsell Priority]],TEXT(Sales[[#This Row],[Current Upsell $]],"$#")),"")</f>
        <v/>
      </c>
    </row>
    <row r="646" spans="1:18" x14ac:dyDescent="0.25">
      <c r="A646">
        <v>100134</v>
      </c>
      <c r="B646" t="s">
        <v>0</v>
      </c>
      <c r="F646">
        <v>1</v>
      </c>
      <c r="G646">
        <v>2</v>
      </c>
      <c r="H646" s="1">
        <v>44075</v>
      </c>
      <c r="I646" s="1">
        <v>44348</v>
      </c>
      <c r="J646">
        <v>9</v>
      </c>
      <c r="K646">
        <v>0</v>
      </c>
      <c r="L646" s="1">
        <v>44287</v>
      </c>
      <c r="M646">
        <v>10</v>
      </c>
      <c r="N646" s="11">
        <f>_xlfn.SWITCH(Sales[[#This Row],[Subscription Type]],"Basic",10,"Premium",10,"Business",25,"Enterprise",27)</f>
        <v>10</v>
      </c>
      <c r="O646">
        <f>IF(Sales[[#This Row],[Number of Users]]-Sales[[#This Row],[Licenses Bought]]&lt;0,0,Sales[[#This Row],[Number of Users]]-Sales[[#This Row],[Licenses Bought]])</f>
        <v>1</v>
      </c>
      <c r="P646" s="3">
        <f>IF(Sales[[#This Row],[Sales Month]]=MAX(Sales[Sales Month]),Sales[[#This Row],[Upsell $ Per Non-Paying User]]*Sales[[#This Row],[Non-Paying Users]],0)</f>
        <v>0</v>
      </c>
      <c r="Q646" t="str">
        <f>_xlfn.IFS(Sales[[#This Row],[Current Upsell $]]=0," ",Sales[[#This Row],[Current Upsell $]]&gt;=400,"High",Sales[[#This Row],[Current Upsell $]]&gt;=100,"Medium",Sales[[#This Row],[Current Upsell $]]&lt;100,"Low")</f>
        <v xml:space="preserve"> </v>
      </c>
      <c r="R646" t="str">
        <f>IF(Sales[[#This Row],[Current Upsell $]]&gt;0,_xlfn.TEXTJOIN(" ",FALSE,Sales[[#This Row],[Subscription Type]],Sales[[#This Row],[Upsell Priority]],TEXT(Sales[[#This Row],[Current Upsell $]],"$#")),"")</f>
        <v/>
      </c>
    </row>
    <row r="647" spans="1:18" x14ac:dyDescent="0.25">
      <c r="A647">
        <v>100135</v>
      </c>
      <c r="B647" t="s">
        <v>3</v>
      </c>
      <c r="F647">
        <v>0</v>
      </c>
      <c r="G647">
        <v>2</v>
      </c>
      <c r="H647" s="1">
        <v>44075</v>
      </c>
      <c r="I647" s="1">
        <v>44378</v>
      </c>
      <c r="J647">
        <v>10</v>
      </c>
      <c r="K647">
        <v>0</v>
      </c>
      <c r="L647" s="1">
        <v>44287</v>
      </c>
      <c r="M647">
        <v>0</v>
      </c>
      <c r="N647" s="11">
        <f>_xlfn.SWITCH(Sales[[#This Row],[Subscription Type]],"Basic",10,"Premium",10,"Business",25,"Enterprise",27)</f>
        <v>10</v>
      </c>
      <c r="O647">
        <f>IF(Sales[[#This Row],[Number of Users]]-Sales[[#This Row],[Licenses Bought]]&lt;0,0,Sales[[#This Row],[Number of Users]]-Sales[[#This Row],[Licenses Bought]])</f>
        <v>2</v>
      </c>
      <c r="P647" s="3">
        <f>IF(Sales[[#This Row],[Sales Month]]=MAX(Sales[Sales Month]),Sales[[#This Row],[Upsell $ Per Non-Paying User]]*Sales[[#This Row],[Non-Paying Users]],0)</f>
        <v>0</v>
      </c>
      <c r="Q647" t="str">
        <f>_xlfn.IFS(Sales[[#This Row],[Current Upsell $]]=0," ",Sales[[#This Row],[Current Upsell $]]&gt;=400,"High",Sales[[#This Row],[Current Upsell $]]&gt;=100,"Medium",Sales[[#This Row],[Current Upsell $]]&lt;100,"Low")</f>
        <v xml:space="preserve"> </v>
      </c>
      <c r="R647" t="str">
        <f>IF(Sales[[#This Row],[Current Upsell $]]&gt;0,_xlfn.TEXTJOIN(" ",FALSE,Sales[[#This Row],[Subscription Type]],Sales[[#This Row],[Upsell Priority]],TEXT(Sales[[#This Row],[Current Upsell $]],"$#")),"")</f>
        <v/>
      </c>
    </row>
    <row r="648" spans="1:18" x14ac:dyDescent="0.25">
      <c r="A648">
        <v>100137</v>
      </c>
      <c r="B648" t="s">
        <v>3</v>
      </c>
      <c r="F648">
        <v>0</v>
      </c>
      <c r="G648">
        <v>2</v>
      </c>
      <c r="H648" s="1">
        <v>44075</v>
      </c>
      <c r="I648" s="1">
        <v>44287</v>
      </c>
      <c r="J648">
        <v>7</v>
      </c>
      <c r="K648">
        <v>2</v>
      </c>
      <c r="L648" s="1">
        <v>44287</v>
      </c>
      <c r="M648">
        <v>0</v>
      </c>
      <c r="N648" s="11">
        <f>_xlfn.SWITCH(Sales[[#This Row],[Subscription Type]],"Basic",10,"Premium",10,"Business",25,"Enterprise",27)</f>
        <v>10</v>
      </c>
      <c r="O648">
        <f>IF(Sales[[#This Row],[Number of Users]]-Sales[[#This Row],[Licenses Bought]]&lt;0,0,Sales[[#This Row],[Number of Users]]-Sales[[#This Row],[Licenses Bought]])</f>
        <v>2</v>
      </c>
      <c r="P648" s="3">
        <f>IF(Sales[[#This Row],[Sales Month]]=MAX(Sales[Sales Month]),Sales[[#This Row],[Upsell $ Per Non-Paying User]]*Sales[[#This Row],[Non-Paying Users]],0)</f>
        <v>0</v>
      </c>
      <c r="Q648" t="str">
        <f>_xlfn.IFS(Sales[[#This Row],[Current Upsell $]]=0," ",Sales[[#This Row],[Current Upsell $]]&gt;=400,"High",Sales[[#This Row],[Current Upsell $]]&gt;=100,"Medium",Sales[[#This Row],[Current Upsell $]]&lt;100,"Low")</f>
        <v xml:space="preserve"> </v>
      </c>
      <c r="R648" t="str">
        <f>IF(Sales[[#This Row],[Current Upsell $]]&gt;0,_xlfn.TEXTJOIN(" ",FALSE,Sales[[#This Row],[Subscription Type]],Sales[[#This Row],[Upsell Priority]],TEXT(Sales[[#This Row],[Current Upsell $]],"$#")),"")</f>
        <v/>
      </c>
    </row>
    <row r="649" spans="1:18" x14ac:dyDescent="0.25">
      <c r="A649">
        <v>100138</v>
      </c>
      <c r="B649" t="s">
        <v>0</v>
      </c>
      <c r="F649">
        <v>1</v>
      </c>
      <c r="G649">
        <v>2</v>
      </c>
      <c r="H649" s="1">
        <v>44075</v>
      </c>
      <c r="I649" s="1">
        <v>44378</v>
      </c>
      <c r="J649">
        <v>10</v>
      </c>
      <c r="K649">
        <v>0</v>
      </c>
      <c r="L649" s="1">
        <v>44287</v>
      </c>
      <c r="M649">
        <v>10</v>
      </c>
      <c r="N649" s="11">
        <f>_xlfn.SWITCH(Sales[[#This Row],[Subscription Type]],"Basic",10,"Premium",10,"Business",25,"Enterprise",27)</f>
        <v>10</v>
      </c>
      <c r="O649">
        <f>IF(Sales[[#This Row],[Number of Users]]-Sales[[#This Row],[Licenses Bought]]&lt;0,0,Sales[[#This Row],[Number of Users]]-Sales[[#This Row],[Licenses Bought]])</f>
        <v>1</v>
      </c>
      <c r="P649" s="3">
        <f>IF(Sales[[#This Row],[Sales Month]]=MAX(Sales[Sales Month]),Sales[[#This Row],[Upsell $ Per Non-Paying User]]*Sales[[#This Row],[Non-Paying Users]],0)</f>
        <v>0</v>
      </c>
      <c r="Q649" t="str">
        <f>_xlfn.IFS(Sales[[#This Row],[Current Upsell $]]=0," ",Sales[[#This Row],[Current Upsell $]]&gt;=400,"High",Sales[[#This Row],[Current Upsell $]]&gt;=100,"Medium",Sales[[#This Row],[Current Upsell $]]&lt;100,"Low")</f>
        <v xml:space="preserve"> </v>
      </c>
      <c r="R649" t="str">
        <f>IF(Sales[[#This Row],[Current Upsell $]]&gt;0,_xlfn.TEXTJOIN(" ",FALSE,Sales[[#This Row],[Subscription Type]],Sales[[#This Row],[Upsell Priority]],TEXT(Sales[[#This Row],[Current Upsell $]],"$#")),"")</f>
        <v/>
      </c>
    </row>
    <row r="650" spans="1:18" x14ac:dyDescent="0.25">
      <c r="A650">
        <v>100141</v>
      </c>
      <c r="B650" t="s">
        <v>0</v>
      </c>
      <c r="D650" s="1"/>
      <c r="E650" s="1"/>
      <c r="F650">
        <v>1</v>
      </c>
      <c r="G650">
        <v>2</v>
      </c>
      <c r="H650" s="1">
        <v>44075</v>
      </c>
      <c r="I650" s="1">
        <v>44378</v>
      </c>
      <c r="J650">
        <v>10</v>
      </c>
      <c r="K650">
        <v>0</v>
      </c>
      <c r="L650" s="1">
        <v>44287</v>
      </c>
      <c r="M650">
        <v>10</v>
      </c>
      <c r="N650" s="11">
        <f>_xlfn.SWITCH(Sales[[#This Row],[Subscription Type]],"Basic",10,"Premium",10,"Business",25,"Enterprise",27)</f>
        <v>10</v>
      </c>
      <c r="O650">
        <f>IF(Sales[[#This Row],[Number of Users]]-Sales[[#This Row],[Licenses Bought]]&lt;0,0,Sales[[#This Row],[Number of Users]]-Sales[[#This Row],[Licenses Bought]])</f>
        <v>1</v>
      </c>
      <c r="P650" s="3">
        <f>IF(Sales[[#This Row],[Sales Month]]=MAX(Sales[Sales Month]),Sales[[#This Row],[Upsell $ Per Non-Paying User]]*Sales[[#This Row],[Non-Paying Users]],0)</f>
        <v>0</v>
      </c>
      <c r="Q650" t="str">
        <f>_xlfn.IFS(Sales[[#This Row],[Current Upsell $]]=0," ",Sales[[#This Row],[Current Upsell $]]&gt;=400,"High",Sales[[#This Row],[Current Upsell $]]&gt;=100,"Medium",Sales[[#This Row],[Current Upsell $]]&lt;100,"Low")</f>
        <v xml:space="preserve"> </v>
      </c>
      <c r="R650" t="str">
        <f>IF(Sales[[#This Row],[Current Upsell $]]&gt;0,_xlfn.TEXTJOIN(" ",FALSE,Sales[[#This Row],[Subscription Type]],Sales[[#This Row],[Upsell Priority]],TEXT(Sales[[#This Row],[Current Upsell $]],"$#")),"")</f>
        <v/>
      </c>
    </row>
    <row r="651" spans="1:18" x14ac:dyDescent="0.25">
      <c r="A651">
        <v>100142</v>
      </c>
      <c r="B651" t="s">
        <v>0</v>
      </c>
      <c r="D651" s="1"/>
      <c r="E651" s="1"/>
      <c r="F651">
        <v>1</v>
      </c>
      <c r="G651">
        <v>2</v>
      </c>
      <c r="H651" s="1">
        <v>44075</v>
      </c>
      <c r="I651" s="1">
        <v>44378</v>
      </c>
      <c r="J651">
        <v>10</v>
      </c>
      <c r="K651">
        <v>0</v>
      </c>
      <c r="L651" s="1">
        <v>44287</v>
      </c>
      <c r="M651">
        <v>10</v>
      </c>
      <c r="N651" s="11">
        <f>_xlfn.SWITCH(Sales[[#This Row],[Subscription Type]],"Basic",10,"Premium",10,"Business",25,"Enterprise",27)</f>
        <v>10</v>
      </c>
      <c r="O651">
        <f>IF(Sales[[#This Row],[Number of Users]]-Sales[[#This Row],[Licenses Bought]]&lt;0,0,Sales[[#This Row],[Number of Users]]-Sales[[#This Row],[Licenses Bought]])</f>
        <v>1</v>
      </c>
      <c r="P651" s="3">
        <f>IF(Sales[[#This Row],[Sales Month]]=MAX(Sales[Sales Month]),Sales[[#This Row],[Upsell $ Per Non-Paying User]]*Sales[[#This Row],[Non-Paying Users]],0)</f>
        <v>0</v>
      </c>
      <c r="Q651" t="str">
        <f>_xlfn.IFS(Sales[[#This Row],[Current Upsell $]]=0," ",Sales[[#This Row],[Current Upsell $]]&gt;=400,"High",Sales[[#This Row],[Current Upsell $]]&gt;=100,"Medium",Sales[[#This Row],[Current Upsell $]]&lt;100,"Low")</f>
        <v xml:space="preserve"> </v>
      </c>
      <c r="R651" t="str">
        <f>IF(Sales[[#This Row],[Current Upsell $]]&gt;0,_xlfn.TEXTJOIN(" ",FALSE,Sales[[#This Row],[Subscription Type]],Sales[[#This Row],[Upsell Priority]],TEXT(Sales[[#This Row],[Current Upsell $]],"$#")),"")</f>
        <v/>
      </c>
    </row>
    <row r="652" spans="1:18" x14ac:dyDescent="0.25">
      <c r="A652">
        <v>100143</v>
      </c>
      <c r="B652" t="s">
        <v>0</v>
      </c>
      <c r="D652" s="1"/>
      <c r="E652" s="1"/>
      <c r="F652">
        <v>1</v>
      </c>
      <c r="G652">
        <v>2</v>
      </c>
      <c r="H652" s="1">
        <v>44075</v>
      </c>
      <c r="I652" s="1">
        <v>44378</v>
      </c>
      <c r="J652">
        <v>10</v>
      </c>
      <c r="K652">
        <v>0</v>
      </c>
      <c r="L652" s="1">
        <v>44287</v>
      </c>
      <c r="M652">
        <v>10</v>
      </c>
      <c r="N652" s="11">
        <f>_xlfn.SWITCH(Sales[[#This Row],[Subscription Type]],"Basic",10,"Premium",10,"Business",25,"Enterprise",27)</f>
        <v>10</v>
      </c>
      <c r="O652">
        <f>IF(Sales[[#This Row],[Number of Users]]-Sales[[#This Row],[Licenses Bought]]&lt;0,0,Sales[[#This Row],[Number of Users]]-Sales[[#This Row],[Licenses Bought]])</f>
        <v>1</v>
      </c>
      <c r="P652" s="3">
        <f>IF(Sales[[#This Row],[Sales Month]]=MAX(Sales[Sales Month]),Sales[[#This Row],[Upsell $ Per Non-Paying User]]*Sales[[#This Row],[Non-Paying Users]],0)</f>
        <v>0</v>
      </c>
      <c r="Q652" t="str">
        <f>_xlfn.IFS(Sales[[#This Row],[Current Upsell $]]=0," ",Sales[[#This Row],[Current Upsell $]]&gt;=400,"High",Sales[[#This Row],[Current Upsell $]]&gt;=100,"Medium",Sales[[#This Row],[Current Upsell $]]&lt;100,"Low")</f>
        <v xml:space="preserve"> </v>
      </c>
      <c r="R652" t="str">
        <f>IF(Sales[[#This Row],[Current Upsell $]]&gt;0,_xlfn.TEXTJOIN(" ",FALSE,Sales[[#This Row],[Subscription Type]],Sales[[#This Row],[Upsell Priority]],TEXT(Sales[[#This Row],[Current Upsell $]],"$#")),"")</f>
        <v/>
      </c>
    </row>
    <row r="653" spans="1:18" x14ac:dyDescent="0.25">
      <c r="A653">
        <v>100144</v>
      </c>
      <c r="B653" t="s">
        <v>0</v>
      </c>
      <c r="D653" s="1"/>
      <c r="E653" s="1"/>
      <c r="F653">
        <v>1</v>
      </c>
      <c r="G653">
        <v>2</v>
      </c>
      <c r="H653" s="1">
        <v>44075</v>
      </c>
      <c r="I653" s="1">
        <v>44378</v>
      </c>
      <c r="J653">
        <v>10</v>
      </c>
      <c r="K653">
        <v>0</v>
      </c>
      <c r="L653" s="1">
        <v>44287</v>
      </c>
      <c r="M653">
        <v>10</v>
      </c>
      <c r="N653" s="11">
        <f>_xlfn.SWITCH(Sales[[#This Row],[Subscription Type]],"Basic",10,"Premium",10,"Business",25,"Enterprise",27)</f>
        <v>10</v>
      </c>
      <c r="O653">
        <f>IF(Sales[[#This Row],[Number of Users]]-Sales[[#This Row],[Licenses Bought]]&lt;0,0,Sales[[#This Row],[Number of Users]]-Sales[[#This Row],[Licenses Bought]])</f>
        <v>1</v>
      </c>
      <c r="P653" s="3">
        <f>IF(Sales[[#This Row],[Sales Month]]=MAX(Sales[Sales Month]),Sales[[#This Row],[Upsell $ Per Non-Paying User]]*Sales[[#This Row],[Non-Paying Users]],0)</f>
        <v>0</v>
      </c>
      <c r="Q653" t="str">
        <f>_xlfn.IFS(Sales[[#This Row],[Current Upsell $]]=0," ",Sales[[#This Row],[Current Upsell $]]&gt;=400,"High",Sales[[#This Row],[Current Upsell $]]&gt;=100,"Medium",Sales[[#This Row],[Current Upsell $]]&lt;100,"Low")</f>
        <v xml:space="preserve"> </v>
      </c>
      <c r="R653" t="str">
        <f>IF(Sales[[#This Row],[Current Upsell $]]&gt;0,_xlfn.TEXTJOIN(" ",FALSE,Sales[[#This Row],[Subscription Type]],Sales[[#This Row],[Upsell Priority]],TEXT(Sales[[#This Row],[Current Upsell $]],"$#")),"")</f>
        <v/>
      </c>
    </row>
    <row r="654" spans="1:18" x14ac:dyDescent="0.25">
      <c r="A654">
        <v>100145</v>
      </c>
      <c r="B654" t="s">
        <v>0</v>
      </c>
      <c r="D654" s="1"/>
      <c r="E654" s="1"/>
      <c r="F654">
        <v>1</v>
      </c>
      <c r="G654">
        <v>2</v>
      </c>
      <c r="H654" s="1">
        <v>44075</v>
      </c>
      <c r="I654" s="1">
        <v>44378</v>
      </c>
      <c r="J654">
        <v>10</v>
      </c>
      <c r="K654">
        <v>0</v>
      </c>
      <c r="L654" s="1">
        <v>44287</v>
      </c>
      <c r="M654">
        <v>10</v>
      </c>
      <c r="N654" s="11">
        <f>_xlfn.SWITCH(Sales[[#This Row],[Subscription Type]],"Basic",10,"Premium",10,"Business",25,"Enterprise",27)</f>
        <v>10</v>
      </c>
      <c r="O654">
        <f>IF(Sales[[#This Row],[Number of Users]]-Sales[[#This Row],[Licenses Bought]]&lt;0,0,Sales[[#This Row],[Number of Users]]-Sales[[#This Row],[Licenses Bought]])</f>
        <v>1</v>
      </c>
      <c r="P654" s="3">
        <f>IF(Sales[[#This Row],[Sales Month]]=MAX(Sales[Sales Month]),Sales[[#This Row],[Upsell $ Per Non-Paying User]]*Sales[[#This Row],[Non-Paying Users]],0)</f>
        <v>0</v>
      </c>
      <c r="Q654" t="str">
        <f>_xlfn.IFS(Sales[[#This Row],[Current Upsell $]]=0," ",Sales[[#This Row],[Current Upsell $]]&gt;=400,"High",Sales[[#This Row],[Current Upsell $]]&gt;=100,"Medium",Sales[[#This Row],[Current Upsell $]]&lt;100,"Low")</f>
        <v xml:space="preserve"> </v>
      </c>
      <c r="R654" t="str">
        <f>IF(Sales[[#This Row],[Current Upsell $]]&gt;0,_xlfn.TEXTJOIN(" ",FALSE,Sales[[#This Row],[Subscription Type]],Sales[[#This Row],[Upsell Priority]],TEXT(Sales[[#This Row],[Current Upsell $]],"$#")),"")</f>
        <v/>
      </c>
    </row>
    <row r="655" spans="1:18" x14ac:dyDescent="0.25">
      <c r="A655">
        <v>100146</v>
      </c>
      <c r="B655" t="s">
        <v>0</v>
      </c>
      <c r="D655" s="1"/>
      <c r="E655" s="1"/>
      <c r="F655">
        <v>52</v>
      </c>
      <c r="G655">
        <v>56</v>
      </c>
      <c r="H655" s="1">
        <v>44105</v>
      </c>
      <c r="I655" s="1">
        <v>44378</v>
      </c>
      <c r="J655">
        <v>9</v>
      </c>
      <c r="K655">
        <v>0</v>
      </c>
      <c r="L655" s="1">
        <v>44287</v>
      </c>
      <c r="M655">
        <v>520</v>
      </c>
      <c r="N655" s="11">
        <f>_xlfn.SWITCH(Sales[[#This Row],[Subscription Type]],"Basic",10,"Premium",10,"Business",25,"Enterprise",27)</f>
        <v>10</v>
      </c>
      <c r="O655">
        <f>IF(Sales[[#This Row],[Number of Users]]-Sales[[#This Row],[Licenses Bought]]&lt;0,0,Sales[[#This Row],[Number of Users]]-Sales[[#This Row],[Licenses Bought]])</f>
        <v>4</v>
      </c>
      <c r="P655" s="3">
        <f>IF(Sales[[#This Row],[Sales Month]]=MAX(Sales[Sales Month]),Sales[[#This Row],[Upsell $ Per Non-Paying User]]*Sales[[#This Row],[Non-Paying Users]],0)</f>
        <v>0</v>
      </c>
      <c r="Q655" t="str">
        <f>_xlfn.IFS(Sales[[#This Row],[Current Upsell $]]=0," ",Sales[[#This Row],[Current Upsell $]]&gt;=400,"High",Sales[[#This Row],[Current Upsell $]]&gt;=100,"Medium",Sales[[#This Row],[Current Upsell $]]&lt;100,"Low")</f>
        <v xml:space="preserve"> </v>
      </c>
      <c r="R655" t="str">
        <f>IF(Sales[[#This Row],[Current Upsell $]]&gt;0,_xlfn.TEXTJOIN(" ",FALSE,Sales[[#This Row],[Subscription Type]],Sales[[#This Row],[Upsell Priority]],TEXT(Sales[[#This Row],[Current Upsell $]],"$#")),"")</f>
        <v/>
      </c>
    </row>
    <row r="656" spans="1:18" x14ac:dyDescent="0.25">
      <c r="A656">
        <v>100147</v>
      </c>
      <c r="B656" t="s">
        <v>0</v>
      </c>
      <c r="D656" s="1"/>
      <c r="E656" s="1"/>
      <c r="F656">
        <v>51</v>
      </c>
      <c r="G656">
        <v>67</v>
      </c>
      <c r="H656" s="1">
        <v>44105</v>
      </c>
      <c r="I656" s="1">
        <v>44378</v>
      </c>
      <c r="J656">
        <v>9</v>
      </c>
      <c r="K656">
        <v>0</v>
      </c>
      <c r="L656" s="1">
        <v>44287</v>
      </c>
      <c r="M656">
        <v>510</v>
      </c>
      <c r="N656" s="11">
        <f>_xlfn.SWITCH(Sales[[#This Row],[Subscription Type]],"Basic",10,"Premium",10,"Business",25,"Enterprise",27)</f>
        <v>10</v>
      </c>
      <c r="O656">
        <f>IF(Sales[[#This Row],[Number of Users]]-Sales[[#This Row],[Licenses Bought]]&lt;0,0,Sales[[#This Row],[Number of Users]]-Sales[[#This Row],[Licenses Bought]])</f>
        <v>16</v>
      </c>
      <c r="P656" s="3">
        <f>IF(Sales[[#This Row],[Sales Month]]=MAX(Sales[Sales Month]),Sales[[#This Row],[Upsell $ Per Non-Paying User]]*Sales[[#This Row],[Non-Paying Users]],0)</f>
        <v>0</v>
      </c>
      <c r="Q656" t="str">
        <f>_xlfn.IFS(Sales[[#This Row],[Current Upsell $]]=0," ",Sales[[#This Row],[Current Upsell $]]&gt;=400,"High",Sales[[#This Row],[Current Upsell $]]&gt;=100,"Medium",Sales[[#This Row],[Current Upsell $]]&lt;100,"Low")</f>
        <v xml:space="preserve"> </v>
      </c>
      <c r="R656" t="str">
        <f>IF(Sales[[#This Row],[Current Upsell $]]&gt;0,_xlfn.TEXTJOIN(" ",FALSE,Sales[[#This Row],[Subscription Type]],Sales[[#This Row],[Upsell Priority]],TEXT(Sales[[#This Row],[Current Upsell $]],"$#")),"")</f>
        <v/>
      </c>
    </row>
    <row r="657" spans="1:18" x14ac:dyDescent="0.25">
      <c r="A657">
        <v>100148</v>
      </c>
      <c r="B657" t="s">
        <v>0</v>
      </c>
      <c r="D657" s="1"/>
      <c r="E657" s="1"/>
      <c r="F657">
        <v>48</v>
      </c>
      <c r="G657">
        <v>62</v>
      </c>
      <c r="H657" s="1">
        <v>44105</v>
      </c>
      <c r="I657" s="1">
        <v>44378</v>
      </c>
      <c r="J657">
        <v>9</v>
      </c>
      <c r="K657">
        <v>0</v>
      </c>
      <c r="L657" s="1">
        <v>44287</v>
      </c>
      <c r="M657">
        <v>480</v>
      </c>
      <c r="N657" s="11">
        <f>_xlfn.SWITCH(Sales[[#This Row],[Subscription Type]],"Basic",10,"Premium",10,"Business",25,"Enterprise",27)</f>
        <v>10</v>
      </c>
      <c r="O657">
        <f>IF(Sales[[#This Row],[Number of Users]]-Sales[[#This Row],[Licenses Bought]]&lt;0,0,Sales[[#This Row],[Number of Users]]-Sales[[#This Row],[Licenses Bought]])</f>
        <v>14</v>
      </c>
      <c r="P657" s="3">
        <f>IF(Sales[[#This Row],[Sales Month]]=MAX(Sales[Sales Month]),Sales[[#This Row],[Upsell $ Per Non-Paying User]]*Sales[[#This Row],[Non-Paying Users]],0)</f>
        <v>0</v>
      </c>
      <c r="Q657" t="str">
        <f>_xlfn.IFS(Sales[[#This Row],[Current Upsell $]]=0," ",Sales[[#This Row],[Current Upsell $]]&gt;=400,"High",Sales[[#This Row],[Current Upsell $]]&gt;=100,"Medium",Sales[[#This Row],[Current Upsell $]]&lt;100,"Low")</f>
        <v xml:space="preserve"> </v>
      </c>
      <c r="R657" t="str">
        <f>IF(Sales[[#This Row],[Current Upsell $]]&gt;0,_xlfn.TEXTJOIN(" ",FALSE,Sales[[#This Row],[Subscription Type]],Sales[[#This Row],[Upsell Priority]],TEXT(Sales[[#This Row],[Current Upsell $]],"$#")),"")</f>
        <v/>
      </c>
    </row>
    <row r="658" spans="1:18" x14ac:dyDescent="0.25">
      <c r="A658">
        <v>100149</v>
      </c>
      <c r="B658" t="s">
        <v>0</v>
      </c>
      <c r="D658" s="1"/>
      <c r="E658" s="1"/>
      <c r="F658">
        <v>33</v>
      </c>
      <c r="G658">
        <v>38</v>
      </c>
      <c r="H658" s="1">
        <v>44105</v>
      </c>
      <c r="I658" s="1">
        <v>44378</v>
      </c>
      <c r="J658">
        <v>9</v>
      </c>
      <c r="K658">
        <v>0</v>
      </c>
      <c r="L658" s="1">
        <v>44287</v>
      </c>
      <c r="M658">
        <v>330</v>
      </c>
      <c r="N658" s="11">
        <f>_xlfn.SWITCH(Sales[[#This Row],[Subscription Type]],"Basic",10,"Premium",10,"Business",25,"Enterprise",27)</f>
        <v>10</v>
      </c>
      <c r="O658">
        <f>IF(Sales[[#This Row],[Number of Users]]-Sales[[#This Row],[Licenses Bought]]&lt;0,0,Sales[[#This Row],[Number of Users]]-Sales[[#This Row],[Licenses Bought]])</f>
        <v>5</v>
      </c>
      <c r="P658" s="3">
        <f>IF(Sales[[#This Row],[Sales Month]]=MAX(Sales[Sales Month]),Sales[[#This Row],[Upsell $ Per Non-Paying User]]*Sales[[#This Row],[Non-Paying Users]],0)</f>
        <v>0</v>
      </c>
      <c r="Q658" t="str">
        <f>_xlfn.IFS(Sales[[#This Row],[Current Upsell $]]=0," ",Sales[[#This Row],[Current Upsell $]]&gt;=400,"High",Sales[[#This Row],[Current Upsell $]]&gt;=100,"Medium",Sales[[#This Row],[Current Upsell $]]&lt;100,"Low")</f>
        <v xml:space="preserve"> </v>
      </c>
      <c r="R658" t="str">
        <f>IF(Sales[[#This Row],[Current Upsell $]]&gt;0,_xlfn.TEXTJOIN(" ",FALSE,Sales[[#This Row],[Subscription Type]],Sales[[#This Row],[Upsell Priority]],TEXT(Sales[[#This Row],[Current Upsell $]],"$#")),"")</f>
        <v/>
      </c>
    </row>
    <row r="659" spans="1:18" x14ac:dyDescent="0.25">
      <c r="A659">
        <v>100150</v>
      </c>
      <c r="B659" t="s">
        <v>0</v>
      </c>
      <c r="D659" s="1"/>
      <c r="E659" s="1"/>
      <c r="F659">
        <v>27</v>
      </c>
      <c r="G659">
        <v>41</v>
      </c>
      <c r="H659" s="1">
        <v>44105</v>
      </c>
      <c r="I659" s="1">
        <v>44378</v>
      </c>
      <c r="J659">
        <v>9</v>
      </c>
      <c r="K659">
        <v>0</v>
      </c>
      <c r="L659" s="1">
        <v>44287</v>
      </c>
      <c r="M659">
        <v>270</v>
      </c>
      <c r="N659" s="11">
        <f>_xlfn.SWITCH(Sales[[#This Row],[Subscription Type]],"Basic",10,"Premium",10,"Business",25,"Enterprise",27)</f>
        <v>10</v>
      </c>
      <c r="O659">
        <f>IF(Sales[[#This Row],[Number of Users]]-Sales[[#This Row],[Licenses Bought]]&lt;0,0,Sales[[#This Row],[Number of Users]]-Sales[[#This Row],[Licenses Bought]])</f>
        <v>14</v>
      </c>
      <c r="P659" s="3">
        <f>IF(Sales[[#This Row],[Sales Month]]=MAX(Sales[Sales Month]),Sales[[#This Row],[Upsell $ Per Non-Paying User]]*Sales[[#This Row],[Non-Paying Users]],0)</f>
        <v>0</v>
      </c>
      <c r="Q659" t="str">
        <f>_xlfn.IFS(Sales[[#This Row],[Current Upsell $]]=0," ",Sales[[#This Row],[Current Upsell $]]&gt;=400,"High",Sales[[#This Row],[Current Upsell $]]&gt;=100,"Medium",Sales[[#This Row],[Current Upsell $]]&lt;100,"Low")</f>
        <v xml:space="preserve"> </v>
      </c>
      <c r="R659" t="str">
        <f>IF(Sales[[#This Row],[Current Upsell $]]&gt;0,_xlfn.TEXTJOIN(" ",FALSE,Sales[[#This Row],[Subscription Type]],Sales[[#This Row],[Upsell Priority]],TEXT(Sales[[#This Row],[Current Upsell $]],"$#")),"")</f>
        <v/>
      </c>
    </row>
    <row r="660" spans="1:18" x14ac:dyDescent="0.25">
      <c r="A660">
        <v>100151</v>
      </c>
      <c r="B660" t="s">
        <v>0</v>
      </c>
      <c r="D660" s="1"/>
      <c r="E660" s="1"/>
      <c r="F660">
        <v>20</v>
      </c>
      <c r="G660">
        <v>25</v>
      </c>
      <c r="H660" s="1">
        <v>44105</v>
      </c>
      <c r="I660" s="1">
        <v>44378</v>
      </c>
      <c r="J660">
        <v>9</v>
      </c>
      <c r="K660">
        <v>0</v>
      </c>
      <c r="L660" s="1">
        <v>44287</v>
      </c>
      <c r="M660">
        <v>200</v>
      </c>
      <c r="N660" s="11">
        <f>_xlfn.SWITCH(Sales[[#This Row],[Subscription Type]],"Basic",10,"Premium",10,"Business",25,"Enterprise",27)</f>
        <v>10</v>
      </c>
      <c r="O660">
        <f>IF(Sales[[#This Row],[Number of Users]]-Sales[[#This Row],[Licenses Bought]]&lt;0,0,Sales[[#This Row],[Number of Users]]-Sales[[#This Row],[Licenses Bought]])</f>
        <v>5</v>
      </c>
      <c r="P660" s="3">
        <f>IF(Sales[[#This Row],[Sales Month]]=MAX(Sales[Sales Month]),Sales[[#This Row],[Upsell $ Per Non-Paying User]]*Sales[[#This Row],[Non-Paying Users]],0)</f>
        <v>0</v>
      </c>
      <c r="Q660" t="str">
        <f>_xlfn.IFS(Sales[[#This Row],[Current Upsell $]]=0," ",Sales[[#This Row],[Current Upsell $]]&gt;=400,"High",Sales[[#This Row],[Current Upsell $]]&gt;=100,"Medium",Sales[[#This Row],[Current Upsell $]]&lt;100,"Low")</f>
        <v xml:space="preserve"> </v>
      </c>
      <c r="R660" t="str">
        <f>IF(Sales[[#This Row],[Current Upsell $]]&gt;0,_xlfn.TEXTJOIN(" ",FALSE,Sales[[#This Row],[Subscription Type]],Sales[[#This Row],[Upsell Priority]],TEXT(Sales[[#This Row],[Current Upsell $]],"$#")),"")</f>
        <v/>
      </c>
    </row>
    <row r="661" spans="1:18" x14ac:dyDescent="0.25">
      <c r="A661">
        <v>100152</v>
      </c>
      <c r="B661" t="s">
        <v>0</v>
      </c>
      <c r="D661" s="1"/>
      <c r="E661" s="1"/>
      <c r="F661">
        <v>10</v>
      </c>
      <c r="G661">
        <v>13</v>
      </c>
      <c r="H661" s="1">
        <v>44105</v>
      </c>
      <c r="I661" s="1">
        <v>44378</v>
      </c>
      <c r="J661">
        <v>9</v>
      </c>
      <c r="K661">
        <v>0</v>
      </c>
      <c r="L661" s="1">
        <v>44287</v>
      </c>
      <c r="M661">
        <v>100</v>
      </c>
      <c r="N661" s="11">
        <f>_xlfn.SWITCH(Sales[[#This Row],[Subscription Type]],"Basic",10,"Premium",10,"Business",25,"Enterprise",27)</f>
        <v>10</v>
      </c>
      <c r="O661">
        <f>IF(Sales[[#This Row],[Number of Users]]-Sales[[#This Row],[Licenses Bought]]&lt;0,0,Sales[[#This Row],[Number of Users]]-Sales[[#This Row],[Licenses Bought]])</f>
        <v>3</v>
      </c>
      <c r="P661" s="3">
        <f>IF(Sales[[#This Row],[Sales Month]]=MAX(Sales[Sales Month]),Sales[[#This Row],[Upsell $ Per Non-Paying User]]*Sales[[#This Row],[Non-Paying Users]],0)</f>
        <v>0</v>
      </c>
      <c r="Q661" t="str">
        <f>_xlfn.IFS(Sales[[#This Row],[Current Upsell $]]=0," ",Sales[[#This Row],[Current Upsell $]]&gt;=400,"High",Sales[[#This Row],[Current Upsell $]]&gt;=100,"Medium",Sales[[#This Row],[Current Upsell $]]&lt;100,"Low")</f>
        <v xml:space="preserve"> </v>
      </c>
      <c r="R661" t="str">
        <f>IF(Sales[[#This Row],[Current Upsell $]]&gt;0,_xlfn.TEXTJOIN(" ",FALSE,Sales[[#This Row],[Subscription Type]],Sales[[#This Row],[Upsell Priority]],TEXT(Sales[[#This Row],[Current Upsell $]],"$#")),"")</f>
        <v/>
      </c>
    </row>
    <row r="662" spans="1:18" x14ac:dyDescent="0.25">
      <c r="A662">
        <v>100154</v>
      </c>
      <c r="B662" t="s">
        <v>0</v>
      </c>
      <c r="D662" s="1"/>
      <c r="E662" s="1"/>
      <c r="F662">
        <v>6</v>
      </c>
      <c r="G662">
        <v>7</v>
      </c>
      <c r="H662" s="1">
        <v>44105</v>
      </c>
      <c r="I662" s="1">
        <v>44378</v>
      </c>
      <c r="J662">
        <v>9</v>
      </c>
      <c r="K662">
        <v>0</v>
      </c>
      <c r="L662" s="1">
        <v>44287</v>
      </c>
      <c r="M662">
        <v>60</v>
      </c>
      <c r="N662" s="11">
        <f>_xlfn.SWITCH(Sales[[#This Row],[Subscription Type]],"Basic",10,"Premium",10,"Business",25,"Enterprise",27)</f>
        <v>10</v>
      </c>
      <c r="O662">
        <f>IF(Sales[[#This Row],[Number of Users]]-Sales[[#This Row],[Licenses Bought]]&lt;0,0,Sales[[#This Row],[Number of Users]]-Sales[[#This Row],[Licenses Bought]])</f>
        <v>1</v>
      </c>
      <c r="P662" s="3">
        <f>IF(Sales[[#This Row],[Sales Month]]=MAX(Sales[Sales Month]),Sales[[#This Row],[Upsell $ Per Non-Paying User]]*Sales[[#This Row],[Non-Paying Users]],0)</f>
        <v>0</v>
      </c>
      <c r="Q662" t="str">
        <f>_xlfn.IFS(Sales[[#This Row],[Current Upsell $]]=0," ",Sales[[#This Row],[Current Upsell $]]&gt;=400,"High",Sales[[#This Row],[Current Upsell $]]&gt;=100,"Medium",Sales[[#This Row],[Current Upsell $]]&lt;100,"Low")</f>
        <v xml:space="preserve"> </v>
      </c>
      <c r="R662" t="str">
        <f>IF(Sales[[#This Row],[Current Upsell $]]&gt;0,_xlfn.TEXTJOIN(" ",FALSE,Sales[[#This Row],[Subscription Type]],Sales[[#This Row],[Upsell Priority]],TEXT(Sales[[#This Row],[Current Upsell $]],"$#")),"")</f>
        <v/>
      </c>
    </row>
    <row r="663" spans="1:18" x14ac:dyDescent="0.25">
      <c r="A663">
        <v>100155</v>
      </c>
      <c r="B663" t="s">
        <v>2</v>
      </c>
      <c r="C663">
        <v>12</v>
      </c>
      <c r="D663" s="1">
        <v>44501</v>
      </c>
      <c r="E663" s="1">
        <v>44865</v>
      </c>
      <c r="F663">
        <v>50</v>
      </c>
      <c r="G663">
        <v>19</v>
      </c>
      <c r="H663" s="1">
        <v>44105</v>
      </c>
      <c r="I663" s="1">
        <v>44378</v>
      </c>
      <c r="J663">
        <v>9</v>
      </c>
      <c r="K663">
        <v>0</v>
      </c>
      <c r="L663" s="1">
        <v>44287</v>
      </c>
      <c r="M663">
        <v>1500</v>
      </c>
      <c r="N663" s="11">
        <f>_xlfn.SWITCH(Sales[[#This Row],[Subscription Type]],"Basic",10,"Premium",10,"Business",25,"Enterprise",27)</f>
        <v>27</v>
      </c>
      <c r="O663">
        <f>IF(Sales[[#This Row],[Number of Users]]-Sales[[#This Row],[Licenses Bought]]&lt;0,0,Sales[[#This Row],[Number of Users]]-Sales[[#This Row],[Licenses Bought]])</f>
        <v>0</v>
      </c>
      <c r="P663" s="3">
        <f>IF(Sales[[#This Row],[Sales Month]]=MAX(Sales[Sales Month]),Sales[[#This Row],[Upsell $ Per Non-Paying User]]*Sales[[#This Row],[Non-Paying Users]],0)</f>
        <v>0</v>
      </c>
      <c r="Q663" t="str">
        <f>_xlfn.IFS(Sales[[#This Row],[Current Upsell $]]=0," ",Sales[[#This Row],[Current Upsell $]]&gt;=400,"High",Sales[[#This Row],[Current Upsell $]]&gt;=100,"Medium",Sales[[#This Row],[Current Upsell $]]&lt;100,"Low")</f>
        <v xml:space="preserve"> </v>
      </c>
      <c r="R663" t="str">
        <f>IF(Sales[[#This Row],[Current Upsell $]]&gt;0,_xlfn.TEXTJOIN(" ",FALSE,Sales[[#This Row],[Subscription Type]],Sales[[#This Row],[Upsell Priority]],TEXT(Sales[[#This Row],[Current Upsell $]],"$#")),"")</f>
        <v/>
      </c>
    </row>
    <row r="664" spans="1:18" x14ac:dyDescent="0.25">
      <c r="A664">
        <v>100156</v>
      </c>
      <c r="B664" t="s">
        <v>3</v>
      </c>
      <c r="F664">
        <v>0</v>
      </c>
      <c r="G664">
        <v>4</v>
      </c>
      <c r="H664" s="1">
        <v>44105</v>
      </c>
      <c r="I664" s="1">
        <v>44317</v>
      </c>
      <c r="J664">
        <v>7</v>
      </c>
      <c r="K664">
        <v>1</v>
      </c>
      <c r="L664" s="1">
        <v>44287</v>
      </c>
      <c r="M664">
        <v>0</v>
      </c>
      <c r="N664" s="11">
        <f>_xlfn.SWITCH(Sales[[#This Row],[Subscription Type]],"Basic",10,"Premium",10,"Business",25,"Enterprise",27)</f>
        <v>10</v>
      </c>
      <c r="O664">
        <f>IF(Sales[[#This Row],[Number of Users]]-Sales[[#This Row],[Licenses Bought]]&lt;0,0,Sales[[#This Row],[Number of Users]]-Sales[[#This Row],[Licenses Bought]])</f>
        <v>4</v>
      </c>
      <c r="P664" s="3">
        <f>IF(Sales[[#This Row],[Sales Month]]=MAX(Sales[Sales Month]),Sales[[#This Row],[Upsell $ Per Non-Paying User]]*Sales[[#This Row],[Non-Paying Users]],0)</f>
        <v>0</v>
      </c>
      <c r="Q664" t="str">
        <f>_xlfn.IFS(Sales[[#This Row],[Current Upsell $]]=0," ",Sales[[#This Row],[Current Upsell $]]&gt;=400,"High",Sales[[#This Row],[Current Upsell $]]&gt;=100,"Medium",Sales[[#This Row],[Current Upsell $]]&lt;100,"Low")</f>
        <v xml:space="preserve"> </v>
      </c>
      <c r="R664" t="str">
        <f>IF(Sales[[#This Row],[Current Upsell $]]&gt;0,_xlfn.TEXTJOIN(" ",FALSE,Sales[[#This Row],[Subscription Type]],Sales[[#This Row],[Upsell Priority]],TEXT(Sales[[#This Row],[Current Upsell $]],"$#")),"")</f>
        <v/>
      </c>
    </row>
    <row r="665" spans="1:18" x14ac:dyDescent="0.25">
      <c r="A665">
        <v>100157</v>
      </c>
      <c r="B665" t="s">
        <v>3</v>
      </c>
      <c r="F665">
        <v>0</v>
      </c>
      <c r="G665">
        <v>2</v>
      </c>
      <c r="H665" s="1">
        <v>44105</v>
      </c>
      <c r="I665" s="1">
        <v>44378</v>
      </c>
      <c r="J665">
        <v>9</v>
      </c>
      <c r="K665">
        <v>0</v>
      </c>
      <c r="L665" s="1">
        <v>44287</v>
      </c>
      <c r="M665">
        <v>0</v>
      </c>
      <c r="N665" s="11">
        <f>_xlfn.SWITCH(Sales[[#This Row],[Subscription Type]],"Basic",10,"Premium",10,"Business",25,"Enterprise",27)</f>
        <v>10</v>
      </c>
      <c r="O665">
        <f>IF(Sales[[#This Row],[Number of Users]]-Sales[[#This Row],[Licenses Bought]]&lt;0,0,Sales[[#This Row],[Number of Users]]-Sales[[#This Row],[Licenses Bought]])</f>
        <v>2</v>
      </c>
      <c r="P665" s="3">
        <f>IF(Sales[[#This Row],[Sales Month]]=MAX(Sales[Sales Month]),Sales[[#This Row],[Upsell $ Per Non-Paying User]]*Sales[[#This Row],[Non-Paying Users]],0)</f>
        <v>0</v>
      </c>
      <c r="Q665" t="str">
        <f>_xlfn.IFS(Sales[[#This Row],[Current Upsell $]]=0," ",Sales[[#This Row],[Current Upsell $]]&gt;=400,"High",Sales[[#This Row],[Current Upsell $]]&gt;=100,"Medium",Sales[[#This Row],[Current Upsell $]]&lt;100,"Low")</f>
        <v xml:space="preserve"> </v>
      </c>
      <c r="R665" t="str">
        <f>IF(Sales[[#This Row],[Current Upsell $]]&gt;0,_xlfn.TEXTJOIN(" ",FALSE,Sales[[#This Row],[Subscription Type]],Sales[[#This Row],[Upsell Priority]],TEXT(Sales[[#This Row],[Current Upsell $]],"$#")),"")</f>
        <v/>
      </c>
    </row>
    <row r="666" spans="1:18" x14ac:dyDescent="0.25">
      <c r="A666">
        <v>100158</v>
      </c>
      <c r="B666" t="s">
        <v>3</v>
      </c>
      <c r="F666">
        <v>0</v>
      </c>
      <c r="G666">
        <v>2</v>
      </c>
      <c r="H666" s="1">
        <v>44105</v>
      </c>
      <c r="I666" s="1">
        <v>44348</v>
      </c>
      <c r="J666">
        <v>8</v>
      </c>
      <c r="K666">
        <v>0</v>
      </c>
      <c r="L666" s="1">
        <v>44287</v>
      </c>
      <c r="M666">
        <v>0</v>
      </c>
      <c r="N666" s="11">
        <f>_xlfn.SWITCH(Sales[[#This Row],[Subscription Type]],"Basic",10,"Premium",10,"Business",25,"Enterprise",27)</f>
        <v>10</v>
      </c>
      <c r="O666">
        <f>IF(Sales[[#This Row],[Number of Users]]-Sales[[#This Row],[Licenses Bought]]&lt;0,0,Sales[[#This Row],[Number of Users]]-Sales[[#This Row],[Licenses Bought]])</f>
        <v>2</v>
      </c>
      <c r="P666" s="3">
        <f>IF(Sales[[#This Row],[Sales Month]]=MAX(Sales[Sales Month]),Sales[[#This Row],[Upsell $ Per Non-Paying User]]*Sales[[#This Row],[Non-Paying Users]],0)</f>
        <v>0</v>
      </c>
      <c r="Q666" t="str">
        <f>_xlfn.IFS(Sales[[#This Row],[Current Upsell $]]=0," ",Sales[[#This Row],[Current Upsell $]]&gt;=400,"High",Sales[[#This Row],[Current Upsell $]]&gt;=100,"Medium",Sales[[#This Row],[Current Upsell $]]&lt;100,"Low")</f>
        <v xml:space="preserve"> </v>
      </c>
      <c r="R666" t="str">
        <f>IF(Sales[[#This Row],[Current Upsell $]]&gt;0,_xlfn.TEXTJOIN(" ",FALSE,Sales[[#This Row],[Subscription Type]],Sales[[#This Row],[Upsell Priority]],TEXT(Sales[[#This Row],[Current Upsell $]],"$#")),"")</f>
        <v/>
      </c>
    </row>
    <row r="667" spans="1:18" x14ac:dyDescent="0.25">
      <c r="A667">
        <v>100159</v>
      </c>
      <c r="B667" t="s">
        <v>3</v>
      </c>
      <c r="F667">
        <v>0</v>
      </c>
      <c r="G667">
        <v>2</v>
      </c>
      <c r="H667" s="1">
        <v>44105</v>
      </c>
      <c r="I667" s="1">
        <v>44378</v>
      </c>
      <c r="J667">
        <v>9</v>
      </c>
      <c r="K667">
        <v>0</v>
      </c>
      <c r="L667" s="1">
        <v>44287</v>
      </c>
      <c r="M667">
        <v>0</v>
      </c>
      <c r="N667" s="11">
        <f>_xlfn.SWITCH(Sales[[#This Row],[Subscription Type]],"Basic",10,"Premium",10,"Business",25,"Enterprise",27)</f>
        <v>10</v>
      </c>
      <c r="O667">
        <f>IF(Sales[[#This Row],[Number of Users]]-Sales[[#This Row],[Licenses Bought]]&lt;0,0,Sales[[#This Row],[Number of Users]]-Sales[[#This Row],[Licenses Bought]])</f>
        <v>2</v>
      </c>
      <c r="P667" s="3">
        <f>IF(Sales[[#This Row],[Sales Month]]=MAX(Sales[Sales Month]),Sales[[#This Row],[Upsell $ Per Non-Paying User]]*Sales[[#This Row],[Non-Paying Users]],0)</f>
        <v>0</v>
      </c>
      <c r="Q667" t="str">
        <f>_xlfn.IFS(Sales[[#This Row],[Current Upsell $]]=0," ",Sales[[#This Row],[Current Upsell $]]&gt;=400,"High",Sales[[#This Row],[Current Upsell $]]&gt;=100,"Medium",Sales[[#This Row],[Current Upsell $]]&lt;100,"Low")</f>
        <v xml:space="preserve"> </v>
      </c>
      <c r="R667" t="str">
        <f>IF(Sales[[#This Row],[Current Upsell $]]&gt;0,_xlfn.TEXTJOIN(" ",FALSE,Sales[[#This Row],[Subscription Type]],Sales[[#This Row],[Upsell Priority]],TEXT(Sales[[#This Row],[Current Upsell $]],"$#")),"")</f>
        <v/>
      </c>
    </row>
    <row r="668" spans="1:18" x14ac:dyDescent="0.25">
      <c r="A668">
        <v>100160</v>
      </c>
      <c r="B668" t="s">
        <v>3</v>
      </c>
      <c r="F668">
        <v>0</v>
      </c>
      <c r="G668">
        <v>2</v>
      </c>
      <c r="H668" s="1">
        <v>44105</v>
      </c>
      <c r="I668" s="1">
        <v>44378</v>
      </c>
      <c r="J668">
        <v>9</v>
      </c>
      <c r="K668">
        <v>0</v>
      </c>
      <c r="L668" s="1">
        <v>44287</v>
      </c>
      <c r="M668">
        <v>0</v>
      </c>
      <c r="N668" s="11">
        <f>_xlfn.SWITCH(Sales[[#This Row],[Subscription Type]],"Basic",10,"Premium",10,"Business",25,"Enterprise",27)</f>
        <v>10</v>
      </c>
      <c r="O668">
        <f>IF(Sales[[#This Row],[Number of Users]]-Sales[[#This Row],[Licenses Bought]]&lt;0,0,Sales[[#This Row],[Number of Users]]-Sales[[#This Row],[Licenses Bought]])</f>
        <v>2</v>
      </c>
      <c r="P668" s="3">
        <f>IF(Sales[[#This Row],[Sales Month]]=MAX(Sales[Sales Month]),Sales[[#This Row],[Upsell $ Per Non-Paying User]]*Sales[[#This Row],[Non-Paying Users]],0)</f>
        <v>0</v>
      </c>
      <c r="Q668" t="str">
        <f>_xlfn.IFS(Sales[[#This Row],[Current Upsell $]]=0," ",Sales[[#This Row],[Current Upsell $]]&gt;=400,"High",Sales[[#This Row],[Current Upsell $]]&gt;=100,"Medium",Sales[[#This Row],[Current Upsell $]]&lt;100,"Low")</f>
        <v xml:space="preserve"> </v>
      </c>
      <c r="R668" t="str">
        <f>IF(Sales[[#This Row],[Current Upsell $]]&gt;0,_xlfn.TEXTJOIN(" ",FALSE,Sales[[#This Row],[Subscription Type]],Sales[[#This Row],[Upsell Priority]],TEXT(Sales[[#This Row],[Current Upsell $]],"$#")),"")</f>
        <v/>
      </c>
    </row>
    <row r="669" spans="1:18" x14ac:dyDescent="0.25">
      <c r="A669">
        <v>100161</v>
      </c>
      <c r="B669" t="s">
        <v>3</v>
      </c>
      <c r="F669">
        <v>0</v>
      </c>
      <c r="G669">
        <v>2</v>
      </c>
      <c r="H669" s="1">
        <v>44105</v>
      </c>
      <c r="I669" s="1">
        <v>44348</v>
      </c>
      <c r="J669">
        <v>8</v>
      </c>
      <c r="K669">
        <v>0</v>
      </c>
      <c r="L669" s="1">
        <v>44287</v>
      </c>
      <c r="M669">
        <v>0</v>
      </c>
      <c r="N669" s="11">
        <f>_xlfn.SWITCH(Sales[[#This Row],[Subscription Type]],"Basic",10,"Premium",10,"Business",25,"Enterprise",27)</f>
        <v>10</v>
      </c>
      <c r="O669">
        <f>IF(Sales[[#This Row],[Number of Users]]-Sales[[#This Row],[Licenses Bought]]&lt;0,0,Sales[[#This Row],[Number of Users]]-Sales[[#This Row],[Licenses Bought]])</f>
        <v>2</v>
      </c>
      <c r="P669" s="3">
        <f>IF(Sales[[#This Row],[Sales Month]]=MAX(Sales[Sales Month]),Sales[[#This Row],[Upsell $ Per Non-Paying User]]*Sales[[#This Row],[Non-Paying Users]],0)</f>
        <v>0</v>
      </c>
      <c r="Q669" t="str">
        <f>_xlfn.IFS(Sales[[#This Row],[Current Upsell $]]=0," ",Sales[[#This Row],[Current Upsell $]]&gt;=400,"High",Sales[[#This Row],[Current Upsell $]]&gt;=100,"Medium",Sales[[#This Row],[Current Upsell $]]&lt;100,"Low")</f>
        <v xml:space="preserve"> </v>
      </c>
      <c r="R669" t="str">
        <f>IF(Sales[[#This Row],[Current Upsell $]]&gt;0,_xlfn.TEXTJOIN(" ",FALSE,Sales[[#This Row],[Subscription Type]],Sales[[#This Row],[Upsell Priority]],TEXT(Sales[[#This Row],[Current Upsell $]],"$#")),"")</f>
        <v/>
      </c>
    </row>
    <row r="670" spans="1:18" x14ac:dyDescent="0.25">
      <c r="A670">
        <v>100162</v>
      </c>
      <c r="B670" t="s">
        <v>3</v>
      </c>
      <c r="F670">
        <v>0</v>
      </c>
      <c r="G670">
        <v>2</v>
      </c>
      <c r="H670" s="1">
        <v>44105</v>
      </c>
      <c r="I670" s="1">
        <v>44378</v>
      </c>
      <c r="J670">
        <v>9</v>
      </c>
      <c r="K670">
        <v>0</v>
      </c>
      <c r="L670" s="1">
        <v>44287</v>
      </c>
      <c r="M670">
        <v>0</v>
      </c>
      <c r="N670" s="11">
        <f>_xlfn.SWITCH(Sales[[#This Row],[Subscription Type]],"Basic",10,"Premium",10,"Business",25,"Enterprise",27)</f>
        <v>10</v>
      </c>
      <c r="O670">
        <f>IF(Sales[[#This Row],[Number of Users]]-Sales[[#This Row],[Licenses Bought]]&lt;0,0,Sales[[#This Row],[Number of Users]]-Sales[[#This Row],[Licenses Bought]])</f>
        <v>2</v>
      </c>
      <c r="P670" s="3">
        <f>IF(Sales[[#This Row],[Sales Month]]=MAX(Sales[Sales Month]),Sales[[#This Row],[Upsell $ Per Non-Paying User]]*Sales[[#This Row],[Non-Paying Users]],0)</f>
        <v>0</v>
      </c>
      <c r="Q670" t="str">
        <f>_xlfn.IFS(Sales[[#This Row],[Current Upsell $]]=0," ",Sales[[#This Row],[Current Upsell $]]&gt;=400,"High",Sales[[#This Row],[Current Upsell $]]&gt;=100,"Medium",Sales[[#This Row],[Current Upsell $]]&lt;100,"Low")</f>
        <v xml:space="preserve"> </v>
      </c>
      <c r="R670" t="str">
        <f>IF(Sales[[#This Row],[Current Upsell $]]&gt;0,_xlfn.TEXTJOIN(" ",FALSE,Sales[[#This Row],[Subscription Type]],Sales[[#This Row],[Upsell Priority]],TEXT(Sales[[#This Row],[Current Upsell $]],"$#")),"")</f>
        <v/>
      </c>
    </row>
    <row r="671" spans="1:18" x14ac:dyDescent="0.25">
      <c r="A671">
        <v>100164</v>
      </c>
      <c r="B671" t="s">
        <v>0</v>
      </c>
      <c r="D671" s="1"/>
      <c r="E671" s="1"/>
      <c r="F671">
        <v>31</v>
      </c>
      <c r="G671">
        <v>31</v>
      </c>
      <c r="H671" s="1">
        <v>44136</v>
      </c>
      <c r="I671" s="1">
        <v>44378</v>
      </c>
      <c r="J671">
        <v>8</v>
      </c>
      <c r="K671">
        <v>0</v>
      </c>
      <c r="L671" s="1">
        <v>44287</v>
      </c>
      <c r="M671">
        <v>310</v>
      </c>
      <c r="N671" s="11">
        <f>_xlfn.SWITCH(Sales[[#This Row],[Subscription Type]],"Basic",10,"Premium",10,"Business",25,"Enterprise",27)</f>
        <v>10</v>
      </c>
      <c r="O671">
        <f>IF(Sales[[#This Row],[Number of Users]]-Sales[[#This Row],[Licenses Bought]]&lt;0,0,Sales[[#This Row],[Number of Users]]-Sales[[#This Row],[Licenses Bought]])</f>
        <v>0</v>
      </c>
      <c r="P671" s="3">
        <f>IF(Sales[[#This Row],[Sales Month]]=MAX(Sales[Sales Month]),Sales[[#This Row],[Upsell $ Per Non-Paying User]]*Sales[[#This Row],[Non-Paying Users]],0)</f>
        <v>0</v>
      </c>
      <c r="Q671" t="str">
        <f>_xlfn.IFS(Sales[[#This Row],[Current Upsell $]]=0," ",Sales[[#This Row],[Current Upsell $]]&gt;=400,"High",Sales[[#This Row],[Current Upsell $]]&gt;=100,"Medium",Sales[[#This Row],[Current Upsell $]]&lt;100,"Low")</f>
        <v xml:space="preserve"> </v>
      </c>
      <c r="R671" t="str">
        <f>IF(Sales[[#This Row],[Current Upsell $]]&gt;0,_xlfn.TEXTJOIN(" ",FALSE,Sales[[#This Row],[Subscription Type]],Sales[[#This Row],[Upsell Priority]],TEXT(Sales[[#This Row],[Current Upsell $]],"$#")),"")</f>
        <v/>
      </c>
    </row>
    <row r="672" spans="1:18" x14ac:dyDescent="0.25">
      <c r="A672">
        <v>100165</v>
      </c>
      <c r="B672" t="s">
        <v>0</v>
      </c>
      <c r="D672" s="1"/>
      <c r="E672" s="1"/>
      <c r="F672">
        <v>29</v>
      </c>
      <c r="G672">
        <v>31</v>
      </c>
      <c r="H672" s="1">
        <v>44136</v>
      </c>
      <c r="I672" s="1">
        <v>44378</v>
      </c>
      <c r="J672">
        <v>8</v>
      </c>
      <c r="K672">
        <v>0</v>
      </c>
      <c r="L672" s="1">
        <v>44287</v>
      </c>
      <c r="M672">
        <v>290</v>
      </c>
      <c r="N672" s="11">
        <f>_xlfn.SWITCH(Sales[[#This Row],[Subscription Type]],"Basic",10,"Premium",10,"Business",25,"Enterprise",27)</f>
        <v>10</v>
      </c>
      <c r="O672">
        <f>IF(Sales[[#This Row],[Number of Users]]-Sales[[#This Row],[Licenses Bought]]&lt;0,0,Sales[[#This Row],[Number of Users]]-Sales[[#This Row],[Licenses Bought]])</f>
        <v>2</v>
      </c>
      <c r="P672" s="3">
        <f>IF(Sales[[#This Row],[Sales Month]]=MAX(Sales[Sales Month]),Sales[[#This Row],[Upsell $ Per Non-Paying User]]*Sales[[#This Row],[Non-Paying Users]],0)</f>
        <v>0</v>
      </c>
      <c r="Q672" t="str">
        <f>_xlfn.IFS(Sales[[#This Row],[Current Upsell $]]=0," ",Sales[[#This Row],[Current Upsell $]]&gt;=400,"High",Sales[[#This Row],[Current Upsell $]]&gt;=100,"Medium",Sales[[#This Row],[Current Upsell $]]&lt;100,"Low")</f>
        <v xml:space="preserve"> </v>
      </c>
      <c r="R672" t="str">
        <f>IF(Sales[[#This Row],[Current Upsell $]]&gt;0,_xlfn.TEXTJOIN(" ",FALSE,Sales[[#This Row],[Subscription Type]],Sales[[#This Row],[Upsell Priority]],TEXT(Sales[[#This Row],[Current Upsell $]],"$#")),"")</f>
        <v/>
      </c>
    </row>
    <row r="673" spans="1:18" x14ac:dyDescent="0.25">
      <c r="A673">
        <v>100166</v>
      </c>
      <c r="B673" t="s">
        <v>0</v>
      </c>
      <c r="D673" s="1"/>
      <c r="E673" s="1"/>
      <c r="F673">
        <v>17</v>
      </c>
      <c r="G673">
        <v>23</v>
      </c>
      <c r="H673" s="1">
        <v>44136</v>
      </c>
      <c r="I673" s="1">
        <v>44378</v>
      </c>
      <c r="J673">
        <v>8</v>
      </c>
      <c r="K673">
        <v>0</v>
      </c>
      <c r="L673" s="1">
        <v>44287</v>
      </c>
      <c r="M673">
        <v>170</v>
      </c>
      <c r="N673" s="11">
        <f>_xlfn.SWITCH(Sales[[#This Row],[Subscription Type]],"Basic",10,"Premium",10,"Business",25,"Enterprise",27)</f>
        <v>10</v>
      </c>
      <c r="O673">
        <f>IF(Sales[[#This Row],[Number of Users]]-Sales[[#This Row],[Licenses Bought]]&lt;0,0,Sales[[#This Row],[Number of Users]]-Sales[[#This Row],[Licenses Bought]])</f>
        <v>6</v>
      </c>
      <c r="P673" s="3">
        <f>IF(Sales[[#This Row],[Sales Month]]=MAX(Sales[Sales Month]),Sales[[#This Row],[Upsell $ Per Non-Paying User]]*Sales[[#This Row],[Non-Paying Users]],0)</f>
        <v>0</v>
      </c>
      <c r="Q673" t="str">
        <f>_xlfn.IFS(Sales[[#This Row],[Current Upsell $]]=0," ",Sales[[#This Row],[Current Upsell $]]&gt;=400,"High",Sales[[#This Row],[Current Upsell $]]&gt;=100,"Medium",Sales[[#This Row],[Current Upsell $]]&lt;100,"Low")</f>
        <v xml:space="preserve"> </v>
      </c>
      <c r="R673" t="str">
        <f>IF(Sales[[#This Row],[Current Upsell $]]&gt;0,_xlfn.TEXTJOIN(" ",FALSE,Sales[[#This Row],[Subscription Type]],Sales[[#This Row],[Upsell Priority]],TEXT(Sales[[#This Row],[Current Upsell $]],"$#")),"")</f>
        <v/>
      </c>
    </row>
    <row r="674" spans="1:18" x14ac:dyDescent="0.25">
      <c r="A674">
        <v>100167</v>
      </c>
      <c r="B674" t="s">
        <v>2</v>
      </c>
      <c r="C674">
        <v>12</v>
      </c>
      <c r="D674" s="1">
        <v>44409</v>
      </c>
      <c r="E674" s="1">
        <v>44773</v>
      </c>
      <c r="F674">
        <v>80</v>
      </c>
      <c r="G674">
        <v>86</v>
      </c>
      <c r="H674" s="1">
        <v>44136</v>
      </c>
      <c r="I674" s="1">
        <v>44378</v>
      </c>
      <c r="J674">
        <v>8</v>
      </c>
      <c r="K674">
        <v>0</v>
      </c>
      <c r="L674" s="1">
        <v>44287</v>
      </c>
      <c r="M674">
        <v>2400</v>
      </c>
      <c r="N674" s="11">
        <f>_xlfn.SWITCH(Sales[[#This Row],[Subscription Type]],"Basic",10,"Premium",10,"Business",25,"Enterprise",27)</f>
        <v>27</v>
      </c>
      <c r="O674">
        <f>IF(Sales[[#This Row],[Number of Users]]-Sales[[#This Row],[Licenses Bought]]&lt;0,0,Sales[[#This Row],[Number of Users]]-Sales[[#This Row],[Licenses Bought]])</f>
        <v>6</v>
      </c>
      <c r="P674" s="3">
        <f>IF(Sales[[#This Row],[Sales Month]]=MAX(Sales[Sales Month]),Sales[[#This Row],[Upsell $ Per Non-Paying User]]*Sales[[#This Row],[Non-Paying Users]],0)</f>
        <v>0</v>
      </c>
      <c r="Q674" t="str">
        <f>_xlfn.IFS(Sales[[#This Row],[Current Upsell $]]=0," ",Sales[[#This Row],[Current Upsell $]]&gt;=400,"High",Sales[[#This Row],[Current Upsell $]]&gt;=100,"Medium",Sales[[#This Row],[Current Upsell $]]&lt;100,"Low")</f>
        <v xml:space="preserve"> </v>
      </c>
      <c r="R674" t="str">
        <f>IF(Sales[[#This Row],[Current Upsell $]]&gt;0,_xlfn.TEXTJOIN(" ",FALSE,Sales[[#This Row],[Subscription Type]],Sales[[#This Row],[Upsell Priority]],TEXT(Sales[[#This Row],[Current Upsell $]],"$#")),"")</f>
        <v/>
      </c>
    </row>
    <row r="675" spans="1:18" x14ac:dyDescent="0.25">
      <c r="A675">
        <v>100169</v>
      </c>
      <c r="B675" t="s">
        <v>0</v>
      </c>
      <c r="F675">
        <v>1</v>
      </c>
      <c r="G675">
        <v>2</v>
      </c>
      <c r="H675" s="1">
        <v>44136</v>
      </c>
      <c r="I675" s="1">
        <v>44317</v>
      </c>
      <c r="J675">
        <v>6</v>
      </c>
      <c r="K675">
        <v>1</v>
      </c>
      <c r="L675" s="1">
        <v>44287</v>
      </c>
      <c r="M675">
        <v>10</v>
      </c>
      <c r="N675" s="11">
        <f>_xlfn.SWITCH(Sales[[#This Row],[Subscription Type]],"Basic",10,"Premium",10,"Business",25,"Enterprise",27)</f>
        <v>10</v>
      </c>
      <c r="O675">
        <f>IF(Sales[[#This Row],[Number of Users]]-Sales[[#This Row],[Licenses Bought]]&lt;0,0,Sales[[#This Row],[Number of Users]]-Sales[[#This Row],[Licenses Bought]])</f>
        <v>1</v>
      </c>
      <c r="P675" s="3">
        <f>IF(Sales[[#This Row],[Sales Month]]=MAX(Sales[Sales Month]),Sales[[#This Row],[Upsell $ Per Non-Paying User]]*Sales[[#This Row],[Non-Paying Users]],0)</f>
        <v>0</v>
      </c>
      <c r="Q675" t="str">
        <f>_xlfn.IFS(Sales[[#This Row],[Current Upsell $]]=0," ",Sales[[#This Row],[Current Upsell $]]&gt;=400,"High",Sales[[#This Row],[Current Upsell $]]&gt;=100,"Medium",Sales[[#This Row],[Current Upsell $]]&lt;100,"Low")</f>
        <v xml:space="preserve"> </v>
      </c>
      <c r="R675" t="str">
        <f>IF(Sales[[#This Row],[Current Upsell $]]&gt;0,_xlfn.TEXTJOIN(" ",FALSE,Sales[[#This Row],[Subscription Type]],Sales[[#This Row],[Upsell Priority]],TEXT(Sales[[#This Row],[Current Upsell $]],"$#")),"")</f>
        <v/>
      </c>
    </row>
    <row r="676" spans="1:18" x14ac:dyDescent="0.25">
      <c r="A676">
        <v>100170</v>
      </c>
      <c r="B676" t="s">
        <v>0</v>
      </c>
      <c r="D676" s="1"/>
      <c r="E676" s="1"/>
      <c r="F676">
        <v>1</v>
      </c>
      <c r="G676">
        <v>2</v>
      </c>
      <c r="H676" s="1">
        <v>44136</v>
      </c>
      <c r="I676" s="1">
        <v>44378</v>
      </c>
      <c r="J676">
        <v>8</v>
      </c>
      <c r="K676">
        <v>0</v>
      </c>
      <c r="L676" s="1">
        <v>44287</v>
      </c>
      <c r="M676">
        <v>10</v>
      </c>
      <c r="N676" s="11">
        <f>_xlfn.SWITCH(Sales[[#This Row],[Subscription Type]],"Basic",10,"Premium",10,"Business",25,"Enterprise",27)</f>
        <v>10</v>
      </c>
      <c r="O676">
        <f>IF(Sales[[#This Row],[Number of Users]]-Sales[[#This Row],[Licenses Bought]]&lt;0,0,Sales[[#This Row],[Number of Users]]-Sales[[#This Row],[Licenses Bought]])</f>
        <v>1</v>
      </c>
      <c r="P676" s="3">
        <f>IF(Sales[[#This Row],[Sales Month]]=MAX(Sales[Sales Month]),Sales[[#This Row],[Upsell $ Per Non-Paying User]]*Sales[[#This Row],[Non-Paying Users]],0)</f>
        <v>0</v>
      </c>
      <c r="Q676" t="str">
        <f>_xlfn.IFS(Sales[[#This Row],[Current Upsell $]]=0," ",Sales[[#This Row],[Current Upsell $]]&gt;=400,"High",Sales[[#This Row],[Current Upsell $]]&gt;=100,"Medium",Sales[[#This Row],[Current Upsell $]]&lt;100,"Low")</f>
        <v xml:space="preserve"> </v>
      </c>
      <c r="R676" t="str">
        <f>IF(Sales[[#This Row],[Current Upsell $]]&gt;0,_xlfn.TEXTJOIN(" ",FALSE,Sales[[#This Row],[Subscription Type]],Sales[[#This Row],[Upsell Priority]],TEXT(Sales[[#This Row],[Current Upsell $]],"$#")),"")</f>
        <v/>
      </c>
    </row>
    <row r="677" spans="1:18" x14ac:dyDescent="0.25">
      <c r="A677">
        <v>100171</v>
      </c>
      <c r="B677" t="s">
        <v>0</v>
      </c>
      <c r="D677" s="1"/>
      <c r="E677" s="1"/>
      <c r="F677">
        <v>43</v>
      </c>
      <c r="G677">
        <v>53</v>
      </c>
      <c r="H677" s="1">
        <v>44166</v>
      </c>
      <c r="I677" s="1">
        <v>44378</v>
      </c>
      <c r="J677">
        <v>7</v>
      </c>
      <c r="K677">
        <v>0</v>
      </c>
      <c r="L677" s="1">
        <v>44287</v>
      </c>
      <c r="M677">
        <v>430</v>
      </c>
      <c r="N677" s="11">
        <f>_xlfn.SWITCH(Sales[[#This Row],[Subscription Type]],"Basic",10,"Premium",10,"Business",25,"Enterprise",27)</f>
        <v>10</v>
      </c>
      <c r="O677">
        <f>IF(Sales[[#This Row],[Number of Users]]-Sales[[#This Row],[Licenses Bought]]&lt;0,0,Sales[[#This Row],[Number of Users]]-Sales[[#This Row],[Licenses Bought]])</f>
        <v>10</v>
      </c>
      <c r="P677" s="3">
        <f>IF(Sales[[#This Row],[Sales Month]]=MAX(Sales[Sales Month]),Sales[[#This Row],[Upsell $ Per Non-Paying User]]*Sales[[#This Row],[Non-Paying Users]],0)</f>
        <v>0</v>
      </c>
      <c r="Q677" t="str">
        <f>_xlfn.IFS(Sales[[#This Row],[Current Upsell $]]=0," ",Sales[[#This Row],[Current Upsell $]]&gt;=400,"High",Sales[[#This Row],[Current Upsell $]]&gt;=100,"Medium",Sales[[#This Row],[Current Upsell $]]&lt;100,"Low")</f>
        <v xml:space="preserve"> </v>
      </c>
      <c r="R677" t="str">
        <f>IF(Sales[[#This Row],[Current Upsell $]]&gt;0,_xlfn.TEXTJOIN(" ",FALSE,Sales[[#This Row],[Subscription Type]],Sales[[#This Row],[Upsell Priority]],TEXT(Sales[[#This Row],[Current Upsell $]],"$#")),"")</f>
        <v/>
      </c>
    </row>
    <row r="678" spans="1:18" x14ac:dyDescent="0.25">
      <c r="A678">
        <v>100172</v>
      </c>
      <c r="B678" t="s">
        <v>1</v>
      </c>
      <c r="D678" s="1"/>
      <c r="E678" s="1"/>
      <c r="F678">
        <v>9</v>
      </c>
      <c r="G678">
        <v>12</v>
      </c>
      <c r="H678" s="1">
        <v>44166</v>
      </c>
      <c r="I678" s="1">
        <v>44378</v>
      </c>
      <c r="J678">
        <v>7</v>
      </c>
      <c r="K678">
        <v>0</v>
      </c>
      <c r="L678" s="1">
        <v>44287</v>
      </c>
      <c r="M678">
        <v>225</v>
      </c>
      <c r="N678" s="11">
        <f>_xlfn.SWITCH(Sales[[#This Row],[Subscription Type]],"Basic",10,"Premium",10,"Business",25,"Enterprise",27)</f>
        <v>25</v>
      </c>
      <c r="O678">
        <f>IF(Sales[[#This Row],[Number of Users]]-Sales[[#This Row],[Licenses Bought]]&lt;0,0,Sales[[#This Row],[Number of Users]]-Sales[[#This Row],[Licenses Bought]])</f>
        <v>3</v>
      </c>
      <c r="P678" s="3">
        <f>IF(Sales[[#This Row],[Sales Month]]=MAX(Sales[Sales Month]),Sales[[#This Row],[Upsell $ Per Non-Paying User]]*Sales[[#This Row],[Non-Paying Users]],0)</f>
        <v>0</v>
      </c>
      <c r="Q678" t="str">
        <f>_xlfn.IFS(Sales[[#This Row],[Current Upsell $]]=0," ",Sales[[#This Row],[Current Upsell $]]&gt;=400,"High",Sales[[#This Row],[Current Upsell $]]&gt;=100,"Medium",Sales[[#This Row],[Current Upsell $]]&lt;100,"Low")</f>
        <v xml:space="preserve"> </v>
      </c>
      <c r="R678" t="str">
        <f>IF(Sales[[#This Row],[Current Upsell $]]&gt;0,_xlfn.TEXTJOIN(" ",FALSE,Sales[[#This Row],[Subscription Type]],Sales[[#This Row],[Upsell Priority]],TEXT(Sales[[#This Row],[Current Upsell $]],"$#")),"")</f>
        <v/>
      </c>
    </row>
    <row r="679" spans="1:18" x14ac:dyDescent="0.25">
      <c r="A679">
        <v>100174</v>
      </c>
      <c r="B679" t="s">
        <v>3</v>
      </c>
      <c r="F679">
        <v>0</v>
      </c>
      <c r="G679">
        <v>7</v>
      </c>
      <c r="H679" s="1">
        <v>44166</v>
      </c>
      <c r="I679" s="1">
        <v>44287</v>
      </c>
      <c r="J679">
        <v>4</v>
      </c>
      <c r="K679">
        <v>2</v>
      </c>
      <c r="L679" s="1">
        <v>44287</v>
      </c>
      <c r="M679">
        <v>0</v>
      </c>
      <c r="N679" s="11">
        <f>_xlfn.SWITCH(Sales[[#This Row],[Subscription Type]],"Basic",10,"Premium",10,"Business",25,"Enterprise",27)</f>
        <v>10</v>
      </c>
      <c r="O679">
        <f>IF(Sales[[#This Row],[Number of Users]]-Sales[[#This Row],[Licenses Bought]]&lt;0,0,Sales[[#This Row],[Number of Users]]-Sales[[#This Row],[Licenses Bought]])</f>
        <v>7</v>
      </c>
      <c r="P679" s="3">
        <f>IF(Sales[[#This Row],[Sales Month]]=MAX(Sales[Sales Month]),Sales[[#This Row],[Upsell $ Per Non-Paying User]]*Sales[[#This Row],[Non-Paying Users]],0)</f>
        <v>0</v>
      </c>
      <c r="Q679" t="str">
        <f>_xlfn.IFS(Sales[[#This Row],[Current Upsell $]]=0," ",Sales[[#This Row],[Current Upsell $]]&gt;=400,"High",Sales[[#This Row],[Current Upsell $]]&gt;=100,"Medium",Sales[[#This Row],[Current Upsell $]]&lt;100,"Low")</f>
        <v xml:space="preserve"> </v>
      </c>
      <c r="R679" t="str">
        <f>IF(Sales[[#This Row],[Current Upsell $]]&gt;0,_xlfn.TEXTJOIN(" ",FALSE,Sales[[#This Row],[Subscription Type]],Sales[[#This Row],[Upsell Priority]],TEXT(Sales[[#This Row],[Current Upsell $]],"$#")),"")</f>
        <v/>
      </c>
    </row>
    <row r="680" spans="1:18" x14ac:dyDescent="0.25">
      <c r="A680">
        <v>100175</v>
      </c>
      <c r="B680" t="s">
        <v>0</v>
      </c>
      <c r="F680">
        <v>5</v>
      </c>
      <c r="G680">
        <v>7</v>
      </c>
      <c r="H680" s="1">
        <v>44166</v>
      </c>
      <c r="I680" s="1">
        <v>44378</v>
      </c>
      <c r="J680">
        <v>7</v>
      </c>
      <c r="K680">
        <v>0</v>
      </c>
      <c r="L680" s="1">
        <v>44287</v>
      </c>
      <c r="M680">
        <v>50</v>
      </c>
      <c r="N680" s="11">
        <f>_xlfn.SWITCH(Sales[[#This Row],[Subscription Type]],"Basic",10,"Premium",10,"Business",25,"Enterprise",27)</f>
        <v>10</v>
      </c>
      <c r="O680">
        <f>IF(Sales[[#This Row],[Number of Users]]-Sales[[#This Row],[Licenses Bought]]&lt;0,0,Sales[[#This Row],[Number of Users]]-Sales[[#This Row],[Licenses Bought]])</f>
        <v>2</v>
      </c>
      <c r="P680" s="3">
        <f>IF(Sales[[#This Row],[Sales Month]]=MAX(Sales[Sales Month]),Sales[[#This Row],[Upsell $ Per Non-Paying User]]*Sales[[#This Row],[Non-Paying Users]],0)</f>
        <v>0</v>
      </c>
      <c r="Q680" t="str">
        <f>_xlfn.IFS(Sales[[#This Row],[Current Upsell $]]=0," ",Sales[[#This Row],[Current Upsell $]]&gt;=400,"High",Sales[[#This Row],[Current Upsell $]]&gt;=100,"Medium",Sales[[#This Row],[Current Upsell $]]&lt;100,"Low")</f>
        <v xml:space="preserve"> </v>
      </c>
      <c r="R680" t="str">
        <f>IF(Sales[[#This Row],[Current Upsell $]]&gt;0,_xlfn.TEXTJOIN(" ",FALSE,Sales[[#This Row],[Subscription Type]],Sales[[#This Row],[Upsell Priority]],TEXT(Sales[[#This Row],[Current Upsell $]],"$#")),"")</f>
        <v/>
      </c>
    </row>
    <row r="681" spans="1:18" x14ac:dyDescent="0.25">
      <c r="A681">
        <v>100176</v>
      </c>
      <c r="B681" t="s">
        <v>3</v>
      </c>
      <c r="F681">
        <v>0</v>
      </c>
      <c r="G681">
        <v>7</v>
      </c>
      <c r="H681" s="1">
        <v>44166</v>
      </c>
      <c r="I681" s="1">
        <v>44317</v>
      </c>
      <c r="J681">
        <v>5</v>
      </c>
      <c r="K681">
        <v>1</v>
      </c>
      <c r="L681" s="1">
        <v>44287</v>
      </c>
      <c r="M681">
        <v>0</v>
      </c>
      <c r="N681" s="11">
        <f>_xlfn.SWITCH(Sales[[#This Row],[Subscription Type]],"Basic",10,"Premium",10,"Business",25,"Enterprise",27)</f>
        <v>10</v>
      </c>
      <c r="O681">
        <f>IF(Sales[[#This Row],[Number of Users]]-Sales[[#This Row],[Licenses Bought]]&lt;0,0,Sales[[#This Row],[Number of Users]]-Sales[[#This Row],[Licenses Bought]])</f>
        <v>7</v>
      </c>
      <c r="P681" s="3">
        <f>IF(Sales[[#This Row],[Sales Month]]=MAX(Sales[Sales Month]),Sales[[#This Row],[Upsell $ Per Non-Paying User]]*Sales[[#This Row],[Non-Paying Users]],0)</f>
        <v>0</v>
      </c>
      <c r="Q681" t="str">
        <f>_xlfn.IFS(Sales[[#This Row],[Current Upsell $]]=0," ",Sales[[#This Row],[Current Upsell $]]&gt;=400,"High",Sales[[#This Row],[Current Upsell $]]&gt;=100,"Medium",Sales[[#This Row],[Current Upsell $]]&lt;100,"Low")</f>
        <v xml:space="preserve"> </v>
      </c>
      <c r="R681" t="str">
        <f>IF(Sales[[#This Row],[Current Upsell $]]&gt;0,_xlfn.TEXTJOIN(" ",FALSE,Sales[[#This Row],[Subscription Type]],Sales[[#This Row],[Upsell Priority]],TEXT(Sales[[#This Row],[Current Upsell $]],"$#")),"")</f>
        <v/>
      </c>
    </row>
    <row r="682" spans="1:18" x14ac:dyDescent="0.25">
      <c r="A682">
        <v>100178</v>
      </c>
      <c r="B682" t="s">
        <v>0</v>
      </c>
      <c r="D682" s="1"/>
      <c r="E682" s="1"/>
      <c r="F682">
        <v>4</v>
      </c>
      <c r="G682">
        <v>5</v>
      </c>
      <c r="H682" s="1">
        <v>44166</v>
      </c>
      <c r="I682" s="1">
        <v>44378</v>
      </c>
      <c r="J682">
        <v>7</v>
      </c>
      <c r="K682">
        <v>0</v>
      </c>
      <c r="L682" s="1">
        <v>44287</v>
      </c>
      <c r="M682">
        <v>40</v>
      </c>
      <c r="N682" s="11">
        <f>_xlfn.SWITCH(Sales[[#This Row],[Subscription Type]],"Basic",10,"Premium",10,"Business",25,"Enterprise",27)</f>
        <v>10</v>
      </c>
      <c r="O682">
        <f>IF(Sales[[#This Row],[Number of Users]]-Sales[[#This Row],[Licenses Bought]]&lt;0,0,Sales[[#This Row],[Number of Users]]-Sales[[#This Row],[Licenses Bought]])</f>
        <v>1</v>
      </c>
      <c r="P682" s="3">
        <f>IF(Sales[[#This Row],[Sales Month]]=MAX(Sales[Sales Month]),Sales[[#This Row],[Upsell $ Per Non-Paying User]]*Sales[[#This Row],[Non-Paying Users]],0)</f>
        <v>0</v>
      </c>
      <c r="Q682" t="str">
        <f>_xlfn.IFS(Sales[[#This Row],[Current Upsell $]]=0," ",Sales[[#This Row],[Current Upsell $]]&gt;=400,"High",Sales[[#This Row],[Current Upsell $]]&gt;=100,"Medium",Sales[[#This Row],[Current Upsell $]]&lt;100,"Low")</f>
        <v xml:space="preserve"> </v>
      </c>
      <c r="R682" t="str">
        <f>IF(Sales[[#This Row],[Current Upsell $]]&gt;0,_xlfn.TEXTJOIN(" ",FALSE,Sales[[#This Row],[Subscription Type]],Sales[[#This Row],[Upsell Priority]],TEXT(Sales[[#This Row],[Current Upsell $]],"$#")),"")</f>
        <v/>
      </c>
    </row>
    <row r="683" spans="1:18" x14ac:dyDescent="0.25">
      <c r="A683">
        <v>100179</v>
      </c>
      <c r="B683" t="s">
        <v>3</v>
      </c>
      <c r="F683">
        <v>0</v>
      </c>
      <c r="G683">
        <v>3</v>
      </c>
      <c r="H683" s="1">
        <v>44166</v>
      </c>
      <c r="I683" s="1">
        <v>44287</v>
      </c>
      <c r="J683">
        <v>4</v>
      </c>
      <c r="K683">
        <v>2</v>
      </c>
      <c r="L683" s="1">
        <v>44287</v>
      </c>
      <c r="M683">
        <v>0</v>
      </c>
      <c r="N683" s="11">
        <f>_xlfn.SWITCH(Sales[[#This Row],[Subscription Type]],"Basic",10,"Premium",10,"Business",25,"Enterprise",27)</f>
        <v>10</v>
      </c>
      <c r="O683">
        <f>IF(Sales[[#This Row],[Number of Users]]-Sales[[#This Row],[Licenses Bought]]&lt;0,0,Sales[[#This Row],[Number of Users]]-Sales[[#This Row],[Licenses Bought]])</f>
        <v>3</v>
      </c>
      <c r="P683" s="3">
        <f>IF(Sales[[#This Row],[Sales Month]]=MAX(Sales[Sales Month]),Sales[[#This Row],[Upsell $ Per Non-Paying User]]*Sales[[#This Row],[Non-Paying Users]],0)</f>
        <v>0</v>
      </c>
      <c r="Q683" t="str">
        <f>_xlfn.IFS(Sales[[#This Row],[Current Upsell $]]=0," ",Sales[[#This Row],[Current Upsell $]]&gt;=400,"High",Sales[[#This Row],[Current Upsell $]]&gt;=100,"Medium",Sales[[#This Row],[Current Upsell $]]&lt;100,"Low")</f>
        <v xml:space="preserve"> </v>
      </c>
      <c r="R683" t="str">
        <f>IF(Sales[[#This Row],[Current Upsell $]]&gt;0,_xlfn.TEXTJOIN(" ",FALSE,Sales[[#This Row],[Subscription Type]],Sales[[#This Row],[Upsell Priority]],TEXT(Sales[[#This Row],[Current Upsell $]],"$#")),"")</f>
        <v/>
      </c>
    </row>
    <row r="684" spans="1:18" x14ac:dyDescent="0.25">
      <c r="A684">
        <v>100181</v>
      </c>
      <c r="B684" t="s">
        <v>3</v>
      </c>
      <c r="F684">
        <v>0</v>
      </c>
      <c r="G684">
        <v>1</v>
      </c>
      <c r="H684" s="1">
        <v>44166</v>
      </c>
      <c r="I684" s="1">
        <v>44317</v>
      </c>
      <c r="J684">
        <v>5</v>
      </c>
      <c r="K684">
        <v>1</v>
      </c>
      <c r="L684" s="1">
        <v>44287</v>
      </c>
      <c r="M684">
        <v>0</v>
      </c>
      <c r="N684" s="11">
        <f>_xlfn.SWITCH(Sales[[#This Row],[Subscription Type]],"Basic",10,"Premium",10,"Business",25,"Enterprise",27)</f>
        <v>10</v>
      </c>
      <c r="O684">
        <f>IF(Sales[[#This Row],[Number of Users]]-Sales[[#This Row],[Licenses Bought]]&lt;0,0,Sales[[#This Row],[Number of Users]]-Sales[[#This Row],[Licenses Bought]])</f>
        <v>1</v>
      </c>
      <c r="P684" s="3">
        <f>IF(Sales[[#This Row],[Sales Month]]=MAX(Sales[Sales Month]),Sales[[#This Row],[Upsell $ Per Non-Paying User]]*Sales[[#This Row],[Non-Paying Users]],0)</f>
        <v>0</v>
      </c>
      <c r="Q684" t="str">
        <f>_xlfn.IFS(Sales[[#This Row],[Current Upsell $]]=0," ",Sales[[#This Row],[Current Upsell $]]&gt;=400,"High",Sales[[#This Row],[Current Upsell $]]&gt;=100,"Medium",Sales[[#This Row],[Current Upsell $]]&lt;100,"Low")</f>
        <v xml:space="preserve"> </v>
      </c>
      <c r="R684" t="str">
        <f>IF(Sales[[#This Row],[Current Upsell $]]&gt;0,_xlfn.TEXTJOIN(" ",FALSE,Sales[[#This Row],[Subscription Type]],Sales[[#This Row],[Upsell Priority]],TEXT(Sales[[#This Row],[Current Upsell $]],"$#")),"")</f>
        <v/>
      </c>
    </row>
    <row r="685" spans="1:18" x14ac:dyDescent="0.25">
      <c r="A685">
        <v>100183</v>
      </c>
      <c r="B685" t="s">
        <v>0</v>
      </c>
      <c r="D685" s="1"/>
      <c r="E685" s="1"/>
      <c r="F685">
        <v>34</v>
      </c>
      <c r="G685">
        <v>49</v>
      </c>
      <c r="H685" s="1">
        <v>44197</v>
      </c>
      <c r="I685" s="1">
        <v>44378</v>
      </c>
      <c r="J685">
        <v>6</v>
      </c>
      <c r="K685">
        <v>0</v>
      </c>
      <c r="L685" s="1">
        <v>44287</v>
      </c>
      <c r="M685">
        <v>340</v>
      </c>
      <c r="N685" s="11">
        <f>_xlfn.SWITCH(Sales[[#This Row],[Subscription Type]],"Basic",10,"Premium",10,"Business",25,"Enterprise",27)</f>
        <v>10</v>
      </c>
      <c r="O685">
        <f>IF(Sales[[#This Row],[Number of Users]]-Sales[[#This Row],[Licenses Bought]]&lt;0,0,Sales[[#This Row],[Number of Users]]-Sales[[#This Row],[Licenses Bought]])</f>
        <v>15</v>
      </c>
      <c r="P685" s="3">
        <f>IF(Sales[[#This Row],[Sales Month]]=MAX(Sales[Sales Month]),Sales[[#This Row],[Upsell $ Per Non-Paying User]]*Sales[[#This Row],[Non-Paying Users]],0)</f>
        <v>0</v>
      </c>
      <c r="Q685" t="str">
        <f>_xlfn.IFS(Sales[[#This Row],[Current Upsell $]]=0," ",Sales[[#This Row],[Current Upsell $]]&gt;=400,"High",Sales[[#This Row],[Current Upsell $]]&gt;=100,"Medium",Sales[[#This Row],[Current Upsell $]]&lt;100,"Low")</f>
        <v xml:space="preserve"> </v>
      </c>
      <c r="R685" t="str">
        <f>IF(Sales[[#This Row],[Current Upsell $]]&gt;0,_xlfn.TEXTJOIN(" ",FALSE,Sales[[#This Row],[Subscription Type]],Sales[[#This Row],[Upsell Priority]],TEXT(Sales[[#This Row],[Current Upsell $]],"$#")),"")</f>
        <v/>
      </c>
    </row>
    <row r="686" spans="1:18" x14ac:dyDescent="0.25">
      <c r="A686">
        <v>100184</v>
      </c>
      <c r="B686" t="s">
        <v>0</v>
      </c>
      <c r="D686" s="1"/>
      <c r="E686" s="1"/>
      <c r="F686">
        <v>27</v>
      </c>
      <c r="G686">
        <v>33</v>
      </c>
      <c r="H686" s="1">
        <v>44197</v>
      </c>
      <c r="I686" s="1">
        <v>44378</v>
      </c>
      <c r="J686">
        <v>6</v>
      </c>
      <c r="K686">
        <v>0</v>
      </c>
      <c r="L686" s="1">
        <v>44287</v>
      </c>
      <c r="M686">
        <v>270</v>
      </c>
      <c r="N686" s="11">
        <f>_xlfn.SWITCH(Sales[[#This Row],[Subscription Type]],"Basic",10,"Premium",10,"Business",25,"Enterprise",27)</f>
        <v>10</v>
      </c>
      <c r="O686">
        <f>IF(Sales[[#This Row],[Number of Users]]-Sales[[#This Row],[Licenses Bought]]&lt;0,0,Sales[[#This Row],[Number of Users]]-Sales[[#This Row],[Licenses Bought]])</f>
        <v>6</v>
      </c>
      <c r="P686" s="3">
        <f>IF(Sales[[#This Row],[Sales Month]]=MAX(Sales[Sales Month]),Sales[[#This Row],[Upsell $ Per Non-Paying User]]*Sales[[#This Row],[Non-Paying Users]],0)</f>
        <v>0</v>
      </c>
      <c r="Q686" t="str">
        <f>_xlfn.IFS(Sales[[#This Row],[Current Upsell $]]=0," ",Sales[[#This Row],[Current Upsell $]]&gt;=400,"High",Sales[[#This Row],[Current Upsell $]]&gt;=100,"Medium",Sales[[#This Row],[Current Upsell $]]&lt;100,"Low")</f>
        <v xml:space="preserve"> </v>
      </c>
      <c r="R686" t="str">
        <f>IF(Sales[[#This Row],[Current Upsell $]]&gt;0,_xlfn.TEXTJOIN(" ",FALSE,Sales[[#This Row],[Subscription Type]],Sales[[#This Row],[Upsell Priority]],TEXT(Sales[[#This Row],[Current Upsell $]],"$#")),"")</f>
        <v/>
      </c>
    </row>
    <row r="687" spans="1:18" x14ac:dyDescent="0.25">
      <c r="A687">
        <v>100185</v>
      </c>
      <c r="B687" t="s">
        <v>3</v>
      </c>
      <c r="F687">
        <v>0</v>
      </c>
      <c r="G687">
        <v>11</v>
      </c>
      <c r="H687" s="1">
        <v>44197</v>
      </c>
      <c r="I687" s="1">
        <v>44348</v>
      </c>
      <c r="J687">
        <v>5</v>
      </c>
      <c r="K687">
        <v>0</v>
      </c>
      <c r="L687" s="1">
        <v>44287</v>
      </c>
      <c r="M687">
        <v>0</v>
      </c>
      <c r="N687" s="11">
        <f>_xlfn.SWITCH(Sales[[#This Row],[Subscription Type]],"Basic",10,"Premium",10,"Business",25,"Enterprise",27)</f>
        <v>10</v>
      </c>
      <c r="O687">
        <f>IF(Sales[[#This Row],[Number of Users]]-Sales[[#This Row],[Licenses Bought]]&lt;0,0,Sales[[#This Row],[Number of Users]]-Sales[[#This Row],[Licenses Bought]])</f>
        <v>11</v>
      </c>
      <c r="P687" s="3">
        <f>IF(Sales[[#This Row],[Sales Month]]=MAX(Sales[Sales Month]),Sales[[#This Row],[Upsell $ Per Non-Paying User]]*Sales[[#This Row],[Non-Paying Users]],0)</f>
        <v>0</v>
      </c>
      <c r="Q687" t="str">
        <f>_xlfn.IFS(Sales[[#This Row],[Current Upsell $]]=0," ",Sales[[#This Row],[Current Upsell $]]&gt;=400,"High",Sales[[#This Row],[Current Upsell $]]&gt;=100,"Medium",Sales[[#This Row],[Current Upsell $]]&lt;100,"Low")</f>
        <v xml:space="preserve"> </v>
      </c>
      <c r="R687" t="str">
        <f>IF(Sales[[#This Row],[Current Upsell $]]&gt;0,_xlfn.TEXTJOIN(" ",FALSE,Sales[[#This Row],[Subscription Type]],Sales[[#This Row],[Upsell Priority]],TEXT(Sales[[#This Row],[Current Upsell $]],"$#")),"")</f>
        <v/>
      </c>
    </row>
    <row r="688" spans="1:18" x14ac:dyDescent="0.25">
      <c r="A688">
        <v>100186</v>
      </c>
      <c r="B688" t="s">
        <v>2</v>
      </c>
      <c r="C688">
        <v>12</v>
      </c>
      <c r="D688" s="1">
        <v>44682</v>
      </c>
      <c r="E688" s="1">
        <v>45046</v>
      </c>
      <c r="F688">
        <v>25</v>
      </c>
      <c r="G688">
        <v>23</v>
      </c>
      <c r="H688" s="1">
        <v>44197</v>
      </c>
      <c r="I688" s="1">
        <v>44378</v>
      </c>
      <c r="J688">
        <v>6</v>
      </c>
      <c r="K688">
        <v>0</v>
      </c>
      <c r="L688" s="1">
        <v>44287</v>
      </c>
      <c r="M688">
        <v>600</v>
      </c>
      <c r="N688" s="11">
        <f>_xlfn.SWITCH(Sales[[#This Row],[Subscription Type]],"Basic",10,"Premium",10,"Business",25,"Enterprise",27)</f>
        <v>27</v>
      </c>
      <c r="O688">
        <f>IF(Sales[[#This Row],[Number of Users]]-Sales[[#This Row],[Licenses Bought]]&lt;0,0,Sales[[#This Row],[Number of Users]]-Sales[[#This Row],[Licenses Bought]])</f>
        <v>0</v>
      </c>
      <c r="P688" s="3">
        <f>IF(Sales[[#This Row],[Sales Month]]=MAX(Sales[Sales Month]),Sales[[#This Row],[Upsell $ Per Non-Paying User]]*Sales[[#This Row],[Non-Paying Users]],0)</f>
        <v>0</v>
      </c>
      <c r="Q688" t="str">
        <f>_xlfn.IFS(Sales[[#This Row],[Current Upsell $]]=0," ",Sales[[#This Row],[Current Upsell $]]&gt;=400,"High",Sales[[#This Row],[Current Upsell $]]&gt;=100,"Medium",Sales[[#This Row],[Current Upsell $]]&lt;100,"Low")</f>
        <v xml:space="preserve"> </v>
      </c>
      <c r="R688" t="str">
        <f>IF(Sales[[#This Row],[Current Upsell $]]&gt;0,_xlfn.TEXTJOIN(" ",FALSE,Sales[[#This Row],[Subscription Type]],Sales[[#This Row],[Upsell Priority]],TEXT(Sales[[#This Row],[Current Upsell $]],"$#")),"")</f>
        <v/>
      </c>
    </row>
    <row r="689" spans="1:18" x14ac:dyDescent="0.25">
      <c r="A689">
        <v>100187</v>
      </c>
      <c r="B689" t="s">
        <v>3</v>
      </c>
      <c r="F689">
        <v>0</v>
      </c>
      <c r="G689">
        <v>4</v>
      </c>
      <c r="H689" s="1">
        <v>44197</v>
      </c>
      <c r="I689" s="1">
        <v>44378</v>
      </c>
      <c r="J689">
        <v>6</v>
      </c>
      <c r="K689">
        <v>0</v>
      </c>
      <c r="L689" s="1">
        <v>44287</v>
      </c>
      <c r="M689">
        <v>0</v>
      </c>
      <c r="N689" s="11">
        <f>_xlfn.SWITCH(Sales[[#This Row],[Subscription Type]],"Basic",10,"Premium",10,"Business",25,"Enterprise",27)</f>
        <v>10</v>
      </c>
      <c r="O689">
        <f>IF(Sales[[#This Row],[Number of Users]]-Sales[[#This Row],[Licenses Bought]]&lt;0,0,Sales[[#This Row],[Number of Users]]-Sales[[#This Row],[Licenses Bought]])</f>
        <v>4</v>
      </c>
      <c r="P689" s="3">
        <f>IF(Sales[[#This Row],[Sales Month]]=MAX(Sales[Sales Month]),Sales[[#This Row],[Upsell $ Per Non-Paying User]]*Sales[[#This Row],[Non-Paying Users]],0)</f>
        <v>0</v>
      </c>
      <c r="Q689" t="str">
        <f>_xlfn.IFS(Sales[[#This Row],[Current Upsell $]]=0," ",Sales[[#This Row],[Current Upsell $]]&gt;=400,"High",Sales[[#This Row],[Current Upsell $]]&gt;=100,"Medium",Sales[[#This Row],[Current Upsell $]]&lt;100,"Low")</f>
        <v xml:space="preserve"> </v>
      </c>
      <c r="R689" t="str">
        <f>IF(Sales[[#This Row],[Current Upsell $]]&gt;0,_xlfn.TEXTJOIN(" ",FALSE,Sales[[#This Row],[Subscription Type]],Sales[[#This Row],[Upsell Priority]],TEXT(Sales[[#This Row],[Current Upsell $]],"$#")),"")</f>
        <v/>
      </c>
    </row>
    <row r="690" spans="1:18" x14ac:dyDescent="0.25">
      <c r="A690">
        <v>100188</v>
      </c>
      <c r="B690" t="s">
        <v>3</v>
      </c>
      <c r="F690">
        <v>0</v>
      </c>
      <c r="G690">
        <v>2</v>
      </c>
      <c r="H690" s="1">
        <v>44197</v>
      </c>
      <c r="I690" s="1">
        <v>44348</v>
      </c>
      <c r="J690">
        <v>5</v>
      </c>
      <c r="K690">
        <v>0</v>
      </c>
      <c r="L690" s="1">
        <v>44287</v>
      </c>
      <c r="M690">
        <v>0</v>
      </c>
      <c r="N690" s="11">
        <f>_xlfn.SWITCH(Sales[[#This Row],[Subscription Type]],"Basic",10,"Premium",10,"Business",25,"Enterprise",27)</f>
        <v>10</v>
      </c>
      <c r="O690">
        <f>IF(Sales[[#This Row],[Number of Users]]-Sales[[#This Row],[Licenses Bought]]&lt;0,0,Sales[[#This Row],[Number of Users]]-Sales[[#This Row],[Licenses Bought]])</f>
        <v>2</v>
      </c>
      <c r="P690" s="3">
        <f>IF(Sales[[#This Row],[Sales Month]]=MAX(Sales[Sales Month]),Sales[[#This Row],[Upsell $ Per Non-Paying User]]*Sales[[#This Row],[Non-Paying Users]],0)</f>
        <v>0</v>
      </c>
      <c r="Q690" t="str">
        <f>_xlfn.IFS(Sales[[#This Row],[Current Upsell $]]=0," ",Sales[[#This Row],[Current Upsell $]]&gt;=400,"High",Sales[[#This Row],[Current Upsell $]]&gt;=100,"Medium",Sales[[#This Row],[Current Upsell $]]&lt;100,"Low")</f>
        <v xml:space="preserve"> </v>
      </c>
      <c r="R690" t="str">
        <f>IF(Sales[[#This Row],[Current Upsell $]]&gt;0,_xlfn.TEXTJOIN(" ",FALSE,Sales[[#This Row],[Subscription Type]],Sales[[#This Row],[Upsell Priority]],TEXT(Sales[[#This Row],[Current Upsell $]],"$#")),"")</f>
        <v/>
      </c>
    </row>
    <row r="691" spans="1:18" x14ac:dyDescent="0.25">
      <c r="A691">
        <v>100189</v>
      </c>
      <c r="B691" t="s">
        <v>3</v>
      </c>
      <c r="F691">
        <v>0</v>
      </c>
      <c r="G691">
        <v>2</v>
      </c>
      <c r="H691" s="1">
        <v>44197</v>
      </c>
      <c r="I691" s="1">
        <v>44317</v>
      </c>
      <c r="J691">
        <v>4</v>
      </c>
      <c r="K691">
        <v>1</v>
      </c>
      <c r="L691" s="1">
        <v>44287</v>
      </c>
      <c r="M691">
        <v>0</v>
      </c>
      <c r="N691" s="11">
        <f>_xlfn.SWITCH(Sales[[#This Row],[Subscription Type]],"Basic",10,"Premium",10,"Business",25,"Enterprise",27)</f>
        <v>10</v>
      </c>
      <c r="O691">
        <f>IF(Sales[[#This Row],[Number of Users]]-Sales[[#This Row],[Licenses Bought]]&lt;0,0,Sales[[#This Row],[Number of Users]]-Sales[[#This Row],[Licenses Bought]])</f>
        <v>2</v>
      </c>
      <c r="P691" s="3">
        <f>IF(Sales[[#This Row],[Sales Month]]=MAX(Sales[Sales Month]),Sales[[#This Row],[Upsell $ Per Non-Paying User]]*Sales[[#This Row],[Non-Paying Users]],0)</f>
        <v>0</v>
      </c>
      <c r="Q691" t="str">
        <f>_xlfn.IFS(Sales[[#This Row],[Current Upsell $]]=0," ",Sales[[#This Row],[Current Upsell $]]&gt;=400,"High",Sales[[#This Row],[Current Upsell $]]&gt;=100,"Medium",Sales[[#This Row],[Current Upsell $]]&lt;100,"Low")</f>
        <v xml:space="preserve"> </v>
      </c>
      <c r="R691" t="str">
        <f>IF(Sales[[#This Row],[Current Upsell $]]&gt;0,_xlfn.TEXTJOIN(" ",FALSE,Sales[[#This Row],[Subscription Type]],Sales[[#This Row],[Upsell Priority]],TEXT(Sales[[#This Row],[Current Upsell $]],"$#")),"")</f>
        <v/>
      </c>
    </row>
    <row r="692" spans="1:18" x14ac:dyDescent="0.25">
      <c r="A692">
        <v>100190</v>
      </c>
      <c r="B692" t="s">
        <v>3</v>
      </c>
      <c r="F692">
        <v>0</v>
      </c>
      <c r="G692">
        <v>1</v>
      </c>
      <c r="H692" s="1">
        <v>44197</v>
      </c>
      <c r="I692" s="1">
        <v>44317</v>
      </c>
      <c r="J692">
        <v>4</v>
      </c>
      <c r="K692">
        <v>1</v>
      </c>
      <c r="L692" s="1">
        <v>44287</v>
      </c>
      <c r="M692">
        <v>0</v>
      </c>
      <c r="N692" s="11">
        <f>_xlfn.SWITCH(Sales[[#This Row],[Subscription Type]],"Basic",10,"Premium",10,"Business",25,"Enterprise",27)</f>
        <v>10</v>
      </c>
      <c r="O692">
        <f>IF(Sales[[#This Row],[Number of Users]]-Sales[[#This Row],[Licenses Bought]]&lt;0,0,Sales[[#This Row],[Number of Users]]-Sales[[#This Row],[Licenses Bought]])</f>
        <v>1</v>
      </c>
      <c r="P692" s="3">
        <f>IF(Sales[[#This Row],[Sales Month]]=MAX(Sales[Sales Month]),Sales[[#This Row],[Upsell $ Per Non-Paying User]]*Sales[[#This Row],[Non-Paying Users]],0)</f>
        <v>0</v>
      </c>
      <c r="Q692" t="str">
        <f>_xlfn.IFS(Sales[[#This Row],[Current Upsell $]]=0," ",Sales[[#This Row],[Current Upsell $]]&gt;=400,"High",Sales[[#This Row],[Current Upsell $]]&gt;=100,"Medium",Sales[[#This Row],[Current Upsell $]]&lt;100,"Low")</f>
        <v xml:space="preserve"> </v>
      </c>
      <c r="R692" t="str">
        <f>IF(Sales[[#This Row],[Current Upsell $]]&gt;0,_xlfn.TEXTJOIN(" ",FALSE,Sales[[#This Row],[Subscription Type]],Sales[[#This Row],[Upsell Priority]],TEXT(Sales[[#This Row],[Current Upsell $]],"$#")),"")</f>
        <v/>
      </c>
    </row>
    <row r="693" spans="1:18" x14ac:dyDescent="0.25">
      <c r="A693">
        <v>100191</v>
      </c>
      <c r="B693" t="s">
        <v>0</v>
      </c>
      <c r="D693" s="1"/>
      <c r="E693" s="1"/>
      <c r="F693">
        <v>1</v>
      </c>
      <c r="G693">
        <v>2</v>
      </c>
      <c r="H693" s="1">
        <v>44197</v>
      </c>
      <c r="I693" s="1">
        <v>44378</v>
      </c>
      <c r="J693">
        <v>6</v>
      </c>
      <c r="K693">
        <v>0</v>
      </c>
      <c r="L693" s="1">
        <v>44287</v>
      </c>
      <c r="M693">
        <v>10</v>
      </c>
      <c r="N693" s="11">
        <f>_xlfn.SWITCH(Sales[[#This Row],[Subscription Type]],"Basic",10,"Premium",10,"Business",25,"Enterprise",27)</f>
        <v>10</v>
      </c>
      <c r="O693">
        <f>IF(Sales[[#This Row],[Number of Users]]-Sales[[#This Row],[Licenses Bought]]&lt;0,0,Sales[[#This Row],[Number of Users]]-Sales[[#This Row],[Licenses Bought]])</f>
        <v>1</v>
      </c>
      <c r="P693" s="3">
        <f>IF(Sales[[#This Row],[Sales Month]]=MAX(Sales[Sales Month]),Sales[[#This Row],[Upsell $ Per Non-Paying User]]*Sales[[#This Row],[Non-Paying Users]],0)</f>
        <v>0</v>
      </c>
      <c r="Q693" t="str">
        <f>_xlfn.IFS(Sales[[#This Row],[Current Upsell $]]=0," ",Sales[[#This Row],[Current Upsell $]]&gt;=400,"High",Sales[[#This Row],[Current Upsell $]]&gt;=100,"Medium",Sales[[#This Row],[Current Upsell $]]&lt;100,"Low")</f>
        <v xml:space="preserve"> </v>
      </c>
      <c r="R693" t="str">
        <f>IF(Sales[[#This Row],[Current Upsell $]]&gt;0,_xlfn.TEXTJOIN(" ",FALSE,Sales[[#This Row],[Subscription Type]],Sales[[#This Row],[Upsell Priority]],TEXT(Sales[[#This Row],[Current Upsell $]],"$#")),"")</f>
        <v/>
      </c>
    </row>
    <row r="694" spans="1:18" x14ac:dyDescent="0.25">
      <c r="A694">
        <v>100192</v>
      </c>
      <c r="B694" t="s">
        <v>0</v>
      </c>
      <c r="D694" s="1"/>
      <c r="E694" s="1"/>
      <c r="F694">
        <v>55</v>
      </c>
      <c r="G694">
        <v>83</v>
      </c>
      <c r="H694" s="1">
        <v>44228</v>
      </c>
      <c r="I694" s="1">
        <v>44378</v>
      </c>
      <c r="J694">
        <v>5</v>
      </c>
      <c r="K694">
        <v>0</v>
      </c>
      <c r="L694" s="1">
        <v>44287</v>
      </c>
      <c r="M694">
        <v>550</v>
      </c>
      <c r="N694" s="11">
        <f>_xlfn.SWITCH(Sales[[#This Row],[Subscription Type]],"Basic",10,"Premium",10,"Business",25,"Enterprise",27)</f>
        <v>10</v>
      </c>
      <c r="O694">
        <f>IF(Sales[[#This Row],[Number of Users]]-Sales[[#This Row],[Licenses Bought]]&lt;0,0,Sales[[#This Row],[Number of Users]]-Sales[[#This Row],[Licenses Bought]])</f>
        <v>28</v>
      </c>
      <c r="P694" s="3">
        <f>IF(Sales[[#This Row],[Sales Month]]=MAX(Sales[Sales Month]),Sales[[#This Row],[Upsell $ Per Non-Paying User]]*Sales[[#This Row],[Non-Paying Users]],0)</f>
        <v>0</v>
      </c>
      <c r="Q694" t="str">
        <f>_xlfn.IFS(Sales[[#This Row],[Current Upsell $]]=0," ",Sales[[#This Row],[Current Upsell $]]&gt;=400,"High",Sales[[#This Row],[Current Upsell $]]&gt;=100,"Medium",Sales[[#This Row],[Current Upsell $]]&lt;100,"Low")</f>
        <v xml:space="preserve"> </v>
      </c>
      <c r="R694" t="str">
        <f>IF(Sales[[#This Row],[Current Upsell $]]&gt;0,_xlfn.TEXTJOIN(" ",FALSE,Sales[[#This Row],[Subscription Type]],Sales[[#This Row],[Upsell Priority]],TEXT(Sales[[#This Row],[Current Upsell $]],"$#")),"")</f>
        <v/>
      </c>
    </row>
    <row r="695" spans="1:18" x14ac:dyDescent="0.25">
      <c r="A695">
        <v>100193</v>
      </c>
      <c r="B695" t="s">
        <v>0</v>
      </c>
      <c r="D695" s="1"/>
      <c r="E695" s="1"/>
      <c r="F695">
        <v>37</v>
      </c>
      <c r="G695">
        <v>68</v>
      </c>
      <c r="H695" s="1">
        <v>44228</v>
      </c>
      <c r="I695" s="1">
        <v>44378</v>
      </c>
      <c r="J695">
        <v>5</v>
      </c>
      <c r="K695">
        <v>0</v>
      </c>
      <c r="L695" s="1">
        <v>44287</v>
      </c>
      <c r="M695">
        <v>370</v>
      </c>
      <c r="N695" s="11">
        <f>_xlfn.SWITCH(Sales[[#This Row],[Subscription Type]],"Basic",10,"Premium",10,"Business",25,"Enterprise",27)</f>
        <v>10</v>
      </c>
      <c r="O695">
        <f>IF(Sales[[#This Row],[Number of Users]]-Sales[[#This Row],[Licenses Bought]]&lt;0,0,Sales[[#This Row],[Number of Users]]-Sales[[#This Row],[Licenses Bought]])</f>
        <v>31</v>
      </c>
      <c r="P695" s="3">
        <f>IF(Sales[[#This Row],[Sales Month]]=MAX(Sales[Sales Month]),Sales[[#This Row],[Upsell $ Per Non-Paying User]]*Sales[[#This Row],[Non-Paying Users]],0)</f>
        <v>0</v>
      </c>
      <c r="Q695" t="str">
        <f>_xlfn.IFS(Sales[[#This Row],[Current Upsell $]]=0," ",Sales[[#This Row],[Current Upsell $]]&gt;=400,"High",Sales[[#This Row],[Current Upsell $]]&gt;=100,"Medium",Sales[[#This Row],[Current Upsell $]]&lt;100,"Low")</f>
        <v xml:space="preserve"> </v>
      </c>
      <c r="R695" t="str">
        <f>IF(Sales[[#This Row],[Current Upsell $]]&gt;0,_xlfn.TEXTJOIN(" ",FALSE,Sales[[#This Row],[Subscription Type]],Sales[[#This Row],[Upsell Priority]],TEXT(Sales[[#This Row],[Current Upsell $]],"$#")),"")</f>
        <v/>
      </c>
    </row>
    <row r="696" spans="1:18" x14ac:dyDescent="0.25">
      <c r="A696">
        <v>100194</v>
      </c>
      <c r="B696" t="s">
        <v>0</v>
      </c>
      <c r="D696" s="1"/>
      <c r="E696" s="1"/>
      <c r="F696">
        <v>29</v>
      </c>
      <c r="G696">
        <v>64</v>
      </c>
      <c r="H696" s="1">
        <v>44228</v>
      </c>
      <c r="I696" s="1">
        <v>44378</v>
      </c>
      <c r="J696">
        <v>5</v>
      </c>
      <c r="K696">
        <v>0</v>
      </c>
      <c r="L696" s="1">
        <v>44287</v>
      </c>
      <c r="M696">
        <v>290</v>
      </c>
      <c r="N696" s="11">
        <f>_xlfn.SWITCH(Sales[[#This Row],[Subscription Type]],"Basic",10,"Premium",10,"Business",25,"Enterprise",27)</f>
        <v>10</v>
      </c>
      <c r="O696">
        <f>IF(Sales[[#This Row],[Number of Users]]-Sales[[#This Row],[Licenses Bought]]&lt;0,0,Sales[[#This Row],[Number of Users]]-Sales[[#This Row],[Licenses Bought]])</f>
        <v>35</v>
      </c>
      <c r="P696" s="3">
        <f>IF(Sales[[#This Row],[Sales Month]]=MAX(Sales[Sales Month]),Sales[[#This Row],[Upsell $ Per Non-Paying User]]*Sales[[#This Row],[Non-Paying Users]],0)</f>
        <v>0</v>
      </c>
      <c r="Q696" t="str">
        <f>_xlfn.IFS(Sales[[#This Row],[Current Upsell $]]=0," ",Sales[[#This Row],[Current Upsell $]]&gt;=400,"High",Sales[[#This Row],[Current Upsell $]]&gt;=100,"Medium",Sales[[#This Row],[Current Upsell $]]&lt;100,"Low")</f>
        <v xml:space="preserve"> </v>
      </c>
      <c r="R696" t="str">
        <f>IF(Sales[[#This Row],[Current Upsell $]]&gt;0,_xlfn.TEXTJOIN(" ",FALSE,Sales[[#This Row],[Subscription Type]],Sales[[#This Row],[Upsell Priority]],TEXT(Sales[[#This Row],[Current Upsell $]],"$#")),"")</f>
        <v/>
      </c>
    </row>
    <row r="697" spans="1:18" x14ac:dyDescent="0.25">
      <c r="A697">
        <v>100195</v>
      </c>
      <c r="B697" t="s">
        <v>0</v>
      </c>
      <c r="D697" s="1"/>
      <c r="E697" s="1"/>
      <c r="F697">
        <v>43</v>
      </c>
      <c r="G697">
        <v>58</v>
      </c>
      <c r="H697" s="1">
        <v>44228</v>
      </c>
      <c r="I697" s="1">
        <v>44378</v>
      </c>
      <c r="J697">
        <v>5</v>
      </c>
      <c r="K697">
        <v>0</v>
      </c>
      <c r="L697" s="1">
        <v>44287</v>
      </c>
      <c r="M697">
        <v>430</v>
      </c>
      <c r="N697" s="11">
        <f>_xlfn.SWITCH(Sales[[#This Row],[Subscription Type]],"Basic",10,"Premium",10,"Business",25,"Enterprise",27)</f>
        <v>10</v>
      </c>
      <c r="O697">
        <f>IF(Sales[[#This Row],[Number of Users]]-Sales[[#This Row],[Licenses Bought]]&lt;0,0,Sales[[#This Row],[Number of Users]]-Sales[[#This Row],[Licenses Bought]])</f>
        <v>15</v>
      </c>
      <c r="P697" s="3">
        <f>IF(Sales[[#This Row],[Sales Month]]=MAX(Sales[Sales Month]),Sales[[#This Row],[Upsell $ Per Non-Paying User]]*Sales[[#This Row],[Non-Paying Users]],0)</f>
        <v>0</v>
      </c>
      <c r="Q697" t="str">
        <f>_xlfn.IFS(Sales[[#This Row],[Current Upsell $]]=0," ",Sales[[#This Row],[Current Upsell $]]&gt;=400,"High",Sales[[#This Row],[Current Upsell $]]&gt;=100,"Medium",Sales[[#This Row],[Current Upsell $]]&lt;100,"Low")</f>
        <v xml:space="preserve"> </v>
      </c>
      <c r="R697" t="str">
        <f>IF(Sales[[#This Row],[Current Upsell $]]&gt;0,_xlfn.TEXTJOIN(" ",FALSE,Sales[[#This Row],[Subscription Type]],Sales[[#This Row],[Upsell Priority]],TEXT(Sales[[#This Row],[Current Upsell $]],"$#")),"")</f>
        <v/>
      </c>
    </row>
    <row r="698" spans="1:18" x14ac:dyDescent="0.25">
      <c r="A698">
        <v>100196</v>
      </c>
      <c r="B698" t="s">
        <v>1</v>
      </c>
      <c r="D698" s="1"/>
      <c r="E698" s="1"/>
      <c r="F698">
        <v>44</v>
      </c>
      <c r="G698">
        <v>50</v>
      </c>
      <c r="H698" s="1">
        <v>44228</v>
      </c>
      <c r="I698" s="1">
        <v>44378</v>
      </c>
      <c r="J698">
        <v>5</v>
      </c>
      <c r="K698">
        <v>0</v>
      </c>
      <c r="L698" s="1">
        <v>44287</v>
      </c>
      <c r="M698">
        <v>1100</v>
      </c>
      <c r="N698" s="11">
        <f>_xlfn.SWITCH(Sales[[#This Row],[Subscription Type]],"Basic",10,"Premium",10,"Business",25,"Enterprise",27)</f>
        <v>25</v>
      </c>
      <c r="O698">
        <f>IF(Sales[[#This Row],[Number of Users]]-Sales[[#This Row],[Licenses Bought]]&lt;0,0,Sales[[#This Row],[Number of Users]]-Sales[[#This Row],[Licenses Bought]])</f>
        <v>6</v>
      </c>
      <c r="P698" s="3">
        <f>IF(Sales[[#This Row],[Sales Month]]=MAX(Sales[Sales Month]),Sales[[#This Row],[Upsell $ Per Non-Paying User]]*Sales[[#This Row],[Non-Paying Users]],0)</f>
        <v>0</v>
      </c>
      <c r="Q698" t="str">
        <f>_xlfn.IFS(Sales[[#This Row],[Current Upsell $]]=0," ",Sales[[#This Row],[Current Upsell $]]&gt;=400,"High",Sales[[#This Row],[Current Upsell $]]&gt;=100,"Medium",Sales[[#This Row],[Current Upsell $]]&lt;100,"Low")</f>
        <v xml:space="preserve"> </v>
      </c>
      <c r="R698" t="str">
        <f>IF(Sales[[#This Row],[Current Upsell $]]&gt;0,_xlfn.TEXTJOIN(" ",FALSE,Sales[[#This Row],[Subscription Type]],Sales[[#This Row],[Upsell Priority]],TEXT(Sales[[#This Row],[Current Upsell $]],"$#")),"")</f>
        <v/>
      </c>
    </row>
    <row r="699" spans="1:18" x14ac:dyDescent="0.25">
      <c r="A699">
        <v>100197</v>
      </c>
      <c r="B699" t="s">
        <v>0</v>
      </c>
      <c r="D699" s="1"/>
      <c r="E699" s="1"/>
      <c r="F699">
        <v>24</v>
      </c>
      <c r="G699">
        <v>51</v>
      </c>
      <c r="H699" s="1">
        <v>44228</v>
      </c>
      <c r="I699" s="1">
        <v>44378</v>
      </c>
      <c r="J699">
        <v>5</v>
      </c>
      <c r="K699">
        <v>0</v>
      </c>
      <c r="L699" s="1">
        <v>44287</v>
      </c>
      <c r="M699">
        <v>240</v>
      </c>
      <c r="N699" s="11">
        <f>_xlfn.SWITCH(Sales[[#This Row],[Subscription Type]],"Basic",10,"Premium",10,"Business",25,"Enterprise",27)</f>
        <v>10</v>
      </c>
      <c r="O699">
        <f>IF(Sales[[#This Row],[Number of Users]]-Sales[[#This Row],[Licenses Bought]]&lt;0,0,Sales[[#This Row],[Number of Users]]-Sales[[#This Row],[Licenses Bought]])</f>
        <v>27</v>
      </c>
      <c r="P699" s="3">
        <f>IF(Sales[[#This Row],[Sales Month]]=MAX(Sales[Sales Month]),Sales[[#This Row],[Upsell $ Per Non-Paying User]]*Sales[[#This Row],[Non-Paying Users]],0)</f>
        <v>0</v>
      </c>
      <c r="Q699" t="str">
        <f>_xlfn.IFS(Sales[[#This Row],[Current Upsell $]]=0," ",Sales[[#This Row],[Current Upsell $]]&gt;=400,"High",Sales[[#This Row],[Current Upsell $]]&gt;=100,"Medium",Sales[[#This Row],[Current Upsell $]]&lt;100,"Low")</f>
        <v xml:space="preserve"> </v>
      </c>
      <c r="R699" t="str">
        <f>IF(Sales[[#This Row],[Current Upsell $]]&gt;0,_xlfn.TEXTJOIN(" ",FALSE,Sales[[#This Row],[Subscription Type]],Sales[[#This Row],[Upsell Priority]],TEXT(Sales[[#This Row],[Current Upsell $]],"$#")),"")</f>
        <v/>
      </c>
    </row>
    <row r="700" spans="1:18" x14ac:dyDescent="0.25">
      <c r="A700">
        <v>100198</v>
      </c>
      <c r="B700" t="s">
        <v>0</v>
      </c>
      <c r="D700" s="1"/>
      <c r="E700" s="1"/>
      <c r="F700">
        <v>22</v>
      </c>
      <c r="G700">
        <v>49</v>
      </c>
      <c r="H700" s="1">
        <v>44228</v>
      </c>
      <c r="I700" s="1">
        <v>44378</v>
      </c>
      <c r="J700">
        <v>5</v>
      </c>
      <c r="K700">
        <v>0</v>
      </c>
      <c r="L700" s="1">
        <v>44287</v>
      </c>
      <c r="M700">
        <v>220</v>
      </c>
      <c r="N700" s="11">
        <f>_xlfn.SWITCH(Sales[[#This Row],[Subscription Type]],"Basic",10,"Premium",10,"Business",25,"Enterprise",27)</f>
        <v>10</v>
      </c>
      <c r="O700">
        <f>IF(Sales[[#This Row],[Number of Users]]-Sales[[#This Row],[Licenses Bought]]&lt;0,0,Sales[[#This Row],[Number of Users]]-Sales[[#This Row],[Licenses Bought]])</f>
        <v>27</v>
      </c>
      <c r="P700" s="3">
        <f>IF(Sales[[#This Row],[Sales Month]]=MAX(Sales[Sales Month]),Sales[[#This Row],[Upsell $ Per Non-Paying User]]*Sales[[#This Row],[Non-Paying Users]],0)</f>
        <v>0</v>
      </c>
      <c r="Q700" t="str">
        <f>_xlfn.IFS(Sales[[#This Row],[Current Upsell $]]=0," ",Sales[[#This Row],[Current Upsell $]]&gt;=400,"High",Sales[[#This Row],[Current Upsell $]]&gt;=100,"Medium",Sales[[#This Row],[Current Upsell $]]&lt;100,"Low")</f>
        <v xml:space="preserve"> </v>
      </c>
      <c r="R700" t="str">
        <f>IF(Sales[[#This Row],[Current Upsell $]]&gt;0,_xlfn.TEXTJOIN(" ",FALSE,Sales[[#This Row],[Subscription Type]],Sales[[#This Row],[Upsell Priority]],TEXT(Sales[[#This Row],[Current Upsell $]],"$#")),"")</f>
        <v/>
      </c>
    </row>
    <row r="701" spans="1:18" x14ac:dyDescent="0.25">
      <c r="A701">
        <v>100199</v>
      </c>
      <c r="B701" t="s">
        <v>1</v>
      </c>
      <c r="D701" s="1"/>
      <c r="E701" s="1"/>
      <c r="F701">
        <v>37</v>
      </c>
      <c r="G701">
        <v>34</v>
      </c>
      <c r="H701" s="1">
        <v>44228</v>
      </c>
      <c r="I701" s="1">
        <v>44378</v>
      </c>
      <c r="J701">
        <v>5</v>
      </c>
      <c r="K701">
        <v>0</v>
      </c>
      <c r="L701" s="1">
        <v>44287</v>
      </c>
      <c r="M701">
        <v>925</v>
      </c>
      <c r="N701" s="11">
        <f>_xlfn.SWITCH(Sales[[#This Row],[Subscription Type]],"Basic",10,"Premium",10,"Business",25,"Enterprise",27)</f>
        <v>25</v>
      </c>
      <c r="O701">
        <f>IF(Sales[[#This Row],[Number of Users]]-Sales[[#This Row],[Licenses Bought]]&lt;0,0,Sales[[#This Row],[Number of Users]]-Sales[[#This Row],[Licenses Bought]])</f>
        <v>0</v>
      </c>
      <c r="P701" s="3">
        <f>IF(Sales[[#This Row],[Sales Month]]=MAX(Sales[Sales Month]),Sales[[#This Row],[Upsell $ Per Non-Paying User]]*Sales[[#This Row],[Non-Paying Users]],0)</f>
        <v>0</v>
      </c>
      <c r="Q701" t="str">
        <f>_xlfn.IFS(Sales[[#This Row],[Current Upsell $]]=0," ",Sales[[#This Row],[Current Upsell $]]&gt;=400,"High",Sales[[#This Row],[Current Upsell $]]&gt;=100,"Medium",Sales[[#This Row],[Current Upsell $]]&lt;100,"Low")</f>
        <v xml:space="preserve"> </v>
      </c>
      <c r="R701" t="str">
        <f>IF(Sales[[#This Row],[Current Upsell $]]&gt;0,_xlfn.TEXTJOIN(" ",FALSE,Sales[[#This Row],[Subscription Type]],Sales[[#This Row],[Upsell Priority]],TEXT(Sales[[#This Row],[Current Upsell $]],"$#")),"")</f>
        <v/>
      </c>
    </row>
    <row r="702" spans="1:18" x14ac:dyDescent="0.25">
      <c r="A702">
        <v>100200</v>
      </c>
      <c r="B702" t="s">
        <v>0</v>
      </c>
      <c r="D702" s="1"/>
      <c r="E702" s="1"/>
      <c r="F702">
        <v>20</v>
      </c>
      <c r="G702">
        <v>48</v>
      </c>
      <c r="H702" s="1">
        <v>44228</v>
      </c>
      <c r="I702" s="1">
        <v>44378</v>
      </c>
      <c r="J702">
        <v>5</v>
      </c>
      <c r="K702">
        <v>0</v>
      </c>
      <c r="L702" s="1">
        <v>44287</v>
      </c>
      <c r="M702">
        <v>200</v>
      </c>
      <c r="N702" s="11">
        <f>_xlfn.SWITCH(Sales[[#This Row],[Subscription Type]],"Basic",10,"Premium",10,"Business",25,"Enterprise",27)</f>
        <v>10</v>
      </c>
      <c r="O702">
        <f>IF(Sales[[#This Row],[Number of Users]]-Sales[[#This Row],[Licenses Bought]]&lt;0,0,Sales[[#This Row],[Number of Users]]-Sales[[#This Row],[Licenses Bought]])</f>
        <v>28</v>
      </c>
      <c r="P702" s="3">
        <f>IF(Sales[[#This Row],[Sales Month]]=MAX(Sales[Sales Month]),Sales[[#This Row],[Upsell $ Per Non-Paying User]]*Sales[[#This Row],[Non-Paying Users]],0)</f>
        <v>0</v>
      </c>
      <c r="Q702" t="str">
        <f>_xlfn.IFS(Sales[[#This Row],[Current Upsell $]]=0," ",Sales[[#This Row],[Current Upsell $]]&gt;=400,"High",Sales[[#This Row],[Current Upsell $]]&gt;=100,"Medium",Sales[[#This Row],[Current Upsell $]]&lt;100,"Low")</f>
        <v xml:space="preserve"> </v>
      </c>
      <c r="R702" t="str">
        <f>IF(Sales[[#This Row],[Current Upsell $]]&gt;0,_xlfn.TEXTJOIN(" ",FALSE,Sales[[#This Row],[Subscription Type]],Sales[[#This Row],[Upsell Priority]],TEXT(Sales[[#This Row],[Current Upsell $]],"$#")),"")</f>
        <v/>
      </c>
    </row>
    <row r="703" spans="1:18" x14ac:dyDescent="0.25">
      <c r="A703">
        <v>100201</v>
      </c>
      <c r="B703" t="s">
        <v>0</v>
      </c>
      <c r="D703" s="1"/>
      <c r="E703" s="1"/>
      <c r="F703">
        <v>14</v>
      </c>
      <c r="G703">
        <v>36</v>
      </c>
      <c r="H703" s="1">
        <v>44228</v>
      </c>
      <c r="I703" s="1">
        <v>44378</v>
      </c>
      <c r="J703">
        <v>5</v>
      </c>
      <c r="K703">
        <v>0</v>
      </c>
      <c r="L703" s="1">
        <v>44287</v>
      </c>
      <c r="M703">
        <v>140</v>
      </c>
      <c r="N703" s="11">
        <f>_xlfn.SWITCH(Sales[[#This Row],[Subscription Type]],"Basic",10,"Premium",10,"Business",25,"Enterprise",27)</f>
        <v>10</v>
      </c>
      <c r="O703">
        <f>IF(Sales[[#This Row],[Number of Users]]-Sales[[#This Row],[Licenses Bought]]&lt;0,0,Sales[[#This Row],[Number of Users]]-Sales[[#This Row],[Licenses Bought]])</f>
        <v>22</v>
      </c>
      <c r="P703" s="3">
        <f>IF(Sales[[#This Row],[Sales Month]]=MAX(Sales[Sales Month]),Sales[[#This Row],[Upsell $ Per Non-Paying User]]*Sales[[#This Row],[Non-Paying Users]],0)</f>
        <v>0</v>
      </c>
      <c r="Q703" t="str">
        <f>_xlfn.IFS(Sales[[#This Row],[Current Upsell $]]=0," ",Sales[[#This Row],[Current Upsell $]]&gt;=400,"High",Sales[[#This Row],[Current Upsell $]]&gt;=100,"Medium",Sales[[#This Row],[Current Upsell $]]&lt;100,"Low")</f>
        <v xml:space="preserve"> </v>
      </c>
      <c r="R703" t="str">
        <f>IF(Sales[[#This Row],[Current Upsell $]]&gt;0,_xlfn.TEXTJOIN(" ",FALSE,Sales[[#This Row],[Subscription Type]],Sales[[#This Row],[Upsell Priority]],TEXT(Sales[[#This Row],[Current Upsell $]],"$#")),"")</f>
        <v/>
      </c>
    </row>
    <row r="704" spans="1:18" x14ac:dyDescent="0.25">
      <c r="A704">
        <v>100202</v>
      </c>
      <c r="B704" t="s">
        <v>1</v>
      </c>
      <c r="D704" s="1"/>
      <c r="E704" s="1"/>
      <c r="F704">
        <v>25</v>
      </c>
      <c r="G704">
        <v>34</v>
      </c>
      <c r="H704" s="1">
        <v>44228</v>
      </c>
      <c r="I704" s="1">
        <v>44378</v>
      </c>
      <c r="J704">
        <v>5</v>
      </c>
      <c r="K704">
        <v>0</v>
      </c>
      <c r="L704" s="1">
        <v>44287</v>
      </c>
      <c r="M704">
        <v>625</v>
      </c>
      <c r="N704" s="11">
        <f>_xlfn.SWITCH(Sales[[#This Row],[Subscription Type]],"Basic",10,"Premium",10,"Business",25,"Enterprise",27)</f>
        <v>25</v>
      </c>
      <c r="O704">
        <f>IF(Sales[[#This Row],[Number of Users]]-Sales[[#This Row],[Licenses Bought]]&lt;0,0,Sales[[#This Row],[Number of Users]]-Sales[[#This Row],[Licenses Bought]])</f>
        <v>9</v>
      </c>
      <c r="P704" s="3">
        <f>IF(Sales[[#This Row],[Sales Month]]=MAX(Sales[Sales Month]),Sales[[#This Row],[Upsell $ Per Non-Paying User]]*Sales[[#This Row],[Non-Paying Users]],0)</f>
        <v>0</v>
      </c>
      <c r="Q704" t="str">
        <f>_xlfn.IFS(Sales[[#This Row],[Current Upsell $]]=0," ",Sales[[#This Row],[Current Upsell $]]&gt;=400,"High",Sales[[#This Row],[Current Upsell $]]&gt;=100,"Medium",Sales[[#This Row],[Current Upsell $]]&lt;100,"Low")</f>
        <v xml:space="preserve"> </v>
      </c>
      <c r="R704" t="str">
        <f>IF(Sales[[#This Row],[Current Upsell $]]&gt;0,_xlfn.TEXTJOIN(" ",FALSE,Sales[[#This Row],[Subscription Type]],Sales[[#This Row],[Upsell Priority]],TEXT(Sales[[#This Row],[Current Upsell $]],"$#")),"")</f>
        <v/>
      </c>
    </row>
    <row r="705" spans="1:18" x14ac:dyDescent="0.25">
      <c r="A705">
        <v>100203</v>
      </c>
      <c r="B705" t="s">
        <v>0</v>
      </c>
      <c r="D705" s="1"/>
      <c r="E705" s="1"/>
      <c r="F705">
        <v>15</v>
      </c>
      <c r="G705">
        <v>25</v>
      </c>
      <c r="H705" s="1">
        <v>44228</v>
      </c>
      <c r="I705" s="1">
        <v>44378</v>
      </c>
      <c r="J705">
        <v>5</v>
      </c>
      <c r="K705">
        <v>0</v>
      </c>
      <c r="L705" s="1">
        <v>44287</v>
      </c>
      <c r="M705">
        <v>150</v>
      </c>
      <c r="N705" s="11">
        <f>_xlfn.SWITCH(Sales[[#This Row],[Subscription Type]],"Basic",10,"Premium",10,"Business",25,"Enterprise",27)</f>
        <v>10</v>
      </c>
      <c r="O705">
        <f>IF(Sales[[#This Row],[Number of Users]]-Sales[[#This Row],[Licenses Bought]]&lt;0,0,Sales[[#This Row],[Number of Users]]-Sales[[#This Row],[Licenses Bought]])</f>
        <v>10</v>
      </c>
      <c r="P705" s="3">
        <f>IF(Sales[[#This Row],[Sales Month]]=MAX(Sales[Sales Month]),Sales[[#This Row],[Upsell $ Per Non-Paying User]]*Sales[[#This Row],[Non-Paying Users]],0)</f>
        <v>0</v>
      </c>
      <c r="Q705" t="str">
        <f>_xlfn.IFS(Sales[[#This Row],[Current Upsell $]]=0," ",Sales[[#This Row],[Current Upsell $]]&gt;=400,"High",Sales[[#This Row],[Current Upsell $]]&gt;=100,"Medium",Sales[[#This Row],[Current Upsell $]]&lt;100,"Low")</f>
        <v xml:space="preserve"> </v>
      </c>
      <c r="R705" t="str">
        <f>IF(Sales[[#This Row],[Current Upsell $]]&gt;0,_xlfn.TEXTJOIN(" ",FALSE,Sales[[#This Row],[Subscription Type]],Sales[[#This Row],[Upsell Priority]],TEXT(Sales[[#This Row],[Current Upsell $]],"$#")),"")</f>
        <v/>
      </c>
    </row>
    <row r="706" spans="1:18" x14ac:dyDescent="0.25">
      <c r="A706">
        <v>100204</v>
      </c>
      <c r="B706" t="s">
        <v>1</v>
      </c>
      <c r="D706" s="1"/>
      <c r="E706" s="1"/>
      <c r="F706">
        <v>13</v>
      </c>
      <c r="G706">
        <v>21</v>
      </c>
      <c r="H706" s="1">
        <v>44228</v>
      </c>
      <c r="I706" s="1">
        <v>44378</v>
      </c>
      <c r="J706">
        <v>5</v>
      </c>
      <c r="K706">
        <v>0</v>
      </c>
      <c r="L706" s="1">
        <v>44287</v>
      </c>
      <c r="M706">
        <v>325</v>
      </c>
      <c r="N706" s="11">
        <f>_xlfn.SWITCH(Sales[[#This Row],[Subscription Type]],"Basic",10,"Premium",10,"Business",25,"Enterprise",27)</f>
        <v>25</v>
      </c>
      <c r="O706">
        <f>IF(Sales[[#This Row],[Number of Users]]-Sales[[#This Row],[Licenses Bought]]&lt;0,0,Sales[[#This Row],[Number of Users]]-Sales[[#This Row],[Licenses Bought]])</f>
        <v>8</v>
      </c>
      <c r="P706" s="3">
        <f>IF(Sales[[#This Row],[Sales Month]]=MAX(Sales[Sales Month]),Sales[[#This Row],[Upsell $ Per Non-Paying User]]*Sales[[#This Row],[Non-Paying Users]],0)</f>
        <v>0</v>
      </c>
      <c r="Q706" t="str">
        <f>_xlfn.IFS(Sales[[#This Row],[Current Upsell $]]=0," ",Sales[[#This Row],[Current Upsell $]]&gt;=400,"High",Sales[[#This Row],[Current Upsell $]]&gt;=100,"Medium",Sales[[#This Row],[Current Upsell $]]&lt;100,"Low")</f>
        <v xml:space="preserve"> </v>
      </c>
      <c r="R706" t="str">
        <f>IF(Sales[[#This Row],[Current Upsell $]]&gt;0,_xlfn.TEXTJOIN(" ",FALSE,Sales[[#This Row],[Subscription Type]],Sales[[#This Row],[Upsell Priority]],TEXT(Sales[[#This Row],[Current Upsell $]],"$#")),"")</f>
        <v/>
      </c>
    </row>
    <row r="707" spans="1:18" x14ac:dyDescent="0.25">
      <c r="A707">
        <v>100205</v>
      </c>
      <c r="B707" t="s">
        <v>0</v>
      </c>
      <c r="D707" s="1"/>
      <c r="E707" s="1"/>
      <c r="F707">
        <v>10</v>
      </c>
      <c r="G707">
        <v>19</v>
      </c>
      <c r="H707" s="1">
        <v>44228</v>
      </c>
      <c r="I707" s="1">
        <v>44378</v>
      </c>
      <c r="J707">
        <v>5</v>
      </c>
      <c r="K707">
        <v>0</v>
      </c>
      <c r="L707" s="1">
        <v>44287</v>
      </c>
      <c r="M707">
        <v>100</v>
      </c>
      <c r="N707" s="11">
        <f>_xlfn.SWITCH(Sales[[#This Row],[Subscription Type]],"Basic",10,"Premium",10,"Business",25,"Enterprise",27)</f>
        <v>10</v>
      </c>
      <c r="O707">
        <f>IF(Sales[[#This Row],[Number of Users]]-Sales[[#This Row],[Licenses Bought]]&lt;0,0,Sales[[#This Row],[Number of Users]]-Sales[[#This Row],[Licenses Bought]])</f>
        <v>9</v>
      </c>
      <c r="P707" s="3">
        <f>IF(Sales[[#This Row],[Sales Month]]=MAX(Sales[Sales Month]),Sales[[#This Row],[Upsell $ Per Non-Paying User]]*Sales[[#This Row],[Non-Paying Users]],0)</f>
        <v>0</v>
      </c>
      <c r="Q707" t="str">
        <f>_xlfn.IFS(Sales[[#This Row],[Current Upsell $]]=0," ",Sales[[#This Row],[Current Upsell $]]&gt;=400,"High",Sales[[#This Row],[Current Upsell $]]&gt;=100,"Medium",Sales[[#This Row],[Current Upsell $]]&lt;100,"Low")</f>
        <v xml:space="preserve"> </v>
      </c>
      <c r="R707" t="str">
        <f>IF(Sales[[#This Row],[Current Upsell $]]&gt;0,_xlfn.TEXTJOIN(" ",FALSE,Sales[[#This Row],[Subscription Type]],Sales[[#This Row],[Upsell Priority]],TEXT(Sales[[#This Row],[Current Upsell $]],"$#")),"")</f>
        <v/>
      </c>
    </row>
    <row r="708" spans="1:18" x14ac:dyDescent="0.25">
      <c r="A708">
        <v>100206</v>
      </c>
      <c r="B708" t="s">
        <v>3</v>
      </c>
      <c r="F708">
        <v>0</v>
      </c>
      <c r="G708">
        <v>20</v>
      </c>
      <c r="H708" s="1">
        <v>44228</v>
      </c>
      <c r="I708" s="1">
        <v>44378</v>
      </c>
      <c r="J708">
        <v>5</v>
      </c>
      <c r="K708">
        <v>0</v>
      </c>
      <c r="L708" s="1">
        <v>44287</v>
      </c>
      <c r="M708">
        <v>0</v>
      </c>
      <c r="N708" s="11">
        <f>_xlfn.SWITCH(Sales[[#This Row],[Subscription Type]],"Basic",10,"Premium",10,"Business",25,"Enterprise",27)</f>
        <v>10</v>
      </c>
      <c r="O708">
        <f>IF(Sales[[#This Row],[Number of Users]]-Sales[[#This Row],[Licenses Bought]]&lt;0,0,Sales[[#This Row],[Number of Users]]-Sales[[#This Row],[Licenses Bought]])</f>
        <v>20</v>
      </c>
      <c r="P708" s="3">
        <f>IF(Sales[[#This Row],[Sales Month]]=MAX(Sales[Sales Month]),Sales[[#This Row],[Upsell $ Per Non-Paying User]]*Sales[[#This Row],[Non-Paying Users]],0)</f>
        <v>0</v>
      </c>
      <c r="Q708" t="str">
        <f>_xlfn.IFS(Sales[[#This Row],[Current Upsell $]]=0," ",Sales[[#This Row],[Current Upsell $]]&gt;=400,"High",Sales[[#This Row],[Current Upsell $]]&gt;=100,"Medium",Sales[[#This Row],[Current Upsell $]]&lt;100,"Low")</f>
        <v xml:space="preserve"> </v>
      </c>
      <c r="R708" t="str">
        <f>IF(Sales[[#This Row],[Current Upsell $]]&gt;0,_xlfn.TEXTJOIN(" ",FALSE,Sales[[#This Row],[Subscription Type]],Sales[[#This Row],[Upsell Priority]],TEXT(Sales[[#This Row],[Current Upsell $]],"$#")),"")</f>
        <v/>
      </c>
    </row>
    <row r="709" spans="1:18" x14ac:dyDescent="0.25">
      <c r="A709">
        <v>100207</v>
      </c>
      <c r="B709" t="s">
        <v>0</v>
      </c>
      <c r="D709" s="1"/>
      <c r="E709" s="1"/>
      <c r="F709">
        <v>12</v>
      </c>
      <c r="G709">
        <v>13</v>
      </c>
      <c r="H709" s="1">
        <v>44228</v>
      </c>
      <c r="I709" s="1">
        <v>44378</v>
      </c>
      <c r="J709">
        <v>5</v>
      </c>
      <c r="K709">
        <v>0</v>
      </c>
      <c r="L709" s="1">
        <v>44287</v>
      </c>
      <c r="M709">
        <v>120</v>
      </c>
      <c r="N709" s="11">
        <f>_xlfn.SWITCH(Sales[[#This Row],[Subscription Type]],"Basic",10,"Premium",10,"Business",25,"Enterprise",27)</f>
        <v>10</v>
      </c>
      <c r="O709">
        <f>IF(Sales[[#This Row],[Number of Users]]-Sales[[#This Row],[Licenses Bought]]&lt;0,0,Sales[[#This Row],[Number of Users]]-Sales[[#This Row],[Licenses Bought]])</f>
        <v>1</v>
      </c>
      <c r="P709" s="3">
        <f>IF(Sales[[#This Row],[Sales Month]]=MAX(Sales[Sales Month]),Sales[[#This Row],[Upsell $ Per Non-Paying User]]*Sales[[#This Row],[Non-Paying Users]],0)</f>
        <v>0</v>
      </c>
      <c r="Q709" t="str">
        <f>_xlfn.IFS(Sales[[#This Row],[Current Upsell $]]=0," ",Sales[[#This Row],[Current Upsell $]]&gt;=400,"High",Sales[[#This Row],[Current Upsell $]]&gt;=100,"Medium",Sales[[#This Row],[Current Upsell $]]&lt;100,"Low")</f>
        <v xml:space="preserve"> </v>
      </c>
      <c r="R709" t="str">
        <f>IF(Sales[[#This Row],[Current Upsell $]]&gt;0,_xlfn.TEXTJOIN(" ",FALSE,Sales[[#This Row],[Subscription Type]],Sales[[#This Row],[Upsell Priority]],TEXT(Sales[[#This Row],[Current Upsell $]],"$#")),"")</f>
        <v/>
      </c>
    </row>
    <row r="710" spans="1:18" x14ac:dyDescent="0.25">
      <c r="A710">
        <v>100208</v>
      </c>
      <c r="B710" t="s">
        <v>1</v>
      </c>
      <c r="F710">
        <v>6</v>
      </c>
      <c r="G710">
        <v>14</v>
      </c>
      <c r="H710" s="1">
        <v>44228</v>
      </c>
      <c r="I710" s="1">
        <v>44348</v>
      </c>
      <c r="J710">
        <v>4</v>
      </c>
      <c r="K710">
        <v>0</v>
      </c>
      <c r="L710" s="1">
        <v>44287</v>
      </c>
      <c r="M710">
        <v>150</v>
      </c>
      <c r="N710" s="11">
        <f>_xlfn.SWITCH(Sales[[#This Row],[Subscription Type]],"Basic",10,"Premium",10,"Business",25,"Enterprise",27)</f>
        <v>25</v>
      </c>
      <c r="O710">
        <f>IF(Sales[[#This Row],[Number of Users]]-Sales[[#This Row],[Licenses Bought]]&lt;0,0,Sales[[#This Row],[Number of Users]]-Sales[[#This Row],[Licenses Bought]])</f>
        <v>8</v>
      </c>
      <c r="P710" s="3">
        <f>IF(Sales[[#This Row],[Sales Month]]=MAX(Sales[Sales Month]),Sales[[#This Row],[Upsell $ Per Non-Paying User]]*Sales[[#This Row],[Non-Paying Users]],0)</f>
        <v>0</v>
      </c>
      <c r="Q710" t="str">
        <f>_xlfn.IFS(Sales[[#This Row],[Current Upsell $]]=0," ",Sales[[#This Row],[Current Upsell $]]&gt;=400,"High",Sales[[#This Row],[Current Upsell $]]&gt;=100,"Medium",Sales[[#This Row],[Current Upsell $]]&lt;100,"Low")</f>
        <v xml:space="preserve"> </v>
      </c>
      <c r="R710" t="str">
        <f>IF(Sales[[#This Row],[Current Upsell $]]&gt;0,_xlfn.TEXTJOIN(" ",FALSE,Sales[[#This Row],[Subscription Type]],Sales[[#This Row],[Upsell Priority]],TEXT(Sales[[#This Row],[Current Upsell $]],"$#")),"")</f>
        <v/>
      </c>
    </row>
    <row r="711" spans="1:18" x14ac:dyDescent="0.25">
      <c r="A711">
        <v>100209</v>
      </c>
      <c r="B711" t="s">
        <v>3</v>
      </c>
      <c r="F711">
        <v>0</v>
      </c>
      <c r="G711">
        <v>12</v>
      </c>
      <c r="H711" s="1">
        <v>44228</v>
      </c>
      <c r="I711" s="1">
        <v>44378</v>
      </c>
      <c r="J711">
        <v>5</v>
      </c>
      <c r="K711">
        <v>0</v>
      </c>
      <c r="L711" s="1">
        <v>44287</v>
      </c>
      <c r="M711">
        <v>0</v>
      </c>
      <c r="N711" s="11">
        <f>_xlfn.SWITCH(Sales[[#This Row],[Subscription Type]],"Basic",10,"Premium",10,"Business",25,"Enterprise",27)</f>
        <v>10</v>
      </c>
      <c r="O711">
        <f>IF(Sales[[#This Row],[Number of Users]]-Sales[[#This Row],[Licenses Bought]]&lt;0,0,Sales[[#This Row],[Number of Users]]-Sales[[#This Row],[Licenses Bought]])</f>
        <v>12</v>
      </c>
      <c r="P711" s="3">
        <f>IF(Sales[[#This Row],[Sales Month]]=MAX(Sales[Sales Month]),Sales[[#This Row],[Upsell $ Per Non-Paying User]]*Sales[[#This Row],[Non-Paying Users]],0)</f>
        <v>0</v>
      </c>
      <c r="Q711" t="str">
        <f>_xlfn.IFS(Sales[[#This Row],[Current Upsell $]]=0," ",Sales[[#This Row],[Current Upsell $]]&gt;=400,"High",Sales[[#This Row],[Current Upsell $]]&gt;=100,"Medium",Sales[[#This Row],[Current Upsell $]]&lt;100,"Low")</f>
        <v xml:space="preserve"> </v>
      </c>
      <c r="R711" t="str">
        <f>IF(Sales[[#This Row],[Current Upsell $]]&gt;0,_xlfn.TEXTJOIN(" ",FALSE,Sales[[#This Row],[Subscription Type]],Sales[[#This Row],[Upsell Priority]],TEXT(Sales[[#This Row],[Current Upsell $]],"$#")),"")</f>
        <v/>
      </c>
    </row>
    <row r="712" spans="1:18" x14ac:dyDescent="0.25">
      <c r="A712">
        <v>100210</v>
      </c>
      <c r="B712" t="s">
        <v>0</v>
      </c>
      <c r="F712">
        <v>3</v>
      </c>
      <c r="G712">
        <v>6</v>
      </c>
      <c r="H712" s="1">
        <v>44228</v>
      </c>
      <c r="I712" s="1">
        <v>44348</v>
      </c>
      <c r="J712">
        <v>4</v>
      </c>
      <c r="K712">
        <v>0</v>
      </c>
      <c r="L712" s="1">
        <v>44287</v>
      </c>
      <c r="M712">
        <v>30</v>
      </c>
      <c r="N712" s="11">
        <f>_xlfn.SWITCH(Sales[[#This Row],[Subscription Type]],"Basic",10,"Premium",10,"Business",25,"Enterprise",27)</f>
        <v>10</v>
      </c>
      <c r="O712">
        <f>IF(Sales[[#This Row],[Number of Users]]-Sales[[#This Row],[Licenses Bought]]&lt;0,0,Sales[[#This Row],[Number of Users]]-Sales[[#This Row],[Licenses Bought]])</f>
        <v>3</v>
      </c>
      <c r="P712" s="3">
        <f>IF(Sales[[#This Row],[Sales Month]]=MAX(Sales[Sales Month]),Sales[[#This Row],[Upsell $ Per Non-Paying User]]*Sales[[#This Row],[Non-Paying Users]],0)</f>
        <v>0</v>
      </c>
      <c r="Q712" t="str">
        <f>_xlfn.IFS(Sales[[#This Row],[Current Upsell $]]=0," ",Sales[[#This Row],[Current Upsell $]]&gt;=400,"High",Sales[[#This Row],[Current Upsell $]]&gt;=100,"Medium",Sales[[#This Row],[Current Upsell $]]&lt;100,"Low")</f>
        <v xml:space="preserve"> </v>
      </c>
      <c r="R712" t="str">
        <f>IF(Sales[[#This Row],[Current Upsell $]]&gt;0,_xlfn.TEXTJOIN(" ",FALSE,Sales[[#This Row],[Subscription Type]],Sales[[#This Row],[Upsell Priority]],TEXT(Sales[[#This Row],[Current Upsell $]],"$#")),"")</f>
        <v/>
      </c>
    </row>
    <row r="713" spans="1:18" x14ac:dyDescent="0.25">
      <c r="A713">
        <v>100212</v>
      </c>
      <c r="B713" t="s">
        <v>3</v>
      </c>
      <c r="F713">
        <v>0</v>
      </c>
      <c r="G713">
        <v>3</v>
      </c>
      <c r="H713" s="1">
        <v>44228</v>
      </c>
      <c r="I713" s="1">
        <v>44378</v>
      </c>
      <c r="J713">
        <v>5</v>
      </c>
      <c r="K713">
        <v>0</v>
      </c>
      <c r="L713" s="1">
        <v>44287</v>
      </c>
      <c r="M713">
        <v>0</v>
      </c>
      <c r="N713" s="11">
        <f>_xlfn.SWITCH(Sales[[#This Row],[Subscription Type]],"Basic",10,"Premium",10,"Business",25,"Enterprise",27)</f>
        <v>10</v>
      </c>
      <c r="O713">
        <f>IF(Sales[[#This Row],[Number of Users]]-Sales[[#This Row],[Licenses Bought]]&lt;0,0,Sales[[#This Row],[Number of Users]]-Sales[[#This Row],[Licenses Bought]])</f>
        <v>3</v>
      </c>
      <c r="P713" s="3">
        <f>IF(Sales[[#This Row],[Sales Month]]=MAX(Sales[Sales Month]),Sales[[#This Row],[Upsell $ Per Non-Paying User]]*Sales[[#This Row],[Non-Paying Users]],0)</f>
        <v>0</v>
      </c>
      <c r="Q713" t="str">
        <f>_xlfn.IFS(Sales[[#This Row],[Current Upsell $]]=0," ",Sales[[#This Row],[Current Upsell $]]&gt;=400,"High",Sales[[#This Row],[Current Upsell $]]&gt;=100,"Medium",Sales[[#This Row],[Current Upsell $]]&lt;100,"Low")</f>
        <v xml:space="preserve"> </v>
      </c>
      <c r="R713" t="str">
        <f>IF(Sales[[#This Row],[Current Upsell $]]&gt;0,_xlfn.TEXTJOIN(" ",FALSE,Sales[[#This Row],[Subscription Type]],Sales[[#This Row],[Upsell Priority]],TEXT(Sales[[#This Row],[Current Upsell $]],"$#")),"")</f>
        <v/>
      </c>
    </row>
    <row r="714" spans="1:18" x14ac:dyDescent="0.25">
      <c r="A714">
        <v>100213</v>
      </c>
      <c r="B714" t="s">
        <v>3</v>
      </c>
      <c r="F714">
        <v>0</v>
      </c>
      <c r="G714">
        <v>3</v>
      </c>
      <c r="H714" s="1">
        <v>44228</v>
      </c>
      <c r="I714" s="1">
        <v>44378</v>
      </c>
      <c r="J714">
        <v>5</v>
      </c>
      <c r="K714">
        <v>0</v>
      </c>
      <c r="L714" s="1">
        <v>44287</v>
      </c>
      <c r="M714">
        <v>0</v>
      </c>
      <c r="N714" s="11">
        <f>_xlfn.SWITCH(Sales[[#This Row],[Subscription Type]],"Basic",10,"Premium",10,"Business",25,"Enterprise",27)</f>
        <v>10</v>
      </c>
      <c r="O714">
        <f>IF(Sales[[#This Row],[Number of Users]]-Sales[[#This Row],[Licenses Bought]]&lt;0,0,Sales[[#This Row],[Number of Users]]-Sales[[#This Row],[Licenses Bought]])</f>
        <v>3</v>
      </c>
      <c r="P714" s="3">
        <f>IF(Sales[[#This Row],[Sales Month]]=MAX(Sales[Sales Month]),Sales[[#This Row],[Upsell $ Per Non-Paying User]]*Sales[[#This Row],[Non-Paying Users]],0)</f>
        <v>0</v>
      </c>
      <c r="Q714" t="str">
        <f>_xlfn.IFS(Sales[[#This Row],[Current Upsell $]]=0," ",Sales[[#This Row],[Current Upsell $]]&gt;=400,"High",Sales[[#This Row],[Current Upsell $]]&gt;=100,"Medium",Sales[[#This Row],[Current Upsell $]]&lt;100,"Low")</f>
        <v xml:space="preserve"> </v>
      </c>
      <c r="R714" t="str">
        <f>IF(Sales[[#This Row],[Current Upsell $]]&gt;0,_xlfn.TEXTJOIN(" ",FALSE,Sales[[#This Row],[Subscription Type]],Sales[[#This Row],[Upsell Priority]],TEXT(Sales[[#This Row],[Current Upsell $]],"$#")),"")</f>
        <v/>
      </c>
    </row>
    <row r="715" spans="1:18" x14ac:dyDescent="0.25">
      <c r="A715">
        <v>100214</v>
      </c>
      <c r="B715" t="s">
        <v>0</v>
      </c>
      <c r="D715" s="1"/>
      <c r="E715" s="1"/>
      <c r="F715">
        <v>2</v>
      </c>
      <c r="G715">
        <v>3</v>
      </c>
      <c r="H715" s="1">
        <v>44228</v>
      </c>
      <c r="I715" s="1">
        <v>44378</v>
      </c>
      <c r="J715">
        <v>5</v>
      </c>
      <c r="K715">
        <v>0</v>
      </c>
      <c r="L715" s="1">
        <v>44287</v>
      </c>
      <c r="M715">
        <v>20</v>
      </c>
      <c r="N715" s="11">
        <f>_xlfn.SWITCH(Sales[[#This Row],[Subscription Type]],"Basic",10,"Premium",10,"Business",25,"Enterprise",27)</f>
        <v>10</v>
      </c>
      <c r="O715">
        <f>IF(Sales[[#This Row],[Number of Users]]-Sales[[#This Row],[Licenses Bought]]&lt;0,0,Sales[[#This Row],[Number of Users]]-Sales[[#This Row],[Licenses Bought]])</f>
        <v>1</v>
      </c>
      <c r="P715" s="3">
        <f>IF(Sales[[#This Row],[Sales Month]]=MAX(Sales[Sales Month]),Sales[[#This Row],[Upsell $ Per Non-Paying User]]*Sales[[#This Row],[Non-Paying Users]],0)</f>
        <v>0</v>
      </c>
      <c r="Q715" t="str">
        <f>_xlfn.IFS(Sales[[#This Row],[Current Upsell $]]=0," ",Sales[[#This Row],[Current Upsell $]]&gt;=400,"High",Sales[[#This Row],[Current Upsell $]]&gt;=100,"Medium",Sales[[#This Row],[Current Upsell $]]&lt;100,"Low")</f>
        <v xml:space="preserve"> </v>
      </c>
      <c r="R715" t="str">
        <f>IF(Sales[[#This Row],[Current Upsell $]]&gt;0,_xlfn.TEXTJOIN(" ",FALSE,Sales[[#This Row],[Subscription Type]],Sales[[#This Row],[Upsell Priority]],TEXT(Sales[[#This Row],[Current Upsell $]],"$#")),"")</f>
        <v/>
      </c>
    </row>
    <row r="716" spans="1:18" x14ac:dyDescent="0.25">
      <c r="A716">
        <v>100215</v>
      </c>
      <c r="B716" t="s">
        <v>3</v>
      </c>
      <c r="F716">
        <v>0</v>
      </c>
      <c r="G716">
        <v>2</v>
      </c>
      <c r="H716" s="1">
        <v>44228</v>
      </c>
      <c r="I716" s="1">
        <v>44348</v>
      </c>
      <c r="J716">
        <v>4</v>
      </c>
      <c r="K716">
        <v>0</v>
      </c>
      <c r="L716" s="1">
        <v>44287</v>
      </c>
      <c r="M716">
        <v>0</v>
      </c>
      <c r="N716" s="11">
        <f>_xlfn.SWITCH(Sales[[#This Row],[Subscription Type]],"Basic",10,"Premium",10,"Business",25,"Enterprise",27)</f>
        <v>10</v>
      </c>
      <c r="O716">
        <f>IF(Sales[[#This Row],[Number of Users]]-Sales[[#This Row],[Licenses Bought]]&lt;0,0,Sales[[#This Row],[Number of Users]]-Sales[[#This Row],[Licenses Bought]])</f>
        <v>2</v>
      </c>
      <c r="P716" s="3">
        <f>IF(Sales[[#This Row],[Sales Month]]=MAX(Sales[Sales Month]),Sales[[#This Row],[Upsell $ Per Non-Paying User]]*Sales[[#This Row],[Non-Paying Users]],0)</f>
        <v>0</v>
      </c>
      <c r="Q716" t="str">
        <f>_xlfn.IFS(Sales[[#This Row],[Current Upsell $]]=0," ",Sales[[#This Row],[Current Upsell $]]&gt;=400,"High",Sales[[#This Row],[Current Upsell $]]&gt;=100,"Medium",Sales[[#This Row],[Current Upsell $]]&lt;100,"Low")</f>
        <v xml:space="preserve"> </v>
      </c>
      <c r="R716" t="str">
        <f>IF(Sales[[#This Row],[Current Upsell $]]&gt;0,_xlfn.TEXTJOIN(" ",FALSE,Sales[[#This Row],[Subscription Type]],Sales[[#This Row],[Upsell Priority]],TEXT(Sales[[#This Row],[Current Upsell $]],"$#")),"")</f>
        <v/>
      </c>
    </row>
    <row r="717" spans="1:18" x14ac:dyDescent="0.25">
      <c r="A717">
        <v>100216</v>
      </c>
      <c r="B717" t="s">
        <v>3</v>
      </c>
      <c r="F717">
        <v>0</v>
      </c>
      <c r="G717">
        <v>2</v>
      </c>
      <c r="H717" s="1">
        <v>44228</v>
      </c>
      <c r="I717" s="1">
        <v>44348</v>
      </c>
      <c r="J717">
        <v>4</v>
      </c>
      <c r="K717">
        <v>0</v>
      </c>
      <c r="L717" s="1">
        <v>44287</v>
      </c>
      <c r="M717">
        <v>0</v>
      </c>
      <c r="N717" s="11">
        <f>_xlfn.SWITCH(Sales[[#This Row],[Subscription Type]],"Basic",10,"Premium",10,"Business",25,"Enterprise",27)</f>
        <v>10</v>
      </c>
      <c r="O717">
        <f>IF(Sales[[#This Row],[Number of Users]]-Sales[[#This Row],[Licenses Bought]]&lt;0,0,Sales[[#This Row],[Number of Users]]-Sales[[#This Row],[Licenses Bought]])</f>
        <v>2</v>
      </c>
      <c r="P717" s="3">
        <f>IF(Sales[[#This Row],[Sales Month]]=MAX(Sales[Sales Month]),Sales[[#This Row],[Upsell $ Per Non-Paying User]]*Sales[[#This Row],[Non-Paying Users]],0)</f>
        <v>0</v>
      </c>
      <c r="Q717" t="str">
        <f>_xlfn.IFS(Sales[[#This Row],[Current Upsell $]]=0," ",Sales[[#This Row],[Current Upsell $]]&gt;=400,"High",Sales[[#This Row],[Current Upsell $]]&gt;=100,"Medium",Sales[[#This Row],[Current Upsell $]]&lt;100,"Low")</f>
        <v xml:space="preserve"> </v>
      </c>
      <c r="R717" t="str">
        <f>IF(Sales[[#This Row],[Current Upsell $]]&gt;0,_xlfn.TEXTJOIN(" ",FALSE,Sales[[#This Row],[Subscription Type]],Sales[[#This Row],[Upsell Priority]],TEXT(Sales[[#This Row],[Current Upsell $]],"$#")),"")</f>
        <v/>
      </c>
    </row>
    <row r="718" spans="1:18" x14ac:dyDescent="0.25">
      <c r="A718">
        <v>100217</v>
      </c>
      <c r="B718" t="s">
        <v>3</v>
      </c>
      <c r="F718">
        <v>0</v>
      </c>
      <c r="G718">
        <v>2</v>
      </c>
      <c r="H718" s="1">
        <v>44228</v>
      </c>
      <c r="I718" s="1">
        <v>44378</v>
      </c>
      <c r="J718">
        <v>5</v>
      </c>
      <c r="K718">
        <v>0</v>
      </c>
      <c r="L718" s="1">
        <v>44287</v>
      </c>
      <c r="M718">
        <v>0</v>
      </c>
      <c r="N718" s="11">
        <f>_xlfn.SWITCH(Sales[[#This Row],[Subscription Type]],"Basic",10,"Premium",10,"Business",25,"Enterprise",27)</f>
        <v>10</v>
      </c>
      <c r="O718">
        <f>IF(Sales[[#This Row],[Number of Users]]-Sales[[#This Row],[Licenses Bought]]&lt;0,0,Sales[[#This Row],[Number of Users]]-Sales[[#This Row],[Licenses Bought]])</f>
        <v>2</v>
      </c>
      <c r="P718" s="3">
        <f>IF(Sales[[#This Row],[Sales Month]]=MAX(Sales[Sales Month]),Sales[[#This Row],[Upsell $ Per Non-Paying User]]*Sales[[#This Row],[Non-Paying Users]],0)</f>
        <v>0</v>
      </c>
      <c r="Q718" t="str">
        <f>_xlfn.IFS(Sales[[#This Row],[Current Upsell $]]=0," ",Sales[[#This Row],[Current Upsell $]]&gt;=400,"High",Sales[[#This Row],[Current Upsell $]]&gt;=100,"Medium",Sales[[#This Row],[Current Upsell $]]&lt;100,"Low")</f>
        <v xml:space="preserve"> </v>
      </c>
      <c r="R718" t="str">
        <f>IF(Sales[[#This Row],[Current Upsell $]]&gt;0,_xlfn.TEXTJOIN(" ",FALSE,Sales[[#This Row],[Subscription Type]],Sales[[#This Row],[Upsell Priority]],TEXT(Sales[[#This Row],[Current Upsell $]],"$#")),"")</f>
        <v/>
      </c>
    </row>
    <row r="719" spans="1:18" x14ac:dyDescent="0.25">
      <c r="A719">
        <v>100218</v>
      </c>
      <c r="B719" t="s">
        <v>0</v>
      </c>
      <c r="D719" s="1"/>
      <c r="E719" s="1"/>
      <c r="F719">
        <v>1</v>
      </c>
      <c r="G719">
        <v>2</v>
      </c>
      <c r="H719" s="1">
        <v>44228</v>
      </c>
      <c r="I719" s="1">
        <v>44378</v>
      </c>
      <c r="J719">
        <v>5</v>
      </c>
      <c r="K719">
        <v>0</v>
      </c>
      <c r="L719" s="1">
        <v>44287</v>
      </c>
      <c r="M719">
        <v>10</v>
      </c>
      <c r="N719" s="11">
        <f>_xlfn.SWITCH(Sales[[#This Row],[Subscription Type]],"Basic",10,"Premium",10,"Business",25,"Enterprise",27)</f>
        <v>10</v>
      </c>
      <c r="O719">
        <f>IF(Sales[[#This Row],[Number of Users]]-Sales[[#This Row],[Licenses Bought]]&lt;0,0,Sales[[#This Row],[Number of Users]]-Sales[[#This Row],[Licenses Bought]])</f>
        <v>1</v>
      </c>
      <c r="P719" s="3">
        <f>IF(Sales[[#This Row],[Sales Month]]=MAX(Sales[Sales Month]),Sales[[#This Row],[Upsell $ Per Non-Paying User]]*Sales[[#This Row],[Non-Paying Users]],0)</f>
        <v>0</v>
      </c>
      <c r="Q719" t="str">
        <f>_xlfn.IFS(Sales[[#This Row],[Current Upsell $]]=0," ",Sales[[#This Row],[Current Upsell $]]&gt;=400,"High",Sales[[#This Row],[Current Upsell $]]&gt;=100,"Medium",Sales[[#This Row],[Current Upsell $]]&lt;100,"Low")</f>
        <v xml:space="preserve"> </v>
      </c>
      <c r="R719" t="str">
        <f>IF(Sales[[#This Row],[Current Upsell $]]&gt;0,_xlfn.TEXTJOIN(" ",FALSE,Sales[[#This Row],[Subscription Type]],Sales[[#This Row],[Upsell Priority]],TEXT(Sales[[#This Row],[Current Upsell $]],"$#")),"")</f>
        <v/>
      </c>
    </row>
    <row r="720" spans="1:18" x14ac:dyDescent="0.25">
      <c r="A720">
        <v>100220</v>
      </c>
      <c r="B720" t="s">
        <v>0</v>
      </c>
      <c r="D720" s="1"/>
      <c r="E720" s="1"/>
      <c r="F720">
        <v>20</v>
      </c>
      <c r="G720">
        <v>46</v>
      </c>
      <c r="H720" s="1">
        <v>44256</v>
      </c>
      <c r="I720" s="1">
        <v>44378</v>
      </c>
      <c r="J720">
        <v>4</v>
      </c>
      <c r="K720">
        <v>0</v>
      </c>
      <c r="L720" s="1">
        <v>44287</v>
      </c>
      <c r="M720">
        <v>200</v>
      </c>
      <c r="N720" s="11">
        <f>_xlfn.SWITCH(Sales[[#This Row],[Subscription Type]],"Basic",10,"Premium",10,"Business",25,"Enterprise",27)</f>
        <v>10</v>
      </c>
      <c r="O720">
        <f>IF(Sales[[#This Row],[Number of Users]]-Sales[[#This Row],[Licenses Bought]]&lt;0,0,Sales[[#This Row],[Number of Users]]-Sales[[#This Row],[Licenses Bought]])</f>
        <v>26</v>
      </c>
      <c r="P720" s="3">
        <f>IF(Sales[[#This Row],[Sales Month]]=MAX(Sales[Sales Month]),Sales[[#This Row],[Upsell $ Per Non-Paying User]]*Sales[[#This Row],[Non-Paying Users]],0)</f>
        <v>0</v>
      </c>
      <c r="Q720" t="str">
        <f>_xlfn.IFS(Sales[[#This Row],[Current Upsell $]]=0," ",Sales[[#This Row],[Current Upsell $]]&gt;=400,"High",Sales[[#This Row],[Current Upsell $]]&gt;=100,"Medium",Sales[[#This Row],[Current Upsell $]]&lt;100,"Low")</f>
        <v xml:space="preserve"> </v>
      </c>
      <c r="R720" t="str">
        <f>IF(Sales[[#This Row],[Current Upsell $]]&gt;0,_xlfn.TEXTJOIN(" ",FALSE,Sales[[#This Row],[Subscription Type]],Sales[[#This Row],[Upsell Priority]],TEXT(Sales[[#This Row],[Current Upsell $]],"$#")),"")</f>
        <v/>
      </c>
    </row>
    <row r="721" spans="1:18" x14ac:dyDescent="0.25">
      <c r="A721">
        <v>100221</v>
      </c>
      <c r="B721" t="s">
        <v>0</v>
      </c>
      <c r="D721" s="1"/>
      <c r="E721" s="1"/>
      <c r="F721">
        <v>13</v>
      </c>
      <c r="G721">
        <v>38</v>
      </c>
      <c r="H721" s="1">
        <v>44256</v>
      </c>
      <c r="I721" s="1">
        <v>44378</v>
      </c>
      <c r="J721">
        <v>4</v>
      </c>
      <c r="K721">
        <v>0</v>
      </c>
      <c r="L721" s="1">
        <v>44287</v>
      </c>
      <c r="M721">
        <v>130</v>
      </c>
      <c r="N721" s="11">
        <f>_xlfn.SWITCH(Sales[[#This Row],[Subscription Type]],"Basic",10,"Premium",10,"Business",25,"Enterprise",27)</f>
        <v>10</v>
      </c>
      <c r="O721">
        <f>IF(Sales[[#This Row],[Number of Users]]-Sales[[#This Row],[Licenses Bought]]&lt;0,0,Sales[[#This Row],[Number of Users]]-Sales[[#This Row],[Licenses Bought]])</f>
        <v>25</v>
      </c>
      <c r="P721" s="3">
        <f>IF(Sales[[#This Row],[Sales Month]]=MAX(Sales[Sales Month]),Sales[[#This Row],[Upsell $ Per Non-Paying User]]*Sales[[#This Row],[Non-Paying Users]],0)</f>
        <v>0</v>
      </c>
      <c r="Q721" t="str">
        <f>_xlfn.IFS(Sales[[#This Row],[Current Upsell $]]=0," ",Sales[[#This Row],[Current Upsell $]]&gt;=400,"High",Sales[[#This Row],[Current Upsell $]]&gt;=100,"Medium",Sales[[#This Row],[Current Upsell $]]&lt;100,"Low")</f>
        <v xml:space="preserve"> </v>
      </c>
      <c r="R721" t="str">
        <f>IF(Sales[[#This Row],[Current Upsell $]]&gt;0,_xlfn.TEXTJOIN(" ",FALSE,Sales[[#This Row],[Subscription Type]],Sales[[#This Row],[Upsell Priority]],TEXT(Sales[[#This Row],[Current Upsell $]],"$#")),"")</f>
        <v/>
      </c>
    </row>
    <row r="722" spans="1:18" x14ac:dyDescent="0.25">
      <c r="A722">
        <v>100223</v>
      </c>
      <c r="B722" t="s">
        <v>0</v>
      </c>
      <c r="D722" s="1"/>
      <c r="E722" s="1"/>
      <c r="F722">
        <v>19</v>
      </c>
      <c r="G722">
        <v>50</v>
      </c>
      <c r="H722" s="1">
        <v>44256</v>
      </c>
      <c r="I722" s="1">
        <v>44378</v>
      </c>
      <c r="J722">
        <v>4</v>
      </c>
      <c r="K722">
        <v>0</v>
      </c>
      <c r="L722" s="1">
        <v>44287</v>
      </c>
      <c r="M722">
        <v>190</v>
      </c>
      <c r="N722" s="11">
        <f>_xlfn.SWITCH(Sales[[#This Row],[Subscription Type]],"Basic",10,"Premium",10,"Business",25,"Enterprise",27)</f>
        <v>10</v>
      </c>
      <c r="O722">
        <f>IF(Sales[[#This Row],[Number of Users]]-Sales[[#This Row],[Licenses Bought]]&lt;0,0,Sales[[#This Row],[Number of Users]]-Sales[[#This Row],[Licenses Bought]])</f>
        <v>31</v>
      </c>
      <c r="P722" s="3">
        <f>IF(Sales[[#This Row],[Sales Month]]=MAX(Sales[Sales Month]),Sales[[#This Row],[Upsell $ Per Non-Paying User]]*Sales[[#This Row],[Non-Paying Users]],0)</f>
        <v>0</v>
      </c>
      <c r="Q722" t="str">
        <f>_xlfn.IFS(Sales[[#This Row],[Current Upsell $]]=0," ",Sales[[#This Row],[Current Upsell $]]&gt;=400,"High",Sales[[#This Row],[Current Upsell $]]&gt;=100,"Medium",Sales[[#This Row],[Current Upsell $]]&lt;100,"Low")</f>
        <v xml:space="preserve"> </v>
      </c>
      <c r="R722" t="str">
        <f>IF(Sales[[#This Row],[Current Upsell $]]&gt;0,_xlfn.TEXTJOIN(" ",FALSE,Sales[[#This Row],[Subscription Type]],Sales[[#This Row],[Upsell Priority]],TEXT(Sales[[#This Row],[Current Upsell $]],"$#")),"")</f>
        <v/>
      </c>
    </row>
    <row r="723" spans="1:18" x14ac:dyDescent="0.25">
      <c r="A723">
        <v>100224</v>
      </c>
      <c r="B723" t="s">
        <v>0</v>
      </c>
      <c r="D723" s="1"/>
      <c r="E723" s="1"/>
      <c r="F723">
        <v>13</v>
      </c>
      <c r="G723">
        <v>36</v>
      </c>
      <c r="H723" s="1">
        <v>44256</v>
      </c>
      <c r="I723" s="1">
        <v>44378</v>
      </c>
      <c r="J723">
        <v>4</v>
      </c>
      <c r="K723">
        <v>0</v>
      </c>
      <c r="L723" s="1">
        <v>44287</v>
      </c>
      <c r="M723">
        <v>130</v>
      </c>
      <c r="N723" s="11">
        <f>_xlfn.SWITCH(Sales[[#This Row],[Subscription Type]],"Basic",10,"Premium",10,"Business",25,"Enterprise",27)</f>
        <v>10</v>
      </c>
      <c r="O723">
        <f>IF(Sales[[#This Row],[Number of Users]]-Sales[[#This Row],[Licenses Bought]]&lt;0,0,Sales[[#This Row],[Number of Users]]-Sales[[#This Row],[Licenses Bought]])</f>
        <v>23</v>
      </c>
      <c r="P723" s="3">
        <f>IF(Sales[[#This Row],[Sales Month]]=MAX(Sales[Sales Month]),Sales[[#This Row],[Upsell $ Per Non-Paying User]]*Sales[[#This Row],[Non-Paying Users]],0)</f>
        <v>0</v>
      </c>
      <c r="Q723" t="str">
        <f>_xlfn.IFS(Sales[[#This Row],[Current Upsell $]]=0," ",Sales[[#This Row],[Current Upsell $]]&gt;=400,"High",Sales[[#This Row],[Current Upsell $]]&gt;=100,"Medium",Sales[[#This Row],[Current Upsell $]]&lt;100,"Low")</f>
        <v xml:space="preserve"> </v>
      </c>
      <c r="R723" t="str">
        <f>IF(Sales[[#This Row],[Current Upsell $]]&gt;0,_xlfn.TEXTJOIN(" ",FALSE,Sales[[#This Row],[Subscription Type]],Sales[[#This Row],[Upsell Priority]],TEXT(Sales[[#This Row],[Current Upsell $]],"$#")),"")</f>
        <v/>
      </c>
    </row>
    <row r="724" spans="1:18" x14ac:dyDescent="0.25">
      <c r="A724">
        <v>100225</v>
      </c>
      <c r="B724" t="s">
        <v>0</v>
      </c>
      <c r="D724" s="1"/>
      <c r="E724" s="1"/>
      <c r="F724">
        <v>16</v>
      </c>
      <c r="G724">
        <v>32</v>
      </c>
      <c r="H724" s="1">
        <v>44256</v>
      </c>
      <c r="I724" s="1">
        <v>44378</v>
      </c>
      <c r="J724">
        <v>4</v>
      </c>
      <c r="K724">
        <v>0</v>
      </c>
      <c r="L724" s="1">
        <v>44287</v>
      </c>
      <c r="M724">
        <v>160</v>
      </c>
      <c r="N724" s="11">
        <f>_xlfn.SWITCH(Sales[[#This Row],[Subscription Type]],"Basic",10,"Premium",10,"Business",25,"Enterprise",27)</f>
        <v>10</v>
      </c>
      <c r="O724">
        <f>IF(Sales[[#This Row],[Number of Users]]-Sales[[#This Row],[Licenses Bought]]&lt;0,0,Sales[[#This Row],[Number of Users]]-Sales[[#This Row],[Licenses Bought]])</f>
        <v>16</v>
      </c>
      <c r="P724" s="3">
        <f>IF(Sales[[#This Row],[Sales Month]]=MAX(Sales[Sales Month]),Sales[[#This Row],[Upsell $ Per Non-Paying User]]*Sales[[#This Row],[Non-Paying Users]],0)</f>
        <v>0</v>
      </c>
      <c r="Q724" t="str">
        <f>_xlfn.IFS(Sales[[#This Row],[Current Upsell $]]=0," ",Sales[[#This Row],[Current Upsell $]]&gt;=400,"High",Sales[[#This Row],[Current Upsell $]]&gt;=100,"Medium",Sales[[#This Row],[Current Upsell $]]&lt;100,"Low")</f>
        <v xml:space="preserve"> </v>
      </c>
      <c r="R724" t="str">
        <f>IF(Sales[[#This Row],[Current Upsell $]]&gt;0,_xlfn.TEXTJOIN(" ",FALSE,Sales[[#This Row],[Subscription Type]],Sales[[#This Row],[Upsell Priority]],TEXT(Sales[[#This Row],[Current Upsell $]],"$#")),"")</f>
        <v/>
      </c>
    </row>
    <row r="725" spans="1:18" x14ac:dyDescent="0.25">
      <c r="A725">
        <v>100226</v>
      </c>
      <c r="B725" t="s">
        <v>0</v>
      </c>
      <c r="D725" s="1"/>
      <c r="E725" s="1"/>
      <c r="F725">
        <v>17</v>
      </c>
      <c r="G725">
        <v>28</v>
      </c>
      <c r="H725" s="1">
        <v>44256</v>
      </c>
      <c r="I725" s="1">
        <v>44378</v>
      </c>
      <c r="J725">
        <v>4</v>
      </c>
      <c r="K725">
        <v>0</v>
      </c>
      <c r="L725" s="1">
        <v>44287</v>
      </c>
      <c r="M725">
        <v>170</v>
      </c>
      <c r="N725" s="11">
        <f>_xlfn.SWITCH(Sales[[#This Row],[Subscription Type]],"Basic",10,"Premium",10,"Business",25,"Enterprise",27)</f>
        <v>10</v>
      </c>
      <c r="O725">
        <f>IF(Sales[[#This Row],[Number of Users]]-Sales[[#This Row],[Licenses Bought]]&lt;0,0,Sales[[#This Row],[Number of Users]]-Sales[[#This Row],[Licenses Bought]])</f>
        <v>11</v>
      </c>
      <c r="P725" s="3">
        <f>IF(Sales[[#This Row],[Sales Month]]=MAX(Sales[Sales Month]),Sales[[#This Row],[Upsell $ Per Non-Paying User]]*Sales[[#This Row],[Non-Paying Users]],0)</f>
        <v>0</v>
      </c>
      <c r="Q725" t="str">
        <f>_xlfn.IFS(Sales[[#This Row],[Current Upsell $]]=0," ",Sales[[#This Row],[Current Upsell $]]&gt;=400,"High",Sales[[#This Row],[Current Upsell $]]&gt;=100,"Medium",Sales[[#This Row],[Current Upsell $]]&lt;100,"Low")</f>
        <v xml:space="preserve"> </v>
      </c>
      <c r="R725" t="str">
        <f>IF(Sales[[#This Row],[Current Upsell $]]&gt;0,_xlfn.TEXTJOIN(" ",FALSE,Sales[[#This Row],[Subscription Type]],Sales[[#This Row],[Upsell Priority]],TEXT(Sales[[#This Row],[Current Upsell $]],"$#")),"")</f>
        <v/>
      </c>
    </row>
    <row r="726" spans="1:18" x14ac:dyDescent="0.25">
      <c r="A726">
        <v>100227</v>
      </c>
      <c r="B726" t="s">
        <v>3</v>
      </c>
      <c r="F726">
        <v>0</v>
      </c>
      <c r="G726">
        <v>16</v>
      </c>
      <c r="H726" s="1">
        <v>44256</v>
      </c>
      <c r="I726" s="1">
        <v>44287</v>
      </c>
      <c r="J726">
        <v>1</v>
      </c>
      <c r="K726">
        <v>2</v>
      </c>
      <c r="L726" s="1">
        <v>44287</v>
      </c>
      <c r="M726">
        <v>0</v>
      </c>
      <c r="N726" s="11">
        <f>_xlfn.SWITCH(Sales[[#This Row],[Subscription Type]],"Basic",10,"Premium",10,"Business",25,"Enterprise",27)</f>
        <v>10</v>
      </c>
      <c r="O726">
        <f>IF(Sales[[#This Row],[Number of Users]]-Sales[[#This Row],[Licenses Bought]]&lt;0,0,Sales[[#This Row],[Number of Users]]-Sales[[#This Row],[Licenses Bought]])</f>
        <v>16</v>
      </c>
      <c r="P726" s="3">
        <f>IF(Sales[[#This Row],[Sales Month]]=MAX(Sales[Sales Month]),Sales[[#This Row],[Upsell $ Per Non-Paying User]]*Sales[[#This Row],[Non-Paying Users]],0)</f>
        <v>0</v>
      </c>
      <c r="Q726" t="str">
        <f>_xlfn.IFS(Sales[[#This Row],[Current Upsell $]]=0," ",Sales[[#This Row],[Current Upsell $]]&gt;=400,"High",Sales[[#This Row],[Current Upsell $]]&gt;=100,"Medium",Sales[[#This Row],[Current Upsell $]]&lt;100,"Low")</f>
        <v xml:space="preserve"> </v>
      </c>
      <c r="R726" t="str">
        <f>IF(Sales[[#This Row],[Current Upsell $]]&gt;0,_xlfn.TEXTJOIN(" ",FALSE,Sales[[#This Row],[Subscription Type]],Sales[[#This Row],[Upsell Priority]],TEXT(Sales[[#This Row],[Current Upsell $]],"$#")),"")</f>
        <v/>
      </c>
    </row>
    <row r="727" spans="1:18" x14ac:dyDescent="0.25">
      <c r="A727">
        <v>100228</v>
      </c>
      <c r="B727" t="s">
        <v>3</v>
      </c>
      <c r="F727">
        <v>0</v>
      </c>
      <c r="G727">
        <v>13</v>
      </c>
      <c r="H727" s="1">
        <v>44256</v>
      </c>
      <c r="I727" s="1">
        <v>44378</v>
      </c>
      <c r="J727">
        <v>4</v>
      </c>
      <c r="K727">
        <v>0</v>
      </c>
      <c r="L727" s="1">
        <v>44287</v>
      </c>
      <c r="M727">
        <v>0</v>
      </c>
      <c r="N727" s="11">
        <f>_xlfn.SWITCH(Sales[[#This Row],[Subscription Type]],"Basic",10,"Premium",10,"Business",25,"Enterprise",27)</f>
        <v>10</v>
      </c>
      <c r="O727">
        <f>IF(Sales[[#This Row],[Number of Users]]-Sales[[#This Row],[Licenses Bought]]&lt;0,0,Sales[[#This Row],[Number of Users]]-Sales[[#This Row],[Licenses Bought]])</f>
        <v>13</v>
      </c>
      <c r="P727" s="3">
        <f>IF(Sales[[#This Row],[Sales Month]]=MAX(Sales[Sales Month]),Sales[[#This Row],[Upsell $ Per Non-Paying User]]*Sales[[#This Row],[Non-Paying Users]],0)</f>
        <v>0</v>
      </c>
      <c r="Q727" t="str">
        <f>_xlfn.IFS(Sales[[#This Row],[Current Upsell $]]=0," ",Sales[[#This Row],[Current Upsell $]]&gt;=400,"High",Sales[[#This Row],[Current Upsell $]]&gt;=100,"Medium",Sales[[#This Row],[Current Upsell $]]&lt;100,"Low")</f>
        <v xml:space="preserve"> </v>
      </c>
      <c r="R727" t="str">
        <f>IF(Sales[[#This Row],[Current Upsell $]]&gt;0,_xlfn.TEXTJOIN(" ",FALSE,Sales[[#This Row],[Subscription Type]],Sales[[#This Row],[Upsell Priority]],TEXT(Sales[[#This Row],[Current Upsell $]],"$#")),"")</f>
        <v/>
      </c>
    </row>
    <row r="728" spans="1:18" x14ac:dyDescent="0.25">
      <c r="A728">
        <v>100229</v>
      </c>
      <c r="B728" t="s">
        <v>3</v>
      </c>
      <c r="F728">
        <v>0</v>
      </c>
      <c r="G728">
        <v>9</v>
      </c>
      <c r="H728" s="1">
        <v>44256</v>
      </c>
      <c r="I728" s="1">
        <v>44287</v>
      </c>
      <c r="J728">
        <v>1</v>
      </c>
      <c r="K728">
        <v>2</v>
      </c>
      <c r="L728" s="1">
        <v>44287</v>
      </c>
      <c r="M728">
        <v>0</v>
      </c>
      <c r="N728" s="11">
        <f>_xlfn.SWITCH(Sales[[#This Row],[Subscription Type]],"Basic",10,"Premium",10,"Business",25,"Enterprise",27)</f>
        <v>10</v>
      </c>
      <c r="O728">
        <f>IF(Sales[[#This Row],[Number of Users]]-Sales[[#This Row],[Licenses Bought]]&lt;0,0,Sales[[#This Row],[Number of Users]]-Sales[[#This Row],[Licenses Bought]])</f>
        <v>9</v>
      </c>
      <c r="P728" s="3">
        <f>IF(Sales[[#This Row],[Sales Month]]=MAX(Sales[Sales Month]),Sales[[#This Row],[Upsell $ Per Non-Paying User]]*Sales[[#This Row],[Non-Paying Users]],0)</f>
        <v>0</v>
      </c>
      <c r="Q728" t="str">
        <f>_xlfn.IFS(Sales[[#This Row],[Current Upsell $]]=0," ",Sales[[#This Row],[Current Upsell $]]&gt;=400,"High",Sales[[#This Row],[Current Upsell $]]&gt;=100,"Medium",Sales[[#This Row],[Current Upsell $]]&lt;100,"Low")</f>
        <v xml:space="preserve"> </v>
      </c>
      <c r="R728" t="str">
        <f>IF(Sales[[#This Row],[Current Upsell $]]&gt;0,_xlfn.TEXTJOIN(" ",FALSE,Sales[[#This Row],[Subscription Type]],Sales[[#This Row],[Upsell Priority]],TEXT(Sales[[#This Row],[Current Upsell $]],"$#")),"")</f>
        <v/>
      </c>
    </row>
    <row r="729" spans="1:18" x14ac:dyDescent="0.25">
      <c r="A729">
        <v>100230</v>
      </c>
      <c r="B729" t="s">
        <v>3</v>
      </c>
      <c r="F729">
        <v>0</v>
      </c>
      <c r="G729">
        <v>12</v>
      </c>
      <c r="H729" s="1">
        <v>44256</v>
      </c>
      <c r="I729" s="1">
        <v>44378</v>
      </c>
      <c r="J729">
        <v>4</v>
      </c>
      <c r="K729">
        <v>0</v>
      </c>
      <c r="L729" s="1">
        <v>44287</v>
      </c>
      <c r="M729">
        <v>0</v>
      </c>
      <c r="N729" s="11">
        <f>_xlfn.SWITCH(Sales[[#This Row],[Subscription Type]],"Basic",10,"Premium",10,"Business",25,"Enterprise",27)</f>
        <v>10</v>
      </c>
      <c r="O729">
        <f>IF(Sales[[#This Row],[Number of Users]]-Sales[[#This Row],[Licenses Bought]]&lt;0,0,Sales[[#This Row],[Number of Users]]-Sales[[#This Row],[Licenses Bought]])</f>
        <v>12</v>
      </c>
      <c r="P729" s="3">
        <f>IF(Sales[[#This Row],[Sales Month]]=MAX(Sales[Sales Month]),Sales[[#This Row],[Upsell $ Per Non-Paying User]]*Sales[[#This Row],[Non-Paying Users]],0)</f>
        <v>0</v>
      </c>
      <c r="Q729" t="str">
        <f>_xlfn.IFS(Sales[[#This Row],[Current Upsell $]]=0," ",Sales[[#This Row],[Current Upsell $]]&gt;=400,"High",Sales[[#This Row],[Current Upsell $]]&gt;=100,"Medium",Sales[[#This Row],[Current Upsell $]]&lt;100,"Low")</f>
        <v xml:space="preserve"> </v>
      </c>
      <c r="R729" t="str">
        <f>IF(Sales[[#This Row],[Current Upsell $]]&gt;0,_xlfn.TEXTJOIN(" ",FALSE,Sales[[#This Row],[Subscription Type]],Sales[[#This Row],[Upsell Priority]],TEXT(Sales[[#This Row],[Current Upsell $]],"$#")),"")</f>
        <v/>
      </c>
    </row>
    <row r="730" spans="1:18" x14ac:dyDescent="0.25">
      <c r="A730">
        <v>100231</v>
      </c>
      <c r="B730" t="s">
        <v>3</v>
      </c>
      <c r="F730">
        <v>0</v>
      </c>
      <c r="G730">
        <v>9</v>
      </c>
      <c r="H730" s="1">
        <v>44256</v>
      </c>
      <c r="I730" s="1">
        <v>44348</v>
      </c>
      <c r="J730">
        <v>3</v>
      </c>
      <c r="K730">
        <v>0</v>
      </c>
      <c r="L730" s="1">
        <v>44287</v>
      </c>
      <c r="M730">
        <v>0</v>
      </c>
      <c r="N730" s="11">
        <f>_xlfn.SWITCH(Sales[[#This Row],[Subscription Type]],"Basic",10,"Premium",10,"Business",25,"Enterprise",27)</f>
        <v>10</v>
      </c>
      <c r="O730">
        <f>IF(Sales[[#This Row],[Number of Users]]-Sales[[#This Row],[Licenses Bought]]&lt;0,0,Sales[[#This Row],[Number of Users]]-Sales[[#This Row],[Licenses Bought]])</f>
        <v>9</v>
      </c>
      <c r="P730" s="3">
        <f>IF(Sales[[#This Row],[Sales Month]]=MAX(Sales[Sales Month]),Sales[[#This Row],[Upsell $ Per Non-Paying User]]*Sales[[#This Row],[Non-Paying Users]],0)</f>
        <v>0</v>
      </c>
      <c r="Q730" t="str">
        <f>_xlfn.IFS(Sales[[#This Row],[Current Upsell $]]=0," ",Sales[[#This Row],[Current Upsell $]]&gt;=400,"High",Sales[[#This Row],[Current Upsell $]]&gt;=100,"Medium",Sales[[#This Row],[Current Upsell $]]&lt;100,"Low")</f>
        <v xml:space="preserve"> </v>
      </c>
      <c r="R730" t="str">
        <f>IF(Sales[[#This Row],[Current Upsell $]]&gt;0,_xlfn.TEXTJOIN(" ",FALSE,Sales[[#This Row],[Subscription Type]],Sales[[#This Row],[Upsell Priority]],TEXT(Sales[[#This Row],[Current Upsell $]],"$#")),"")</f>
        <v/>
      </c>
    </row>
    <row r="731" spans="1:18" x14ac:dyDescent="0.25">
      <c r="A731">
        <v>100232</v>
      </c>
      <c r="B731" t="s">
        <v>3</v>
      </c>
      <c r="F731">
        <v>0</v>
      </c>
      <c r="G731">
        <v>10</v>
      </c>
      <c r="H731" s="1">
        <v>44256</v>
      </c>
      <c r="I731" s="1">
        <v>44348</v>
      </c>
      <c r="J731">
        <v>3</v>
      </c>
      <c r="K731">
        <v>0</v>
      </c>
      <c r="L731" s="1">
        <v>44287</v>
      </c>
      <c r="M731">
        <v>0</v>
      </c>
      <c r="N731" s="11">
        <f>_xlfn.SWITCH(Sales[[#This Row],[Subscription Type]],"Basic",10,"Premium",10,"Business",25,"Enterprise",27)</f>
        <v>10</v>
      </c>
      <c r="O731">
        <f>IF(Sales[[#This Row],[Number of Users]]-Sales[[#This Row],[Licenses Bought]]&lt;0,0,Sales[[#This Row],[Number of Users]]-Sales[[#This Row],[Licenses Bought]])</f>
        <v>10</v>
      </c>
      <c r="P731" s="3">
        <f>IF(Sales[[#This Row],[Sales Month]]=MAX(Sales[Sales Month]),Sales[[#This Row],[Upsell $ Per Non-Paying User]]*Sales[[#This Row],[Non-Paying Users]],0)</f>
        <v>0</v>
      </c>
      <c r="Q731" t="str">
        <f>_xlfn.IFS(Sales[[#This Row],[Current Upsell $]]=0," ",Sales[[#This Row],[Current Upsell $]]&gt;=400,"High",Sales[[#This Row],[Current Upsell $]]&gt;=100,"Medium",Sales[[#This Row],[Current Upsell $]]&lt;100,"Low")</f>
        <v xml:space="preserve"> </v>
      </c>
      <c r="R731" t="str">
        <f>IF(Sales[[#This Row],[Current Upsell $]]&gt;0,_xlfn.TEXTJOIN(" ",FALSE,Sales[[#This Row],[Subscription Type]],Sales[[#This Row],[Upsell Priority]],TEXT(Sales[[#This Row],[Current Upsell $]],"$#")),"")</f>
        <v/>
      </c>
    </row>
    <row r="732" spans="1:18" x14ac:dyDescent="0.25">
      <c r="A732">
        <v>100233</v>
      </c>
      <c r="B732" t="s">
        <v>3</v>
      </c>
      <c r="F732">
        <v>0</v>
      </c>
      <c r="G732">
        <v>7</v>
      </c>
      <c r="H732" s="1">
        <v>44256</v>
      </c>
      <c r="I732" s="1">
        <v>44378</v>
      </c>
      <c r="J732">
        <v>4</v>
      </c>
      <c r="K732">
        <v>0</v>
      </c>
      <c r="L732" s="1">
        <v>44287</v>
      </c>
      <c r="M732">
        <v>0</v>
      </c>
      <c r="N732" s="11">
        <f>_xlfn.SWITCH(Sales[[#This Row],[Subscription Type]],"Basic",10,"Premium",10,"Business",25,"Enterprise",27)</f>
        <v>10</v>
      </c>
      <c r="O732">
        <f>IF(Sales[[#This Row],[Number of Users]]-Sales[[#This Row],[Licenses Bought]]&lt;0,0,Sales[[#This Row],[Number of Users]]-Sales[[#This Row],[Licenses Bought]])</f>
        <v>7</v>
      </c>
      <c r="P732" s="3">
        <f>IF(Sales[[#This Row],[Sales Month]]=MAX(Sales[Sales Month]),Sales[[#This Row],[Upsell $ Per Non-Paying User]]*Sales[[#This Row],[Non-Paying Users]],0)</f>
        <v>0</v>
      </c>
      <c r="Q732" t="str">
        <f>_xlfn.IFS(Sales[[#This Row],[Current Upsell $]]=0," ",Sales[[#This Row],[Current Upsell $]]&gt;=400,"High",Sales[[#This Row],[Current Upsell $]]&gt;=100,"Medium",Sales[[#This Row],[Current Upsell $]]&lt;100,"Low")</f>
        <v xml:space="preserve"> </v>
      </c>
      <c r="R732" t="str">
        <f>IF(Sales[[#This Row],[Current Upsell $]]&gt;0,_xlfn.TEXTJOIN(" ",FALSE,Sales[[#This Row],[Subscription Type]],Sales[[#This Row],[Upsell Priority]],TEXT(Sales[[#This Row],[Current Upsell $]],"$#")),"")</f>
        <v/>
      </c>
    </row>
    <row r="733" spans="1:18" x14ac:dyDescent="0.25">
      <c r="A733">
        <v>100234</v>
      </c>
      <c r="B733" t="s">
        <v>3</v>
      </c>
      <c r="F733">
        <v>0</v>
      </c>
      <c r="G733">
        <v>6</v>
      </c>
      <c r="H733" s="1">
        <v>44256</v>
      </c>
      <c r="I733" s="1">
        <v>44378</v>
      </c>
      <c r="J733">
        <v>4</v>
      </c>
      <c r="K733">
        <v>0</v>
      </c>
      <c r="L733" s="1">
        <v>44287</v>
      </c>
      <c r="M733">
        <v>0</v>
      </c>
      <c r="N733" s="11">
        <f>_xlfn.SWITCH(Sales[[#This Row],[Subscription Type]],"Basic",10,"Premium",10,"Business",25,"Enterprise",27)</f>
        <v>10</v>
      </c>
      <c r="O733">
        <f>IF(Sales[[#This Row],[Number of Users]]-Sales[[#This Row],[Licenses Bought]]&lt;0,0,Sales[[#This Row],[Number of Users]]-Sales[[#This Row],[Licenses Bought]])</f>
        <v>6</v>
      </c>
      <c r="P733" s="3">
        <f>IF(Sales[[#This Row],[Sales Month]]=MAX(Sales[Sales Month]),Sales[[#This Row],[Upsell $ Per Non-Paying User]]*Sales[[#This Row],[Non-Paying Users]],0)</f>
        <v>0</v>
      </c>
      <c r="Q733" t="str">
        <f>_xlfn.IFS(Sales[[#This Row],[Current Upsell $]]=0," ",Sales[[#This Row],[Current Upsell $]]&gt;=400,"High",Sales[[#This Row],[Current Upsell $]]&gt;=100,"Medium",Sales[[#This Row],[Current Upsell $]]&lt;100,"Low")</f>
        <v xml:space="preserve"> </v>
      </c>
      <c r="R733" t="str">
        <f>IF(Sales[[#This Row],[Current Upsell $]]&gt;0,_xlfn.TEXTJOIN(" ",FALSE,Sales[[#This Row],[Subscription Type]],Sales[[#This Row],[Upsell Priority]],TEXT(Sales[[#This Row],[Current Upsell $]],"$#")),"")</f>
        <v/>
      </c>
    </row>
    <row r="734" spans="1:18" x14ac:dyDescent="0.25">
      <c r="A734">
        <v>100235</v>
      </c>
      <c r="B734" t="s">
        <v>3</v>
      </c>
      <c r="F734">
        <v>0</v>
      </c>
      <c r="G734">
        <v>7</v>
      </c>
      <c r="H734" s="1">
        <v>44256</v>
      </c>
      <c r="I734" s="1">
        <v>44348</v>
      </c>
      <c r="J734">
        <v>3</v>
      </c>
      <c r="K734">
        <v>0</v>
      </c>
      <c r="L734" s="1">
        <v>44287</v>
      </c>
      <c r="M734">
        <v>0</v>
      </c>
      <c r="N734" s="11">
        <f>_xlfn.SWITCH(Sales[[#This Row],[Subscription Type]],"Basic",10,"Premium",10,"Business",25,"Enterprise",27)</f>
        <v>10</v>
      </c>
      <c r="O734">
        <f>IF(Sales[[#This Row],[Number of Users]]-Sales[[#This Row],[Licenses Bought]]&lt;0,0,Sales[[#This Row],[Number of Users]]-Sales[[#This Row],[Licenses Bought]])</f>
        <v>7</v>
      </c>
      <c r="P734" s="3">
        <f>IF(Sales[[#This Row],[Sales Month]]=MAX(Sales[Sales Month]),Sales[[#This Row],[Upsell $ Per Non-Paying User]]*Sales[[#This Row],[Non-Paying Users]],0)</f>
        <v>0</v>
      </c>
      <c r="Q734" t="str">
        <f>_xlfn.IFS(Sales[[#This Row],[Current Upsell $]]=0," ",Sales[[#This Row],[Current Upsell $]]&gt;=400,"High",Sales[[#This Row],[Current Upsell $]]&gt;=100,"Medium",Sales[[#This Row],[Current Upsell $]]&lt;100,"Low")</f>
        <v xml:space="preserve"> </v>
      </c>
      <c r="R734" t="str">
        <f>IF(Sales[[#This Row],[Current Upsell $]]&gt;0,_xlfn.TEXTJOIN(" ",FALSE,Sales[[#This Row],[Subscription Type]],Sales[[#This Row],[Upsell Priority]],TEXT(Sales[[#This Row],[Current Upsell $]],"$#")),"")</f>
        <v/>
      </c>
    </row>
    <row r="735" spans="1:18" x14ac:dyDescent="0.25">
      <c r="A735">
        <v>100236</v>
      </c>
      <c r="B735" t="s">
        <v>3</v>
      </c>
      <c r="F735">
        <v>0</v>
      </c>
      <c r="G735">
        <v>6</v>
      </c>
      <c r="H735" s="1">
        <v>44256</v>
      </c>
      <c r="I735" s="1">
        <v>44378</v>
      </c>
      <c r="J735">
        <v>4</v>
      </c>
      <c r="K735">
        <v>0</v>
      </c>
      <c r="L735" s="1">
        <v>44287</v>
      </c>
      <c r="M735">
        <v>0</v>
      </c>
      <c r="N735" s="11">
        <f>_xlfn.SWITCH(Sales[[#This Row],[Subscription Type]],"Basic",10,"Premium",10,"Business",25,"Enterprise",27)</f>
        <v>10</v>
      </c>
      <c r="O735">
        <f>IF(Sales[[#This Row],[Number of Users]]-Sales[[#This Row],[Licenses Bought]]&lt;0,0,Sales[[#This Row],[Number of Users]]-Sales[[#This Row],[Licenses Bought]])</f>
        <v>6</v>
      </c>
      <c r="P735" s="3">
        <f>IF(Sales[[#This Row],[Sales Month]]=MAX(Sales[Sales Month]),Sales[[#This Row],[Upsell $ Per Non-Paying User]]*Sales[[#This Row],[Non-Paying Users]],0)</f>
        <v>0</v>
      </c>
      <c r="Q735" t="str">
        <f>_xlfn.IFS(Sales[[#This Row],[Current Upsell $]]=0," ",Sales[[#This Row],[Current Upsell $]]&gt;=400,"High",Sales[[#This Row],[Current Upsell $]]&gt;=100,"Medium",Sales[[#This Row],[Current Upsell $]]&lt;100,"Low")</f>
        <v xml:space="preserve"> </v>
      </c>
      <c r="R735" t="str">
        <f>IF(Sales[[#This Row],[Current Upsell $]]&gt;0,_xlfn.TEXTJOIN(" ",FALSE,Sales[[#This Row],[Subscription Type]],Sales[[#This Row],[Upsell Priority]],TEXT(Sales[[#This Row],[Current Upsell $]],"$#")),"")</f>
        <v/>
      </c>
    </row>
    <row r="736" spans="1:18" x14ac:dyDescent="0.25">
      <c r="A736">
        <v>100237</v>
      </c>
      <c r="B736" t="s">
        <v>3</v>
      </c>
      <c r="F736">
        <v>0</v>
      </c>
      <c r="G736">
        <v>6</v>
      </c>
      <c r="H736" s="1">
        <v>44256</v>
      </c>
      <c r="I736" s="1">
        <v>44287</v>
      </c>
      <c r="J736">
        <v>1</v>
      </c>
      <c r="K736">
        <v>2</v>
      </c>
      <c r="L736" s="1">
        <v>44287</v>
      </c>
      <c r="M736">
        <v>0</v>
      </c>
      <c r="N736" s="11">
        <f>_xlfn.SWITCH(Sales[[#This Row],[Subscription Type]],"Basic",10,"Premium",10,"Business",25,"Enterprise",27)</f>
        <v>10</v>
      </c>
      <c r="O736">
        <f>IF(Sales[[#This Row],[Number of Users]]-Sales[[#This Row],[Licenses Bought]]&lt;0,0,Sales[[#This Row],[Number of Users]]-Sales[[#This Row],[Licenses Bought]])</f>
        <v>6</v>
      </c>
      <c r="P736" s="3">
        <f>IF(Sales[[#This Row],[Sales Month]]=MAX(Sales[Sales Month]),Sales[[#This Row],[Upsell $ Per Non-Paying User]]*Sales[[#This Row],[Non-Paying Users]],0)</f>
        <v>0</v>
      </c>
      <c r="Q736" t="str">
        <f>_xlfn.IFS(Sales[[#This Row],[Current Upsell $]]=0," ",Sales[[#This Row],[Current Upsell $]]&gt;=400,"High",Sales[[#This Row],[Current Upsell $]]&gt;=100,"Medium",Sales[[#This Row],[Current Upsell $]]&lt;100,"Low")</f>
        <v xml:space="preserve"> </v>
      </c>
      <c r="R736" t="str">
        <f>IF(Sales[[#This Row],[Current Upsell $]]&gt;0,_xlfn.TEXTJOIN(" ",FALSE,Sales[[#This Row],[Subscription Type]],Sales[[#This Row],[Upsell Priority]],TEXT(Sales[[#This Row],[Current Upsell $]],"$#")),"")</f>
        <v/>
      </c>
    </row>
    <row r="737" spans="1:18" x14ac:dyDescent="0.25">
      <c r="A737">
        <v>100238</v>
      </c>
      <c r="B737" t="s">
        <v>0</v>
      </c>
      <c r="F737">
        <v>3</v>
      </c>
      <c r="G737">
        <v>6</v>
      </c>
      <c r="H737" s="1">
        <v>44256</v>
      </c>
      <c r="I737" s="1">
        <v>44317</v>
      </c>
      <c r="J737">
        <v>2</v>
      </c>
      <c r="K737">
        <v>1</v>
      </c>
      <c r="L737" s="1">
        <v>44287</v>
      </c>
      <c r="M737">
        <v>30</v>
      </c>
      <c r="N737" s="11">
        <f>_xlfn.SWITCH(Sales[[#This Row],[Subscription Type]],"Basic",10,"Premium",10,"Business",25,"Enterprise",27)</f>
        <v>10</v>
      </c>
      <c r="O737">
        <f>IF(Sales[[#This Row],[Number of Users]]-Sales[[#This Row],[Licenses Bought]]&lt;0,0,Sales[[#This Row],[Number of Users]]-Sales[[#This Row],[Licenses Bought]])</f>
        <v>3</v>
      </c>
      <c r="P737" s="3">
        <f>IF(Sales[[#This Row],[Sales Month]]=MAX(Sales[Sales Month]),Sales[[#This Row],[Upsell $ Per Non-Paying User]]*Sales[[#This Row],[Non-Paying Users]],0)</f>
        <v>0</v>
      </c>
      <c r="Q737" t="str">
        <f>_xlfn.IFS(Sales[[#This Row],[Current Upsell $]]=0," ",Sales[[#This Row],[Current Upsell $]]&gt;=400,"High",Sales[[#This Row],[Current Upsell $]]&gt;=100,"Medium",Sales[[#This Row],[Current Upsell $]]&lt;100,"Low")</f>
        <v xml:space="preserve"> </v>
      </c>
      <c r="R737" t="str">
        <f>IF(Sales[[#This Row],[Current Upsell $]]&gt;0,_xlfn.TEXTJOIN(" ",FALSE,Sales[[#This Row],[Subscription Type]],Sales[[#This Row],[Upsell Priority]],TEXT(Sales[[#This Row],[Current Upsell $]],"$#")),"")</f>
        <v/>
      </c>
    </row>
    <row r="738" spans="1:18" x14ac:dyDescent="0.25">
      <c r="A738">
        <v>100239</v>
      </c>
      <c r="B738" t="s">
        <v>3</v>
      </c>
      <c r="F738">
        <v>0</v>
      </c>
      <c r="G738">
        <v>4</v>
      </c>
      <c r="H738" s="1">
        <v>44256</v>
      </c>
      <c r="I738" s="1">
        <v>44348</v>
      </c>
      <c r="J738">
        <v>3</v>
      </c>
      <c r="K738">
        <v>0</v>
      </c>
      <c r="L738" s="1">
        <v>44287</v>
      </c>
      <c r="M738">
        <v>0</v>
      </c>
      <c r="N738" s="11">
        <f>_xlfn.SWITCH(Sales[[#This Row],[Subscription Type]],"Basic",10,"Premium",10,"Business",25,"Enterprise",27)</f>
        <v>10</v>
      </c>
      <c r="O738">
        <f>IF(Sales[[#This Row],[Number of Users]]-Sales[[#This Row],[Licenses Bought]]&lt;0,0,Sales[[#This Row],[Number of Users]]-Sales[[#This Row],[Licenses Bought]])</f>
        <v>4</v>
      </c>
      <c r="P738" s="3">
        <f>IF(Sales[[#This Row],[Sales Month]]=MAX(Sales[Sales Month]),Sales[[#This Row],[Upsell $ Per Non-Paying User]]*Sales[[#This Row],[Non-Paying Users]],0)</f>
        <v>0</v>
      </c>
      <c r="Q738" t="str">
        <f>_xlfn.IFS(Sales[[#This Row],[Current Upsell $]]=0," ",Sales[[#This Row],[Current Upsell $]]&gt;=400,"High",Sales[[#This Row],[Current Upsell $]]&gt;=100,"Medium",Sales[[#This Row],[Current Upsell $]]&lt;100,"Low")</f>
        <v xml:space="preserve"> </v>
      </c>
      <c r="R738" t="str">
        <f>IF(Sales[[#This Row],[Current Upsell $]]&gt;0,_xlfn.TEXTJOIN(" ",FALSE,Sales[[#This Row],[Subscription Type]],Sales[[#This Row],[Upsell Priority]],TEXT(Sales[[#This Row],[Current Upsell $]],"$#")),"")</f>
        <v/>
      </c>
    </row>
    <row r="739" spans="1:18" x14ac:dyDescent="0.25">
      <c r="A739">
        <v>100240</v>
      </c>
      <c r="B739" t="s">
        <v>0</v>
      </c>
      <c r="D739" s="1"/>
      <c r="E739" s="1"/>
      <c r="F739">
        <v>1</v>
      </c>
      <c r="G739">
        <v>2</v>
      </c>
      <c r="H739" s="1">
        <v>44256</v>
      </c>
      <c r="I739" s="1">
        <v>44378</v>
      </c>
      <c r="J739">
        <v>4</v>
      </c>
      <c r="K739">
        <v>0</v>
      </c>
      <c r="L739" s="1">
        <v>44287</v>
      </c>
      <c r="M739">
        <v>10</v>
      </c>
      <c r="N739" s="11">
        <f>_xlfn.SWITCH(Sales[[#This Row],[Subscription Type]],"Basic",10,"Premium",10,"Business",25,"Enterprise",27)</f>
        <v>10</v>
      </c>
      <c r="O739">
        <f>IF(Sales[[#This Row],[Number of Users]]-Sales[[#This Row],[Licenses Bought]]&lt;0,0,Sales[[#This Row],[Number of Users]]-Sales[[#This Row],[Licenses Bought]])</f>
        <v>1</v>
      </c>
      <c r="P739" s="3">
        <f>IF(Sales[[#This Row],[Sales Month]]=MAX(Sales[Sales Month]),Sales[[#This Row],[Upsell $ Per Non-Paying User]]*Sales[[#This Row],[Non-Paying Users]],0)</f>
        <v>0</v>
      </c>
      <c r="Q739" t="str">
        <f>_xlfn.IFS(Sales[[#This Row],[Current Upsell $]]=0," ",Sales[[#This Row],[Current Upsell $]]&gt;=400,"High",Sales[[#This Row],[Current Upsell $]]&gt;=100,"Medium",Sales[[#This Row],[Current Upsell $]]&lt;100,"Low")</f>
        <v xml:space="preserve"> </v>
      </c>
      <c r="R739" t="str">
        <f>IF(Sales[[#This Row],[Current Upsell $]]&gt;0,_xlfn.TEXTJOIN(" ",FALSE,Sales[[#This Row],[Subscription Type]],Sales[[#This Row],[Upsell Priority]],TEXT(Sales[[#This Row],[Current Upsell $]],"$#")),"")</f>
        <v/>
      </c>
    </row>
    <row r="740" spans="1:18" x14ac:dyDescent="0.25">
      <c r="A740">
        <v>100241</v>
      </c>
      <c r="B740" t="s">
        <v>0</v>
      </c>
      <c r="D740" s="1"/>
      <c r="E740" s="1"/>
      <c r="F740">
        <v>1</v>
      </c>
      <c r="G740">
        <v>2</v>
      </c>
      <c r="H740" s="1">
        <v>44256</v>
      </c>
      <c r="I740" s="1">
        <v>44378</v>
      </c>
      <c r="J740">
        <v>4</v>
      </c>
      <c r="K740">
        <v>0</v>
      </c>
      <c r="L740" s="1">
        <v>44287</v>
      </c>
      <c r="M740">
        <v>10</v>
      </c>
      <c r="N740" s="11">
        <f>_xlfn.SWITCH(Sales[[#This Row],[Subscription Type]],"Basic",10,"Premium",10,"Business",25,"Enterprise",27)</f>
        <v>10</v>
      </c>
      <c r="O740">
        <f>IF(Sales[[#This Row],[Number of Users]]-Sales[[#This Row],[Licenses Bought]]&lt;0,0,Sales[[#This Row],[Number of Users]]-Sales[[#This Row],[Licenses Bought]])</f>
        <v>1</v>
      </c>
      <c r="P740" s="3">
        <f>IF(Sales[[#This Row],[Sales Month]]=MAX(Sales[Sales Month]),Sales[[#This Row],[Upsell $ Per Non-Paying User]]*Sales[[#This Row],[Non-Paying Users]],0)</f>
        <v>0</v>
      </c>
      <c r="Q740" t="str">
        <f>_xlfn.IFS(Sales[[#This Row],[Current Upsell $]]=0," ",Sales[[#This Row],[Current Upsell $]]&gt;=400,"High",Sales[[#This Row],[Current Upsell $]]&gt;=100,"Medium",Sales[[#This Row],[Current Upsell $]]&lt;100,"Low")</f>
        <v xml:space="preserve"> </v>
      </c>
      <c r="R740" t="str">
        <f>IF(Sales[[#This Row],[Current Upsell $]]&gt;0,_xlfn.TEXTJOIN(" ",FALSE,Sales[[#This Row],[Subscription Type]],Sales[[#This Row],[Upsell Priority]],TEXT(Sales[[#This Row],[Current Upsell $]],"$#")),"")</f>
        <v/>
      </c>
    </row>
    <row r="741" spans="1:18" x14ac:dyDescent="0.25">
      <c r="A741">
        <v>100242</v>
      </c>
      <c r="B741" t="s">
        <v>0</v>
      </c>
      <c r="D741" s="1"/>
      <c r="E741" s="1"/>
      <c r="F741">
        <v>1</v>
      </c>
      <c r="G741">
        <v>2</v>
      </c>
      <c r="H741" s="1">
        <v>44256</v>
      </c>
      <c r="I741" s="1">
        <v>44378</v>
      </c>
      <c r="J741">
        <v>4</v>
      </c>
      <c r="K741">
        <v>0</v>
      </c>
      <c r="L741" s="1">
        <v>44287</v>
      </c>
      <c r="M741">
        <v>10</v>
      </c>
      <c r="N741" s="11">
        <f>_xlfn.SWITCH(Sales[[#This Row],[Subscription Type]],"Basic",10,"Premium",10,"Business",25,"Enterprise",27)</f>
        <v>10</v>
      </c>
      <c r="O741">
        <f>IF(Sales[[#This Row],[Number of Users]]-Sales[[#This Row],[Licenses Bought]]&lt;0,0,Sales[[#This Row],[Number of Users]]-Sales[[#This Row],[Licenses Bought]])</f>
        <v>1</v>
      </c>
      <c r="P741" s="3">
        <f>IF(Sales[[#This Row],[Sales Month]]=MAX(Sales[Sales Month]),Sales[[#This Row],[Upsell $ Per Non-Paying User]]*Sales[[#This Row],[Non-Paying Users]],0)</f>
        <v>0</v>
      </c>
      <c r="Q741" t="str">
        <f>_xlfn.IFS(Sales[[#This Row],[Current Upsell $]]=0," ",Sales[[#This Row],[Current Upsell $]]&gt;=400,"High",Sales[[#This Row],[Current Upsell $]]&gt;=100,"Medium",Sales[[#This Row],[Current Upsell $]]&lt;100,"Low")</f>
        <v xml:space="preserve"> </v>
      </c>
      <c r="R741" t="str">
        <f>IF(Sales[[#This Row],[Current Upsell $]]&gt;0,_xlfn.TEXTJOIN(" ",FALSE,Sales[[#This Row],[Subscription Type]],Sales[[#This Row],[Upsell Priority]],TEXT(Sales[[#This Row],[Current Upsell $]],"$#")),"")</f>
        <v/>
      </c>
    </row>
    <row r="742" spans="1:18" x14ac:dyDescent="0.25">
      <c r="A742">
        <v>100243</v>
      </c>
      <c r="B742" t="s">
        <v>0</v>
      </c>
      <c r="D742" s="1"/>
      <c r="E742" s="1"/>
      <c r="F742">
        <v>1</v>
      </c>
      <c r="G742">
        <v>2</v>
      </c>
      <c r="H742" s="1">
        <v>44256</v>
      </c>
      <c r="I742" s="1">
        <v>44378</v>
      </c>
      <c r="J742">
        <v>4</v>
      </c>
      <c r="K742">
        <v>0</v>
      </c>
      <c r="L742" s="1">
        <v>44287</v>
      </c>
      <c r="M742">
        <v>10</v>
      </c>
      <c r="N742" s="11">
        <f>_xlfn.SWITCH(Sales[[#This Row],[Subscription Type]],"Basic",10,"Premium",10,"Business",25,"Enterprise",27)</f>
        <v>10</v>
      </c>
      <c r="O742">
        <f>IF(Sales[[#This Row],[Number of Users]]-Sales[[#This Row],[Licenses Bought]]&lt;0,0,Sales[[#This Row],[Number of Users]]-Sales[[#This Row],[Licenses Bought]])</f>
        <v>1</v>
      </c>
      <c r="P742" s="3">
        <f>IF(Sales[[#This Row],[Sales Month]]=MAX(Sales[Sales Month]),Sales[[#This Row],[Upsell $ Per Non-Paying User]]*Sales[[#This Row],[Non-Paying Users]],0)</f>
        <v>0</v>
      </c>
      <c r="Q742" t="str">
        <f>_xlfn.IFS(Sales[[#This Row],[Current Upsell $]]=0," ",Sales[[#This Row],[Current Upsell $]]&gt;=400,"High",Sales[[#This Row],[Current Upsell $]]&gt;=100,"Medium",Sales[[#This Row],[Current Upsell $]]&lt;100,"Low")</f>
        <v xml:space="preserve"> </v>
      </c>
      <c r="R742" t="str">
        <f>IF(Sales[[#This Row],[Current Upsell $]]&gt;0,_xlfn.TEXTJOIN(" ",FALSE,Sales[[#This Row],[Subscription Type]],Sales[[#This Row],[Upsell Priority]],TEXT(Sales[[#This Row],[Current Upsell $]],"$#")),"")</f>
        <v/>
      </c>
    </row>
    <row r="743" spans="1:18" x14ac:dyDescent="0.25">
      <c r="A743">
        <v>100244</v>
      </c>
      <c r="B743" t="s">
        <v>0</v>
      </c>
      <c r="D743" s="1"/>
      <c r="E743" s="1"/>
      <c r="F743">
        <v>1</v>
      </c>
      <c r="G743">
        <v>2</v>
      </c>
      <c r="H743" s="1">
        <v>44256</v>
      </c>
      <c r="I743" s="1">
        <v>44378</v>
      </c>
      <c r="J743">
        <v>4</v>
      </c>
      <c r="K743">
        <v>0</v>
      </c>
      <c r="L743" s="1">
        <v>44287</v>
      </c>
      <c r="M743">
        <v>10</v>
      </c>
      <c r="N743" s="11">
        <f>_xlfn.SWITCH(Sales[[#This Row],[Subscription Type]],"Basic",10,"Premium",10,"Business",25,"Enterprise",27)</f>
        <v>10</v>
      </c>
      <c r="O743">
        <f>IF(Sales[[#This Row],[Number of Users]]-Sales[[#This Row],[Licenses Bought]]&lt;0,0,Sales[[#This Row],[Number of Users]]-Sales[[#This Row],[Licenses Bought]])</f>
        <v>1</v>
      </c>
      <c r="P743" s="3">
        <f>IF(Sales[[#This Row],[Sales Month]]=MAX(Sales[Sales Month]),Sales[[#This Row],[Upsell $ Per Non-Paying User]]*Sales[[#This Row],[Non-Paying Users]],0)</f>
        <v>0</v>
      </c>
      <c r="Q743" t="str">
        <f>_xlfn.IFS(Sales[[#This Row],[Current Upsell $]]=0," ",Sales[[#This Row],[Current Upsell $]]&gt;=400,"High",Sales[[#This Row],[Current Upsell $]]&gt;=100,"Medium",Sales[[#This Row],[Current Upsell $]]&lt;100,"Low")</f>
        <v xml:space="preserve"> </v>
      </c>
      <c r="R743" t="str">
        <f>IF(Sales[[#This Row],[Current Upsell $]]&gt;0,_xlfn.TEXTJOIN(" ",FALSE,Sales[[#This Row],[Subscription Type]],Sales[[#This Row],[Upsell Priority]],TEXT(Sales[[#This Row],[Current Upsell $]],"$#")),"")</f>
        <v/>
      </c>
    </row>
    <row r="744" spans="1:18" x14ac:dyDescent="0.25">
      <c r="A744">
        <v>100248</v>
      </c>
      <c r="B744" t="s">
        <v>3</v>
      </c>
      <c r="D744" s="1"/>
      <c r="E744" s="1"/>
      <c r="F744">
        <v>0</v>
      </c>
      <c r="G744">
        <v>38</v>
      </c>
      <c r="H744" s="1">
        <v>44287</v>
      </c>
      <c r="I744" s="1">
        <v>44378</v>
      </c>
      <c r="J744">
        <v>3</v>
      </c>
      <c r="K744">
        <v>0</v>
      </c>
      <c r="L744" s="1">
        <v>44287</v>
      </c>
      <c r="M744">
        <v>0</v>
      </c>
      <c r="N744" s="11">
        <f>_xlfn.SWITCH(Sales[[#This Row],[Subscription Type]],"Basic",10,"Premium",10,"Business",25,"Enterprise",27)</f>
        <v>10</v>
      </c>
      <c r="O744">
        <f>IF(Sales[[#This Row],[Number of Users]]-Sales[[#This Row],[Licenses Bought]]&lt;0,0,Sales[[#This Row],[Number of Users]]-Sales[[#This Row],[Licenses Bought]])</f>
        <v>38</v>
      </c>
      <c r="P744" s="3">
        <f>IF(Sales[[#This Row],[Sales Month]]=MAX(Sales[Sales Month]),Sales[[#This Row],[Upsell $ Per Non-Paying User]]*Sales[[#This Row],[Non-Paying Users]],0)</f>
        <v>0</v>
      </c>
      <c r="Q744" t="str">
        <f>_xlfn.IFS(Sales[[#This Row],[Current Upsell $]]=0," ",Sales[[#This Row],[Current Upsell $]]&gt;=400,"High",Sales[[#This Row],[Current Upsell $]]&gt;=100,"Medium",Sales[[#This Row],[Current Upsell $]]&lt;100,"Low")</f>
        <v xml:space="preserve"> </v>
      </c>
      <c r="R744" t="str">
        <f>IF(Sales[[#This Row],[Current Upsell $]]&gt;0,_xlfn.TEXTJOIN(" ",FALSE,Sales[[#This Row],[Subscription Type]],Sales[[#This Row],[Upsell Priority]],TEXT(Sales[[#This Row],[Current Upsell $]],"$#")),"")</f>
        <v/>
      </c>
    </row>
    <row r="745" spans="1:18" x14ac:dyDescent="0.25">
      <c r="A745">
        <v>100249</v>
      </c>
      <c r="B745" t="s">
        <v>3</v>
      </c>
      <c r="D745" s="1"/>
      <c r="E745" s="1"/>
      <c r="F745">
        <v>0</v>
      </c>
      <c r="G745">
        <v>39</v>
      </c>
      <c r="H745" s="1">
        <v>44287</v>
      </c>
      <c r="I745" s="1">
        <v>44378</v>
      </c>
      <c r="J745">
        <v>3</v>
      </c>
      <c r="K745">
        <v>0</v>
      </c>
      <c r="L745" s="1">
        <v>44287</v>
      </c>
      <c r="M745">
        <v>0</v>
      </c>
      <c r="N745" s="11">
        <f>_xlfn.SWITCH(Sales[[#This Row],[Subscription Type]],"Basic",10,"Premium",10,"Business",25,"Enterprise",27)</f>
        <v>10</v>
      </c>
      <c r="O745">
        <f>IF(Sales[[#This Row],[Number of Users]]-Sales[[#This Row],[Licenses Bought]]&lt;0,0,Sales[[#This Row],[Number of Users]]-Sales[[#This Row],[Licenses Bought]])</f>
        <v>39</v>
      </c>
      <c r="P745" s="3">
        <f>IF(Sales[[#This Row],[Sales Month]]=MAX(Sales[Sales Month]),Sales[[#This Row],[Upsell $ Per Non-Paying User]]*Sales[[#This Row],[Non-Paying Users]],0)</f>
        <v>0</v>
      </c>
      <c r="Q745" t="str">
        <f>_xlfn.IFS(Sales[[#This Row],[Current Upsell $]]=0," ",Sales[[#This Row],[Current Upsell $]]&gt;=400,"High",Sales[[#This Row],[Current Upsell $]]&gt;=100,"Medium",Sales[[#This Row],[Current Upsell $]]&lt;100,"Low")</f>
        <v xml:space="preserve"> </v>
      </c>
      <c r="R745" t="str">
        <f>IF(Sales[[#This Row],[Current Upsell $]]&gt;0,_xlfn.TEXTJOIN(" ",FALSE,Sales[[#This Row],[Subscription Type]],Sales[[#This Row],[Upsell Priority]],TEXT(Sales[[#This Row],[Current Upsell $]],"$#")),"")</f>
        <v/>
      </c>
    </row>
    <row r="746" spans="1:18" x14ac:dyDescent="0.25">
      <c r="A746">
        <v>100250</v>
      </c>
      <c r="B746" t="s">
        <v>3</v>
      </c>
      <c r="D746" s="1"/>
      <c r="E746" s="1"/>
      <c r="F746">
        <v>0</v>
      </c>
      <c r="G746">
        <v>33</v>
      </c>
      <c r="H746" s="1">
        <v>44287</v>
      </c>
      <c r="I746" s="1">
        <v>44378</v>
      </c>
      <c r="J746">
        <v>3</v>
      </c>
      <c r="K746">
        <v>0</v>
      </c>
      <c r="L746" s="1">
        <v>44287</v>
      </c>
      <c r="M746">
        <v>0</v>
      </c>
      <c r="N746" s="11">
        <f>_xlfn.SWITCH(Sales[[#This Row],[Subscription Type]],"Basic",10,"Premium",10,"Business",25,"Enterprise",27)</f>
        <v>10</v>
      </c>
      <c r="O746">
        <f>IF(Sales[[#This Row],[Number of Users]]-Sales[[#This Row],[Licenses Bought]]&lt;0,0,Sales[[#This Row],[Number of Users]]-Sales[[#This Row],[Licenses Bought]])</f>
        <v>33</v>
      </c>
      <c r="P746" s="3">
        <f>IF(Sales[[#This Row],[Sales Month]]=MAX(Sales[Sales Month]),Sales[[#This Row],[Upsell $ Per Non-Paying User]]*Sales[[#This Row],[Non-Paying Users]],0)</f>
        <v>0</v>
      </c>
      <c r="Q746" t="str">
        <f>_xlfn.IFS(Sales[[#This Row],[Current Upsell $]]=0," ",Sales[[#This Row],[Current Upsell $]]&gt;=400,"High",Sales[[#This Row],[Current Upsell $]]&gt;=100,"Medium",Sales[[#This Row],[Current Upsell $]]&lt;100,"Low")</f>
        <v xml:space="preserve"> </v>
      </c>
      <c r="R746" t="str">
        <f>IF(Sales[[#This Row],[Current Upsell $]]&gt;0,_xlfn.TEXTJOIN(" ",FALSE,Sales[[#This Row],[Subscription Type]],Sales[[#This Row],[Upsell Priority]],TEXT(Sales[[#This Row],[Current Upsell $]],"$#")),"")</f>
        <v/>
      </c>
    </row>
    <row r="747" spans="1:18" x14ac:dyDescent="0.25">
      <c r="A747">
        <v>100251</v>
      </c>
      <c r="B747" t="s">
        <v>3</v>
      </c>
      <c r="D747" s="1"/>
      <c r="E747" s="1"/>
      <c r="F747">
        <v>0</v>
      </c>
      <c r="G747">
        <v>34</v>
      </c>
      <c r="H747" s="1">
        <v>44287</v>
      </c>
      <c r="I747" s="1">
        <v>44378</v>
      </c>
      <c r="J747">
        <v>3</v>
      </c>
      <c r="K747">
        <v>0</v>
      </c>
      <c r="L747" s="1">
        <v>44287</v>
      </c>
      <c r="M747">
        <v>0</v>
      </c>
      <c r="N747" s="11">
        <f>_xlfn.SWITCH(Sales[[#This Row],[Subscription Type]],"Basic",10,"Premium",10,"Business",25,"Enterprise",27)</f>
        <v>10</v>
      </c>
      <c r="O747">
        <f>IF(Sales[[#This Row],[Number of Users]]-Sales[[#This Row],[Licenses Bought]]&lt;0,0,Sales[[#This Row],[Number of Users]]-Sales[[#This Row],[Licenses Bought]])</f>
        <v>34</v>
      </c>
      <c r="P747" s="3">
        <f>IF(Sales[[#This Row],[Sales Month]]=MAX(Sales[Sales Month]),Sales[[#This Row],[Upsell $ Per Non-Paying User]]*Sales[[#This Row],[Non-Paying Users]],0)</f>
        <v>0</v>
      </c>
      <c r="Q747" t="str">
        <f>_xlfn.IFS(Sales[[#This Row],[Current Upsell $]]=0," ",Sales[[#This Row],[Current Upsell $]]&gt;=400,"High",Sales[[#This Row],[Current Upsell $]]&gt;=100,"Medium",Sales[[#This Row],[Current Upsell $]]&lt;100,"Low")</f>
        <v xml:space="preserve"> </v>
      </c>
      <c r="R747" t="str">
        <f>IF(Sales[[#This Row],[Current Upsell $]]&gt;0,_xlfn.TEXTJOIN(" ",FALSE,Sales[[#This Row],[Subscription Type]],Sales[[#This Row],[Upsell Priority]],TEXT(Sales[[#This Row],[Current Upsell $]],"$#")),"")</f>
        <v/>
      </c>
    </row>
    <row r="748" spans="1:18" x14ac:dyDescent="0.25">
      <c r="A748">
        <v>100252</v>
      </c>
      <c r="B748" t="s">
        <v>3</v>
      </c>
      <c r="D748" s="1"/>
      <c r="E748" s="1"/>
      <c r="F748">
        <v>0</v>
      </c>
      <c r="G748">
        <v>27</v>
      </c>
      <c r="H748" s="1">
        <v>44287</v>
      </c>
      <c r="I748" s="1">
        <v>44378</v>
      </c>
      <c r="J748">
        <v>3</v>
      </c>
      <c r="K748">
        <v>0</v>
      </c>
      <c r="L748" s="1">
        <v>44287</v>
      </c>
      <c r="M748">
        <v>0</v>
      </c>
      <c r="N748" s="11">
        <f>_xlfn.SWITCH(Sales[[#This Row],[Subscription Type]],"Basic",10,"Premium",10,"Business",25,"Enterprise",27)</f>
        <v>10</v>
      </c>
      <c r="O748">
        <f>IF(Sales[[#This Row],[Number of Users]]-Sales[[#This Row],[Licenses Bought]]&lt;0,0,Sales[[#This Row],[Number of Users]]-Sales[[#This Row],[Licenses Bought]])</f>
        <v>27</v>
      </c>
      <c r="P748" s="3">
        <f>IF(Sales[[#This Row],[Sales Month]]=MAX(Sales[Sales Month]),Sales[[#This Row],[Upsell $ Per Non-Paying User]]*Sales[[#This Row],[Non-Paying Users]],0)</f>
        <v>0</v>
      </c>
      <c r="Q748" t="str">
        <f>_xlfn.IFS(Sales[[#This Row],[Current Upsell $]]=0," ",Sales[[#This Row],[Current Upsell $]]&gt;=400,"High",Sales[[#This Row],[Current Upsell $]]&gt;=100,"Medium",Sales[[#This Row],[Current Upsell $]]&lt;100,"Low")</f>
        <v xml:space="preserve"> </v>
      </c>
      <c r="R748" t="str">
        <f>IF(Sales[[#This Row],[Current Upsell $]]&gt;0,_xlfn.TEXTJOIN(" ",FALSE,Sales[[#This Row],[Subscription Type]],Sales[[#This Row],[Upsell Priority]],TEXT(Sales[[#This Row],[Current Upsell $]],"$#")),"")</f>
        <v/>
      </c>
    </row>
    <row r="749" spans="1:18" x14ac:dyDescent="0.25">
      <c r="A749">
        <v>100253</v>
      </c>
      <c r="B749" t="s">
        <v>3</v>
      </c>
      <c r="F749">
        <v>0</v>
      </c>
      <c r="G749">
        <v>17</v>
      </c>
      <c r="H749" s="1">
        <v>44287</v>
      </c>
      <c r="I749" s="1">
        <v>44348</v>
      </c>
      <c r="J749">
        <v>2</v>
      </c>
      <c r="K749">
        <v>0</v>
      </c>
      <c r="L749" s="1">
        <v>44287</v>
      </c>
      <c r="M749">
        <v>0</v>
      </c>
      <c r="N749" s="11">
        <f>_xlfn.SWITCH(Sales[[#This Row],[Subscription Type]],"Basic",10,"Premium",10,"Business",25,"Enterprise",27)</f>
        <v>10</v>
      </c>
      <c r="O749">
        <f>IF(Sales[[#This Row],[Number of Users]]-Sales[[#This Row],[Licenses Bought]]&lt;0,0,Sales[[#This Row],[Number of Users]]-Sales[[#This Row],[Licenses Bought]])</f>
        <v>17</v>
      </c>
      <c r="P749" s="3">
        <f>IF(Sales[[#This Row],[Sales Month]]=MAX(Sales[Sales Month]),Sales[[#This Row],[Upsell $ Per Non-Paying User]]*Sales[[#This Row],[Non-Paying Users]],0)</f>
        <v>0</v>
      </c>
      <c r="Q749" t="str">
        <f>_xlfn.IFS(Sales[[#This Row],[Current Upsell $]]=0," ",Sales[[#This Row],[Current Upsell $]]&gt;=400,"High",Sales[[#This Row],[Current Upsell $]]&gt;=100,"Medium",Sales[[#This Row],[Current Upsell $]]&lt;100,"Low")</f>
        <v xml:space="preserve"> </v>
      </c>
      <c r="R749" t="str">
        <f>IF(Sales[[#This Row],[Current Upsell $]]&gt;0,_xlfn.TEXTJOIN(" ",FALSE,Sales[[#This Row],[Subscription Type]],Sales[[#This Row],[Upsell Priority]],TEXT(Sales[[#This Row],[Current Upsell $]],"$#")),"")</f>
        <v/>
      </c>
    </row>
    <row r="750" spans="1:18" x14ac:dyDescent="0.25">
      <c r="A750">
        <v>100254</v>
      </c>
      <c r="B750" t="s">
        <v>3</v>
      </c>
      <c r="D750" s="1"/>
      <c r="E750" s="1"/>
      <c r="F750">
        <v>0</v>
      </c>
      <c r="G750">
        <v>18</v>
      </c>
      <c r="H750" s="1">
        <v>44287</v>
      </c>
      <c r="I750" s="1">
        <v>44378</v>
      </c>
      <c r="J750">
        <v>3</v>
      </c>
      <c r="K750">
        <v>0</v>
      </c>
      <c r="L750" s="1">
        <v>44287</v>
      </c>
      <c r="M750">
        <v>0</v>
      </c>
      <c r="N750" s="11">
        <f>_xlfn.SWITCH(Sales[[#This Row],[Subscription Type]],"Basic",10,"Premium",10,"Business",25,"Enterprise",27)</f>
        <v>10</v>
      </c>
      <c r="O750">
        <f>IF(Sales[[#This Row],[Number of Users]]-Sales[[#This Row],[Licenses Bought]]&lt;0,0,Sales[[#This Row],[Number of Users]]-Sales[[#This Row],[Licenses Bought]])</f>
        <v>18</v>
      </c>
      <c r="P750" s="3">
        <f>IF(Sales[[#This Row],[Sales Month]]=MAX(Sales[Sales Month]),Sales[[#This Row],[Upsell $ Per Non-Paying User]]*Sales[[#This Row],[Non-Paying Users]],0)</f>
        <v>0</v>
      </c>
      <c r="Q750" t="str">
        <f>_xlfn.IFS(Sales[[#This Row],[Current Upsell $]]=0," ",Sales[[#This Row],[Current Upsell $]]&gt;=400,"High",Sales[[#This Row],[Current Upsell $]]&gt;=100,"Medium",Sales[[#This Row],[Current Upsell $]]&lt;100,"Low")</f>
        <v xml:space="preserve"> </v>
      </c>
      <c r="R750" t="str">
        <f>IF(Sales[[#This Row],[Current Upsell $]]&gt;0,_xlfn.TEXTJOIN(" ",FALSE,Sales[[#This Row],[Subscription Type]],Sales[[#This Row],[Upsell Priority]],TEXT(Sales[[#This Row],[Current Upsell $]],"$#")),"")</f>
        <v/>
      </c>
    </row>
    <row r="751" spans="1:18" x14ac:dyDescent="0.25">
      <c r="A751">
        <v>100255</v>
      </c>
      <c r="B751" t="s">
        <v>3</v>
      </c>
      <c r="F751">
        <v>0</v>
      </c>
      <c r="G751">
        <v>15</v>
      </c>
      <c r="H751" s="1">
        <v>44287</v>
      </c>
      <c r="I751" s="1">
        <v>44317</v>
      </c>
      <c r="J751">
        <v>1</v>
      </c>
      <c r="K751">
        <v>1</v>
      </c>
      <c r="L751" s="1">
        <v>44287</v>
      </c>
      <c r="M751">
        <v>0</v>
      </c>
      <c r="N751" s="11">
        <f>_xlfn.SWITCH(Sales[[#This Row],[Subscription Type]],"Basic",10,"Premium",10,"Business",25,"Enterprise",27)</f>
        <v>10</v>
      </c>
      <c r="O751">
        <f>IF(Sales[[#This Row],[Number of Users]]-Sales[[#This Row],[Licenses Bought]]&lt;0,0,Sales[[#This Row],[Number of Users]]-Sales[[#This Row],[Licenses Bought]])</f>
        <v>15</v>
      </c>
      <c r="P751" s="3">
        <f>IF(Sales[[#This Row],[Sales Month]]=MAX(Sales[Sales Month]),Sales[[#This Row],[Upsell $ Per Non-Paying User]]*Sales[[#This Row],[Non-Paying Users]],0)</f>
        <v>0</v>
      </c>
      <c r="Q751" t="str">
        <f>_xlfn.IFS(Sales[[#This Row],[Current Upsell $]]=0," ",Sales[[#This Row],[Current Upsell $]]&gt;=400,"High",Sales[[#This Row],[Current Upsell $]]&gt;=100,"Medium",Sales[[#This Row],[Current Upsell $]]&lt;100,"Low")</f>
        <v xml:space="preserve"> </v>
      </c>
      <c r="R751" t="str">
        <f>IF(Sales[[#This Row],[Current Upsell $]]&gt;0,_xlfn.TEXTJOIN(" ",FALSE,Sales[[#This Row],[Subscription Type]],Sales[[#This Row],[Upsell Priority]],TEXT(Sales[[#This Row],[Current Upsell $]],"$#")),"")</f>
        <v/>
      </c>
    </row>
    <row r="752" spans="1:18" x14ac:dyDescent="0.25">
      <c r="A752">
        <v>100256</v>
      </c>
      <c r="B752" t="s">
        <v>3</v>
      </c>
      <c r="F752">
        <v>0</v>
      </c>
      <c r="G752">
        <v>12</v>
      </c>
      <c r="H752" s="1">
        <v>44287</v>
      </c>
      <c r="I752" s="1">
        <v>44317</v>
      </c>
      <c r="J752">
        <v>1</v>
      </c>
      <c r="K752">
        <v>1</v>
      </c>
      <c r="L752" s="1">
        <v>44287</v>
      </c>
      <c r="M752">
        <v>0</v>
      </c>
      <c r="N752" s="11">
        <f>_xlfn.SWITCH(Sales[[#This Row],[Subscription Type]],"Basic",10,"Premium",10,"Business",25,"Enterprise",27)</f>
        <v>10</v>
      </c>
      <c r="O752">
        <f>IF(Sales[[#This Row],[Number of Users]]-Sales[[#This Row],[Licenses Bought]]&lt;0,0,Sales[[#This Row],[Number of Users]]-Sales[[#This Row],[Licenses Bought]])</f>
        <v>12</v>
      </c>
      <c r="P752" s="3">
        <f>IF(Sales[[#This Row],[Sales Month]]=MAX(Sales[Sales Month]),Sales[[#This Row],[Upsell $ Per Non-Paying User]]*Sales[[#This Row],[Non-Paying Users]],0)</f>
        <v>0</v>
      </c>
      <c r="Q752" t="str">
        <f>_xlfn.IFS(Sales[[#This Row],[Current Upsell $]]=0," ",Sales[[#This Row],[Current Upsell $]]&gt;=400,"High",Sales[[#This Row],[Current Upsell $]]&gt;=100,"Medium",Sales[[#This Row],[Current Upsell $]]&lt;100,"Low")</f>
        <v xml:space="preserve"> </v>
      </c>
      <c r="R752" t="str">
        <f>IF(Sales[[#This Row],[Current Upsell $]]&gt;0,_xlfn.TEXTJOIN(" ",FALSE,Sales[[#This Row],[Subscription Type]],Sales[[#This Row],[Upsell Priority]],TEXT(Sales[[#This Row],[Current Upsell $]],"$#")),"")</f>
        <v/>
      </c>
    </row>
    <row r="753" spans="1:18" x14ac:dyDescent="0.25">
      <c r="A753">
        <v>100257</v>
      </c>
      <c r="B753" t="s">
        <v>3</v>
      </c>
      <c r="D753" s="1"/>
      <c r="E753" s="1"/>
      <c r="F753">
        <v>0</v>
      </c>
      <c r="G753">
        <v>12</v>
      </c>
      <c r="H753" s="1">
        <v>44287</v>
      </c>
      <c r="I753" s="1">
        <v>44378</v>
      </c>
      <c r="J753">
        <v>3</v>
      </c>
      <c r="K753">
        <v>0</v>
      </c>
      <c r="L753" s="1">
        <v>44287</v>
      </c>
      <c r="M753">
        <v>0</v>
      </c>
      <c r="N753" s="11">
        <f>_xlfn.SWITCH(Sales[[#This Row],[Subscription Type]],"Basic",10,"Premium",10,"Business",25,"Enterprise",27)</f>
        <v>10</v>
      </c>
      <c r="O753">
        <f>IF(Sales[[#This Row],[Number of Users]]-Sales[[#This Row],[Licenses Bought]]&lt;0,0,Sales[[#This Row],[Number of Users]]-Sales[[#This Row],[Licenses Bought]])</f>
        <v>12</v>
      </c>
      <c r="P753" s="3">
        <f>IF(Sales[[#This Row],[Sales Month]]=MAX(Sales[Sales Month]),Sales[[#This Row],[Upsell $ Per Non-Paying User]]*Sales[[#This Row],[Non-Paying Users]],0)</f>
        <v>0</v>
      </c>
      <c r="Q753" t="str">
        <f>_xlfn.IFS(Sales[[#This Row],[Current Upsell $]]=0," ",Sales[[#This Row],[Current Upsell $]]&gt;=400,"High",Sales[[#This Row],[Current Upsell $]]&gt;=100,"Medium",Sales[[#This Row],[Current Upsell $]]&lt;100,"Low")</f>
        <v xml:space="preserve"> </v>
      </c>
      <c r="R753" t="str">
        <f>IF(Sales[[#This Row],[Current Upsell $]]&gt;0,_xlfn.TEXTJOIN(" ",FALSE,Sales[[#This Row],[Subscription Type]],Sales[[#This Row],[Upsell Priority]],TEXT(Sales[[#This Row],[Current Upsell $]],"$#")),"")</f>
        <v/>
      </c>
    </row>
    <row r="754" spans="1:18" x14ac:dyDescent="0.25">
      <c r="A754">
        <v>100258</v>
      </c>
      <c r="B754" t="s">
        <v>3</v>
      </c>
      <c r="D754" s="1"/>
      <c r="E754" s="1"/>
      <c r="F754">
        <v>0</v>
      </c>
      <c r="G754">
        <v>11</v>
      </c>
      <c r="H754" s="1">
        <v>44287</v>
      </c>
      <c r="I754" s="1">
        <v>44378</v>
      </c>
      <c r="J754">
        <v>3</v>
      </c>
      <c r="K754">
        <v>0</v>
      </c>
      <c r="L754" s="1">
        <v>44287</v>
      </c>
      <c r="M754">
        <v>0</v>
      </c>
      <c r="N754" s="11">
        <f>_xlfn.SWITCH(Sales[[#This Row],[Subscription Type]],"Basic",10,"Premium",10,"Business",25,"Enterprise",27)</f>
        <v>10</v>
      </c>
      <c r="O754">
        <f>IF(Sales[[#This Row],[Number of Users]]-Sales[[#This Row],[Licenses Bought]]&lt;0,0,Sales[[#This Row],[Number of Users]]-Sales[[#This Row],[Licenses Bought]])</f>
        <v>11</v>
      </c>
      <c r="P754" s="3">
        <f>IF(Sales[[#This Row],[Sales Month]]=MAX(Sales[Sales Month]),Sales[[#This Row],[Upsell $ Per Non-Paying User]]*Sales[[#This Row],[Non-Paying Users]],0)</f>
        <v>0</v>
      </c>
      <c r="Q754" t="str">
        <f>_xlfn.IFS(Sales[[#This Row],[Current Upsell $]]=0," ",Sales[[#This Row],[Current Upsell $]]&gt;=400,"High",Sales[[#This Row],[Current Upsell $]]&gt;=100,"Medium",Sales[[#This Row],[Current Upsell $]]&lt;100,"Low")</f>
        <v xml:space="preserve"> </v>
      </c>
      <c r="R754" t="str">
        <f>IF(Sales[[#This Row],[Current Upsell $]]&gt;0,_xlfn.TEXTJOIN(" ",FALSE,Sales[[#This Row],[Subscription Type]],Sales[[#This Row],[Upsell Priority]],TEXT(Sales[[#This Row],[Current Upsell $]],"$#")),"")</f>
        <v/>
      </c>
    </row>
    <row r="755" spans="1:18" x14ac:dyDescent="0.25">
      <c r="A755">
        <v>100259</v>
      </c>
      <c r="B755" t="s">
        <v>3</v>
      </c>
      <c r="D755" s="1"/>
      <c r="E755" s="1"/>
      <c r="F755">
        <v>0</v>
      </c>
      <c r="G755">
        <v>11</v>
      </c>
      <c r="H755" s="1">
        <v>44287</v>
      </c>
      <c r="I755" s="1">
        <v>44378</v>
      </c>
      <c r="J755">
        <v>3</v>
      </c>
      <c r="K755">
        <v>0</v>
      </c>
      <c r="L755" s="1">
        <v>44287</v>
      </c>
      <c r="M755">
        <v>0</v>
      </c>
      <c r="N755" s="11">
        <f>_xlfn.SWITCH(Sales[[#This Row],[Subscription Type]],"Basic",10,"Premium",10,"Business",25,"Enterprise",27)</f>
        <v>10</v>
      </c>
      <c r="O755">
        <f>IF(Sales[[#This Row],[Number of Users]]-Sales[[#This Row],[Licenses Bought]]&lt;0,0,Sales[[#This Row],[Number of Users]]-Sales[[#This Row],[Licenses Bought]])</f>
        <v>11</v>
      </c>
      <c r="P755" s="3">
        <f>IF(Sales[[#This Row],[Sales Month]]=MAX(Sales[Sales Month]),Sales[[#This Row],[Upsell $ Per Non-Paying User]]*Sales[[#This Row],[Non-Paying Users]],0)</f>
        <v>0</v>
      </c>
      <c r="Q755" t="str">
        <f>_xlfn.IFS(Sales[[#This Row],[Current Upsell $]]=0," ",Sales[[#This Row],[Current Upsell $]]&gt;=400,"High",Sales[[#This Row],[Current Upsell $]]&gt;=100,"Medium",Sales[[#This Row],[Current Upsell $]]&lt;100,"Low")</f>
        <v xml:space="preserve"> </v>
      </c>
      <c r="R755" t="str">
        <f>IF(Sales[[#This Row],[Current Upsell $]]&gt;0,_xlfn.TEXTJOIN(" ",FALSE,Sales[[#This Row],[Subscription Type]],Sales[[#This Row],[Upsell Priority]],TEXT(Sales[[#This Row],[Current Upsell $]],"$#")),"")</f>
        <v/>
      </c>
    </row>
    <row r="756" spans="1:18" x14ac:dyDescent="0.25">
      <c r="A756">
        <v>100260</v>
      </c>
      <c r="B756" t="s">
        <v>3</v>
      </c>
      <c r="F756">
        <v>0</v>
      </c>
      <c r="G756">
        <v>9</v>
      </c>
      <c r="H756" s="1">
        <v>44287</v>
      </c>
      <c r="I756" s="1">
        <v>44378</v>
      </c>
      <c r="J756">
        <v>3</v>
      </c>
      <c r="K756">
        <v>0</v>
      </c>
      <c r="L756" s="1">
        <v>44287</v>
      </c>
      <c r="M756">
        <v>0</v>
      </c>
      <c r="N756" s="11">
        <f>_xlfn.SWITCH(Sales[[#This Row],[Subscription Type]],"Basic",10,"Premium",10,"Business",25,"Enterprise",27)</f>
        <v>10</v>
      </c>
      <c r="O756">
        <f>IF(Sales[[#This Row],[Number of Users]]-Sales[[#This Row],[Licenses Bought]]&lt;0,0,Sales[[#This Row],[Number of Users]]-Sales[[#This Row],[Licenses Bought]])</f>
        <v>9</v>
      </c>
      <c r="P756" s="3">
        <f>IF(Sales[[#This Row],[Sales Month]]=MAX(Sales[Sales Month]),Sales[[#This Row],[Upsell $ Per Non-Paying User]]*Sales[[#This Row],[Non-Paying Users]],0)</f>
        <v>0</v>
      </c>
      <c r="Q756" t="str">
        <f>_xlfn.IFS(Sales[[#This Row],[Current Upsell $]]=0," ",Sales[[#This Row],[Current Upsell $]]&gt;=400,"High",Sales[[#This Row],[Current Upsell $]]&gt;=100,"Medium",Sales[[#This Row],[Current Upsell $]]&lt;100,"Low")</f>
        <v xml:space="preserve"> </v>
      </c>
      <c r="R756" t="str">
        <f>IF(Sales[[#This Row],[Current Upsell $]]&gt;0,_xlfn.TEXTJOIN(" ",FALSE,Sales[[#This Row],[Subscription Type]],Sales[[#This Row],[Upsell Priority]],TEXT(Sales[[#This Row],[Current Upsell $]],"$#")),"")</f>
        <v/>
      </c>
    </row>
    <row r="757" spans="1:18" x14ac:dyDescent="0.25">
      <c r="A757">
        <v>100261</v>
      </c>
      <c r="B757" t="s">
        <v>3</v>
      </c>
      <c r="D757" s="1"/>
      <c r="E757" s="1"/>
      <c r="F757">
        <v>0</v>
      </c>
      <c r="G757">
        <v>6</v>
      </c>
      <c r="H757" s="1">
        <v>44287</v>
      </c>
      <c r="I757" s="1">
        <v>44378</v>
      </c>
      <c r="J757">
        <v>3</v>
      </c>
      <c r="K757">
        <v>0</v>
      </c>
      <c r="L757" s="1">
        <v>44287</v>
      </c>
      <c r="M757">
        <v>0</v>
      </c>
      <c r="N757" s="11">
        <f>_xlfn.SWITCH(Sales[[#This Row],[Subscription Type]],"Basic",10,"Premium",10,"Business",25,"Enterprise",27)</f>
        <v>10</v>
      </c>
      <c r="O757">
        <f>IF(Sales[[#This Row],[Number of Users]]-Sales[[#This Row],[Licenses Bought]]&lt;0,0,Sales[[#This Row],[Number of Users]]-Sales[[#This Row],[Licenses Bought]])</f>
        <v>6</v>
      </c>
      <c r="P757" s="3">
        <f>IF(Sales[[#This Row],[Sales Month]]=MAX(Sales[Sales Month]),Sales[[#This Row],[Upsell $ Per Non-Paying User]]*Sales[[#This Row],[Non-Paying Users]],0)</f>
        <v>0</v>
      </c>
      <c r="Q757" t="str">
        <f>_xlfn.IFS(Sales[[#This Row],[Current Upsell $]]=0," ",Sales[[#This Row],[Current Upsell $]]&gt;=400,"High",Sales[[#This Row],[Current Upsell $]]&gt;=100,"Medium",Sales[[#This Row],[Current Upsell $]]&lt;100,"Low")</f>
        <v xml:space="preserve"> </v>
      </c>
      <c r="R757" t="str">
        <f>IF(Sales[[#This Row],[Current Upsell $]]&gt;0,_xlfn.TEXTJOIN(" ",FALSE,Sales[[#This Row],[Subscription Type]],Sales[[#This Row],[Upsell Priority]],TEXT(Sales[[#This Row],[Current Upsell $]],"$#")),"")</f>
        <v/>
      </c>
    </row>
    <row r="758" spans="1:18" x14ac:dyDescent="0.25">
      <c r="A758">
        <v>100262</v>
      </c>
      <c r="B758" t="s">
        <v>3</v>
      </c>
      <c r="F758">
        <v>0</v>
      </c>
      <c r="G758">
        <v>3</v>
      </c>
      <c r="H758" s="1">
        <v>44287</v>
      </c>
      <c r="I758" s="1">
        <v>44378</v>
      </c>
      <c r="J758">
        <v>3</v>
      </c>
      <c r="K758">
        <v>0</v>
      </c>
      <c r="L758" s="1">
        <v>44287</v>
      </c>
      <c r="M758">
        <v>0</v>
      </c>
      <c r="N758" s="11">
        <f>_xlfn.SWITCH(Sales[[#This Row],[Subscription Type]],"Basic",10,"Premium",10,"Business",25,"Enterprise",27)</f>
        <v>10</v>
      </c>
      <c r="O758">
        <f>IF(Sales[[#This Row],[Number of Users]]-Sales[[#This Row],[Licenses Bought]]&lt;0,0,Sales[[#This Row],[Number of Users]]-Sales[[#This Row],[Licenses Bought]])</f>
        <v>3</v>
      </c>
      <c r="P758" s="3">
        <f>IF(Sales[[#This Row],[Sales Month]]=MAX(Sales[Sales Month]),Sales[[#This Row],[Upsell $ Per Non-Paying User]]*Sales[[#This Row],[Non-Paying Users]],0)</f>
        <v>0</v>
      </c>
      <c r="Q758" t="str">
        <f>_xlfn.IFS(Sales[[#This Row],[Current Upsell $]]=0," ",Sales[[#This Row],[Current Upsell $]]&gt;=400,"High",Sales[[#This Row],[Current Upsell $]]&gt;=100,"Medium",Sales[[#This Row],[Current Upsell $]]&lt;100,"Low")</f>
        <v xml:space="preserve"> </v>
      </c>
      <c r="R758" t="str">
        <f>IF(Sales[[#This Row],[Current Upsell $]]&gt;0,_xlfn.TEXTJOIN(" ",FALSE,Sales[[#This Row],[Subscription Type]],Sales[[#This Row],[Upsell Priority]],TEXT(Sales[[#This Row],[Current Upsell $]],"$#")),"")</f>
        <v/>
      </c>
    </row>
    <row r="759" spans="1:18" x14ac:dyDescent="0.25">
      <c r="A759">
        <v>100263</v>
      </c>
      <c r="B759" t="s">
        <v>3</v>
      </c>
      <c r="F759">
        <v>0</v>
      </c>
      <c r="G759">
        <v>3</v>
      </c>
      <c r="H759" s="1">
        <v>44287</v>
      </c>
      <c r="I759" s="1">
        <v>44378</v>
      </c>
      <c r="J759">
        <v>3</v>
      </c>
      <c r="K759">
        <v>0</v>
      </c>
      <c r="L759" s="1">
        <v>44287</v>
      </c>
      <c r="M759">
        <v>0</v>
      </c>
      <c r="N759" s="11">
        <f>_xlfn.SWITCH(Sales[[#This Row],[Subscription Type]],"Basic",10,"Premium",10,"Business",25,"Enterprise",27)</f>
        <v>10</v>
      </c>
      <c r="O759">
        <f>IF(Sales[[#This Row],[Number of Users]]-Sales[[#This Row],[Licenses Bought]]&lt;0,0,Sales[[#This Row],[Number of Users]]-Sales[[#This Row],[Licenses Bought]])</f>
        <v>3</v>
      </c>
      <c r="P759" s="3">
        <f>IF(Sales[[#This Row],[Sales Month]]=MAX(Sales[Sales Month]),Sales[[#This Row],[Upsell $ Per Non-Paying User]]*Sales[[#This Row],[Non-Paying Users]],0)</f>
        <v>0</v>
      </c>
      <c r="Q759" t="str">
        <f>_xlfn.IFS(Sales[[#This Row],[Current Upsell $]]=0," ",Sales[[#This Row],[Current Upsell $]]&gt;=400,"High",Sales[[#This Row],[Current Upsell $]]&gt;=100,"Medium",Sales[[#This Row],[Current Upsell $]]&lt;100,"Low")</f>
        <v xml:space="preserve"> </v>
      </c>
      <c r="R759" t="str">
        <f>IF(Sales[[#This Row],[Current Upsell $]]&gt;0,_xlfn.TEXTJOIN(" ",FALSE,Sales[[#This Row],[Subscription Type]],Sales[[#This Row],[Upsell Priority]],TEXT(Sales[[#This Row],[Current Upsell $]],"$#")),"")</f>
        <v/>
      </c>
    </row>
    <row r="760" spans="1:18" x14ac:dyDescent="0.25">
      <c r="A760">
        <v>100264</v>
      </c>
      <c r="B760" t="s">
        <v>3</v>
      </c>
      <c r="F760">
        <v>0</v>
      </c>
      <c r="G760">
        <v>2</v>
      </c>
      <c r="H760" s="1">
        <v>44287</v>
      </c>
      <c r="I760" s="1">
        <v>44348</v>
      </c>
      <c r="J760">
        <v>2</v>
      </c>
      <c r="K760">
        <v>0</v>
      </c>
      <c r="L760" s="1">
        <v>44287</v>
      </c>
      <c r="M760">
        <v>0</v>
      </c>
      <c r="N760" s="11">
        <f>_xlfn.SWITCH(Sales[[#This Row],[Subscription Type]],"Basic",10,"Premium",10,"Business",25,"Enterprise",27)</f>
        <v>10</v>
      </c>
      <c r="O760">
        <f>IF(Sales[[#This Row],[Number of Users]]-Sales[[#This Row],[Licenses Bought]]&lt;0,0,Sales[[#This Row],[Number of Users]]-Sales[[#This Row],[Licenses Bought]])</f>
        <v>2</v>
      </c>
      <c r="P760" s="3">
        <f>IF(Sales[[#This Row],[Sales Month]]=MAX(Sales[Sales Month]),Sales[[#This Row],[Upsell $ Per Non-Paying User]]*Sales[[#This Row],[Non-Paying Users]],0)</f>
        <v>0</v>
      </c>
      <c r="Q760" t="str">
        <f>_xlfn.IFS(Sales[[#This Row],[Current Upsell $]]=0," ",Sales[[#This Row],[Current Upsell $]]&gt;=400,"High",Sales[[#This Row],[Current Upsell $]]&gt;=100,"Medium",Sales[[#This Row],[Current Upsell $]]&lt;100,"Low")</f>
        <v xml:space="preserve"> </v>
      </c>
      <c r="R760" t="str">
        <f>IF(Sales[[#This Row],[Current Upsell $]]&gt;0,_xlfn.TEXTJOIN(" ",FALSE,Sales[[#This Row],[Subscription Type]],Sales[[#This Row],[Upsell Priority]],TEXT(Sales[[#This Row],[Current Upsell $]],"$#")),"")</f>
        <v/>
      </c>
    </row>
    <row r="761" spans="1:18" x14ac:dyDescent="0.25">
      <c r="A761">
        <v>100265</v>
      </c>
      <c r="B761" t="s">
        <v>3</v>
      </c>
      <c r="F761">
        <v>0</v>
      </c>
      <c r="G761">
        <v>2</v>
      </c>
      <c r="H761" s="1">
        <v>44287</v>
      </c>
      <c r="I761" s="1">
        <v>44378</v>
      </c>
      <c r="J761">
        <v>3</v>
      </c>
      <c r="K761">
        <v>0</v>
      </c>
      <c r="L761" s="1">
        <v>44287</v>
      </c>
      <c r="M761">
        <v>0</v>
      </c>
      <c r="N761" s="11">
        <f>_xlfn.SWITCH(Sales[[#This Row],[Subscription Type]],"Basic",10,"Premium",10,"Business",25,"Enterprise",27)</f>
        <v>10</v>
      </c>
      <c r="O761">
        <f>IF(Sales[[#This Row],[Number of Users]]-Sales[[#This Row],[Licenses Bought]]&lt;0,0,Sales[[#This Row],[Number of Users]]-Sales[[#This Row],[Licenses Bought]])</f>
        <v>2</v>
      </c>
      <c r="P761" s="3">
        <f>IF(Sales[[#This Row],[Sales Month]]=MAX(Sales[Sales Month]),Sales[[#This Row],[Upsell $ Per Non-Paying User]]*Sales[[#This Row],[Non-Paying Users]],0)</f>
        <v>0</v>
      </c>
      <c r="Q761" t="str">
        <f>_xlfn.IFS(Sales[[#This Row],[Current Upsell $]]=0," ",Sales[[#This Row],[Current Upsell $]]&gt;=400,"High",Sales[[#This Row],[Current Upsell $]]&gt;=100,"Medium",Sales[[#This Row],[Current Upsell $]]&lt;100,"Low")</f>
        <v xml:space="preserve"> </v>
      </c>
      <c r="R761" t="str">
        <f>IF(Sales[[#This Row],[Current Upsell $]]&gt;0,_xlfn.TEXTJOIN(" ",FALSE,Sales[[#This Row],[Subscription Type]],Sales[[#This Row],[Upsell Priority]],TEXT(Sales[[#This Row],[Current Upsell $]],"$#")),"")</f>
        <v/>
      </c>
    </row>
    <row r="762" spans="1:18" x14ac:dyDescent="0.25">
      <c r="A762">
        <v>100266</v>
      </c>
      <c r="B762" t="s">
        <v>3</v>
      </c>
      <c r="D762" s="1"/>
      <c r="E762" s="1"/>
      <c r="F762">
        <v>0</v>
      </c>
      <c r="G762">
        <v>1</v>
      </c>
      <c r="H762" s="1">
        <v>44287</v>
      </c>
      <c r="I762" s="1">
        <v>44378</v>
      </c>
      <c r="J762">
        <v>3</v>
      </c>
      <c r="K762">
        <v>0</v>
      </c>
      <c r="L762" s="1">
        <v>44287</v>
      </c>
      <c r="M762">
        <v>0</v>
      </c>
      <c r="N762" s="11">
        <f>_xlfn.SWITCH(Sales[[#This Row],[Subscription Type]],"Basic",10,"Premium",10,"Business",25,"Enterprise",27)</f>
        <v>10</v>
      </c>
      <c r="O762">
        <f>IF(Sales[[#This Row],[Number of Users]]-Sales[[#This Row],[Licenses Bought]]&lt;0,0,Sales[[#This Row],[Number of Users]]-Sales[[#This Row],[Licenses Bought]])</f>
        <v>1</v>
      </c>
      <c r="P762" s="3">
        <f>IF(Sales[[#This Row],[Sales Month]]=MAX(Sales[Sales Month]),Sales[[#This Row],[Upsell $ Per Non-Paying User]]*Sales[[#This Row],[Non-Paying Users]],0)</f>
        <v>0</v>
      </c>
      <c r="Q762" t="str">
        <f>_xlfn.IFS(Sales[[#This Row],[Current Upsell $]]=0," ",Sales[[#This Row],[Current Upsell $]]&gt;=400,"High",Sales[[#This Row],[Current Upsell $]]&gt;=100,"Medium",Sales[[#This Row],[Current Upsell $]]&lt;100,"Low")</f>
        <v xml:space="preserve"> </v>
      </c>
      <c r="R762" t="str">
        <f>IF(Sales[[#This Row],[Current Upsell $]]&gt;0,_xlfn.TEXTJOIN(" ",FALSE,Sales[[#This Row],[Subscription Type]],Sales[[#This Row],[Upsell Priority]],TEXT(Sales[[#This Row],[Current Upsell $]],"$#")),"")</f>
        <v/>
      </c>
    </row>
    <row r="763" spans="1:18" x14ac:dyDescent="0.25">
      <c r="A763">
        <v>100267</v>
      </c>
      <c r="B763" t="s">
        <v>3</v>
      </c>
      <c r="D763" s="1"/>
      <c r="E763" s="1"/>
      <c r="F763">
        <v>0</v>
      </c>
      <c r="G763">
        <v>2</v>
      </c>
      <c r="H763" s="1">
        <v>44287</v>
      </c>
      <c r="I763" s="1">
        <v>44378</v>
      </c>
      <c r="J763">
        <v>3</v>
      </c>
      <c r="K763">
        <v>0</v>
      </c>
      <c r="L763" s="1">
        <v>44287</v>
      </c>
      <c r="M763">
        <v>0</v>
      </c>
      <c r="N763" s="11">
        <f>_xlfn.SWITCH(Sales[[#This Row],[Subscription Type]],"Basic",10,"Premium",10,"Business",25,"Enterprise",27)</f>
        <v>10</v>
      </c>
      <c r="O763">
        <f>IF(Sales[[#This Row],[Number of Users]]-Sales[[#This Row],[Licenses Bought]]&lt;0,0,Sales[[#This Row],[Number of Users]]-Sales[[#This Row],[Licenses Bought]])</f>
        <v>2</v>
      </c>
      <c r="P763" s="3">
        <f>IF(Sales[[#This Row],[Sales Month]]=MAX(Sales[Sales Month]),Sales[[#This Row],[Upsell $ Per Non-Paying User]]*Sales[[#This Row],[Non-Paying Users]],0)</f>
        <v>0</v>
      </c>
      <c r="Q763" t="str">
        <f>_xlfn.IFS(Sales[[#This Row],[Current Upsell $]]=0," ",Sales[[#This Row],[Current Upsell $]]&gt;=400,"High",Sales[[#This Row],[Current Upsell $]]&gt;=100,"Medium",Sales[[#This Row],[Current Upsell $]]&lt;100,"Low")</f>
        <v xml:space="preserve"> </v>
      </c>
      <c r="R763" t="str">
        <f>IF(Sales[[#This Row],[Current Upsell $]]&gt;0,_xlfn.TEXTJOIN(" ",FALSE,Sales[[#This Row],[Subscription Type]],Sales[[#This Row],[Upsell Priority]],TEXT(Sales[[#This Row],[Current Upsell $]],"$#")),"")</f>
        <v/>
      </c>
    </row>
    <row r="764" spans="1:18" x14ac:dyDescent="0.25">
      <c r="A764">
        <v>100247</v>
      </c>
      <c r="B764" t="s">
        <v>3</v>
      </c>
      <c r="D764" s="1"/>
      <c r="E764" s="1"/>
      <c r="F764">
        <v>0</v>
      </c>
      <c r="G764">
        <v>43</v>
      </c>
      <c r="H764" s="1">
        <v>44287</v>
      </c>
      <c r="I764" s="1">
        <v>44378</v>
      </c>
      <c r="J764">
        <v>3</v>
      </c>
      <c r="K764">
        <v>0</v>
      </c>
      <c r="L764" s="1">
        <v>44287</v>
      </c>
      <c r="M764">
        <v>0</v>
      </c>
      <c r="N764" s="11">
        <f>_xlfn.SWITCH(Sales[[#This Row],[Subscription Type]],"Basic",10,"Premium",10,"Business",25,"Enterprise",27)</f>
        <v>10</v>
      </c>
      <c r="O764">
        <f>IF(Sales[[#This Row],[Number of Users]]-Sales[[#This Row],[Licenses Bought]]&lt;0,0,Sales[[#This Row],[Number of Users]]-Sales[[#This Row],[Licenses Bought]])</f>
        <v>43</v>
      </c>
      <c r="P764" s="3">
        <f>IF(Sales[[#This Row],[Sales Month]]=MAX(Sales[Sales Month]),Sales[[#This Row],[Upsell $ Per Non-Paying User]]*Sales[[#This Row],[Non-Paying Users]],0)</f>
        <v>0</v>
      </c>
      <c r="Q764" t="str">
        <f>_xlfn.IFS(Sales[[#This Row],[Current Upsell $]]=0," ",Sales[[#This Row],[Current Upsell $]]&gt;=400,"High",Sales[[#This Row],[Current Upsell $]]&gt;=100,"Medium",Sales[[#This Row],[Current Upsell $]]&lt;100,"Low")</f>
        <v xml:space="preserve"> </v>
      </c>
      <c r="R764" t="str">
        <f>IF(Sales[[#This Row],[Current Upsell $]]&gt;0,_xlfn.TEXTJOIN(" ",FALSE,Sales[[#This Row],[Subscription Type]],Sales[[#This Row],[Upsell Priority]],TEXT(Sales[[#This Row],[Current Upsell $]],"$#")),"")</f>
        <v/>
      </c>
    </row>
    <row r="765" spans="1:18" x14ac:dyDescent="0.25">
      <c r="A765">
        <v>100246</v>
      </c>
      <c r="B765" t="s">
        <v>3</v>
      </c>
      <c r="D765" s="1"/>
      <c r="E765" s="1"/>
      <c r="F765">
        <v>0</v>
      </c>
      <c r="G765">
        <v>42</v>
      </c>
      <c r="H765" s="1">
        <v>44287</v>
      </c>
      <c r="I765" s="1">
        <v>44378</v>
      </c>
      <c r="J765">
        <v>3</v>
      </c>
      <c r="K765">
        <v>0</v>
      </c>
      <c r="L765" s="1">
        <v>44287</v>
      </c>
      <c r="M765">
        <v>0</v>
      </c>
      <c r="N765" s="11">
        <f>_xlfn.SWITCH(Sales[[#This Row],[Subscription Type]],"Basic",10,"Premium",10,"Business",25,"Enterprise",27)</f>
        <v>10</v>
      </c>
      <c r="O765">
        <f>IF(Sales[[#This Row],[Number of Users]]-Sales[[#This Row],[Licenses Bought]]&lt;0,0,Sales[[#This Row],[Number of Users]]-Sales[[#This Row],[Licenses Bought]])</f>
        <v>42</v>
      </c>
      <c r="P765" s="3">
        <f>IF(Sales[[#This Row],[Sales Month]]=MAX(Sales[Sales Month]),Sales[[#This Row],[Upsell $ Per Non-Paying User]]*Sales[[#This Row],[Non-Paying Users]],0)</f>
        <v>0</v>
      </c>
      <c r="Q765" t="str">
        <f>_xlfn.IFS(Sales[[#This Row],[Current Upsell $]]=0," ",Sales[[#This Row],[Current Upsell $]]&gt;=400,"High",Sales[[#This Row],[Current Upsell $]]&gt;=100,"Medium",Sales[[#This Row],[Current Upsell $]]&lt;100,"Low")</f>
        <v xml:space="preserve"> </v>
      </c>
      <c r="R765" t="str">
        <f>IF(Sales[[#This Row],[Current Upsell $]]&gt;0,_xlfn.TEXTJOIN(" ",FALSE,Sales[[#This Row],[Subscription Type]],Sales[[#This Row],[Upsell Priority]],TEXT(Sales[[#This Row],[Current Upsell $]],"$#")),"")</f>
        <v/>
      </c>
    </row>
    <row r="766" spans="1:18" x14ac:dyDescent="0.25">
      <c r="A766">
        <v>100002</v>
      </c>
      <c r="B766" t="s">
        <v>3</v>
      </c>
      <c r="F766">
        <v>0</v>
      </c>
      <c r="G766">
        <v>2</v>
      </c>
      <c r="H766" s="1">
        <v>43647</v>
      </c>
      <c r="I766" s="1">
        <v>44287</v>
      </c>
      <c r="J766">
        <v>21</v>
      </c>
      <c r="K766">
        <v>2</v>
      </c>
      <c r="L766" s="1">
        <v>44256</v>
      </c>
      <c r="M766">
        <v>0</v>
      </c>
      <c r="N766" s="11">
        <f>_xlfn.SWITCH(Sales[[#This Row],[Subscription Type]],"Basic",10,"Premium",10,"Business",25,"Enterprise",27)</f>
        <v>10</v>
      </c>
      <c r="O766">
        <f>IF(Sales[[#This Row],[Number of Users]]-Sales[[#This Row],[Licenses Bought]]&lt;0,0,Sales[[#This Row],[Number of Users]]-Sales[[#This Row],[Licenses Bought]])</f>
        <v>2</v>
      </c>
      <c r="P766" s="3">
        <f>IF(Sales[[#This Row],[Sales Month]]=MAX(Sales[Sales Month]),Sales[[#This Row],[Upsell $ Per Non-Paying User]]*Sales[[#This Row],[Non-Paying Users]],0)</f>
        <v>0</v>
      </c>
      <c r="Q766" t="str">
        <f>_xlfn.IFS(Sales[[#This Row],[Current Upsell $]]=0," ",Sales[[#This Row],[Current Upsell $]]&gt;=400,"High",Sales[[#This Row],[Current Upsell $]]&gt;=100,"Medium",Sales[[#This Row],[Current Upsell $]]&lt;100,"Low")</f>
        <v xml:space="preserve"> </v>
      </c>
      <c r="R766" t="str">
        <f>IF(Sales[[#This Row],[Current Upsell $]]&gt;0,_xlfn.TEXTJOIN(" ",FALSE,Sales[[#This Row],[Subscription Type]],Sales[[#This Row],[Upsell Priority]],TEXT(Sales[[#This Row],[Current Upsell $]],"$#")),"")</f>
        <v/>
      </c>
    </row>
    <row r="767" spans="1:18" x14ac:dyDescent="0.25">
      <c r="A767">
        <v>100005</v>
      </c>
      <c r="B767" t="s">
        <v>1</v>
      </c>
      <c r="D767" s="1"/>
      <c r="E767" s="1"/>
      <c r="F767">
        <v>37</v>
      </c>
      <c r="G767">
        <v>52</v>
      </c>
      <c r="H767" s="1">
        <v>43800</v>
      </c>
      <c r="I767" s="1">
        <v>44378</v>
      </c>
      <c r="J767">
        <v>19</v>
      </c>
      <c r="K767">
        <v>0</v>
      </c>
      <c r="L767" s="1">
        <v>44256</v>
      </c>
      <c r="M767">
        <v>925</v>
      </c>
      <c r="N767" s="11">
        <f>_xlfn.SWITCH(Sales[[#This Row],[Subscription Type]],"Basic",10,"Premium",10,"Business",25,"Enterprise",27)</f>
        <v>25</v>
      </c>
      <c r="O767">
        <f>IF(Sales[[#This Row],[Number of Users]]-Sales[[#This Row],[Licenses Bought]]&lt;0,0,Sales[[#This Row],[Number of Users]]-Sales[[#This Row],[Licenses Bought]])</f>
        <v>15</v>
      </c>
      <c r="P767" s="3">
        <f>IF(Sales[[#This Row],[Sales Month]]=MAX(Sales[Sales Month]),Sales[[#This Row],[Upsell $ Per Non-Paying User]]*Sales[[#This Row],[Non-Paying Users]],0)</f>
        <v>0</v>
      </c>
      <c r="Q767" t="str">
        <f>_xlfn.IFS(Sales[[#This Row],[Current Upsell $]]=0," ",Sales[[#This Row],[Current Upsell $]]&gt;=400,"High",Sales[[#This Row],[Current Upsell $]]&gt;=100,"Medium",Sales[[#This Row],[Current Upsell $]]&lt;100,"Low")</f>
        <v xml:space="preserve"> </v>
      </c>
      <c r="R767" t="str">
        <f>IF(Sales[[#This Row],[Current Upsell $]]&gt;0,_xlfn.TEXTJOIN(" ",FALSE,Sales[[#This Row],[Subscription Type]],Sales[[#This Row],[Upsell Priority]],TEXT(Sales[[#This Row],[Current Upsell $]],"$#")),"")</f>
        <v/>
      </c>
    </row>
    <row r="768" spans="1:18" x14ac:dyDescent="0.25">
      <c r="A768">
        <v>100006</v>
      </c>
      <c r="B768" t="s">
        <v>0</v>
      </c>
      <c r="F768">
        <v>5</v>
      </c>
      <c r="G768">
        <v>6</v>
      </c>
      <c r="H768" s="1">
        <v>43800</v>
      </c>
      <c r="I768" s="1">
        <v>44287</v>
      </c>
      <c r="J768">
        <v>16</v>
      </c>
      <c r="K768">
        <v>2</v>
      </c>
      <c r="L768" s="1">
        <v>44256</v>
      </c>
      <c r="M768">
        <v>50</v>
      </c>
      <c r="N768" s="11">
        <f>_xlfn.SWITCH(Sales[[#This Row],[Subscription Type]],"Basic",10,"Premium",10,"Business",25,"Enterprise",27)</f>
        <v>10</v>
      </c>
      <c r="O768">
        <f>IF(Sales[[#This Row],[Number of Users]]-Sales[[#This Row],[Licenses Bought]]&lt;0,0,Sales[[#This Row],[Number of Users]]-Sales[[#This Row],[Licenses Bought]])</f>
        <v>1</v>
      </c>
      <c r="P768" s="3">
        <f>IF(Sales[[#This Row],[Sales Month]]=MAX(Sales[Sales Month]),Sales[[#This Row],[Upsell $ Per Non-Paying User]]*Sales[[#This Row],[Non-Paying Users]],0)</f>
        <v>0</v>
      </c>
      <c r="Q768" t="str">
        <f>_xlfn.IFS(Sales[[#This Row],[Current Upsell $]]=0," ",Sales[[#This Row],[Current Upsell $]]&gt;=400,"High",Sales[[#This Row],[Current Upsell $]]&gt;=100,"Medium",Sales[[#This Row],[Current Upsell $]]&lt;100,"Low")</f>
        <v xml:space="preserve"> </v>
      </c>
      <c r="R768" t="str">
        <f>IF(Sales[[#This Row],[Current Upsell $]]&gt;0,_xlfn.TEXTJOIN(" ",FALSE,Sales[[#This Row],[Subscription Type]],Sales[[#This Row],[Upsell Priority]],TEXT(Sales[[#This Row],[Current Upsell $]],"$#")),"")</f>
        <v/>
      </c>
    </row>
    <row r="769" spans="1:18" x14ac:dyDescent="0.25">
      <c r="A769">
        <v>100007</v>
      </c>
      <c r="B769" t="s">
        <v>2</v>
      </c>
      <c r="C769">
        <v>12</v>
      </c>
      <c r="D769" s="1">
        <v>44378</v>
      </c>
      <c r="E769" s="1">
        <v>44742</v>
      </c>
      <c r="F769">
        <v>600</v>
      </c>
      <c r="G769">
        <v>655</v>
      </c>
      <c r="H769" s="1">
        <v>43831</v>
      </c>
      <c r="I769" s="1">
        <v>44378</v>
      </c>
      <c r="J769">
        <v>18</v>
      </c>
      <c r="K769">
        <v>0</v>
      </c>
      <c r="L769" s="1">
        <v>44256</v>
      </c>
      <c r="M769">
        <v>18000</v>
      </c>
      <c r="N769" s="11">
        <f>_xlfn.SWITCH(Sales[[#This Row],[Subscription Type]],"Basic",10,"Premium",10,"Business",25,"Enterprise",27)</f>
        <v>27</v>
      </c>
      <c r="O769">
        <f>IF(Sales[[#This Row],[Number of Users]]-Sales[[#This Row],[Licenses Bought]]&lt;0,0,Sales[[#This Row],[Number of Users]]-Sales[[#This Row],[Licenses Bought]])</f>
        <v>55</v>
      </c>
      <c r="P769" s="3">
        <f>IF(Sales[[#This Row],[Sales Month]]=MAX(Sales[Sales Month]),Sales[[#This Row],[Upsell $ Per Non-Paying User]]*Sales[[#This Row],[Non-Paying Users]],0)</f>
        <v>0</v>
      </c>
      <c r="Q769" t="str">
        <f>_xlfn.IFS(Sales[[#This Row],[Current Upsell $]]=0," ",Sales[[#This Row],[Current Upsell $]]&gt;=400,"High",Sales[[#This Row],[Current Upsell $]]&gt;=100,"Medium",Sales[[#This Row],[Current Upsell $]]&lt;100,"Low")</f>
        <v xml:space="preserve"> </v>
      </c>
      <c r="R769" t="str">
        <f>IF(Sales[[#This Row],[Current Upsell $]]&gt;0,_xlfn.TEXTJOIN(" ",FALSE,Sales[[#This Row],[Subscription Type]],Sales[[#This Row],[Upsell Priority]],TEXT(Sales[[#This Row],[Current Upsell $]],"$#")),"")</f>
        <v/>
      </c>
    </row>
    <row r="770" spans="1:18" x14ac:dyDescent="0.25">
      <c r="A770">
        <v>100196</v>
      </c>
      <c r="B770" t="s">
        <v>1</v>
      </c>
      <c r="D770" s="1"/>
      <c r="E770" s="1"/>
      <c r="F770">
        <v>15</v>
      </c>
      <c r="G770">
        <v>64</v>
      </c>
      <c r="H770" s="1">
        <v>44228</v>
      </c>
      <c r="I770" s="1">
        <v>44378</v>
      </c>
      <c r="J770">
        <v>5</v>
      </c>
      <c r="K770">
        <v>0</v>
      </c>
      <c r="L770" s="1">
        <v>44256</v>
      </c>
      <c r="M770">
        <v>375</v>
      </c>
      <c r="N770" s="11">
        <f>_xlfn.SWITCH(Sales[[#This Row],[Subscription Type]],"Basic",10,"Premium",10,"Business",25,"Enterprise",27)</f>
        <v>25</v>
      </c>
      <c r="O770">
        <f>IF(Sales[[#This Row],[Number of Users]]-Sales[[#This Row],[Licenses Bought]]&lt;0,0,Sales[[#This Row],[Number of Users]]-Sales[[#This Row],[Licenses Bought]])</f>
        <v>49</v>
      </c>
      <c r="P770" s="3">
        <f>IF(Sales[[#This Row],[Sales Month]]=MAX(Sales[Sales Month]),Sales[[#This Row],[Upsell $ Per Non-Paying User]]*Sales[[#This Row],[Non-Paying Users]],0)</f>
        <v>0</v>
      </c>
      <c r="Q770" t="str">
        <f>_xlfn.IFS(Sales[[#This Row],[Current Upsell $]]=0," ",Sales[[#This Row],[Current Upsell $]]&gt;=400,"High",Sales[[#This Row],[Current Upsell $]]&gt;=100,"Medium",Sales[[#This Row],[Current Upsell $]]&lt;100,"Low")</f>
        <v xml:space="preserve"> </v>
      </c>
      <c r="R770" t="str">
        <f>IF(Sales[[#This Row],[Current Upsell $]]&gt;0,_xlfn.TEXTJOIN(" ",FALSE,Sales[[#This Row],[Subscription Type]],Sales[[#This Row],[Upsell Priority]],TEXT(Sales[[#This Row],[Current Upsell $]],"$#")),"")</f>
        <v/>
      </c>
    </row>
    <row r="771" spans="1:18" x14ac:dyDescent="0.25">
      <c r="A771">
        <v>100008</v>
      </c>
      <c r="B771" t="s">
        <v>0</v>
      </c>
      <c r="D771" s="1"/>
      <c r="E771" s="1"/>
      <c r="F771">
        <v>1</v>
      </c>
      <c r="G771">
        <v>2</v>
      </c>
      <c r="H771" s="1">
        <v>43831</v>
      </c>
      <c r="I771" s="1">
        <v>44378</v>
      </c>
      <c r="J771">
        <v>18</v>
      </c>
      <c r="K771">
        <v>0</v>
      </c>
      <c r="L771" s="1">
        <v>44256</v>
      </c>
      <c r="M771">
        <v>10</v>
      </c>
      <c r="N771" s="11">
        <f>_xlfn.SWITCH(Sales[[#This Row],[Subscription Type]],"Basic",10,"Premium",10,"Business",25,"Enterprise",27)</f>
        <v>10</v>
      </c>
      <c r="O771">
        <f>IF(Sales[[#This Row],[Number of Users]]-Sales[[#This Row],[Licenses Bought]]&lt;0,0,Sales[[#This Row],[Number of Users]]-Sales[[#This Row],[Licenses Bought]])</f>
        <v>1</v>
      </c>
      <c r="P771" s="3">
        <f>IF(Sales[[#This Row],[Sales Month]]=MAX(Sales[Sales Month]),Sales[[#This Row],[Upsell $ Per Non-Paying User]]*Sales[[#This Row],[Non-Paying Users]],0)</f>
        <v>0</v>
      </c>
      <c r="Q771" t="str">
        <f>_xlfn.IFS(Sales[[#This Row],[Current Upsell $]]=0," ",Sales[[#This Row],[Current Upsell $]]&gt;=400,"High",Sales[[#This Row],[Current Upsell $]]&gt;=100,"Medium",Sales[[#This Row],[Current Upsell $]]&lt;100,"Low")</f>
        <v xml:space="preserve"> </v>
      </c>
      <c r="R771" t="str">
        <f>IF(Sales[[#This Row],[Current Upsell $]]&gt;0,_xlfn.TEXTJOIN(" ",FALSE,Sales[[#This Row],[Subscription Type]],Sales[[#This Row],[Upsell Priority]],TEXT(Sales[[#This Row],[Current Upsell $]],"$#")),"")</f>
        <v/>
      </c>
    </row>
    <row r="772" spans="1:18" x14ac:dyDescent="0.25">
      <c r="A772">
        <v>100009</v>
      </c>
      <c r="B772" t="s">
        <v>1</v>
      </c>
      <c r="D772" s="1"/>
      <c r="E772" s="1"/>
      <c r="F772">
        <v>52</v>
      </c>
      <c r="G772">
        <v>61</v>
      </c>
      <c r="H772" s="1">
        <v>43862</v>
      </c>
      <c r="I772" s="1">
        <v>44378</v>
      </c>
      <c r="J772">
        <v>17</v>
      </c>
      <c r="K772">
        <v>0</v>
      </c>
      <c r="L772" s="1">
        <v>44256</v>
      </c>
      <c r="M772">
        <v>1300</v>
      </c>
      <c r="N772" s="11">
        <f>_xlfn.SWITCH(Sales[[#This Row],[Subscription Type]],"Basic",10,"Premium",10,"Business",25,"Enterprise",27)</f>
        <v>25</v>
      </c>
      <c r="O772">
        <f>IF(Sales[[#This Row],[Number of Users]]-Sales[[#This Row],[Licenses Bought]]&lt;0,0,Sales[[#This Row],[Number of Users]]-Sales[[#This Row],[Licenses Bought]])</f>
        <v>9</v>
      </c>
      <c r="P772" s="3">
        <f>IF(Sales[[#This Row],[Sales Month]]=MAX(Sales[Sales Month]),Sales[[#This Row],[Upsell $ Per Non-Paying User]]*Sales[[#This Row],[Non-Paying Users]],0)</f>
        <v>0</v>
      </c>
      <c r="Q772" t="str">
        <f>_xlfn.IFS(Sales[[#This Row],[Current Upsell $]]=0," ",Sales[[#This Row],[Current Upsell $]]&gt;=400,"High",Sales[[#This Row],[Current Upsell $]]&gt;=100,"Medium",Sales[[#This Row],[Current Upsell $]]&lt;100,"Low")</f>
        <v xml:space="preserve"> </v>
      </c>
      <c r="R772" t="str">
        <f>IF(Sales[[#This Row],[Current Upsell $]]&gt;0,_xlfn.TEXTJOIN(" ",FALSE,Sales[[#This Row],[Subscription Type]],Sales[[#This Row],[Upsell Priority]],TEXT(Sales[[#This Row],[Current Upsell $]],"$#")),"")</f>
        <v/>
      </c>
    </row>
    <row r="773" spans="1:18" x14ac:dyDescent="0.25">
      <c r="A773">
        <v>100199</v>
      </c>
      <c r="B773" t="s">
        <v>1</v>
      </c>
      <c r="D773" s="1"/>
      <c r="E773" s="1"/>
      <c r="F773">
        <v>12</v>
      </c>
      <c r="G773">
        <v>50</v>
      </c>
      <c r="H773" s="1">
        <v>44228</v>
      </c>
      <c r="I773" s="1">
        <v>44378</v>
      </c>
      <c r="J773">
        <v>5</v>
      </c>
      <c r="K773">
        <v>0</v>
      </c>
      <c r="L773" s="1">
        <v>44256</v>
      </c>
      <c r="M773">
        <v>300</v>
      </c>
      <c r="N773" s="11">
        <f>_xlfn.SWITCH(Sales[[#This Row],[Subscription Type]],"Basic",10,"Premium",10,"Business",25,"Enterprise",27)</f>
        <v>25</v>
      </c>
      <c r="O773">
        <f>IF(Sales[[#This Row],[Number of Users]]-Sales[[#This Row],[Licenses Bought]]&lt;0,0,Sales[[#This Row],[Number of Users]]-Sales[[#This Row],[Licenses Bought]])</f>
        <v>38</v>
      </c>
      <c r="P773" s="3">
        <f>IF(Sales[[#This Row],[Sales Month]]=MAX(Sales[Sales Month]),Sales[[#This Row],[Upsell $ Per Non-Paying User]]*Sales[[#This Row],[Non-Paying Users]],0)</f>
        <v>0</v>
      </c>
      <c r="Q773" t="str">
        <f>_xlfn.IFS(Sales[[#This Row],[Current Upsell $]]=0," ",Sales[[#This Row],[Current Upsell $]]&gt;=400,"High",Sales[[#This Row],[Current Upsell $]]&gt;=100,"Medium",Sales[[#This Row],[Current Upsell $]]&lt;100,"Low")</f>
        <v xml:space="preserve"> </v>
      </c>
      <c r="R773" t="str">
        <f>IF(Sales[[#This Row],[Current Upsell $]]&gt;0,_xlfn.TEXTJOIN(" ",FALSE,Sales[[#This Row],[Subscription Type]],Sales[[#This Row],[Upsell Priority]],TEXT(Sales[[#This Row],[Current Upsell $]],"$#")),"")</f>
        <v/>
      </c>
    </row>
    <row r="774" spans="1:18" x14ac:dyDescent="0.25">
      <c r="A774">
        <v>100011</v>
      </c>
      <c r="B774" t="s">
        <v>1</v>
      </c>
      <c r="D774" s="1"/>
      <c r="E774" s="1"/>
      <c r="F774">
        <v>37</v>
      </c>
      <c r="G774">
        <v>34</v>
      </c>
      <c r="H774" s="1">
        <v>43891</v>
      </c>
      <c r="I774" s="1">
        <v>44378</v>
      </c>
      <c r="J774">
        <v>16</v>
      </c>
      <c r="K774">
        <v>0</v>
      </c>
      <c r="L774" s="1">
        <v>44256</v>
      </c>
      <c r="M774">
        <v>925</v>
      </c>
      <c r="N774" s="11">
        <f>_xlfn.SWITCH(Sales[[#This Row],[Subscription Type]],"Basic",10,"Premium",10,"Business",25,"Enterprise",27)</f>
        <v>25</v>
      </c>
      <c r="O774">
        <f>IF(Sales[[#This Row],[Number of Users]]-Sales[[#This Row],[Licenses Bought]]&lt;0,0,Sales[[#This Row],[Number of Users]]-Sales[[#This Row],[Licenses Bought]])</f>
        <v>0</v>
      </c>
      <c r="P774" s="3">
        <f>IF(Sales[[#This Row],[Sales Month]]=MAX(Sales[Sales Month]),Sales[[#This Row],[Upsell $ Per Non-Paying User]]*Sales[[#This Row],[Non-Paying Users]],0)</f>
        <v>0</v>
      </c>
      <c r="Q774" t="str">
        <f>_xlfn.IFS(Sales[[#This Row],[Current Upsell $]]=0," ",Sales[[#This Row],[Current Upsell $]]&gt;=400,"High",Sales[[#This Row],[Current Upsell $]]&gt;=100,"Medium",Sales[[#This Row],[Current Upsell $]]&lt;100,"Low")</f>
        <v xml:space="preserve"> </v>
      </c>
      <c r="R774" t="str">
        <f>IF(Sales[[#This Row],[Current Upsell $]]&gt;0,_xlfn.TEXTJOIN(" ",FALSE,Sales[[#This Row],[Subscription Type]],Sales[[#This Row],[Upsell Priority]],TEXT(Sales[[#This Row],[Current Upsell $]],"$#")),"")</f>
        <v/>
      </c>
    </row>
    <row r="775" spans="1:18" x14ac:dyDescent="0.25">
      <c r="A775">
        <v>100012</v>
      </c>
      <c r="B775" t="s">
        <v>0</v>
      </c>
      <c r="D775" s="1"/>
      <c r="E775" s="1"/>
      <c r="F775">
        <v>32</v>
      </c>
      <c r="G775">
        <v>41</v>
      </c>
      <c r="H775" s="1">
        <v>43891</v>
      </c>
      <c r="I775" s="1">
        <v>44378</v>
      </c>
      <c r="J775">
        <v>16</v>
      </c>
      <c r="K775">
        <v>0</v>
      </c>
      <c r="L775" s="1">
        <v>44256</v>
      </c>
      <c r="M775">
        <v>320</v>
      </c>
      <c r="N775" s="11">
        <f>_xlfn.SWITCH(Sales[[#This Row],[Subscription Type]],"Basic",10,"Premium",10,"Business",25,"Enterprise",27)</f>
        <v>10</v>
      </c>
      <c r="O775">
        <f>IF(Sales[[#This Row],[Number of Users]]-Sales[[#This Row],[Licenses Bought]]&lt;0,0,Sales[[#This Row],[Number of Users]]-Sales[[#This Row],[Licenses Bought]])</f>
        <v>9</v>
      </c>
      <c r="P775" s="3">
        <f>IF(Sales[[#This Row],[Sales Month]]=MAX(Sales[Sales Month]),Sales[[#This Row],[Upsell $ Per Non-Paying User]]*Sales[[#This Row],[Non-Paying Users]],0)</f>
        <v>0</v>
      </c>
      <c r="Q775" t="str">
        <f>_xlfn.IFS(Sales[[#This Row],[Current Upsell $]]=0," ",Sales[[#This Row],[Current Upsell $]]&gt;=400,"High",Sales[[#This Row],[Current Upsell $]]&gt;=100,"Medium",Sales[[#This Row],[Current Upsell $]]&lt;100,"Low")</f>
        <v xml:space="preserve"> </v>
      </c>
      <c r="R775" t="str">
        <f>IF(Sales[[#This Row],[Current Upsell $]]&gt;0,_xlfn.TEXTJOIN(" ",FALSE,Sales[[#This Row],[Subscription Type]],Sales[[#This Row],[Upsell Priority]],TEXT(Sales[[#This Row],[Current Upsell $]],"$#")),"")</f>
        <v/>
      </c>
    </row>
    <row r="776" spans="1:18" x14ac:dyDescent="0.25">
      <c r="A776">
        <v>100013</v>
      </c>
      <c r="B776" t="s">
        <v>0</v>
      </c>
      <c r="F776">
        <v>11</v>
      </c>
      <c r="G776">
        <v>14</v>
      </c>
      <c r="H776" s="1">
        <v>43891</v>
      </c>
      <c r="I776" s="1">
        <v>44256</v>
      </c>
      <c r="J776">
        <v>12</v>
      </c>
      <c r="K776">
        <v>3</v>
      </c>
      <c r="L776" s="1">
        <v>44256</v>
      </c>
      <c r="M776">
        <v>110</v>
      </c>
      <c r="N776" s="11">
        <f>_xlfn.SWITCH(Sales[[#This Row],[Subscription Type]],"Basic",10,"Premium",10,"Business",25,"Enterprise",27)</f>
        <v>10</v>
      </c>
      <c r="O776">
        <f>IF(Sales[[#This Row],[Number of Users]]-Sales[[#This Row],[Licenses Bought]]&lt;0,0,Sales[[#This Row],[Number of Users]]-Sales[[#This Row],[Licenses Bought]])</f>
        <v>3</v>
      </c>
      <c r="P776" s="3">
        <f>IF(Sales[[#This Row],[Sales Month]]=MAX(Sales[Sales Month]),Sales[[#This Row],[Upsell $ Per Non-Paying User]]*Sales[[#This Row],[Non-Paying Users]],0)</f>
        <v>0</v>
      </c>
      <c r="Q776" t="str">
        <f>_xlfn.IFS(Sales[[#This Row],[Current Upsell $]]=0," ",Sales[[#This Row],[Current Upsell $]]&gt;=400,"High",Sales[[#This Row],[Current Upsell $]]&gt;=100,"Medium",Sales[[#This Row],[Current Upsell $]]&lt;100,"Low")</f>
        <v xml:space="preserve"> </v>
      </c>
      <c r="R776" t="str">
        <f>IF(Sales[[#This Row],[Current Upsell $]]&gt;0,_xlfn.TEXTJOIN(" ",FALSE,Sales[[#This Row],[Subscription Type]],Sales[[#This Row],[Upsell Priority]],TEXT(Sales[[#This Row],[Current Upsell $]],"$#")),"")</f>
        <v/>
      </c>
    </row>
    <row r="777" spans="1:18" x14ac:dyDescent="0.25">
      <c r="A777">
        <v>100016</v>
      </c>
      <c r="B777" t="s">
        <v>3</v>
      </c>
      <c r="F777">
        <v>0</v>
      </c>
      <c r="G777">
        <v>2</v>
      </c>
      <c r="H777" s="1">
        <v>43891</v>
      </c>
      <c r="I777" s="1">
        <v>44348</v>
      </c>
      <c r="J777">
        <v>15</v>
      </c>
      <c r="K777">
        <v>0</v>
      </c>
      <c r="L777" s="1">
        <v>44256</v>
      </c>
      <c r="M777">
        <v>0</v>
      </c>
      <c r="N777" s="11">
        <f>_xlfn.SWITCH(Sales[[#This Row],[Subscription Type]],"Basic",10,"Premium",10,"Business",25,"Enterprise",27)</f>
        <v>10</v>
      </c>
      <c r="O777">
        <f>IF(Sales[[#This Row],[Number of Users]]-Sales[[#This Row],[Licenses Bought]]&lt;0,0,Sales[[#This Row],[Number of Users]]-Sales[[#This Row],[Licenses Bought]])</f>
        <v>2</v>
      </c>
      <c r="P777" s="3">
        <f>IF(Sales[[#This Row],[Sales Month]]=MAX(Sales[Sales Month]),Sales[[#This Row],[Upsell $ Per Non-Paying User]]*Sales[[#This Row],[Non-Paying Users]],0)</f>
        <v>0</v>
      </c>
      <c r="Q777" t="str">
        <f>_xlfn.IFS(Sales[[#This Row],[Current Upsell $]]=0," ",Sales[[#This Row],[Current Upsell $]]&gt;=400,"High",Sales[[#This Row],[Current Upsell $]]&gt;=100,"Medium",Sales[[#This Row],[Current Upsell $]]&lt;100,"Low")</f>
        <v xml:space="preserve"> </v>
      </c>
      <c r="R777" t="str">
        <f>IF(Sales[[#This Row],[Current Upsell $]]&gt;0,_xlfn.TEXTJOIN(" ",FALSE,Sales[[#This Row],[Subscription Type]],Sales[[#This Row],[Upsell Priority]],TEXT(Sales[[#This Row],[Current Upsell $]],"$#")),"")</f>
        <v/>
      </c>
    </row>
    <row r="778" spans="1:18" x14ac:dyDescent="0.25">
      <c r="A778">
        <v>100219</v>
      </c>
      <c r="B778" t="s">
        <v>3</v>
      </c>
      <c r="D778" s="1"/>
      <c r="E778" s="1"/>
      <c r="F778">
        <v>0</v>
      </c>
      <c r="G778">
        <v>77</v>
      </c>
      <c r="H778" s="1">
        <v>44256</v>
      </c>
      <c r="I778" s="1">
        <v>44378</v>
      </c>
      <c r="J778">
        <v>4</v>
      </c>
      <c r="K778">
        <v>0</v>
      </c>
      <c r="L778" s="1">
        <v>44256</v>
      </c>
      <c r="M778">
        <v>0</v>
      </c>
      <c r="N778" s="11">
        <f>_xlfn.SWITCH(Sales[[#This Row],[Subscription Type]],"Basic",10,"Premium",10,"Business",25,"Enterprise",27)</f>
        <v>10</v>
      </c>
      <c r="O778">
        <f>IF(Sales[[#This Row],[Number of Users]]-Sales[[#This Row],[Licenses Bought]]&lt;0,0,Sales[[#This Row],[Number of Users]]-Sales[[#This Row],[Licenses Bought]])</f>
        <v>77</v>
      </c>
      <c r="P778" s="3">
        <f>IF(Sales[[#This Row],[Sales Month]]=MAX(Sales[Sales Month]),Sales[[#This Row],[Upsell $ Per Non-Paying User]]*Sales[[#This Row],[Non-Paying Users]],0)</f>
        <v>0</v>
      </c>
      <c r="Q778" t="str">
        <f>_xlfn.IFS(Sales[[#This Row],[Current Upsell $]]=0," ",Sales[[#This Row],[Current Upsell $]]&gt;=400,"High",Sales[[#This Row],[Current Upsell $]]&gt;=100,"Medium",Sales[[#This Row],[Current Upsell $]]&lt;100,"Low")</f>
        <v xml:space="preserve"> </v>
      </c>
      <c r="R778" t="str">
        <f>IF(Sales[[#This Row],[Current Upsell $]]&gt;0,_xlfn.TEXTJOIN(" ",FALSE,Sales[[#This Row],[Subscription Type]],Sales[[#This Row],[Upsell Priority]],TEXT(Sales[[#This Row],[Current Upsell $]],"$#")),"")</f>
        <v/>
      </c>
    </row>
    <row r="779" spans="1:18" x14ac:dyDescent="0.25">
      <c r="A779">
        <v>100019</v>
      </c>
      <c r="B779" t="s">
        <v>0</v>
      </c>
      <c r="D779" s="1"/>
      <c r="E779" s="1"/>
      <c r="F779">
        <v>33</v>
      </c>
      <c r="G779">
        <v>48</v>
      </c>
      <c r="H779" s="1">
        <v>43922</v>
      </c>
      <c r="I779" s="1">
        <v>44378</v>
      </c>
      <c r="J779">
        <v>15</v>
      </c>
      <c r="K779">
        <v>0</v>
      </c>
      <c r="L779" s="1">
        <v>44256</v>
      </c>
      <c r="M779">
        <v>330</v>
      </c>
      <c r="N779" s="11">
        <f>_xlfn.SWITCH(Sales[[#This Row],[Subscription Type]],"Basic",10,"Premium",10,"Business",25,"Enterprise",27)</f>
        <v>10</v>
      </c>
      <c r="O779">
        <f>IF(Sales[[#This Row],[Number of Users]]-Sales[[#This Row],[Licenses Bought]]&lt;0,0,Sales[[#This Row],[Number of Users]]-Sales[[#This Row],[Licenses Bought]])</f>
        <v>15</v>
      </c>
      <c r="P779" s="3">
        <f>IF(Sales[[#This Row],[Sales Month]]=MAX(Sales[Sales Month]),Sales[[#This Row],[Upsell $ Per Non-Paying User]]*Sales[[#This Row],[Non-Paying Users]],0)</f>
        <v>0</v>
      </c>
      <c r="Q779" t="str">
        <f>_xlfn.IFS(Sales[[#This Row],[Current Upsell $]]=0," ",Sales[[#This Row],[Current Upsell $]]&gt;=400,"High",Sales[[#This Row],[Current Upsell $]]&gt;=100,"Medium",Sales[[#This Row],[Current Upsell $]]&lt;100,"Low")</f>
        <v xml:space="preserve"> </v>
      </c>
      <c r="R779" t="str">
        <f>IF(Sales[[#This Row],[Current Upsell $]]&gt;0,_xlfn.TEXTJOIN(" ",FALSE,Sales[[#This Row],[Subscription Type]],Sales[[#This Row],[Upsell Priority]],TEXT(Sales[[#This Row],[Current Upsell $]],"$#")),"")</f>
        <v/>
      </c>
    </row>
    <row r="780" spans="1:18" x14ac:dyDescent="0.25">
      <c r="A780">
        <v>100020</v>
      </c>
      <c r="B780" t="s">
        <v>0</v>
      </c>
      <c r="D780" s="1"/>
      <c r="E780" s="1"/>
      <c r="F780">
        <v>12</v>
      </c>
      <c r="G780">
        <v>15</v>
      </c>
      <c r="H780" s="1">
        <v>43922</v>
      </c>
      <c r="I780" s="1">
        <v>44378</v>
      </c>
      <c r="J780">
        <v>15</v>
      </c>
      <c r="K780">
        <v>0</v>
      </c>
      <c r="L780" s="1">
        <v>44256</v>
      </c>
      <c r="M780">
        <v>120</v>
      </c>
      <c r="N780" s="11">
        <f>_xlfn.SWITCH(Sales[[#This Row],[Subscription Type]],"Basic",10,"Premium",10,"Business",25,"Enterprise",27)</f>
        <v>10</v>
      </c>
      <c r="O780">
        <f>IF(Sales[[#This Row],[Number of Users]]-Sales[[#This Row],[Licenses Bought]]&lt;0,0,Sales[[#This Row],[Number of Users]]-Sales[[#This Row],[Licenses Bought]])</f>
        <v>3</v>
      </c>
      <c r="P780" s="3">
        <f>IF(Sales[[#This Row],[Sales Month]]=MAX(Sales[Sales Month]),Sales[[#This Row],[Upsell $ Per Non-Paying User]]*Sales[[#This Row],[Non-Paying Users]],0)</f>
        <v>0</v>
      </c>
      <c r="Q780" t="str">
        <f>_xlfn.IFS(Sales[[#This Row],[Current Upsell $]]=0," ",Sales[[#This Row],[Current Upsell $]]&gt;=400,"High",Sales[[#This Row],[Current Upsell $]]&gt;=100,"Medium",Sales[[#This Row],[Current Upsell $]]&lt;100,"Low")</f>
        <v xml:space="preserve"> </v>
      </c>
      <c r="R780" t="str">
        <f>IF(Sales[[#This Row],[Current Upsell $]]&gt;0,_xlfn.TEXTJOIN(" ",FALSE,Sales[[#This Row],[Subscription Type]],Sales[[#This Row],[Upsell Priority]],TEXT(Sales[[#This Row],[Current Upsell $]],"$#")),"")</f>
        <v/>
      </c>
    </row>
    <row r="781" spans="1:18" x14ac:dyDescent="0.25">
      <c r="A781">
        <v>100025</v>
      </c>
      <c r="B781" t="s">
        <v>3</v>
      </c>
      <c r="F781">
        <v>0</v>
      </c>
      <c r="G781">
        <v>2</v>
      </c>
      <c r="H781" s="1">
        <v>43922</v>
      </c>
      <c r="I781" s="1">
        <v>44378</v>
      </c>
      <c r="J781">
        <v>15</v>
      </c>
      <c r="K781">
        <v>0</v>
      </c>
      <c r="L781" s="1">
        <v>44256</v>
      </c>
      <c r="M781">
        <v>0</v>
      </c>
      <c r="N781" s="11">
        <f>_xlfn.SWITCH(Sales[[#This Row],[Subscription Type]],"Basic",10,"Premium",10,"Business",25,"Enterprise",27)</f>
        <v>10</v>
      </c>
      <c r="O781">
        <f>IF(Sales[[#This Row],[Number of Users]]-Sales[[#This Row],[Licenses Bought]]&lt;0,0,Sales[[#This Row],[Number of Users]]-Sales[[#This Row],[Licenses Bought]])</f>
        <v>2</v>
      </c>
      <c r="P781" s="3">
        <f>IF(Sales[[#This Row],[Sales Month]]=MAX(Sales[Sales Month]),Sales[[#This Row],[Upsell $ Per Non-Paying User]]*Sales[[#This Row],[Non-Paying Users]],0)</f>
        <v>0</v>
      </c>
      <c r="Q781" t="str">
        <f>_xlfn.IFS(Sales[[#This Row],[Current Upsell $]]=0," ",Sales[[#This Row],[Current Upsell $]]&gt;=400,"High",Sales[[#This Row],[Current Upsell $]]&gt;=100,"Medium",Sales[[#This Row],[Current Upsell $]]&lt;100,"Low")</f>
        <v xml:space="preserve"> </v>
      </c>
      <c r="R781" t="str">
        <f>IF(Sales[[#This Row],[Current Upsell $]]&gt;0,_xlfn.TEXTJOIN(" ",FALSE,Sales[[#This Row],[Subscription Type]],Sales[[#This Row],[Upsell Priority]],TEXT(Sales[[#This Row],[Current Upsell $]],"$#")),"")</f>
        <v/>
      </c>
    </row>
    <row r="782" spans="1:18" x14ac:dyDescent="0.25">
      <c r="A782">
        <v>100026</v>
      </c>
      <c r="B782" t="s">
        <v>0</v>
      </c>
      <c r="D782" s="1"/>
      <c r="E782" s="1"/>
      <c r="F782">
        <v>27</v>
      </c>
      <c r="G782">
        <v>28</v>
      </c>
      <c r="H782" s="1">
        <v>43952</v>
      </c>
      <c r="I782" s="1">
        <v>44378</v>
      </c>
      <c r="J782">
        <v>14</v>
      </c>
      <c r="K782">
        <v>0</v>
      </c>
      <c r="L782" s="1">
        <v>44256</v>
      </c>
      <c r="M782">
        <v>270</v>
      </c>
      <c r="N782" s="11">
        <f>_xlfn.SWITCH(Sales[[#This Row],[Subscription Type]],"Basic",10,"Premium",10,"Business",25,"Enterprise",27)</f>
        <v>10</v>
      </c>
      <c r="O782">
        <f>IF(Sales[[#This Row],[Number of Users]]-Sales[[#This Row],[Licenses Bought]]&lt;0,0,Sales[[#This Row],[Number of Users]]-Sales[[#This Row],[Licenses Bought]])</f>
        <v>1</v>
      </c>
      <c r="P782" s="3">
        <f>IF(Sales[[#This Row],[Sales Month]]=MAX(Sales[Sales Month]),Sales[[#This Row],[Upsell $ Per Non-Paying User]]*Sales[[#This Row],[Non-Paying Users]],0)</f>
        <v>0</v>
      </c>
      <c r="Q782" t="str">
        <f>_xlfn.IFS(Sales[[#This Row],[Current Upsell $]]=0," ",Sales[[#This Row],[Current Upsell $]]&gt;=400,"High",Sales[[#This Row],[Current Upsell $]]&gt;=100,"Medium",Sales[[#This Row],[Current Upsell $]]&lt;100,"Low")</f>
        <v xml:space="preserve"> </v>
      </c>
      <c r="R782" t="str">
        <f>IF(Sales[[#This Row],[Current Upsell $]]&gt;0,_xlfn.TEXTJOIN(" ",FALSE,Sales[[#This Row],[Subscription Type]],Sales[[#This Row],[Upsell Priority]],TEXT(Sales[[#This Row],[Current Upsell $]],"$#")),"")</f>
        <v/>
      </c>
    </row>
    <row r="783" spans="1:18" x14ac:dyDescent="0.25">
      <c r="A783">
        <v>100027</v>
      </c>
      <c r="B783" t="s">
        <v>1</v>
      </c>
      <c r="D783" s="1"/>
      <c r="E783" s="1"/>
      <c r="F783">
        <v>26</v>
      </c>
      <c r="G783">
        <v>32</v>
      </c>
      <c r="H783" s="1">
        <v>43952</v>
      </c>
      <c r="I783" s="1">
        <v>44378</v>
      </c>
      <c r="J783">
        <v>14</v>
      </c>
      <c r="K783">
        <v>0</v>
      </c>
      <c r="L783" s="1">
        <v>44256</v>
      </c>
      <c r="M783">
        <v>650</v>
      </c>
      <c r="N783" s="11">
        <f>_xlfn.SWITCH(Sales[[#This Row],[Subscription Type]],"Basic",10,"Premium",10,"Business",25,"Enterprise",27)</f>
        <v>25</v>
      </c>
      <c r="O783">
        <f>IF(Sales[[#This Row],[Number of Users]]-Sales[[#This Row],[Licenses Bought]]&lt;0,0,Sales[[#This Row],[Number of Users]]-Sales[[#This Row],[Licenses Bought]])</f>
        <v>6</v>
      </c>
      <c r="P783" s="3">
        <f>IF(Sales[[#This Row],[Sales Month]]=MAX(Sales[Sales Month]),Sales[[#This Row],[Upsell $ Per Non-Paying User]]*Sales[[#This Row],[Non-Paying Users]],0)</f>
        <v>0</v>
      </c>
      <c r="Q783" t="str">
        <f>_xlfn.IFS(Sales[[#This Row],[Current Upsell $]]=0," ",Sales[[#This Row],[Current Upsell $]]&gt;=400,"High",Sales[[#This Row],[Current Upsell $]]&gt;=100,"Medium",Sales[[#This Row],[Current Upsell $]]&lt;100,"Low")</f>
        <v xml:space="preserve"> </v>
      </c>
      <c r="R783" t="str">
        <f>IF(Sales[[#This Row],[Current Upsell $]]&gt;0,_xlfn.TEXTJOIN(" ",FALSE,Sales[[#This Row],[Subscription Type]],Sales[[#This Row],[Upsell Priority]],TEXT(Sales[[#This Row],[Current Upsell $]],"$#")),"")</f>
        <v/>
      </c>
    </row>
    <row r="784" spans="1:18" x14ac:dyDescent="0.25">
      <c r="A784">
        <v>100028</v>
      </c>
      <c r="B784" t="s">
        <v>0</v>
      </c>
      <c r="D784" s="1"/>
      <c r="E784" s="1"/>
      <c r="F784">
        <v>25</v>
      </c>
      <c r="G784">
        <v>33</v>
      </c>
      <c r="H784" s="1">
        <v>43952</v>
      </c>
      <c r="I784" s="1">
        <v>44378</v>
      </c>
      <c r="J784">
        <v>14</v>
      </c>
      <c r="K784">
        <v>0</v>
      </c>
      <c r="L784" s="1">
        <v>44256</v>
      </c>
      <c r="M784">
        <v>250</v>
      </c>
      <c r="N784" s="11">
        <f>_xlfn.SWITCH(Sales[[#This Row],[Subscription Type]],"Basic",10,"Premium",10,"Business",25,"Enterprise",27)</f>
        <v>10</v>
      </c>
      <c r="O784">
        <f>IF(Sales[[#This Row],[Number of Users]]-Sales[[#This Row],[Licenses Bought]]&lt;0,0,Sales[[#This Row],[Number of Users]]-Sales[[#This Row],[Licenses Bought]])</f>
        <v>8</v>
      </c>
      <c r="P784" s="3">
        <f>IF(Sales[[#This Row],[Sales Month]]=MAX(Sales[Sales Month]),Sales[[#This Row],[Upsell $ Per Non-Paying User]]*Sales[[#This Row],[Non-Paying Users]],0)</f>
        <v>0</v>
      </c>
      <c r="Q784" t="str">
        <f>_xlfn.IFS(Sales[[#This Row],[Current Upsell $]]=0," ",Sales[[#This Row],[Current Upsell $]]&gt;=400,"High",Sales[[#This Row],[Current Upsell $]]&gt;=100,"Medium",Sales[[#This Row],[Current Upsell $]]&lt;100,"Low")</f>
        <v xml:space="preserve"> </v>
      </c>
      <c r="R784" t="str">
        <f>IF(Sales[[#This Row],[Current Upsell $]]&gt;0,_xlfn.TEXTJOIN(" ",FALSE,Sales[[#This Row],[Subscription Type]],Sales[[#This Row],[Upsell Priority]],TEXT(Sales[[#This Row],[Current Upsell $]],"$#")),"")</f>
        <v/>
      </c>
    </row>
    <row r="785" spans="1:18" x14ac:dyDescent="0.25">
      <c r="A785">
        <v>100030</v>
      </c>
      <c r="B785" t="s">
        <v>3</v>
      </c>
      <c r="F785">
        <v>0</v>
      </c>
      <c r="G785">
        <v>8</v>
      </c>
      <c r="H785" s="1">
        <v>43952</v>
      </c>
      <c r="I785" s="1">
        <v>44378</v>
      </c>
      <c r="J785">
        <v>14</v>
      </c>
      <c r="K785">
        <v>0</v>
      </c>
      <c r="L785" s="1">
        <v>44256</v>
      </c>
      <c r="M785">
        <v>0</v>
      </c>
      <c r="N785" s="11">
        <f>_xlfn.SWITCH(Sales[[#This Row],[Subscription Type]],"Basic",10,"Premium",10,"Business",25,"Enterprise",27)</f>
        <v>10</v>
      </c>
      <c r="O785">
        <f>IF(Sales[[#This Row],[Number of Users]]-Sales[[#This Row],[Licenses Bought]]&lt;0,0,Sales[[#This Row],[Number of Users]]-Sales[[#This Row],[Licenses Bought]])</f>
        <v>8</v>
      </c>
      <c r="P785" s="3">
        <f>IF(Sales[[#This Row],[Sales Month]]=MAX(Sales[Sales Month]),Sales[[#This Row],[Upsell $ Per Non-Paying User]]*Sales[[#This Row],[Non-Paying Users]],0)</f>
        <v>0</v>
      </c>
      <c r="Q785" t="str">
        <f>_xlfn.IFS(Sales[[#This Row],[Current Upsell $]]=0," ",Sales[[#This Row],[Current Upsell $]]&gt;=400,"High",Sales[[#This Row],[Current Upsell $]]&gt;=100,"Medium",Sales[[#This Row],[Current Upsell $]]&lt;100,"Low")</f>
        <v xml:space="preserve"> </v>
      </c>
      <c r="R785" t="str">
        <f>IF(Sales[[#This Row],[Current Upsell $]]&gt;0,_xlfn.TEXTJOIN(" ",FALSE,Sales[[#This Row],[Subscription Type]],Sales[[#This Row],[Upsell Priority]],TEXT(Sales[[#This Row],[Current Upsell $]],"$#")),"")</f>
        <v/>
      </c>
    </row>
    <row r="786" spans="1:18" x14ac:dyDescent="0.25">
      <c r="A786">
        <v>100031</v>
      </c>
      <c r="B786" t="s">
        <v>3</v>
      </c>
      <c r="F786">
        <v>0</v>
      </c>
      <c r="G786">
        <v>5</v>
      </c>
      <c r="H786" s="1">
        <v>43952</v>
      </c>
      <c r="I786" s="1">
        <v>44378</v>
      </c>
      <c r="J786">
        <v>14</v>
      </c>
      <c r="K786">
        <v>0</v>
      </c>
      <c r="L786" s="1">
        <v>44256</v>
      </c>
      <c r="M786">
        <v>0</v>
      </c>
      <c r="N786" s="11">
        <f>_xlfn.SWITCH(Sales[[#This Row],[Subscription Type]],"Basic",10,"Premium",10,"Business",25,"Enterprise",27)</f>
        <v>10</v>
      </c>
      <c r="O786">
        <f>IF(Sales[[#This Row],[Number of Users]]-Sales[[#This Row],[Licenses Bought]]&lt;0,0,Sales[[#This Row],[Number of Users]]-Sales[[#This Row],[Licenses Bought]])</f>
        <v>5</v>
      </c>
      <c r="P786" s="3">
        <f>IF(Sales[[#This Row],[Sales Month]]=MAX(Sales[Sales Month]),Sales[[#This Row],[Upsell $ Per Non-Paying User]]*Sales[[#This Row],[Non-Paying Users]],0)</f>
        <v>0</v>
      </c>
      <c r="Q786" t="str">
        <f>_xlfn.IFS(Sales[[#This Row],[Current Upsell $]]=0," ",Sales[[#This Row],[Current Upsell $]]&gt;=400,"High",Sales[[#This Row],[Current Upsell $]]&gt;=100,"Medium",Sales[[#This Row],[Current Upsell $]]&lt;100,"Low")</f>
        <v xml:space="preserve"> </v>
      </c>
      <c r="R786" t="str">
        <f>IF(Sales[[#This Row],[Current Upsell $]]&gt;0,_xlfn.TEXTJOIN(" ",FALSE,Sales[[#This Row],[Subscription Type]],Sales[[#This Row],[Upsell Priority]],TEXT(Sales[[#This Row],[Current Upsell $]],"$#")),"")</f>
        <v/>
      </c>
    </row>
    <row r="787" spans="1:18" x14ac:dyDescent="0.25">
      <c r="A787">
        <v>100032</v>
      </c>
      <c r="B787" t="s">
        <v>3</v>
      </c>
      <c r="F787">
        <v>0</v>
      </c>
      <c r="G787">
        <v>5</v>
      </c>
      <c r="H787" s="1">
        <v>43952</v>
      </c>
      <c r="I787" s="1">
        <v>44256</v>
      </c>
      <c r="J787">
        <v>10</v>
      </c>
      <c r="K787">
        <v>3</v>
      </c>
      <c r="L787" s="1">
        <v>44256</v>
      </c>
      <c r="M787">
        <v>0</v>
      </c>
      <c r="N787" s="11">
        <f>_xlfn.SWITCH(Sales[[#This Row],[Subscription Type]],"Basic",10,"Premium",10,"Business",25,"Enterprise",27)</f>
        <v>10</v>
      </c>
      <c r="O787">
        <f>IF(Sales[[#This Row],[Number of Users]]-Sales[[#This Row],[Licenses Bought]]&lt;0,0,Sales[[#This Row],[Number of Users]]-Sales[[#This Row],[Licenses Bought]])</f>
        <v>5</v>
      </c>
      <c r="P787" s="3">
        <f>IF(Sales[[#This Row],[Sales Month]]=MAX(Sales[Sales Month]),Sales[[#This Row],[Upsell $ Per Non-Paying User]]*Sales[[#This Row],[Non-Paying Users]],0)</f>
        <v>0</v>
      </c>
      <c r="Q787" t="str">
        <f>_xlfn.IFS(Sales[[#This Row],[Current Upsell $]]=0," ",Sales[[#This Row],[Current Upsell $]]&gt;=400,"High",Sales[[#This Row],[Current Upsell $]]&gt;=100,"Medium",Sales[[#This Row],[Current Upsell $]]&lt;100,"Low")</f>
        <v xml:space="preserve"> </v>
      </c>
      <c r="R787" t="str">
        <f>IF(Sales[[#This Row],[Current Upsell $]]&gt;0,_xlfn.TEXTJOIN(" ",FALSE,Sales[[#This Row],[Subscription Type]],Sales[[#This Row],[Upsell Priority]],TEXT(Sales[[#This Row],[Current Upsell $]],"$#")),"")</f>
        <v/>
      </c>
    </row>
    <row r="788" spans="1:18" x14ac:dyDescent="0.25">
      <c r="A788">
        <v>100034</v>
      </c>
      <c r="B788" t="s">
        <v>3</v>
      </c>
      <c r="F788">
        <v>0</v>
      </c>
      <c r="G788">
        <v>2</v>
      </c>
      <c r="H788" s="1">
        <v>43952</v>
      </c>
      <c r="I788" s="1">
        <v>44317</v>
      </c>
      <c r="J788">
        <v>12</v>
      </c>
      <c r="K788">
        <v>1</v>
      </c>
      <c r="L788" s="1">
        <v>44256</v>
      </c>
      <c r="M788">
        <v>0</v>
      </c>
      <c r="N788" s="11">
        <f>_xlfn.SWITCH(Sales[[#This Row],[Subscription Type]],"Basic",10,"Premium",10,"Business",25,"Enterprise",27)</f>
        <v>10</v>
      </c>
      <c r="O788">
        <f>IF(Sales[[#This Row],[Number of Users]]-Sales[[#This Row],[Licenses Bought]]&lt;0,0,Sales[[#This Row],[Number of Users]]-Sales[[#This Row],[Licenses Bought]])</f>
        <v>2</v>
      </c>
      <c r="P788" s="3">
        <f>IF(Sales[[#This Row],[Sales Month]]=MAX(Sales[Sales Month]),Sales[[#This Row],[Upsell $ Per Non-Paying User]]*Sales[[#This Row],[Non-Paying Users]],0)</f>
        <v>0</v>
      </c>
      <c r="Q788" t="str">
        <f>_xlfn.IFS(Sales[[#This Row],[Current Upsell $]]=0," ",Sales[[#This Row],[Current Upsell $]]&gt;=400,"High",Sales[[#This Row],[Current Upsell $]]&gt;=100,"Medium",Sales[[#This Row],[Current Upsell $]]&lt;100,"Low")</f>
        <v xml:space="preserve"> </v>
      </c>
      <c r="R788" t="str">
        <f>IF(Sales[[#This Row],[Current Upsell $]]&gt;0,_xlfn.TEXTJOIN(" ",FALSE,Sales[[#This Row],[Subscription Type]],Sales[[#This Row],[Upsell Priority]],TEXT(Sales[[#This Row],[Current Upsell $]],"$#")),"")</f>
        <v/>
      </c>
    </row>
    <row r="789" spans="1:18" x14ac:dyDescent="0.25">
      <c r="A789">
        <v>100036</v>
      </c>
      <c r="B789" t="s">
        <v>0</v>
      </c>
      <c r="D789" s="1"/>
      <c r="E789" s="1"/>
      <c r="F789">
        <v>1</v>
      </c>
      <c r="G789">
        <v>2</v>
      </c>
      <c r="H789" s="1">
        <v>43952</v>
      </c>
      <c r="I789" s="1">
        <v>44378</v>
      </c>
      <c r="J789">
        <v>14</v>
      </c>
      <c r="K789">
        <v>0</v>
      </c>
      <c r="L789" s="1">
        <v>44256</v>
      </c>
      <c r="M789">
        <v>10</v>
      </c>
      <c r="N789" s="11">
        <f>_xlfn.SWITCH(Sales[[#This Row],[Subscription Type]],"Basic",10,"Premium",10,"Business",25,"Enterprise",27)</f>
        <v>10</v>
      </c>
      <c r="O789">
        <f>IF(Sales[[#This Row],[Number of Users]]-Sales[[#This Row],[Licenses Bought]]&lt;0,0,Sales[[#This Row],[Number of Users]]-Sales[[#This Row],[Licenses Bought]])</f>
        <v>1</v>
      </c>
      <c r="P789" s="3">
        <f>IF(Sales[[#This Row],[Sales Month]]=MAX(Sales[Sales Month]),Sales[[#This Row],[Upsell $ Per Non-Paying User]]*Sales[[#This Row],[Non-Paying Users]],0)</f>
        <v>0</v>
      </c>
      <c r="Q789" t="str">
        <f>_xlfn.IFS(Sales[[#This Row],[Current Upsell $]]=0," ",Sales[[#This Row],[Current Upsell $]]&gt;=400,"High",Sales[[#This Row],[Current Upsell $]]&gt;=100,"Medium",Sales[[#This Row],[Current Upsell $]]&lt;100,"Low")</f>
        <v xml:space="preserve"> </v>
      </c>
      <c r="R789" t="str">
        <f>IF(Sales[[#This Row],[Current Upsell $]]&gt;0,_xlfn.TEXTJOIN(" ",FALSE,Sales[[#This Row],[Subscription Type]],Sales[[#This Row],[Upsell Priority]],TEXT(Sales[[#This Row],[Current Upsell $]],"$#")),"")</f>
        <v/>
      </c>
    </row>
    <row r="790" spans="1:18" x14ac:dyDescent="0.25">
      <c r="A790">
        <v>100037</v>
      </c>
      <c r="B790" t="s">
        <v>0</v>
      </c>
      <c r="D790" s="1"/>
      <c r="E790" s="1"/>
      <c r="F790">
        <v>53</v>
      </c>
      <c r="G790">
        <v>70</v>
      </c>
      <c r="H790" s="1">
        <v>43983</v>
      </c>
      <c r="I790" s="1">
        <v>44378</v>
      </c>
      <c r="J790">
        <v>13</v>
      </c>
      <c r="K790">
        <v>0</v>
      </c>
      <c r="L790" s="1">
        <v>44256</v>
      </c>
      <c r="M790">
        <v>530</v>
      </c>
      <c r="N790" s="11">
        <f>_xlfn.SWITCH(Sales[[#This Row],[Subscription Type]],"Basic",10,"Premium",10,"Business",25,"Enterprise",27)</f>
        <v>10</v>
      </c>
      <c r="O790">
        <f>IF(Sales[[#This Row],[Number of Users]]-Sales[[#This Row],[Licenses Bought]]&lt;0,0,Sales[[#This Row],[Number of Users]]-Sales[[#This Row],[Licenses Bought]])</f>
        <v>17</v>
      </c>
      <c r="P790" s="3">
        <f>IF(Sales[[#This Row],[Sales Month]]=MAX(Sales[Sales Month]),Sales[[#This Row],[Upsell $ Per Non-Paying User]]*Sales[[#This Row],[Non-Paying Users]],0)</f>
        <v>0</v>
      </c>
      <c r="Q790" t="str">
        <f>_xlfn.IFS(Sales[[#This Row],[Current Upsell $]]=0," ",Sales[[#This Row],[Current Upsell $]]&gt;=400,"High",Sales[[#This Row],[Current Upsell $]]&gt;=100,"Medium",Sales[[#This Row],[Current Upsell $]]&lt;100,"Low")</f>
        <v xml:space="preserve"> </v>
      </c>
      <c r="R790" t="str">
        <f>IF(Sales[[#This Row],[Current Upsell $]]&gt;0,_xlfn.TEXTJOIN(" ",FALSE,Sales[[#This Row],[Subscription Type]],Sales[[#This Row],[Upsell Priority]],TEXT(Sales[[#This Row],[Current Upsell $]],"$#")),"")</f>
        <v/>
      </c>
    </row>
    <row r="791" spans="1:18" x14ac:dyDescent="0.25">
      <c r="A791">
        <v>100038</v>
      </c>
      <c r="B791" t="s">
        <v>1</v>
      </c>
      <c r="D791" s="1"/>
      <c r="E791" s="1"/>
      <c r="F791">
        <v>52</v>
      </c>
      <c r="G791">
        <v>54</v>
      </c>
      <c r="H791" s="1">
        <v>43983</v>
      </c>
      <c r="I791" s="1">
        <v>44378</v>
      </c>
      <c r="J791">
        <v>13</v>
      </c>
      <c r="K791">
        <v>0</v>
      </c>
      <c r="L791" s="1">
        <v>44256</v>
      </c>
      <c r="M791">
        <v>1300</v>
      </c>
      <c r="N791" s="11">
        <f>_xlfn.SWITCH(Sales[[#This Row],[Subscription Type]],"Basic",10,"Premium",10,"Business",25,"Enterprise",27)</f>
        <v>25</v>
      </c>
      <c r="O791">
        <f>IF(Sales[[#This Row],[Number of Users]]-Sales[[#This Row],[Licenses Bought]]&lt;0,0,Sales[[#This Row],[Number of Users]]-Sales[[#This Row],[Licenses Bought]])</f>
        <v>2</v>
      </c>
      <c r="P791" s="3">
        <f>IF(Sales[[#This Row],[Sales Month]]=MAX(Sales[Sales Month]),Sales[[#This Row],[Upsell $ Per Non-Paying User]]*Sales[[#This Row],[Non-Paying Users]],0)</f>
        <v>0</v>
      </c>
      <c r="Q791" t="str">
        <f>_xlfn.IFS(Sales[[#This Row],[Current Upsell $]]=0," ",Sales[[#This Row],[Current Upsell $]]&gt;=400,"High",Sales[[#This Row],[Current Upsell $]]&gt;=100,"Medium",Sales[[#This Row],[Current Upsell $]]&lt;100,"Low")</f>
        <v xml:space="preserve"> </v>
      </c>
      <c r="R791" t="str">
        <f>IF(Sales[[#This Row],[Current Upsell $]]&gt;0,_xlfn.TEXTJOIN(" ",FALSE,Sales[[#This Row],[Subscription Type]],Sales[[#This Row],[Upsell Priority]],TEXT(Sales[[#This Row],[Current Upsell $]],"$#")),"")</f>
        <v/>
      </c>
    </row>
    <row r="792" spans="1:18" x14ac:dyDescent="0.25">
      <c r="A792">
        <v>100039</v>
      </c>
      <c r="B792" t="s">
        <v>0</v>
      </c>
      <c r="D792" s="1"/>
      <c r="E792" s="1"/>
      <c r="F792">
        <v>40</v>
      </c>
      <c r="G792">
        <v>57</v>
      </c>
      <c r="H792" s="1">
        <v>43983</v>
      </c>
      <c r="I792" s="1">
        <v>44378</v>
      </c>
      <c r="J792">
        <v>13</v>
      </c>
      <c r="K792">
        <v>0</v>
      </c>
      <c r="L792" s="1">
        <v>44256</v>
      </c>
      <c r="M792">
        <v>400</v>
      </c>
      <c r="N792" s="11">
        <f>_xlfn.SWITCH(Sales[[#This Row],[Subscription Type]],"Basic",10,"Premium",10,"Business",25,"Enterprise",27)</f>
        <v>10</v>
      </c>
      <c r="O792">
        <f>IF(Sales[[#This Row],[Number of Users]]-Sales[[#This Row],[Licenses Bought]]&lt;0,0,Sales[[#This Row],[Number of Users]]-Sales[[#This Row],[Licenses Bought]])</f>
        <v>17</v>
      </c>
      <c r="P792" s="3">
        <f>IF(Sales[[#This Row],[Sales Month]]=MAX(Sales[Sales Month]),Sales[[#This Row],[Upsell $ Per Non-Paying User]]*Sales[[#This Row],[Non-Paying Users]],0)</f>
        <v>0</v>
      </c>
      <c r="Q792" t="str">
        <f>_xlfn.IFS(Sales[[#This Row],[Current Upsell $]]=0," ",Sales[[#This Row],[Current Upsell $]]&gt;=400,"High",Sales[[#This Row],[Current Upsell $]]&gt;=100,"Medium",Sales[[#This Row],[Current Upsell $]]&lt;100,"Low")</f>
        <v xml:space="preserve"> </v>
      </c>
      <c r="R792" t="str">
        <f>IF(Sales[[#This Row],[Current Upsell $]]&gt;0,_xlfn.TEXTJOIN(" ",FALSE,Sales[[#This Row],[Subscription Type]],Sales[[#This Row],[Upsell Priority]],TEXT(Sales[[#This Row],[Current Upsell $]],"$#")),"")</f>
        <v/>
      </c>
    </row>
    <row r="793" spans="1:18" x14ac:dyDescent="0.25">
      <c r="A793">
        <v>100040</v>
      </c>
      <c r="B793" t="s">
        <v>0</v>
      </c>
      <c r="D793" s="1"/>
      <c r="E793" s="1"/>
      <c r="F793">
        <v>36</v>
      </c>
      <c r="G793">
        <v>41</v>
      </c>
      <c r="H793" s="1">
        <v>43983</v>
      </c>
      <c r="I793" s="1">
        <v>44378</v>
      </c>
      <c r="J793">
        <v>13</v>
      </c>
      <c r="K793">
        <v>0</v>
      </c>
      <c r="L793" s="1">
        <v>44256</v>
      </c>
      <c r="M793">
        <v>360</v>
      </c>
      <c r="N793" s="11">
        <f>_xlfn.SWITCH(Sales[[#This Row],[Subscription Type]],"Basic",10,"Premium",10,"Business",25,"Enterprise",27)</f>
        <v>10</v>
      </c>
      <c r="O793">
        <f>IF(Sales[[#This Row],[Number of Users]]-Sales[[#This Row],[Licenses Bought]]&lt;0,0,Sales[[#This Row],[Number of Users]]-Sales[[#This Row],[Licenses Bought]])</f>
        <v>5</v>
      </c>
      <c r="P793" s="3">
        <f>IF(Sales[[#This Row],[Sales Month]]=MAX(Sales[Sales Month]),Sales[[#This Row],[Upsell $ Per Non-Paying User]]*Sales[[#This Row],[Non-Paying Users]],0)</f>
        <v>0</v>
      </c>
      <c r="Q793" t="str">
        <f>_xlfn.IFS(Sales[[#This Row],[Current Upsell $]]=0," ",Sales[[#This Row],[Current Upsell $]]&gt;=400,"High",Sales[[#This Row],[Current Upsell $]]&gt;=100,"Medium",Sales[[#This Row],[Current Upsell $]]&lt;100,"Low")</f>
        <v xml:space="preserve"> </v>
      </c>
      <c r="R793" t="str">
        <f>IF(Sales[[#This Row],[Current Upsell $]]&gt;0,_xlfn.TEXTJOIN(" ",FALSE,Sales[[#This Row],[Subscription Type]],Sales[[#This Row],[Upsell Priority]],TEXT(Sales[[#This Row],[Current Upsell $]],"$#")),"")</f>
        <v/>
      </c>
    </row>
    <row r="794" spans="1:18" x14ac:dyDescent="0.25">
      <c r="A794">
        <v>100041</v>
      </c>
      <c r="B794" t="s">
        <v>1</v>
      </c>
      <c r="D794" s="1"/>
      <c r="E794" s="1"/>
      <c r="F794">
        <v>32</v>
      </c>
      <c r="G794">
        <v>39</v>
      </c>
      <c r="H794" s="1">
        <v>43983</v>
      </c>
      <c r="I794" s="1">
        <v>44378</v>
      </c>
      <c r="J794">
        <v>13</v>
      </c>
      <c r="K794">
        <v>0</v>
      </c>
      <c r="L794" s="1">
        <v>44256</v>
      </c>
      <c r="M794">
        <v>800</v>
      </c>
      <c r="N794" s="11">
        <f>_xlfn.SWITCH(Sales[[#This Row],[Subscription Type]],"Basic",10,"Premium",10,"Business",25,"Enterprise",27)</f>
        <v>25</v>
      </c>
      <c r="O794">
        <f>IF(Sales[[#This Row],[Number of Users]]-Sales[[#This Row],[Licenses Bought]]&lt;0,0,Sales[[#This Row],[Number of Users]]-Sales[[#This Row],[Licenses Bought]])</f>
        <v>7</v>
      </c>
      <c r="P794" s="3">
        <f>IF(Sales[[#This Row],[Sales Month]]=MAX(Sales[Sales Month]),Sales[[#This Row],[Upsell $ Per Non-Paying User]]*Sales[[#This Row],[Non-Paying Users]],0)</f>
        <v>0</v>
      </c>
      <c r="Q794" t="str">
        <f>_xlfn.IFS(Sales[[#This Row],[Current Upsell $]]=0," ",Sales[[#This Row],[Current Upsell $]]&gt;=400,"High",Sales[[#This Row],[Current Upsell $]]&gt;=100,"Medium",Sales[[#This Row],[Current Upsell $]]&lt;100,"Low")</f>
        <v xml:space="preserve"> </v>
      </c>
      <c r="R794" t="str">
        <f>IF(Sales[[#This Row],[Current Upsell $]]&gt;0,_xlfn.TEXTJOIN(" ",FALSE,Sales[[#This Row],[Subscription Type]],Sales[[#This Row],[Upsell Priority]],TEXT(Sales[[#This Row],[Current Upsell $]],"$#")),"")</f>
        <v/>
      </c>
    </row>
    <row r="795" spans="1:18" x14ac:dyDescent="0.25">
      <c r="A795">
        <v>100042</v>
      </c>
      <c r="B795" t="s">
        <v>1</v>
      </c>
      <c r="D795" s="1"/>
      <c r="E795" s="1"/>
      <c r="F795">
        <v>26</v>
      </c>
      <c r="G795">
        <v>26</v>
      </c>
      <c r="H795" s="1">
        <v>43983</v>
      </c>
      <c r="I795" s="1">
        <v>44378</v>
      </c>
      <c r="J795">
        <v>13</v>
      </c>
      <c r="K795">
        <v>0</v>
      </c>
      <c r="L795" s="1">
        <v>44256</v>
      </c>
      <c r="M795">
        <v>650</v>
      </c>
      <c r="N795" s="11">
        <f>_xlfn.SWITCH(Sales[[#This Row],[Subscription Type]],"Basic",10,"Premium",10,"Business",25,"Enterprise",27)</f>
        <v>25</v>
      </c>
      <c r="O795">
        <f>IF(Sales[[#This Row],[Number of Users]]-Sales[[#This Row],[Licenses Bought]]&lt;0,0,Sales[[#This Row],[Number of Users]]-Sales[[#This Row],[Licenses Bought]])</f>
        <v>0</v>
      </c>
      <c r="P795" s="3">
        <f>IF(Sales[[#This Row],[Sales Month]]=MAX(Sales[Sales Month]),Sales[[#This Row],[Upsell $ Per Non-Paying User]]*Sales[[#This Row],[Non-Paying Users]],0)</f>
        <v>0</v>
      </c>
      <c r="Q795" t="str">
        <f>_xlfn.IFS(Sales[[#This Row],[Current Upsell $]]=0," ",Sales[[#This Row],[Current Upsell $]]&gt;=400,"High",Sales[[#This Row],[Current Upsell $]]&gt;=100,"Medium",Sales[[#This Row],[Current Upsell $]]&lt;100,"Low")</f>
        <v xml:space="preserve"> </v>
      </c>
      <c r="R795" t="str">
        <f>IF(Sales[[#This Row],[Current Upsell $]]&gt;0,_xlfn.TEXTJOIN(" ",FALSE,Sales[[#This Row],[Subscription Type]],Sales[[#This Row],[Upsell Priority]],TEXT(Sales[[#This Row],[Current Upsell $]],"$#")),"")</f>
        <v/>
      </c>
    </row>
    <row r="796" spans="1:18" x14ac:dyDescent="0.25">
      <c r="A796">
        <v>100043</v>
      </c>
      <c r="B796" t="s">
        <v>0</v>
      </c>
      <c r="D796" s="1"/>
      <c r="E796" s="1"/>
      <c r="F796">
        <v>13</v>
      </c>
      <c r="G796">
        <v>15</v>
      </c>
      <c r="H796" s="1">
        <v>43983</v>
      </c>
      <c r="I796" s="1">
        <v>44378</v>
      </c>
      <c r="J796">
        <v>13</v>
      </c>
      <c r="K796">
        <v>0</v>
      </c>
      <c r="L796" s="1">
        <v>44256</v>
      </c>
      <c r="M796">
        <v>130</v>
      </c>
      <c r="N796" s="11">
        <f>_xlfn.SWITCH(Sales[[#This Row],[Subscription Type]],"Basic",10,"Premium",10,"Business",25,"Enterprise",27)</f>
        <v>10</v>
      </c>
      <c r="O796">
        <f>IF(Sales[[#This Row],[Number of Users]]-Sales[[#This Row],[Licenses Bought]]&lt;0,0,Sales[[#This Row],[Number of Users]]-Sales[[#This Row],[Licenses Bought]])</f>
        <v>2</v>
      </c>
      <c r="P796" s="3">
        <f>IF(Sales[[#This Row],[Sales Month]]=MAX(Sales[Sales Month]),Sales[[#This Row],[Upsell $ Per Non-Paying User]]*Sales[[#This Row],[Non-Paying Users]],0)</f>
        <v>0</v>
      </c>
      <c r="Q796" t="str">
        <f>_xlfn.IFS(Sales[[#This Row],[Current Upsell $]]=0," ",Sales[[#This Row],[Current Upsell $]]&gt;=400,"High",Sales[[#This Row],[Current Upsell $]]&gt;=100,"Medium",Sales[[#This Row],[Current Upsell $]]&lt;100,"Low")</f>
        <v xml:space="preserve"> </v>
      </c>
      <c r="R796" t="str">
        <f>IF(Sales[[#This Row],[Current Upsell $]]&gt;0,_xlfn.TEXTJOIN(" ",FALSE,Sales[[#This Row],[Subscription Type]],Sales[[#This Row],[Upsell Priority]],TEXT(Sales[[#This Row],[Current Upsell $]],"$#")),"")</f>
        <v/>
      </c>
    </row>
    <row r="797" spans="1:18" x14ac:dyDescent="0.25">
      <c r="A797">
        <v>100044</v>
      </c>
      <c r="B797" t="s">
        <v>3</v>
      </c>
      <c r="F797">
        <v>0</v>
      </c>
      <c r="G797">
        <v>14</v>
      </c>
      <c r="H797" s="1">
        <v>43983</v>
      </c>
      <c r="I797" s="1">
        <v>44348</v>
      </c>
      <c r="J797">
        <v>12</v>
      </c>
      <c r="K797">
        <v>0</v>
      </c>
      <c r="L797" s="1">
        <v>44256</v>
      </c>
      <c r="M797">
        <v>0</v>
      </c>
      <c r="N797" s="11">
        <f>_xlfn.SWITCH(Sales[[#This Row],[Subscription Type]],"Basic",10,"Premium",10,"Business",25,"Enterprise",27)</f>
        <v>10</v>
      </c>
      <c r="O797">
        <f>IF(Sales[[#This Row],[Number of Users]]-Sales[[#This Row],[Licenses Bought]]&lt;0,0,Sales[[#This Row],[Number of Users]]-Sales[[#This Row],[Licenses Bought]])</f>
        <v>14</v>
      </c>
      <c r="P797" s="3">
        <f>IF(Sales[[#This Row],[Sales Month]]=MAX(Sales[Sales Month]),Sales[[#This Row],[Upsell $ Per Non-Paying User]]*Sales[[#This Row],[Non-Paying Users]],0)</f>
        <v>0</v>
      </c>
      <c r="Q797" t="str">
        <f>_xlfn.IFS(Sales[[#This Row],[Current Upsell $]]=0," ",Sales[[#This Row],[Current Upsell $]]&gt;=400,"High",Sales[[#This Row],[Current Upsell $]]&gt;=100,"Medium",Sales[[#This Row],[Current Upsell $]]&lt;100,"Low")</f>
        <v xml:space="preserve"> </v>
      </c>
      <c r="R797" t="str">
        <f>IF(Sales[[#This Row],[Current Upsell $]]&gt;0,_xlfn.TEXTJOIN(" ",FALSE,Sales[[#This Row],[Subscription Type]],Sales[[#This Row],[Upsell Priority]],TEXT(Sales[[#This Row],[Current Upsell $]],"$#")),"")</f>
        <v/>
      </c>
    </row>
    <row r="798" spans="1:18" x14ac:dyDescent="0.25">
      <c r="A798">
        <v>100045</v>
      </c>
      <c r="B798" t="s">
        <v>1</v>
      </c>
      <c r="D798" s="1"/>
      <c r="E798" s="1"/>
      <c r="F798">
        <v>9</v>
      </c>
      <c r="G798">
        <v>12</v>
      </c>
      <c r="H798" s="1">
        <v>43983</v>
      </c>
      <c r="I798" s="1">
        <v>44378</v>
      </c>
      <c r="J798">
        <v>13</v>
      </c>
      <c r="K798">
        <v>0</v>
      </c>
      <c r="L798" s="1">
        <v>44256</v>
      </c>
      <c r="M798">
        <v>225</v>
      </c>
      <c r="N798" s="11">
        <f>_xlfn.SWITCH(Sales[[#This Row],[Subscription Type]],"Basic",10,"Premium",10,"Business",25,"Enterprise",27)</f>
        <v>25</v>
      </c>
      <c r="O798">
        <f>IF(Sales[[#This Row],[Number of Users]]-Sales[[#This Row],[Licenses Bought]]&lt;0,0,Sales[[#This Row],[Number of Users]]-Sales[[#This Row],[Licenses Bought]])</f>
        <v>3</v>
      </c>
      <c r="P798" s="3">
        <f>IF(Sales[[#This Row],[Sales Month]]=MAX(Sales[Sales Month]),Sales[[#This Row],[Upsell $ Per Non-Paying User]]*Sales[[#This Row],[Non-Paying Users]],0)</f>
        <v>0</v>
      </c>
      <c r="Q798" t="str">
        <f>_xlfn.IFS(Sales[[#This Row],[Current Upsell $]]=0," ",Sales[[#This Row],[Current Upsell $]]&gt;=400,"High",Sales[[#This Row],[Current Upsell $]]&gt;=100,"Medium",Sales[[#This Row],[Current Upsell $]]&lt;100,"Low")</f>
        <v xml:space="preserve"> </v>
      </c>
      <c r="R798" t="str">
        <f>IF(Sales[[#This Row],[Current Upsell $]]&gt;0,_xlfn.TEXTJOIN(" ",FALSE,Sales[[#This Row],[Subscription Type]],Sales[[#This Row],[Upsell Priority]],TEXT(Sales[[#This Row],[Current Upsell $]],"$#")),"")</f>
        <v/>
      </c>
    </row>
    <row r="799" spans="1:18" x14ac:dyDescent="0.25">
      <c r="A799">
        <v>100048</v>
      </c>
      <c r="B799" t="s">
        <v>0</v>
      </c>
      <c r="D799" s="1"/>
      <c r="E799" s="1"/>
      <c r="F799">
        <v>6</v>
      </c>
      <c r="G799">
        <v>9</v>
      </c>
      <c r="H799" s="1">
        <v>43983</v>
      </c>
      <c r="I799" s="1">
        <v>44378</v>
      </c>
      <c r="J799">
        <v>13</v>
      </c>
      <c r="K799">
        <v>0</v>
      </c>
      <c r="L799" s="1">
        <v>44256</v>
      </c>
      <c r="M799">
        <v>60</v>
      </c>
      <c r="N799" s="11">
        <f>_xlfn.SWITCH(Sales[[#This Row],[Subscription Type]],"Basic",10,"Premium",10,"Business",25,"Enterprise",27)</f>
        <v>10</v>
      </c>
      <c r="O799">
        <f>IF(Sales[[#This Row],[Number of Users]]-Sales[[#This Row],[Licenses Bought]]&lt;0,0,Sales[[#This Row],[Number of Users]]-Sales[[#This Row],[Licenses Bought]])</f>
        <v>3</v>
      </c>
      <c r="P799" s="3">
        <f>IF(Sales[[#This Row],[Sales Month]]=MAX(Sales[Sales Month]),Sales[[#This Row],[Upsell $ Per Non-Paying User]]*Sales[[#This Row],[Non-Paying Users]],0)</f>
        <v>0</v>
      </c>
      <c r="Q799" t="str">
        <f>_xlfn.IFS(Sales[[#This Row],[Current Upsell $]]=0," ",Sales[[#This Row],[Current Upsell $]]&gt;=400,"High",Sales[[#This Row],[Current Upsell $]]&gt;=100,"Medium",Sales[[#This Row],[Current Upsell $]]&lt;100,"Low")</f>
        <v xml:space="preserve"> </v>
      </c>
      <c r="R799" t="str">
        <f>IF(Sales[[#This Row],[Current Upsell $]]&gt;0,_xlfn.TEXTJOIN(" ",FALSE,Sales[[#This Row],[Subscription Type]],Sales[[#This Row],[Upsell Priority]],TEXT(Sales[[#This Row],[Current Upsell $]],"$#")),"")</f>
        <v/>
      </c>
    </row>
    <row r="800" spans="1:18" x14ac:dyDescent="0.25">
      <c r="A800">
        <v>100049</v>
      </c>
      <c r="B800" t="s">
        <v>3</v>
      </c>
      <c r="F800">
        <v>0</v>
      </c>
      <c r="G800">
        <v>5</v>
      </c>
      <c r="H800" s="1">
        <v>43983</v>
      </c>
      <c r="I800" s="1">
        <v>44378</v>
      </c>
      <c r="J800">
        <v>13</v>
      </c>
      <c r="K800">
        <v>0</v>
      </c>
      <c r="L800" s="1">
        <v>44256</v>
      </c>
      <c r="M800">
        <v>0</v>
      </c>
      <c r="N800" s="11">
        <f>_xlfn.SWITCH(Sales[[#This Row],[Subscription Type]],"Basic",10,"Premium",10,"Business",25,"Enterprise",27)</f>
        <v>10</v>
      </c>
      <c r="O800">
        <f>IF(Sales[[#This Row],[Number of Users]]-Sales[[#This Row],[Licenses Bought]]&lt;0,0,Sales[[#This Row],[Number of Users]]-Sales[[#This Row],[Licenses Bought]])</f>
        <v>5</v>
      </c>
      <c r="P800" s="3">
        <f>IF(Sales[[#This Row],[Sales Month]]=MAX(Sales[Sales Month]),Sales[[#This Row],[Upsell $ Per Non-Paying User]]*Sales[[#This Row],[Non-Paying Users]],0)</f>
        <v>0</v>
      </c>
      <c r="Q800" t="str">
        <f>_xlfn.IFS(Sales[[#This Row],[Current Upsell $]]=0," ",Sales[[#This Row],[Current Upsell $]]&gt;=400,"High",Sales[[#This Row],[Current Upsell $]]&gt;=100,"Medium",Sales[[#This Row],[Current Upsell $]]&lt;100,"Low")</f>
        <v xml:space="preserve"> </v>
      </c>
      <c r="R800" t="str">
        <f>IF(Sales[[#This Row],[Current Upsell $]]&gt;0,_xlfn.TEXTJOIN(" ",FALSE,Sales[[#This Row],[Subscription Type]],Sales[[#This Row],[Upsell Priority]],TEXT(Sales[[#This Row],[Current Upsell $]],"$#")),"")</f>
        <v/>
      </c>
    </row>
    <row r="801" spans="1:18" x14ac:dyDescent="0.25">
      <c r="A801">
        <v>100050</v>
      </c>
      <c r="B801" t="s">
        <v>0</v>
      </c>
      <c r="D801" s="1"/>
      <c r="E801" s="1"/>
      <c r="F801">
        <v>5</v>
      </c>
      <c r="G801">
        <v>6</v>
      </c>
      <c r="H801" s="1">
        <v>43983</v>
      </c>
      <c r="I801" s="1">
        <v>44378</v>
      </c>
      <c r="J801">
        <v>13</v>
      </c>
      <c r="K801">
        <v>0</v>
      </c>
      <c r="L801" s="1">
        <v>44256</v>
      </c>
      <c r="M801">
        <v>50</v>
      </c>
      <c r="N801" s="11">
        <f>_xlfn.SWITCH(Sales[[#This Row],[Subscription Type]],"Basic",10,"Premium",10,"Business",25,"Enterprise",27)</f>
        <v>10</v>
      </c>
      <c r="O801">
        <f>IF(Sales[[#This Row],[Number of Users]]-Sales[[#This Row],[Licenses Bought]]&lt;0,0,Sales[[#This Row],[Number of Users]]-Sales[[#This Row],[Licenses Bought]])</f>
        <v>1</v>
      </c>
      <c r="P801" s="3">
        <f>IF(Sales[[#This Row],[Sales Month]]=MAX(Sales[Sales Month]),Sales[[#This Row],[Upsell $ Per Non-Paying User]]*Sales[[#This Row],[Non-Paying Users]],0)</f>
        <v>0</v>
      </c>
      <c r="Q801" t="str">
        <f>_xlfn.IFS(Sales[[#This Row],[Current Upsell $]]=0," ",Sales[[#This Row],[Current Upsell $]]&gt;=400,"High",Sales[[#This Row],[Current Upsell $]]&gt;=100,"Medium",Sales[[#This Row],[Current Upsell $]]&lt;100,"Low")</f>
        <v xml:space="preserve"> </v>
      </c>
      <c r="R801" t="str">
        <f>IF(Sales[[#This Row],[Current Upsell $]]&gt;0,_xlfn.TEXTJOIN(" ",FALSE,Sales[[#This Row],[Subscription Type]],Sales[[#This Row],[Upsell Priority]],TEXT(Sales[[#This Row],[Current Upsell $]],"$#")),"")</f>
        <v/>
      </c>
    </row>
    <row r="802" spans="1:18" x14ac:dyDescent="0.25">
      <c r="A802">
        <v>100054</v>
      </c>
      <c r="B802" t="s">
        <v>3</v>
      </c>
      <c r="F802">
        <v>0</v>
      </c>
      <c r="G802">
        <v>2</v>
      </c>
      <c r="H802" s="1">
        <v>43983</v>
      </c>
      <c r="I802" s="1">
        <v>44317</v>
      </c>
      <c r="J802">
        <v>11</v>
      </c>
      <c r="K802">
        <v>1</v>
      </c>
      <c r="L802" s="1">
        <v>44256</v>
      </c>
      <c r="M802">
        <v>0</v>
      </c>
      <c r="N802" s="11">
        <f>_xlfn.SWITCH(Sales[[#This Row],[Subscription Type]],"Basic",10,"Premium",10,"Business",25,"Enterprise",27)</f>
        <v>10</v>
      </c>
      <c r="O802">
        <f>IF(Sales[[#This Row],[Number of Users]]-Sales[[#This Row],[Licenses Bought]]&lt;0,0,Sales[[#This Row],[Number of Users]]-Sales[[#This Row],[Licenses Bought]])</f>
        <v>2</v>
      </c>
      <c r="P802" s="3">
        <f>IF(Sales[[#This Row],[Sales Month]]=MAX(Sales[Sales Month]),Sales[[#This Row],[Upsell $ Per Non-Paying User]]*Sales[[#This Row],[Non-Paying Users]],0)</f>
        <v>0</v>
      </c>
      <c r="Q802" t="str">
        <f>_xlfn.IFS(Sales[[#This Row],[Current Upsell $]]=0," ",Sales[[#This Row],[Current Upsell $]]&gt;=400,"High",Sales[[#This Row],[Current Upsell $]]&gt;=100,"Medium",Sales[[#This Row],[Current Upsell $]]&lt;100,"Low")</f>
        <v xml:space="preserve"> </v>
      </c>
      <c r="R802" t="str">
        <f>IF(Sales[[#This Row],[Current Upsell $]]&gt;0,_xlfn.TEXTJOIN(" ",FALSE,Sales[[#This Row],[Subscription Type]],Sales[[#This Row],[Upsell Priority]],TEXT(Sales[[#This Row],[Current Upsell $]],"$#")),"")</f>
        <v/>
      </c>
    </row>
    <row r="803" spans="1:18" x14ac:dyDescent="0.25">
      <c r="A803">
        <v>100056</v>
      </c>
      <c r="B803" t="s">
        <v>0</v>
      </c>
      <c r="D803" s="1"/>
      <c r="E803" s="1"/>
      <c r="F803">
        <v>1</v>
      </c>
      <c r="G803">
        <v>1</v>
      </c>
      <c r="H803" s="1">
        <v>43983</v>
      </c>
      <c r="I803" s="1">
        <v>44378</v>
      </c>
      <c r="J803">
        <v>13</v>
      </c>
      <c r="K803">
        <v>0</v>
      </c>
      <c r="L803" s="1">
        <v>44256</v>
      </c>
      <c r="M803">
        <v>10</v>
      </c>
      <c r="N803" s="11">
        <f>_xlfn.SWITCH(Sales[[#This Row],[Subscription Type]],"Basic",10,"Premium",10,"Business",25,"Enterprise",27)</f>
        <v>10</v>
      </c>
      <c r="O803">
        <f>IF(Sales[[#This Row],[Number of Users]]-Sales[[#This Row],[Licenses Bought]]&lt;0,0,Sales[[#This Row],[Number of Users]]-Sales[[#This Row],[Licenses Bought]])</f>
        <v>0</v>
      </c>
      <c r="P803" s="3">
        <f>IF(Sales[[#This Row],[Sales Month]]=MAX(Sales[Sales Month]),Sales[[#This Row],[Upsell $ Per Non-Paying User]]*Sales[[#This Row],[Non-Paying Users]],0)</f>
        <v>0</v>
      </c>
      <c r="Q803" t="str">
        <f>_xlfn.IFS(Sales[[#This Row],[Current Upsell $]]=0," ",Sales[[#This Row],[Current Upsell $]]&gt;=400,"High",Sales[[#This Row],[Current Upsell $]]&gt;=100,"Medium",Sales[[#This Row],[Current Upsell $]]&lt;100,"Low")</f>
        <v xml:space="preserve"> </v>
      </c>
      <c r="R803" t="str">
        <f>IF(Sales[[#This Row],[Current Upsell $]]&gt;0,_xlfn.TEXTJOIN(" ",FALSE,Sales[[#This Row],[Subscription Type]],Sales[[#This Row],[Upsell Priority]],TEXT(Sales[[#This Row],[Current Upsell $]],"$#")),"")</f>
        <v/>
      </c>
    </row>
    <row r="804" spans="1:18" x14ac:dyDescent="0.25">
      <c r="A804">
        <v>100057</v>
      </c>
      <c r="B804" t="s">
        <v>0</v>
      </c>
      <c r="D804" s="1"/>
      <c r="E804" s="1"/>
      <c r="F804">
        <v>56</v>
      </c>
      <c r="G804">
        <v>62</v>
      </c>
      <c r="H804" s="1">
        <v>44013</v>
      </c>
      <c r="I804" s="1">
        <v>44378</v>
      </c>
      <c r="J804">
        <v>12</v>
      </c>
      <c r="K804">
        <v>0</v>
      </c>
      <c r="L804" s="1">
        <v>44256</v>
      </c>
      <c r="M804">
        <v>560</v>
      </c>
      <c r="N804" s="11">
        <f>_xlfn.SWITCH(Sales[[#This Row],[Subscription Type]],"Basic",10,"Premium",10,"Business",25,"Enterprise",27)</f>
        <v>10</v>
      </c>
      <c r="O804">
        <f>IF(Sales[[#This Row],[Number of Users]]-Sales[[#This Row],[Licenses Bought]]&lt;0,0,Sales[[#This Row],[Number of Users]]-Sales[[#This Row],[Licenses Bought]])</f>
        <v>6</v>
      </c>
      <c r="P804" s="3">
        <f>IF(Sales[[#This Row],[Sales Month]]=MAX(Sales[Sales Month]),Sales[[#This Row],[Upsell $ Per Non-Paying User]]*Sales[[#This Row],[Non-Paying Users]],0)</f>
        <v>0</v>
      </c>
      <c r="Q804" t="str">
        <f>_xlfn.IFS(Sales[[#This Row],[Current Upsell $]]=0," ",Sales[[#This Row],[Current Upsell $]]&gt;=400,"High",Sales[[#This Row],[Current Upsell $]]&gt;=100,"Medium",Sales[[#This Row],[Current Upsell $]]&lt;100,"Low")</f>
        <v xml:space="preserve"> </v>
      </c>
      <c r="R804" t="str">
        <f>IF(Sales[[#This Row],[Current Upsell $]]&gt;0,_xlfn.TEXTJOIN(" ",FALSE,Sales[[#This Row],[Subscription Type]],Sales[[#This Row],[Upsell Priority]],TEXT(Sales[[#This Row],[Current Upsell $]],"$#")),"")</f>
        <v/>
      </c>
    </row>
    <row r="805" spans="1:18" x14ac:dyDescent="0.25">
      <c r="A805">
        <v>100058</v>
      </c>
      <c r="B805" t="s">
        <v>1</v>
      </c>
      <c r="D805" s="1"/>
      <c r="E805" s="1"/>
      <c r="F805">
        <v>55</v>
      </c>
      <c r="G805">
        <v>63</v>
      </c>
      <c r="H805" s="1">
        <v>44013</v>
      </c>
      <c r="I805" s="1">
        <v>44378</v>
      </c>
      <c r="J805">
        <v>12</v>
      </c>
      <c r="K805">
        <v>0</v>
      </c>
      <c r="L805" s="1">
        <v>44256</v>
      </c>
      <c r="M805">
        <v>1375</v>
      </c>
      <c r="N805" s="11">
        <f>_xlfn.SWITCH(Sales[[#This Row],[Subscription Type]],"Basic",10,"Premium",10,"Business",25,"Enterprise",27)</f>
        <v>25</v>
      </c>
      <c r="O805">
        <f>IF(Sales[[#This Row],[Number of Users]]-Sales[[#This Row],[Licenses Bought]]&lt;0,0,Sales[[#This Row],[Number of Users]]-Sales[[#This Row],[Licenses Bought]])</f>
        <v>8</v>
      </c>
      <c r="P805" s="3">
        <f>IF(Sales[[#This Row],[Sales Month]]=MAX(Sales[Sales Month]),Sales[[#This Row],[Upsell $ Per Non-Paying User]]*Sales[[#This Row],[Non-Paying Users]],0)</f>
        <v>0</v>
      </c>
      <c r="Q805" t="str">
        <f>_xlfn.IFS(Sales[[#This Row],[Current Upsell $]]=0," ",Sales[[#This Row],[Current Upsell $]]&gt;=400,"High",Sales[[#This Row],[Current Upsell $]]&gt;=100,"Medium",Sales[[#This Row],[Current Upsell $]]&lt;100,"Low")</f>
        <v xml:space="preserve"> </v>
      </c>
      <c r="R805" t="str">
        <f>IF(Sales[[#This Row],[Current Upsell $]]&gt;0,_xlfn.TEXTJOIN(" ",FALSE,Sales[[#This Row],[Subscription Type]],Sales[[#This Row],[Upsell Priority]],TEXT(Sales[[#This Row],[Current Upsell $]],"$#")),"")</f>
        <v/>
      </c>
    </row>
    <row r="806" spans="1:18" x14ac:dyDescent="0.25">
      <c r="A806">
        <v>100059</v>
      </c>
      <c r="B806" t="s">
        <v>0</v>
      </c>
      <c r="D806" s="1"/>
      <c r="E806" s="1"/>
      <c r="F806">
        <v>33</v>
      </c>
      <c r="G806">
        <v>39</v>
      </c>
      <c r="H806" s="1">
        <v>44013</v>
      </c>
      <c r="I806" s="1">
        <v>44378</v>
      </c>
      <c r="J806">
        <v>12</v>
      </c>
      <c r="K806">
        <v>0</v>
      </c>
      <c r="L806" s="1">
        <v>44256</v>
      </c>
      <c r="M806">
        <v>330</v>
      </c>
      <c r="N806" s="11">
        <f>_xlfn.SWITCH(Sales[[#This Row],[Subscription Type]],"Basic",10,"Premium",10,"Business",25,"Enterprise",27)</f>
        <v>10</v>
      </c>
      <c r="O806">
        <f>IF(Sales[[#This Row],[Number of Users]]-Sales[[#This Row],[Licenses Bought]]&lt;0,0,Sales[[#This Row],[Number of Users]]-Sales[[#This Row],[Licenses Bought]])</f>
        <v>6</v>
      </c>
      <c r="P806" s="3">
        <f>IF(Sales[[#This Row],[Sales Month]]=MAX(Sales[Sales Month]),Sales[[#This Row],[Upsell $ Per Non-Paying User]]*Sales[[#This Row],[Non-Paying Users]],0)</f>
        <v>0</v>
      </c>
      <c r="Q806" t="str">
        <f>_xlfn.IFS(Sales[[#This Row],[Current Upsell $]]=0," ",Sales[[#This Row],[Current Upsell $]]&gt;=400,"High",Sales[[#This Row],[Current Upsell $]]&gt;=100,"Medium",Sales[[#This Row],[Current Upsell $]]&lt;100,"Low")</f>
        <v xml:space="preserve"> </v>
      </c>
      <c r="R806" t="str">
        <f>IF(Sales[[#This Row],[Current Upsell $]]&gt;0,_xlfn.TEXTJOIN(" ",FALSE,Sales[[#This Row],[Subscription Type]],Sales[[#This Row],[Upsell Priority]],TEXT(Sales[[#This Row],[Current Upsell $]],"$#")),"")</f>
        <v/>
      </c>
    </row>
    <row r="807" spans="1:18" x14ac:dyDescent="0.25">
      <c r="A807">
        <v>100060</v>
      </c>
      <c r="B807" t="s">
        <v>1</v>
      </c>
      <c r="D807" s="1"/>
      <c r="E807" s="1"/>
      <c r="F807">
        <v>31</v>
      </c>
      <c r="G807">
        <v>41</v>
      </c>
      <c r="H807" s="1">
        <v>44013</v>
      </c>
      <c r="I807" s="1">
        <v>44378</v>
      </c>
      <c r="J807">
        <v>12</v>
      </c>
      <c r="K807">
        <v>0</v>
      </c>
      <c r="L807" s="1">
        <v>44256</v>
      </c>
      <c r="M807">
        <v>775</v>
      </c>
      <c r="N807" s="11">
        <f>_xlfn.SWITCH(Sales[[#This Row],[Subscription Type]],"Basic",10,"Premium",10,"Business",25,"Enterprise",27)</f>
        <v>25</v>
      </c>
      <c r="O807">
        <f>IF(Sales[[#This Row],[Number of Users]]-Sales[[#This Row],[Licenses Bought]]&lt;0,0,Sales[[#This Row],[Number of Users]]-Sales[[#This Row],[Licenses Bought]])</f>
        <v>10</v>
      </c>
      <c r="P807" s="3">
        <f>IF(Sales[[#This Row],[Sales Month]]=MAX(Sales[Sales Month]),Sales[[#This Row],[Upsell $ Per Non-Paying User]]*Sales[[#This Row],[Non-Paying Users]],0)</f>
        <v>0</v>
      </c>
      <c r="Q807" t="str">
        <f>_xlfn.IFS(Sales[[#This Row],[Current Upsell $]]=0," ",Sales[[#This Row],[Current Upsell $]]&gt;=400,"High",Sales[[#This Row],[Current Upsell $]]&gt;=100,"Medium",Sales[[#This Row],[Current Upsell $]]&lt;100,"Low")</f>
        <v xml:space="preserve"> </v>
      </c>
      <c r="R807" t="str">
        <f>IF(Sales[[#This Row],[Current Upsell $]]&gt;0,_xlfn.TEXTJOIN(" ",FALSE,Sales[[#This Row],[Subscription Type]],Sales[[#This Row],[Upsell Priority]],TEXT(Sales[[#This Row],[Current Upsell $]],"$#")),"")</f>
        <v/>
      </c>
    </row>
    <row r="808" spans="1:18" x14ac:dyDescent="0.25">
      <c r="A808">
        <v>100061</v>
      </c>
      <c r="B808" t="s">
        <v>0</v>
      </c>
      <c r="D808" s="1"/>
      <c r="E808" s="1"/>
      <c r="F808">
        <v>16</v>
      </c>
      <c r="G808">
        <v>22</v>
      </c>
      <c r="H808" s="1">
        <v>44013</v>
      </c>
      <c r="I808" s="1">
        <v>44378</v>
      </c>
      <c r="J808">
        <v>12</v>
      </c>
      <c r="K808">
        <v>0</v>
      </c>
      <c r="L808" s="1">
        <v>44256</v>
      </c>
      <c r="M808">
        <v>160</v>
      </c>
      <c r="N808" s="11">
        <f>_xlfn.SWITCH(Sales[[#This Row],[Subscription Type]],"Basic",10,"Premium",10,"Business",25,"Enterprise",27)</f>
        <v>10</v>
      </c>
      <c r="O808">
        <f>IF(Sales[[#This Row],[Number of Users]]-Sales[[#This Row],[Licenses Bought]]&lt;0,0,Sales[[#This Row],[Number of Users]]-Sales[[#This Row],[Licenses Bought]])</f>
        <v>6</v>
      </c>
      <c r="P808" s="3">
        <f>IF(Sales[[#This Row],[Sales Month]]=MAX(Sales[Sales Month]),Sales[[#This Row],[Upsell $ Per Non-Paying User]]*Sales[[#This Row],[Non-Paying Users]],0)</f>
        <v>0</v>
      </c>
      <c r="Q808" t="str">
        <f>_xlfn.IFS(Sales[[#This Row],[Current Upsell $]]=0," ",Sales[[#This Row],[Current Upsell $]]&gt;=400,"High",Sales[[#This Row],[Current Upsell $]]&gt;=100,"Medium",Sales[[#This Row],[Current Upsell $]]&lt;100,"Low")</f>
        <v xml:space="preserve"> </v>
      </c>
      <c r="R808" t="str">
        <f>IF(Sales[[#This Row],[Current Upsell $]]&gt;0,_xlfn.TEXTJOIN(" ",FALSE,Sales[[#This Row],[Subscription Type]],Sales[[#This Row],[Upsell Priority]],TEXT(Sales[[#This Row],[Current Upsell $]],"$#")),"")</f>
        <v/>
      </c>
    </row>
    <row r="809" spans="1:18" x14ac:dyDescent="0.25">
      <c r="A809">
        <v>100062</v>
      </c>
      <c r="B809" t="s">
        <v>0</v>
      </c>
      <c r="D809" s="1"/>
      <c r="E809" s="1"/>
      <c r="F809">
        <v>15</v>
      </c>
      <c r="G809">
        <v>22</v>
      </c>
      <c r="H809" s="1">
        <v>44013</v>
      </c>
      <c r="I809" s="1">
        <v>44378</v>
      </c>
      <c r="J809">
        <v>12</v>
      </c>
      <c r="K809">
        <v>0</v>
      </c>
      <c r="L809" s="1">
        <v>44256</v>
      </c>
      <c r="M809">
        <v>150</v>
      </c>
      <c r="N809" s="11">
        <f>_xlfn.SWITCH(Sales[[#This Row],[Subscription Type]],"Basic",10,"Premium",10,"Business",25,"Enterprise",27)</f>
        <v>10</v>
      </c>
      <c r="O809">
        <f>IF(Sales[[#This Row],[Number of Users]]-Sales[[#This Row],[Licenses Bought]]&lt;0,0,Sales[[#This Row],[Number of Users]]-Sales[[#This Row],[Licenses Bought]])</f>
        <v>7</v>
      </c>
      <c r="P809" s="3">
        <f>IF(Sales[[#This Row],[Sales Month]]=MAX(Sales[Sales Month]),Sales[[#This Row],[Upsell $ Per Non-Paying User]]*Sales[[#This Row],[Non-Paying Users]],0)</f>
        <v>0</v>
      </c>
      <c r="Q809" t="str">
        <f>_xlfn.IFS(Sales[[#This Row],[Current Upsell $]]=0," ",Sales[[#This Row],[Current Upsell $]]&gt;=400,"High",Sales[[#This Row],[Current Upsell $]]&gt;=100,"Medium",Sales[[#This Row],[Current Upsell $]]&lt;100,"Low")</f>
        <v xml:space="preserve"> </v>
      </c>
      <c r="R809" t="str">
        <f>IF(Sales[[#This Row],[Current Upsell $]]&gt;0,_xlfn.TEXTJOIN(" ",FALSE,Sales[[#This Row],[Subscription Type]],Sales[[#This Row],[Upsell Priority]],TEXT(Sales[[#This Row],[Current Upsell $]],"$#")),"")</f>
        <v/>
      </c>
    </row>
    <row r="810" spans="1:18" x14ac:dyDescent="0.25">
      <c r="A810">
        <v>100064</v>
      </c>
      <c r="B810" t="s">
        <v>0</v>
      </c>
      <c r="F810">
        <v>12</v>
      </c>
      <c r="G810">
        <v>12</v>
      </c>
      <c r="H810" s="1">
        <v>44013</v>
      </c>
      <c r="I810" s="1">
        <v>44256</v>
      </c>
      <c r="J810">
        <v>8</v>
      </c>
      <c r="K810">
        <v>3</v>
      </c>
      <c r="L810" s="1">
        <v>44256</v>
      </c>
      <c r="M810">
        <v>120</v>
      </c>
      <c r="N810" s="11">
        <f>_xlfn.SWITCH(Sales[[#This Row],[Subscription Type]],"Basic",10,"Premium",10,"Business",25,"Enterprise",27)</f>
        <v>10</v>
      </c>
      <c r="O810">
        <f>IF(Sales[[#This Row],[Number of Users]]-Sales[[#This Row],[Licenses Bought]]&lt;0,0,Sales[[#This Row],[Number of Users]]-Sales[[#This Row],[Licenses Bought]])</f>
        <v>0</v>
      </c>
      <c r="P810" s="3">
        <f>IF(Sales[[#This Row],[Sales Month]]=MAX(Sales[Sales Month]),Sales[[#This Row],[Upsell $ Per Non-Paying User]]*Sales[[#This Row],[Non-Paying Users]],0)</f>
        <v>0</v>
      </c>
      <c r="Q810" t="str">
        <f>_xlfn.IFS(Sales[[#This Row],[Current Upsell $]]=0," ",Sales[[#This Row],[Current Upsell $]]&gt;=400,"High",Sales[[#This Row],[Current Upsell $]]&gt;=100,"Medium",Sales[[#This Row],[Current Upsell $]]&lt;100,"Low")</f>
        <v xml:space="preserve"> </v>
      </c>
      <c r="R810" t="str">
        <f>IF(Sales[[#This Row],[Current Upsell $]]&gt;0,_xlfn.TEXTJOIN(" ",FALSE,Sales[[#This Row],[Subscription Type]],Sales[[#This Row],[Upsell Priority]],TEXT(Sales[[#This Row],[Current Upsell $]],"$#")),"")</f>
        <v/>
      </c>
    </row>
    <row r="811" spans="1:18" x14ac:dyDescent="0.25">
      <c r="A811">
        <v>100068</v>
      </c>
      <c r="B811" t="s">
        <v>0</v>
      </c>
      <c r="F811">
        <v>8</v>
      </c>
      <c r="G811">
        <v>8</v>
      </c>
      <c r="H811" s="1">
        <v>44013</v>
      </c>
      <c r="I811" s="1">
        <v>44287</v>
      </c>
      <c r="J811">
        <v>9</v>
      </c>
      <c r="K811">
        <v>2</v>
      </c>
      <c r="L811" s="1">
        <v>44256</v>
      </c>
      <c r="M811">
        <v>80</v>
      </c>
      <c r="N811" s="11">
        <f>_xlfn.SWITCH(Sales[[#This Row],[Subscription Type]],"Basic",10,"Premium",10,"Business",25,"Enterprise",27)</f>
        <v>10</v>
      </c>
      <c r="O811">
        <f>IF(Sales[[#This Row],[Number of Users]]-Sales[[#This Row],[Licenses Bought]]&lt;0,0,Sales[[#This Row],[Number of Users]]-Sales[[#This Row],[Licenses Bought]])</f>
        <v>0</v>
      </c>
      <c r="P811" s="3">
        <f>IF(Sales[[#This Row],[Sales Month]]=MAX(Sales[Sales Month]),Sales[[#This Row],[Upsell $ Per Non-Paying User]]*Sales[[#This Row],[Non-Paying Users]],0)</f>
        <v>0</v>
      </c>
      <c r="Q811" t="str">
        <f>_xlfn.IFS(Sales[[#This Row],[Current Upsell $]]=0," ",Sales[[#This Row],[Current Upsell $]]&gt;=400,"High",Sales[[#This Row],[Current Upsell $]]&gt;=100,"Medium",Sales[[#This Row],[Current Upsell $]]&lt;100,"Low")</f>
        <v xml:space="preserve"> </v>
      </c>
      <c r="R811" t="str">
        <f>IF(Sales[[#This Row],[Current Upsell $]]&gt;0,_xlfn.TEXTJOIN(" ",FALSE,Sales[[#This Row],[Subscription Type]],Sales[[#This Row],[Upsell Priority]],TEXT(Sales[[#This Row],[Current Upsell $]],"$#")),"")</f>
        <v/>
      </c>
    </row>
    <row r="812" spans="1:18" x14ac:dyDescent="0.25">
      <c r="A812">
        <v>100069</v>
      </c>
      <c r="B812" t="s">
        <v>3</v>
      </c>
      <c r="F812">
        <v>0</v>
      </c>
      <c r="G812">
        <v>10</v>
      </c>
      <c r="H812" s="1">
        <v>44013</v>
      </c>
      <c r="I812" s="1">
        <v>44348</v>
      </c>
      <c r="J812">
        <v>11</v>
      </c>
      <c r="K812">
        <v>0</v>
      </c>
      <c r="L812" s="1">
        <v>44256</v>
      </c>
      <c r="M812">
        <v>0</v>
      </c>
      <c r="N812" s="11">
        <f>_xlfn.SWITCH(Sales[[#This Row],[Subscription Type]],"Basic",10,"Premium",10,"Business",25,"Enterprise",27)</f>
        <v>10</v>
      </c>
      <c r="O812">
        <f>IF(Sales[[#This Row],[Number of Users]]-Sales[[#This Row],[Licenses Bought]]&lt;0,0,Sales[[#This Row],[Number of Users]]-Sales[[#This Row],[Licenses Bought]])</f>
        <v>10</v>
      </c>
      <c r="P812" s="3">
        <f>IF(Sales[[#This Row],[Sales Month]]=MAX(Sales[Sales Month]),Sales[[#This Row],[Upsell $ Per Non-Paying User]]*Sales[[#This Row],[Non-Paying Users]],0)</f>
        <v>0</v>
      </c>
      <c r="Q812" t="str">
        <f>_xlfn.IFS(Sales[[#This Row],[Current Upsell $]]=0," ",Sales[[#This Row],[Current Upsell $]]&gt;=400,"High",Sales[[#This Row],[Current Upsell $]]&gt;=100,"Medium",Sales[[#This Row],[Current Upsell $]]&lt;100,"Low")</f>
        <v xml:space="preserve"> </v>
      </c>
      <c r="R812" t="str">
        <f>IF(Sales[[#This Row],[Current Upsell $]]&gt;0,_xlfn.TEXTJOIN(" ",FALSE,Sales[[#This Row],[Subscription Type]],Sales[[#This Row],[Upsell Priority]],TEXT(Sales[[#This Row],[Current Upsell $]],"$#")),"")</f>
        <v/>
      </c>
    </row>
    <row r="813" spans="1:18" x14ac:dyDescent="0.25">
      <c r="A813">
        <v>100070</v>
      </c>
      <c r="B813" t="s">
        <v>3</v>
      </c>
      <c r="F813">
        <v>0</v>
      </c>
      <c r="G813">
        <v>8</v>
      </c>
      <c r="H813" s="1">
        <v>44013</v>
      </c>
      <c r="I813" s="1">
        <v>44348</v>
      </c>
      <c r="J813">
        <v>11</v>
      </c>
      <c r="K813">
        <v>0</v>
      </c>
      <c r="L813" s="1">
        <v>44256</v>
      </c>
      <c r="M813">
        <v>0</v>
      </c>
      <c r="N813" s="11">
        <f>_xlfn.SWITCH(Sales[[#This Row],[Subscription Type]],"Basic",10,"Premium",10,"Business",25,"Enterprise",27)</f>
        <v>10</v>
      </c>
      <c r="O813">
        <f>IF(Sales[[#This Row],[Number of Users]]-Sales[[#This Row],[Licenses Bought]]&lt;0,0,Sales[[#This Row],[Number of Users]]-Sales[[#This Row],[Licenses Bought]])</f>
        <v>8</v>
      </c>
      <c r="P813" s="3">
        <f>IF(Sales[[#This Row],[Sales Month]]=MAX(Sales[Sales Month]),Sales[[#This Row],[Upsell $ Per Non-Paying User]]*Sales[[#This Row],[Non-Paying Users]],0)</f>
        <v>0</v>
      </c>
      <c r="Q813" t="str">
        <f>_xlfn.IFS(Sales[[#This Row],[Current Upsell $]]=0," ",Sales[[#This Row],[Current Upsell $]]&gt;=400,"High",Sales[[#This Row],[Current Upsell $]]&gt;=100,"Medium",Sales[[#This Row],[Current Upsell $]]&lt;100,"Low")</f>
        <v xml:space="preserve"> </v>
      </c>
      <c r="R813" t="str">
        <f>IF(Sales[[#This Row],[Current Upsell $]]&gt;0,_xlfn.TEXTJOIN(" ",FALSE,Sales[[#This Row],[Subscription Type]],Sales[[#This Row],[Upsell Priority]],TEXT(Sales[[#This Row],[Current Upsell $]],"$#")),"")</f>
        <v/>
      </c>
    </row>
    <row r="814" spans="1:18" x14ac:dyDescent="0.25">
      <c r="A814">
        <v>100071</v>
      </c>
      <c r="B814" t="s">
        <v>3</v>
      </c>
      <c r="F814">
        <v>0</v>
      </c>
      <c r="G814">
        <v>7</v>
      </c>
      <c r="H814" s="1">
        <v>44013</v>
      </c>
      <c r="I814" s="1">
        <v>44348</v>
      </c>
      <c r="J814">
        <v>11</v>
      </c>
      <c r="K814">
        <v>0</v>
      </c>
      <c r="L814" s="1">
        <v>44256</v>
      </c>
      <c r="M814">
        <v>0</v>
      </c>
      <c r="N814" s="11">
        <f>_xlfn.SWITCH(Sales[[#This Row],[Subscription Type]],"Basic",10,"Premium",10,"Business",25,"Enterprise",27)</f>
        <v>10</v>
      </c>
      <c r="O814">
        <f>IF(Sales[[#This Row],[Number of Users]]-Sales[[#This Row],[Licenses Bought]]&lt;0,0,Sales[[#This Row],[Number of Users]]-Sales[[#This Row],[Licenses Bought]])</f>
        <v>7</v>
      </c>
      <c r="P814" s="3">
        <f>IF(Sales[[#This Row],[Sales Month]]=MAX(Sales[Sales Month]),Sales[[#This Row],[Upsell $ Per Non-Paying User]]*Sales[[#This Row],[Non-Paying Users]],0)</f>
        <v>0</v>
      </c>
      <c r="Q814" t="str">
        <f>_xlfn.IFS(Sales[[#This Row],[Current Upsell $]]=0," ",Sales[[#This Row],[Current Upsell $]]&gt;=400,"High",Sales[[#This Row],[Current Upsell $]]&gt;=100,"Medium",Sales[[#This Row],[Current Upsell $]]&lt;100,"Low")</f>
        <v xml:space="preserve"> </v>
      </c>
      <c r="R814" t="str">
        <f>IF(Sales[[#This Row],[Current Upsell $]]&gt;0,_xlfn.TEXTJOIN(" ",FALSE,Sales[[#This Row],[Subscription Type]],Sales[[#This Row],[Upsell Priority]],TEXT(Sales[[#This Row],[Current Upsell $]],"$#")),"")</f>
        <v/>
      </c>
    </row>
    <row r="815" spans="1:18" x14ac:dyDescent="0.25">
      <c r="A815">
        <v>100072</v>
      </c>
      <c r="B815" t="s">
        <v>3</v>
      </c>
      <c r="F815">
        <v>0</v>
      </c>
      <c r="G815">
        <v>3</v>
      </c>
      <c r="H815" s="1">
        <v>44013</v>
      </c>
      <c r="I815" s="1">
        <v>44256</v>
      </c>
      <c r="J815">
        <v>8</v>
      </c>
      <c r="K815">
        <v>3</v>
      </c>
      <c r="L815" s="1">
        <v>44256</v>
      </c>
      <c r="M815">
        <v>0</v>
      </c>
      <c r="N815" s="11">
        <f>_xlfn.SWITCH(Sales[[#This Row],[Subscription Type]],"Basic",10,"Premium",10,"Business",25,"Enterprise",27)</f>
        <v>10</v>
      </c>
      <c r="O815">
        <f>IF(Sales[[#This Row],[Number of Users]]-Sales[[#This Row],[Licenses Bought]]&lt;0,0,Sales[[#This Row],[Number of Users]]-Sales[[#This Row],[Licenses Bought]])</f>
        <v>3</v>
      </c>
      <c r="P815" s="3">
        <f>IF(Sales[[#This Row],[Sales Month]]=MAX(Sales[Sales Month]),Sales[[#This Row],[Upsell $ Per Non-Paying User]]*Sales[[#This Row],[Non-Paying Users]],0)</f>
        <v>0</v>
      </c>
      <c r="Q815" t="str">
        <f>_xlfn.IFS(Sales[[#This Row],[Current Upsell $]]=0," ",Sales[[#This Row],[Current Upsell $]]&gt;=400,"High",Sales[[#This Row],[Current Upsell $]]&gt;=100,"Medium",Sales[[#This Row],[Current Upsell $]]&lt;100,"Low")</f>
        <v xml:space="preserve"> </v>
      </c>
      <c r="R815" t="str">
        <f>IF(Sales[[#This Row],[Current Upsell $]]&gt;0,_xlfn.TEXTJOIN(" ",FALSE,Sales[[#This Row],[Subscription Type]],Sales[[#This Row],[Upsell Priority]],TEXT(Sales[[#This Row],[Current Upsell $]],"$#")),"")</f>
        <v/>
      </c>
    </row>
    <row r="816" spans="1:18" x14ac:dyDescent="0.25">
      <c r="A816">
        <v>100073</v>
      </c>
      <c r="B816" t="s">
        <v>3</v>
      </c>
      <c r="F816">
        <v>0</v>
      </c>
      <c r="G816">
        <v>3</v>
      </c>
      <c r="H816" s="1">
        <v>44013</v>
      </c>
      <c r="I816" s="1">
        <v>44378</v>
      </c>
      <c r="J816">
        <v>12</v>
      </c>
      <c r="K816">
        <v>0</v>
      </c>
      <c r="L816" s="1">
        <v>44256</v>
      </c>
      <c r="M816">
        <v>0</v>
      </c>
      <c r="N816" s="11">
        <f>_xlfn.SWITCH(Sales[[#This Row],[Subscription Type]],"Basic",10,"Premium",10,"Business",25,"Enterprise",27)</f>
        <v>10</v>
      </c>
      <c r="O816">
        <f>IF(Sales[[#This Row],[Number of Users]]-Sales[[#This Row],[Licenses Bought]]&lt;0,0,Sales[[#This Row],[Number of Users]]-Sales[[#This Row],[Licenses Bought]])</f>
        <v>3</v>
      </c>
      <c r="P816" s="3">
        <f>IF(Sales[[#This Row],[Sales Month]]=MAX(Sales[Sales Month]),Sales[[#This Row],[Upsell $ Per Non-Paying User]]*Sales[[#This Row],[Non-Paying Users]],0)</f>
        <v>0</v>
      </c>
      <c r="Q816" t="str">
        <f>_xlfn.IFS(Sales[[#This Row],[Current Upsell $]]=0," ",Sales[[#This Row],[Current Upsell $]]&gt;=400,"High",Sales[[#This Row],[Current Upsell $]]&gt;=100,"Medium",Sales[[#This Row],[Current Upsell $]]&lt;100,"Low")</f>
        <v xml:space="preserve"> </v>
      </c>
      <c r="R816" t="str">
        <f>IF(Sales[[#This Row],[Current Upsell $]]&gt;0,_xlfn.TEXTJOIN(" ",FALSE,Sales[[#This Row],[Subscription Type]],Sales[[#This Row],[Upsell Priority]],TEXT(Sales[[#This Row],[Current Upsell $]],"$#")),"")</f>
        <v/>
      </c>
    </row>
    <row r="817" spans="1:18" x14ac:dyDescent="0.25">
      <c r="A817">
        <v>100074</v>
      </c>
      <c r="B817" t="s">
        <v>0</v>
      </c>
      <c r="D817" s="1"/>
      <c r="E817" s="1"/>
      <c r="F817">
        <v>2</v>
      </c>
      <c r="G817">
        <v>3</v>
      </c>
      <c r="H817" s="1">
        <v>44013</v>
      </c>
      <c r="I817" s="1">
        <v>44378</v>
      </c>
      <c r="J817">
        <v>12</v>
      </c>
      <c r="K817">
        <v>0</v>
      </c>
      <c r="L817" s="1">
        <v>44256</v>
      </c>
      <c r="M817">
        <v>20</v>
      </c>
      <c r="N817" s="11">
        <f>_xlfn.SWITCH(Sales[[#This Row],[Subscription Type]],"Basic",10,"Premium",10,"Business",25,"Enterprise",27)</f>
        <v>10</v>
      </c>
      <c r="O817">
        <f>IF(Sales[[#This Row],[Number of Users]]-Sales[[#This Row],[Licenses Bought]]&lt;0,0,Sales[[#This Row],[Number of Users]]-Sales[[#This Row],[Licenses Bought]])</f>
        <v>1</v>
      </c>
      <c r="P817" s="3">
        <f>IF(Sales[[#This Row],[Sales Month]]=MAX(Sales[Sales Month]),Sales[[#This Row],[Upsell $ Per Non-Paying User]]*Sales[[#This Row],[Non-Paying Users]],0)</f>
        <v>0</v>
      </c>
      <c r="Q817" t="str">
        <f>_xlfn.IFS(Sales[[#This Row],[Current Upsell $]]=0," ",Sales[[#This Row],[Current Upsell $]]&gt;=400,"High",Sales[[#This Row],[Current Upsell $]]&gt;=100,"Medium",Sales[[#This Row],[Current Upsell $]]&lt;100,"Low")</f>
        <v xml:space="preserve"> </v>
      </c>
      <c r="R817" t="str">
        <f>IF(Sales[[#This Row],[Current Upsell $]]&gt;0,_xlfn.TEXTJOIN(" ",FALSE,Sales[[#This Row],[Subscription Type]],Sales[[#This Row],[Upsell Priority]],TEXT(Sales[[#This Row],[Current Upsell $]],"$#")),"")</f>
        <v/>
      </c>
    </row>
    <row r="818" spans="1:18" x14ac:dyDescent="0.25">
      <c r="A818">
        <v>100076</v>
      </c>
      <c r="B818" t="s">
        <v>3</v>
      </c>
      <c r="F818">
        <v>0</v>
      </c>
      <c r="G818">
        <v>2</v>
      </c>
      <c r="H818" s="1">
        <v>44013</v>
      </c>
      <c r="I818" s="1">
        <v>44317</v>
      </c>
      <c r="J818">
        <v>10</v>
      </c>
      <c r="K818">
        <v>1</v>
      </c>
      <c r="L818" s="1">
        <v>44256</v>
      </c>
      <c r="M818">
        <v>0</v>
      </c>
      <c r="N818" s="11">
        <f>_xlfn.SWITCH(Sales[[#This Row],[Subscription Type]],"Basic",10,"Premium",10,"Business",25,"Enterprise",27)</f>
        <v>10</v>
      </c>
      <c r="O818">
        <f>IF(Sales[[#This Row],[Number of Users]]-Sales[[#This Row],[Licenses Bought]]&lt;0,0,Sales[[#This Row],[Number of Users]]-Sales[[#This Row],[Licenses Bought]])</f>
        <v>2</v>
      </c>
      <c r="P818" s="3">
        <f>IF(Sales[[#This Row],[Sales Month]]=MAX(Sales[Sales Month]),Sales[[#This Row],[Upsell $ Per Non-Paying User]]*Sales[[#This Row],[Non-Paying Users]],0)</f>
        <v>0</v>
      </c>
      <c r="Q818" t="str">
        <f>_xlfn.IFS(Sales[[#This Row],[Current Upsell $]]=0," ",Sales[[#This Row],[Current Upsell $]]&gt;=400,"High",Sales[[#This Row],[Current Upsell $]]&gt;=100,"Medium",Sales[[#This Row],[Current Upsell $]]&lt;100,"Low")</f>
        <v xml:space="preserve"> </v>
      </c>
      <c r="R818" t="str">
        <f>IF(Sales[[#This Row],[Current Upsell $]]&gt;0,_xlfn.TEXTJOIN(" ",FALSE,Sales[[#This Row],[Subscription Type]],Sales[[#This Row],[Upsell Priority]],TEXT(Sales[[#This Row],[Current Upsell $]],"$#")),"")</f>
        <v/>
      </c>
    </row>
    <row r="819" spans="1:18" x14ac:dyDescent="0.25">
      <c r="A819">
        <v>100077</v>
      </c>
      <c r="B819" t="s">
        <v>3</v>
      </c>
      <c r="F819">
        <v>0</v>
      </c>
      <c r="G819">
        <v>2</v>
      </c>
      <c r="H819" s="1">
        <v>44013</v>
      </c>
      <c r="I819" s="1">
        <v>44317</v>
      </c>
      <c r="J819">
        <v>10</v>
      </c>
      <c r="K819">
        <v>1</v>
      </c>
      <c r="L819" s="1">
        <v>44256</v>
      </c>
      <c r="M819">
        <v>0</v>
      </c>
      <c r="N819" s="11">
        <f>_xlfn.SWITCH(Sales[[#This Row],[Subscription Type]],"Basic",10,"Premium",10,"Business",25,"Enterprise",27)</f>
        <v>10</v>
      </c>
      <c r="O819">
        <f>IF(Sales[[#This Row],[Number of Users]]-Sales[[#This Row],[Licenses Bought]]&lt;0,0,Sales[[#This Row],[Number of Users]]-Sales[[#This Row],[Licenses Bought]])</f>
        <v>2</v>
      </c>
      <c r="P819" s="3">
        <f>IF(Sales[[#This Row],[Sales Month]]=MAX(Sales[Sales Month]),Sales[[#This Row],[Upsell $ Per Non-Paying User]]*Sales[[#This Row],[Non-Paying Users]],0)</f>
        <v>0</v>
      </c>
      <c r="Q819" t="str">
        <f>_xlfn.IFS(Sales[[#This Row],[Current Upsell $]]=0," ",Sales[[#This Row],[Current Upsell $]]&gt;=400,"High",Sales[[#This Row],[Current Upsell $]]&gt;=100,"Medium",Sales[[#This Row],[Current Upsell $]]&lt;100,"Low")</f>
        <v xml:space="preserve"> </v>
      </c>
      <c r="R819" t="str">
        <f>IF(Sales[[#This Row],[Current Upsell $]]&gt;0,_xlfn.TEXTJOIN(" ",FALSE,Sales[[#This Row],[Subscription Type]],Sales[[#This Row],[Upsell Priority]],TEXT(Sales[[#This Row],[Current Upsell $]],"$#")),"")</f>
        <v/>
      </c>
    </row>
    <row r="820" spans="1:18" x14ac:dyDescent="0.25">
      <c r="A820">
        <v>100079</v>
      </c>
      <c r="B820" t="s">
        <v>0</v>
      </c>
      <c r="D820" s="1"/>
      <c r="E820" s="1"/>
      <c r="F820">
        <v>1</v>
      </c>
      <c r="G820">
        <v>2</v>
      </c>
      <c r="H820" s="1">
        <v>44013</v>
      </c>
      <c r="I820" s="1">
        <v>44378</v>
      </c>
      <c r="J820">
        <v>12</v>
      </c>
      <c r="K820">
        <v>0</v>
      </c>
      <c r="L820" s="1">
        <v>44256</v>
      </c>
      <c r="M820">
        <v>10</v>
      </c>
      <c r="N820" s="11">
        <f>_xlfn.SWITCH(Sales[[#This Row],[Subscription Type]],"Basic",10,"Premium",10,"Business",25,"Enterprise",27)</f>
        <v>10</v>
      </c>
      <c r="O820">
        <f>IF(Sales[[#This Row],[Number of Users]]-Sales[[#This Row],[Licenses Bought]]&lt;0,0,Sales[[#This Row],[Number of Users]]-Sales[[#This Row],[Licenses Bought]])</f>
        <v>1</v>
      </c>
      <c r="P820" s="3">
        <f>IF(Sales[[#This Row],[Sales Month]]=MAX(Sales[Sales Month]),Sales[[#This Row],[Upsell $ Per Non-Paying User]]*Sales[[#This Row],[Non-Paying Users]],0)</f>
        <v>0</v>
      </c>
      <c r="Q820" t="str">
        <f>_xlfn.IFS(Sales[[#This Row],[Current Upsell $]]=0," ",Sales[[#This Row],[Current Upsell $]]&gt;=400,"High",Sales[[#This Row],[Current Upsell $]]&gt;=100,"Medium",Sales[[#This Row],[Current Upsell $]]&lt;100,"Low")</f>
        <v xml:space="preserve"> </v>
      </c>
      <c r="R820" t="str">
        <f>IF(Sales[[#This Row],[Current Upsell $]]&gt;0,_xlfn.TEXTJOIN(" ",FALSE,Sales[[#This Row],[Subscription Type]],Sales[[#This Row],[Upsell Priority]],TEXT(Sales[[#This Row],[Current Upsell $]],"$#")),"")</f>
        <v/>
      </c>
    </row>
    <row r="821" spans="1:18" x14ac:dyDescent="0.25">
      <c r="A821">
        <v>100080</v>
      </c>
      <c r="B821" t="s">
        <v>0</v>
      </c>
      <c r="D821" s="1"/>
      <c r="E821" s="1"/>
      <c r="F821">
        <v>1</v>
      </c>
      <c r="G821">
        <v>2</v>
      </c>
      <c r="H821" s="1">
        <v>44013</v>
      </c>
      <c r="I821" s="1">
        <v>44378</v>
      </c>
      <c r="J821">
        <v>12</v>
      </c>
      <c r="K821">
        <v>0</v>
      </c>
      <c r="L821" s="1">
        <v>44256</v>
      </c>
      <c r="M821">
        <v>10</v>
      </c>
      <c r="N821" s="11">
        <f>_xlfn.SWITCH(Sales[[#This Row],[Subscription Type]],"Basic",10,"Premium",10,"Business",25,"Enterprise",27)</f>
        <v>10</v>
      </c>
      <c r="O821">
        <f>IF(Sales[[#This Row],[Number of Users]]-Sales[[#This Row],[Licenses Bought]]&lt;0,0,Sales[[#This Row],[Number of Users]]-Sales[[#This Row],[Licenses Bought]])</f>
        <v>1</v>
      </c>
      <c r="P821" s="3">
        <f>IF(Sales[[#This Row],[Sales Month]]=MAX(Sales[Sales Month]),Sales[[#This Row],[Upsell $ Per Non-Paying User]]*Sales[[#This Row],[Non-Paying Users]],0)</f>
        <v>0</v>
      </c>
      <c r="Q821" t="str">
        <f>_xlfn.IFS(Sales[[#This Row],[Current Upsell $]]=0," ",Sales[[#This Row],[Current Upsell $]]&gt;=400,"High",Sales[[#This Row],[Current Upsell $]]&gt;=100,"Medium",Sales[[#This Row],[Current Upsell $]]&lt;100,"Low")</f>
        <v xml:space="preserve"> </v>
      </c>
      <c r="R821" t="str">
        <f>IF(Sales[[#This Row],[Current Upsell $]]&gt;0,_xlfn.TEXTJOIN(" ",FALSE,Sales[[#This Row],[Subscription Type]],Sales[[#This Row],[Upsell Priority]],TEXT(Sales[[#This Row],[Current Upsell $]],"$#")),"")</f>
        <v/>
      </c>
    </row>
    <row r="822" spans="1:18" x14ac:dyDescent="0.25">
      <c r="A822">
        <v>100081</v>
      </c>
      <c r="B822" t="s">
        <v>0</v>
      </c>
      <c r="D822" s="1"/>
      <c r="E822" s="1"/>
      <c r="F822">
        <v>36</v>
      </c>
      <c r="G822">
        <v>45</v>
      </c>
      <c r="H822" s="1">
        <v>44044</v>
      </c>
      <c r="I822" s="1">
        <v>44378</v>
      </c>
      <c r="J822">
        <v>11</v>
      </c>
      <c r="K822">
        <v>0</v>
      </c>
      <c r="L822" s="1">
        <v>44256</v>
      </c>
      <c r="M822">
        <v>360</v>
      </c>
      <c r="N822" s="11">
        <f>_xlfn.SWITCH(Sales[[#This Row],[Subscription Type]],"Basic",10,"Premium",10,"Business",25,"Enterprise",27)</f>
        <v>10</v>
      </c>
      <c r="O822">
        <f>IF(Sales[[#This Row],[Number of Users]]-Sales[[#This Row],[Licenses Bought]]&lt;0,0,Sales[[#This Row],[Number of Users]]-Sales[[#This Row],[Licenses Bought]])</f>
        <v>9</v>
      </c>
      <c r="P822" s="3">
        <f>IF(Sales[[#This Row],[Sales Month]]=MAX(Sales[Sales Month]),Sales[[#This Row],[Upsell $ Per Non-Paying User]]*Sales[[#This Row],[Non-Paying Users]],0)</f>
        <v>0</v>
      </c>
      <c r="Q822" t="str">
        <f>_xlfn.IFS(Sales[[#This Row],[Current Upsell $]]=0," ",Sales[[#This Row],[Current Upsell $]]&gt;=400,"High",Sales[[#This Row],[Current Upsell $]]&gt;=100,"Medium",Sales[[#This Row],[Current Upsell $]]&lt;100,"Low")</f>
        <v xml:space="preserve"> </v>
      </c>
      <c r="R822" t="str">
        <f>IF(Sales[[#This Row],[Current Upsell $]]&gt;0,_xlfn.TEXTJOIN(" ",FALSE,Sales[[#This Row],[Subscription Type]],Sales[[#This Row],[Upsell Priority]],TEXT(Sales[[#This Row],[Current Upsell $]],"$#")),"")</f>
        <v/>
      </c>
    </row>
    <row r="823" spans="1:18" x14ac:dyDescent="0.25">
      <c r="A823">
        <v>100082</v>
      </c>
      <c r="B823" t="s">
        <v>0</v>
      </c>
      <c r="D823" s="1"/>
      <c r="E823" s="1"/>
      <c r="F823">
        <v>34</v>
      </c>
      <c r="G823">
        <v>41</v>
      </c>
      <c r="H823" s="1">
        <v>44044</v>
      </c>
      <c r="I823" s="1">
        <v>44378</v>
      </c>
      <c r="J823">
        <v>11</v>
      </c>
      <c r="K823">
        <v>0</v>
      </c>
      <c r="L823" s="1">
        <v>44256</v>
      </c>
      <c r="M823">
        <v>340</v>
      </c>
      <c r="N823" s="11">
        <f>_xlfn.SWITCH(Sales[[#This Row],[Subscription Type]],"Basic",10,"Premium",10,"Business",25,"Enterprise",27)</f>
        <v>10</v>
      </c>
      <c r="O823">
        <f>IF(Sales[[#This Row],[Number of Users]]-Sales[[#This Row],[Licenses Bought]]&lt;0,0,Sales[[#This Row],[Number of Users]]-Sales[[#This Row],[Licenses Bought]])</f>
        <v>7</v>
      </c>
      <c r="P823" s="3">
        <f>IF(Sales[[#This Row],[Sales Month]]=MAX(Sales[Sales Month]),Sales[[#This Row],[Upsell $ Per Non-Paying User]]*Sales[[#This Row],[Non-Paying Users]],0)</f>
        <v>0</v>
      </c>
      <c r="Q823" t="str">
        <f>_xlfn.IFS(Sales[[#This Row],[Current Upsell $]]=0," ",Sales[[#This Row],[Current Upsell $]]&gt;=400,"High",Sales[[#This Row],[Current Upsell $]]&gt;=100,"Medium",Sales[[#This Row],[Current Upsell $]]&lt;100,"Low")</f>
        <v xml:space="preserve"> </v>
      </c>
      <c r="R823" t="str">
        <f>IF(Sales[[#This Row],[Current Upsell $]]&gt;0,_xlfn.TEXTJOIN(" ",FALSE,Sales[[#This Row],[Subscription Type]],Sales[[#This Row],[Upsell Priority]],TEXT(Sales[[#This Row],[Current Upsell $]],"$#")),"")</f>
        <v/>
      </c>
    </row>
    <row r="824" spans="1:18" x14ac:dyDescent="0.25">
      <c r="A824">
        <v>100083</v>
      </c>
      <c r="B824" t="s">
        <v>0</v>
      </c>
      <c r="D824" s="1"/>
      <c r="E824" s="1"/>
      <c r="F824">
        <v>28</v>
      </c>
      <c r="G824">
        <v>36</v>
      </c>
      <c r="H824" s="1">
        <v>44044</v>
      </c>
      <c r="I824" s="1">
        <v>44378</v>
      </c>
      <c r="J824">
        <v>11</v>
      </c>
      <c r="K824">
        <v>0</v>
      </c>
      <c r="L824" s="1">
        <v>44256</v>
      </c>
      <c r="M824">
        <v>280</v>
      </c>
      <c r="N824" s="11">
        <f>_xlfn.SWITCH(Sales[[#This Row],[Subscription Type]],"Basic",10,"Premium",10,"Business",25,"Enterprise",27)</f>
        <v>10</v>
      </c>
      <c r="O824">
        <f>IF(Sales[[#This Row],[Number of Users]]-Sales[[#This Row],[Licenses Bought]]&lt;0,0,Sales[[#This Row],[Number of Users]]-Sales[[#This Row],[Licenses Bought]])</f>
        <v>8</v>
      </c>
      <c r="P824" s="3">
        <f>IF(Sales[[#This Row],[Sales Month]]=MAX(Sales[Sales Month]),Sales[[#This Row],[Upsell $ Per Non-Paying User]]*Sales[[#This Row],[Non-Paying Users]],0)</f>
        <v>0</v>
      </c>
      <c r="Q824" t="str">
        <f>_xlfn.IFS(Sales[[#This Row],[Current Upsell $]]=0," ",Sales[[#This Row],[Current Upsell $]]&gt;=400,"High",Sales[[#This Row],[Current Upsell $]]&gt;=100,"Medium",Sales[[#This Row],[Current Upsell $]]&lt;100,"Low")</f>
        <v xml:space="preserve"> </v>
      </c>
      <c r="R824" t="str">
        <f>IF(Sales[[#This Row],[Current Upsell $]]&gt;0,_xlfn.TEXTJOIN(" ",FALSE,Sales[[#This Row],[Subscription Type]],Sales[[#This Row],[Upsell Priority]],TEXT(Sales[[#This Row],[Current Upsell $]],"$#")),"")</f>
        <v/>
      </c>
    </row>
    <row r="825" spans="1:18" x14ac:dyDescent="0.25">
      <c r="A825">
        <v>100084</v>
      </c>
      <c r="B825" t="s">
        <v>0</v>
      </c>
      <c r="D825" s="1"/>
      <c r="E825" s="1"/>
      <c r="F825">
        <v>22</v>
      </c>
      <c r="G825">
        <v>28</v>
      </c>
      <c r="H825" s="1">
        <v>44044</v>
      </c>
      <c r="I825" s="1">
        <v>44378</v>
      </c>
      <c r="J825">
        <v>11</v>
      </c>
      <c r="K825">
        <v>0</v>
      </c>
      <c r="L825" s="1">
        <v>44256</v>
      </c>
      <c r="M825">
        <v>220</v>
      </c>
      <c r="N825" s="11">
        <f>_xlfn.SWITCH(Sales[[#This Row],[Subscription Type]],"Basic",10,"Premium",10,"Business",25,"Enterprise",27)</f>
        <v>10</v>
      </c>
      <c r="O825">
        <f>IF(Sales[[#This Row],[Number of Users]]-Sales[[#This Row],[Licenses Bought]]&lt;0,0,Sales[[#This Row],[Number of Users]]-Sales[[#This Row],[Licenses Bought]])</f>
        <v>6</v>
      </c>
      <c r="P825" s="3">
        <f>IF(Sales[[#This Row],[Sales Month]]=MAX(Sales[Sales Month]),Sales[[#This Row],[Upsell $ Per Non-Paying User]]*Sales[[#This Row],[Non-Paying Users]],0)</f>
        <v>0</v>
      </c>
      <c r="Q825" t="str">
        <f>_xlfn.IFS(Sales[[#This Row],[Current Upsell $]]=0," ",Sales[[#This Row],[Current Upsell $]]&gt;=400,"High",Sales[[#This Row],[Current Upsell $]]&gt;=100,"Medium",Sales[[#This Row],[Current Upsell $]]&lt;100,"Low")</f>
        <v xml:space="preserve"> </v>
      </c>
      <c r="R825" t="str">
        <f>IF(Sales[[#This Row],[Current Upsell $]]&gt;0,_xlfn.TEXTJOIN(" ",FALSE,Sales[[#This Row],[Subscription Type]],Sales[[#This Row],[Upsell Priority]],TEXT(Sales[[#This Row],[Current Upsell $]],"$#")),"")</f>
        <v/>
      </c>
    </row>
    <row r="826" spans="1:18" x14ac:dyDescent="0.25">
      <c r="A826">
        <v>100085</v>
      </c>
      <c r="B826" t="s">
        <v>0</v>
      </c>
      <c r="D826" s="1"/>
      <c r="E826" s="1"/>
      <c r="F826">
        <v>22</v>
      </c>
      <c r="G826">
        <v>27</v>
      </c>
      <c r="H826" s="1">
        <v>44044</v>
      </c>
      <c r="I826" s="1">
        <v>44378</v>
      </c>
      <c r="J826">
        <v>11</v>
      </c>
      <c r="K826">
        <v>0</v>
      </c>
      <c r="L826" s="1">
        <v>44256</v>
      </c>
      <c r="M826">
        <v>220</v>
      </c>
      <c r="N826" s="11">
        <f>_xlfn.SWITCH(Sales[[#This Row],[Subscription Type]],"Basic",10,"Premium",10,"Business",25,"Enterprise",27)</f>
        <v>10</v>
      </c>
      <c r="O826">
        <f>IF(Sales[[#This Row],[Number of Users]]-Sales[[#This Row],[Licenses Bought]]&lt;0,0,Sales[[#This Row],[Number of Users]]-Sales[[#This Row],[Licenses Bought]])</f>
        <v>5</v>
      </c>
      <c r="P826" s="3">
        <f>IF(Sales[[#This Row],[Sales Month]]=MAX(Sales[Sales Month]),Sales[[#This Row],[Upsell $ Per Non-Paying User]]*Sales[[#This Row],[Non-Paying Users]],0)</f>
        <v>0</v>
      </c>
      <c r="Q826" t="str">
        <f>_xlfn.IFS(Sales[[#This Row],[Current Upsell $]]=0," ",Sales[[#This Row],[Current Upsell $]]&gt;=400,"High",Sales[[#This Row],[Current Upsell $]]&gt;=100,"Medium",Sales[[#This Row],[Current Upsell $]]&lt;100,"Low")</f>
        <v xml:space="preserve"> </v>
      </c>
      <c r="R826" t="str">
        <f>IF(Sales[[#This Row],[Current Upsell $]]&gt;0,_xlfn.TEXTJOIN(" ",FALSE,Sales[[#This Row],[Subscription Type]],Sales[[#This Row],[Upsell Priority]],TEXT(Sales[[#This Row],[Current Upsell $]],"$#")),"")</f>
        <v/>
      </c>
    </row>
    <row r="827" spans="1:18" x14ac:dyDescent="0.25">
      <c r="A827">
        <v>100193</v>
      </c>
      <c r="B827" t="s">
        <v>0</v>
      </c>
      <c r="D827" s="1"/>
      <c r="E827" s="1"/>
      <c r="F827">
        <v>16</v>
      </c>
      <c r="G827">
        <v>76</v>
      </c>
      <c r="H827" s="1">
        <v>44228</v>
      </c>
      <c r="I827" s="1">
        <v>44378</v>
      </c>
      <c r="J827">
        <v>5</v>
      </c>
      <c r="K827">
        <v>0</v>
      </c>
      <c r="L827" s="1">
        <v>44256</v>
      </c>
      <c r="M827">
        <v>160</v>
      </c>
      <c r="N827" s="11">
        <f>_xlfn.SWITCH(Sales[[#This Row],[Subscription Type]],"Basic",10,"Premium",10,"Business",25,"Enterprise",27)</f>
        <v>10</v>
      </c>
      <c r="O827">
        <f>IF(Sales[[#This Row],[Number of Users]]-Sales[[#This Row],[Licenses Bought]]&lt;0,0,Sales[[#This Row],[Number of Users]]-Sales[[#This Row],[Licenses Bought]])</f>
        <v>60</v>
      </c>
      <c r="P827" s="3">
        <f>IF(Sales[[#This Row],[Sales Month]]=MAX(Sales[Sales Month]),Sales[[#This Row],[Upsell $ Per Non-Paying User]]*Sales[[#This Row],[Non-Paying Users]],0)</f>
        <v>0</v>
      </c>
      <c r="Q827" t="str">
        <f>_xlfn.IFS(Sales[[#This Row],[Current Upsell $]]=0," ",Sales[[#This Row],[Current Upsell $]]&gt;=400,"High",Sales[[#This Row],[Current Upsell $]]&gt;=100,"Medium",Sales[[#This Row],[Current Upsell $]]&lt;100,"Low")</f>
        <v xml:space="preserve"> </v>
      </c>
      <c r="R827" t="str">
        <f>IF(Sales[[#This Row],[Current Upsell $]]&gt;0,_xlfn.TEXTJOIN(" ",FALSE,Sales[[#This Row],[Subscription Type]],Sales[[#This Row],[Upsell Priority]],TEXT(Sales[[#This Row],[Current Upsell $]],"$#")),"")</f>
        <v/>
      </c>
    </row>
    <row r="828" spans="1:18" x14ac:dyDescent="0.25">
      <c r="A828">
        <v>100086</v>
      </c>
      <c r="B828" t="s">
        <v>1</v>
      </c>
      <c r="D828" s="1"/>
      <c r="E828" s="1"/>
      <c r="F828">
        <v>21</v>
      </c>
      <c r="G828">
        <v>30</v>
      </c>
      <c r="H828" s="1">
        <v>44044</v>
      </c>
      <c r="I828" s="1">
        <v>44378</v>
      </c>
      <c r="J828">
        <v>11</v>
      </c>
      <c r="K828">
        <v>0</v>
      </c>
      <c r="L828" s="1">
        <v>44256</v>
      </c>
      <c r="M828">
        <v>525</v>
      </c>
      <c r="N828" s="11">
        <f>_xlfn.SWITCH(Sales[[#This Row],[Subscription Type]],"Basic",10,"Premium",10,"Business",25,"Enterprise",27)</f>
        <v>25</v>
      </c>
      <c r="O828">
        <f>IF(Sales[[#This Row],[Number of Users]]-Sales[[#This Row],[Licenses Bought]]&lt;0,0,Sales[[#This Row],[Number of Users]]-Sales[[#This Row],[Licenses Bought]])</f>
        <v>9</v>
      </c>
      <c r="P828" s="3">
        <f>IF(Sales[[#This Row],[Sales Month]]=MAX(Sales[Sales Month]),Sales[[#This Row],[Upsell $ Per Non-Paying User]]*Sales[[#This Row],[Non-Paying Users]],0)</f>
        <v>0</v>
      </c>
      <c r="Q828" t="str">
        <f>_xlfn.IFS(Sales[[#This Row],[Current Upsell $]]=0," ",Sales[[#This Row],[Current Upsell $]]&gt;=400,"High",Sales[[#This Row],[Current Upsell $]]&gt;=100,"Medium",Sales[[#This Row],[Current Upsell $]]&lt;100,"Low")</f>
        <v xml:space="preserve"> </v>
      </c>
      <c r="R828" t="str">
        <f>IF(Sales[[#This Row],[Current Upsell $]]&gt;0,_xlfn.TEXTJOIN(" ",FALSE,Sales[[#This Row],[Subscription Type]],Sales[[#This Row],[Upsell Priority]],TEXT(Sales[[#This Row],[Current Upsell $]],"$#")),"")</f>
        <v/>
      </c>
    </row>
    <row r="829" spans="1:18" x14ac:dyDescent="0.25">
      <c r="A829">
        <v>100087</v>
      </c>
      <c r="B829" t="s">
        <v>0</v>
      </c>
      <c r="D829" s="1"/>
      <c r="E829" s="1"/>
      <c r="F829">
        <v>21</v>
      </c>
      <c r="G829">
        <v>21</v>
      </c>
      <c r="H829" s="1">
        <v>44044</v>
      </c>
      <c r="I829" s="1">
        <v>44378</v>
      </c>
      <c r="J829">
        <v>11</v>
      </c>
      <c r="K829">
        <v>0</v>
      </c>
      <c r="L829" s="1">
        <v>44256</v>
      </c>
      <c r="M829">
        <v>210</v>
      </c>
      <c r="N829" s="11">
        <f>_xlfn.SWITCH(Sales[[#This Row],[Subscription Type]],"Basic",10,"Premium",10,"Business",25,"Enterprise",27)</f>
        <v>10</v>
      </c>
      <c r="O829">
        <f>IF(Sales[[#This Row],[Number of Users]]-Sales[[#This Row],[Licenses Bought]]&lt;0,0,Sales[[#This Row],[Number of Users]]-Sales[[#This Row],[Licenses Bought]])</f>
        <v>0</v>
      </c>
      <c r="P829" s="3">
        <f>IF(Sales[[#This Row],[Sales Month]]=MAX(Sales[Sales Month]),Sales[[#This Row],[Upsell $ Per Non-Paying User]]*Sales[[#This Row],[Non-Paying Users]],0)</f>
        <v>0</v>
      </c>
      <c r="Q829" t="str">
        <f>_xlfn.IFS(Sales[[#This Row],[Current Upsell $]]=0," ",Sales[[#This Row],[Current Upsell $]]&gt;=400,"High",Sales[[#This Row],[Current Upsell $]]&gt;=100,"Medium",Sales[[#This Row],[Current Upsell $]]&lt;100,"Low")</f>
        <v xml:space="preserve"> </v>
      </c>
      <c r="R829" t="str">
        <f>IF(Sales[[#This Row],[Current Upsell $]]&gt;0,_xlfn.TEXTJOIN(" ",FALSE,Sales[[#This Row],[Subscription Type]],Sales[[#This Row],[Upsell Priority]],TEXT(Sales[[#This Row],[Current Upsell $]],"$#")),"")</f>
        <v/>
      </c>
    </row>
    <row r="830" spans="1:18" x14ac:dyDescent="0.25">
      <c r="A830">
        <v>100088</v>
      </c>
      <c r="B830" t="s">
        <v>3</v>
      </c>
      <c r="F830">
        <v>0</v>
      </c>
      <c r="G830">
        <v>19</v>
      </c>
      <c r="H830" s="1">
        <v>44044</v>
      </c>
      <c r="I830" s="1">
        <v>44317</v>
      </c>
      <c r="J830">
        <v>9</v>
      </c>
      <c r="K830">
        <v>1</v>
      </c>
      <c r="L830" s="1">
        <v>44256</v>
      </c>
      <c r="M830">
        <v>0</v>
      </c>
      <c r="N830" s="11">
        <f>_xlfn.SWITCH(Sales[[#This Row],[Subscription Type]],"Basic",10,"Premium",10,"Business",25,"Enterprise",27)</f>
        <v>10</v>
      </c>
      <c r="O830">
        <f>IF(Sales[[#This Row],[Number of Users]]-Sales[[#This Row],[Licenses Bought]]&lt;0,0,Sales[[#This Row],[Number of Users]]-Sales[[#This Row],[Licenses Bought]])</f>
        <v>19</v>
      </c>
      <c r="P830" s="3">
        <f>IF(Sales[[#This Row],[Sales Month]]=MAX(Sales[Sales Month]),Sales[[#This Row],[Upsell $ Per Non-Paying User]]*Sales[[#This Row],[Non-Paying Users]],0)</f>
        <v>0</v>
      </c>
      <c r="Q830" t="str">
        <f>_xlfn.IFS(Sales[[#This Row],[Current Upsell $]]=0," ",Sales[[#This Row],[Current Upsell $]]&gt;=400,"High",Sales[[#This Row],[Current Upsell $]]&gt;=100,"Medium",Sales[[#This Row],[Current Upsell $]]&lt;100,"Low")</f>
        <v xml:space="preserve"> </v>
      </c>
      <c r="R830" t="str">
        <f>IF(Sales[[#This Row],[Current Upsell $]]&gt;0,_xlfn.TEXTJOIN(" ",FALSE,Sales[[#This Row],[Subscription Type]],Sales[[#This Row],[Upsell Priority]],TEXT(Sales[[#This Row],[Current Upsell $]],"$#")),"")</f>
        <v/>
      </c>
    </row>
    <row r="831" spans="1:18" x14ac:dyDescent="0.25">
      <c r="A831">
        <v>100089</v>
      </c>
      <c r="B831" t="s">
        <v>0</v>
      </c>
      <c r="D831" s="1"/>
      <c r="E831" s="1"/>
      <c r="F831">
        <v>14</v>
      </c>
      <c r="G831">
        <v>16</v>
      </c>
      <c r="H831" s="1">
        <v>44044</v>
      </c>
      <c r="I831" s="1">
        <v>44378</v>
      </c>
      <c r="J831">
        <v>11</v>
      </c>
      <c r="K831">
        <v>0</v>
      </c>
      <c r="L831" s="1">
        <v>44256</v>
      </c>
      <c r="M831">
        <v>140</v>
      </c>
      <c r="N831" s="11">
        <f>_xlfn.SWITCH(Sales[[#This Row],[Subscription Type]],"Basic",10,"Premium",10,"Business",25,"Enterprise",27)</f>
        <v>10</v>
      </c>
      <c r="O831">
        <f>IF(Sales[[#This Row],[Number of Users]]-Sales[[#This Row],[Licenses Bought]]&lt;0,0,Sales[[#This Row],[Number of Users]]-Sales[[#This Row],[Licenses Bought]])</f>
        <v>2</v>
      </c>
      <c r="P831" s="3">
        <f>IF(Sales[[#This Row],[Sales Month]]=MAX(Sales[Sales Month]),Sales[[#This Row],[Upsell $ Per Non-Paying User]]*Sales[[#This Row],[Non-Paying Users]],0)</f>
        <v>0</v>
      </c>
      <c r="Q831" t="str">
        <f>_xlfn.IFS(Sales[[#This Row],[Current Upsell $]]=0," ",Sales[[#This Row],[Current Upsell $]]&gt;=400,"High",Sales[[#This Row],[Current Upsell $]]&gt;=100,"Medium",Sales[[#This Row],[Current Upsell $]]&lt;100,"Low")</f>
        <v xml:space="preserve"> </v>
      </c>
      <c r="R831" t="str">
        <f>IF(Sales[[#This Row],[Current Upsell $]]&gt;0,_xlfn.TEXTJOIN(" ",FALSE,Sales[[#This Row],[Subscription Type]],Sales[[#This Row],[Upsell Priority]],TEXT(Sales[[#This Row],[Current Upsell $]],"$#")),"")</f>
        <v/>
      </c>
    </row>
    <row r="832" spans="1:18" x14ac:dyDescent="0.25">
      <c r="A832">
        <v>100091</v>
      </c>
      <c r="B832" t="s">
        <v>3</v>
      </c>
      <c r="F832">
        <v>0</v>
      </c>
      <c r="G832">
        <v>11</v>
      </c>
      <c r="H832" s="1">
        <v>44044</v>
      </c>
      <c r="I832" s="1">
        <v>44378</v>
      </c>
      <c r="J832">
        <v>11</v>
      </c>
      <c r="K832">
        <v>0</v>
      </c>
      <c r="L832" s="1">
        <v>44256</v>
      </c>
      <c r="M832">
        <v>0</v>
      </c>
      <c r="N832" s="11">
        <f>_xlfn.SWITCH(Sales[[#This Row],[Subscription Type]],"Basic",10,"Premium",10,"Business",25,"Enterprise",27)</f>
        <v>10</v>
      </c>
      <c r="O832">
        <f>IF(Sales[[#This Row],[Number of Users]]-Sales[[#This Row],[Licenses Bought]]&lt;0,0,Sales[[#This Row],[Number of Users]]-Sales[[#This Row],[Licenses Bought]])</f>
        <v>11</v>
      </c>
      <c r="P832" s="3">
        <f>IF(Sales[[#This Row],[Sales Month]]=MAX(Sales[Sales Month]),Sales[[#This Row],[Upsell $ Per Non-Paying User]]*Sales[[#This Row],[Non-Paying Users]],0)</f>
        <v>0</v>
      </c>
      <c r="Q832" t="str">
        <f>_xlfn.IFS(Sales[[#This Row],[Current Upsell $]]=0," ",Sales[[#This Row],[Current Upsell $]]&gt;=400,"High",Sales[[#This Row],[Current Upsell $]]&gt;=100,"Medium",Sales[[#This Row],[Current Upsell $]]&lt;100,"Low")</f>
        <v xml:space="preserve"> </v>
      </c>
      <c r="R832" t="str">
        <f>IF(Sales[[#This Row],[Current Upsell $]]&gt;0,_xlfn.TEXTJOIN(" ",FALSE,Sales[[#This Row],[Subscription Type]],Sales[[#This Row],[Upsell Priority]],TEXT(Sales[[#This Row],[Current Upsell $]],"$#")),"")</f>
        <v/>
      </c>
    </row>
    <row r="833" spans="1:18" x14ac:dyDescent="0.25">
      <c r="A833">
        <v>100092</v>
      </c>
      <c r="B833" t="s">
        <v>0</v>
      </c>
      <c r="F833">
        <v>7</v>
      </c>
      <c r="G833">
        <v>7</v>
      </c>
      <c r="H833" s="1">
        <v>44044</v>
      </c>
      <c r="I833" s="1">
        <v>44317</v>
      </c>
      <c r="J833">
        <v>9</v>
      </c>
      <c r="K833">
        <v>1</v>
      </c>
      <c r="L833" s="1">
        <v>44256</v>
      </c>
      <c r="M833">
        <v>70</v>
      </c>
      <c r="N833" s="11">
        <f>_xlfn.SWITCH(Sales[[#This Row],[Subscription Type]],"Basic",10,"Premium",10,"Business",25,"Enterprise",27)</f>
        <v>10</v>
      </c>
      <c r="O833">
        <f>IF(Sales[[#This Row],[Number of Users]]-Sales[[#This Row],[Licenses Bought]]&lt;0,0,Sales[[#This Row],[Number of Users]]-Sales[[#This Row],[Licenses Bought]])</f>
        <v>0</v>
      </c>
      <c r="P833" s="3">
        <f>IF(Sales[[#This Row],[Sales Month]]=MAX(Sales[Sales Month]),Sales[[#This Row],[Upsell $ Per Non-Paying User]]*Sales[[#This Row],[Non-Paying Users]],0)</f>
        <v>0</v>
      </c>
      <c r="Q833" t="str">
        <f>_xlfn.IFS(Sales[[#This Row],[Current Upsell $]]=0," ",Sales[[#This Row],[Current Upsell $]]&gt;=400,"High",Sales[[#This Row],[Current Upsell $]]&gt;=100,"Medium",Sales[[#This Row],[Current Upsell $]]&lt;100,"Low")</f>
        <v xml:space="preserve"> </v>
      </c>
      <c r="R833" t="str">
        <f>IF(Sales[[#This Row],[Current Upsell $]]&gt;0,_xlfn.TEXTJOIN(" ",FALSE,Sales[[#This Row],[Subscription Type]],Sales[[#This Row],[Upsell Priority]],TEXT(Sales[[#This Row],[Current Upsell $]],"$#")),"")</f>
        <v/>
      </c>
    </row>
    <row r="834" spans="1:18" x14ac:dyDescent="0.25">
      <c r="A834">
        <v>100094</v>
      </c>
      <c r="B834" t="s">
        <v>0</v>
      </c>
      <c r="F834">
        <v>4</v>
      </c>
      <c r="G834">
        <v>6</v>
      </c>
      <c r="H834" s="1">
        <v>44044</v>
      </c>
      <c r="I834" s="1">
        <v>44287</v>
      </c>
      <c r="J834">
        <v>8</v>
      </c>
      <c r="K834">
        <v>2</v>
      </c>
      <c r="L834" s="1">
        <v>44256</v>
      </c>
      <c r="M834">
        <v>40</v>
      </c>
      <c r="N834" s="11">
        <f>_xlfn.SWITCH(Sales[[#This Row],[Subscription Type]],"Basic",10,"Premium",10,"Business",25,"Enterprise",27)</f>
        <v>10</v>
      </c>
      <c r="O834">
        <f>IF(Sales[[#This Row],[Number of Users]]-Sales[[#This Row],[Licenses Bought]]&lt;0,0,Sales[[#This Row],[Number of Users]]-Sales[[#This Row],[Licenses Bought]])</f>
        <v>2</v>
      </c>
      <c r="P834" s="3">
        <f>IF(Sales[[#This Row],[Sales Month]]=MAX(Sales[Sales Month]),Sales[[#This Row],[Upsell $ Per Non-Paying User]]*Sales[[#This Row],[Non-Paying Users]],0)</f>
        <v>0</v>
      </c>
      <c r="Q834" t="str">
        <f>_xlfn.IFS(Sales[[#This Row],[Current Upsell $]]=0," ",Sales[[#This Row],[Current Upsell $]]&gt;=400,"High",Sales[[#This Row],[Current Upsell $]]&gt;=100,"Medium",Sales[[#This Row],[Current Upsell $]]&lt;100,"Low")</f>
        <v xml:space="preserve"> </v>
      </c>
      <c r="R834" t="str">
        <f>IF(Sales[[#This Row],[Current Upsell $]]&gt;0,_xlfn.TEXTJOIN(" ",FALSE,Sales[[#This Row],[Subscription Type]],Sales[[#This Row],[Upsell Priority]],TEXT(Sales[[#This Row],[Current Upsell $]],"$#")),"")</f>
        <v/>
      </c>
    </row>
    <row r="835" spans="1:18" x14ac:dyDescent="0.25">
      <c r="A835">
        <v>100096</v>
      </c>
      <c r="B835" t="s">
        <v>0</v>
      </c>
      <c r="D835" s="1"/>
      <c r="E835" s="1"/>
      <c r="F835">
        <v>4</v>
      </c>
      <c r="G835">
        <v>6</v>
      </c>
      <c r="H835" s="1">
        <v>44044</v>
      </c>
      <c r="I835" s="1">
        <v>44378</v>
      </c>
      <c r="J835">
        <v>11</v>
      </c>
      <c r="K835">
        <v>0</v>
      </c>
      <c r="L835" s="1">
        <v>44256</v>
      </c>
      <c r="M835">
        <v>40</v>
      </c>
      <c r="N835" s="11">
        <f>_xlfn.SWITCH(Sales[[#This Row],[Subscription Type]],"Basic",10,"Premium",10,"Business",25,"Enterprise",27)</f>
        <v>10</v>
      </c>
      <c r="O835">
        <f>IF(Sales[[#This Row],[Number of Users]]-Sales[[#This Row],[Licenses Bought]]&lt;0,0,Sales[[#This Row],[Number of Users]]-Sales[[#This Row],[Licenses Bought]])</f>
        <v>2</v>
      </c>
      <c r="P835" s="3">
        <f>IF(Sales[[#This Row],[Sales Month]]=MAX(Sales[Sales Month]),Sales[[#This Row],[Upsell $ Per Non-Paying User]]*Sales[[#This Row],[Non-Paying Users]],0)</f>
        <v>0</v>
      </c>
      <c r="Q835" t="str">
        <f>_xlfn.IFS(Sales[[#This Row],[Current Upsell $]]=0," ",Sales[[#This Row],[Current Upsell $]]&gt;=400,"High",Sales[[#This Row],[Current Upsell $]]&gt;=100,"Medium",Sales[[#This Row],[Current Upsell $]]&lt;100,"Low")</f>
        <v xml:space="preserve"> </v>
      </c>
      <c r="R835" t="str">
        <f>IF(Sales[[#This Row],[Current Upsell $]]&gt;0,_xlfn.TEXTJOIN(" ",FALSE,Sales[[#This Row],[Subscription Type]],Sales[[#This Row],[Upsell Priority]],TEXT(Sales[[#This Row],[Current Upsell $]],"$#")),"")</f>
        <v/>
      </c>
    </row>
    <row r="836" spans="1:18" x14ac:dyDescent="0.25">
      <c r="A836">
        <v>100100</v>
      </c>
      <c r="B836" t="s">
        <v>3</v>
      </c>
      <c r="F836">
        <v>0</v>
      </c>
      <c r="G836">
        <v>3</v>
      </c>
      <c r="H836" s="1">
        <v>44044</v>
      </c>
      <c r="I836" s="1">
        <v>44256</v>
      </c>
      <c r="J836">
        <v>7</v>
      </c>
      <c r="K836">
        <v>3</v>
      </c>
      <c r="L836" s="1">
        <v>44256</v>
      </c>
      <c r="M836">
        <v>0</v>
      </c>
      <c r="N836" s="11">
        <f>_xlfn.SWITCH(Sales[[#This Row],[Subscription Type]],"Basic",10,"Premium",10,"Business",25,"Enterprise",27)</f>
        <v>10</v>
      </c>
      <c r="O836">
        <f>IF(Sales[[#This Row],[Number of Users]]-Sales[[#This Row],[Licenses Bought]]&lt;0,0,Sales[[#This Row],[Number of Users]]-Sales[[#This Row],[Licenses Bought]])</f>
        <v>3</v>
      </c>
      <c r="P836" s="3">
        <f>IF(Sales[[#This Row],[Sales Month]]=MAX(Sales[Sales Month]),Sales[[#This Row],[Upsell $ Per Non-Paying User]]*Sales[[#This Row],[Non-Paying Users]],0)</f>
        <v>0</v>
      </c>
      <c r="Q836" t="str">
        <f>_xlfn.IFS(Sales[[#This Row],[Current Upsell $]]=0," ",Sales[[#This Row],[Current Upsell $]]&gt;=400,"High",Sales[[#This Row],[Current Upsell $]]&gt;=100,"Medium",Sales[[#This Row],[Current Upsell $]]&lt;100,"Low")</f>
        <v xml:space="preserve"> </v>
      </c>
      <c r="R836" t="str">
        <f>IF(Sales[[#This Row],[Current Upsell $]]&gt;0,_xlfn.TEXTJOIN(" ",FALSE,Sales[[#This Row],[Subscription Type]],Sales[[#This Row],[Upsell Priority]],TEXT(Sales[[#This Row],[Current Upsell $]],"$#")),"")</f>
        <v/>
      </c>
    </row>
    <row r="837" spans="1:18" x14ac:dyDescent="0.25">
      <c r="A837">
        <v>100103</v>
      </c>
      <c r="B837" t="s">
        <v>3</v>
      </c>
      <c r="F837">
        <v>0</v>
      </c>
      <c r="G837">
        <v>2</v>
      </c>
      <c r="H837" s="1">
        <v>44044</v>
      </c>
      <c r="I837" s="1">
        <v>44256</v>
      </c>
      <c r="J837">
        <v>7</v>
      </c>
      <c r="K837">
        <v>3</v>
      </c>
      <c r="L837" s="1">
        <v>44256</v>
      </c>
      <c r="M837">
        <v>0</v>
      </c>
      <c r="N837" s="11">
        <f>_xlfn.SWITCH(Sales[[#This Row],[Subscription Type]],"Basic",10,"Premium",10,"Business",25,"Enterprise",27)</f>
        <v>10</v>
      </c>
      <c r="O837">
        <f>IF(Sales[[#This Row],[Number of Users]]-Sales[[#This Row],[Licenses Bought]]&lt;0,0,Sales[[#This Row],[Number of Users]]-Sales[[#This Row],[Licenses Bought]])</f>
        <v>2</v>
      </c>
      <c r="P837" s="3">
        <f>IF(Sales[[#This Row],[Sales Month]]=MAX(Sales[Sales Month]),Sales[[#This Row],[Upsell $ Per Non-Paying User]]*Sales[[#This Row],[Non-Paying Users]],0)</f>
        <v>0</v>
      </c>
      <c r="Q837" t="str">
        <f>_xlfn.IFS(Sales[[#This Row],[Current Upsell $]]=0," ",Sales[[#This Row],[Current Upsell $]]&gt;=400,"High",Sales[[#This Row],[Current Upsell $]]&gt;=100,"Medium",Sales[[#This Row],[Current Upsell $]]&lt;100,"Low")</f>
        <v xml:space="preserve"> </v>
      </c>
      <c r="R837" t="str">
        <f>IF(Sales[[#This Row],[Current Upsell $]]&gt;0,_xlfn.TEXTJOIN(" ",FALSE,Sales[[#This Row],[Subscription Type]],Sales[[#This Row],[Upsell Priority]],TEXT(Sales[[#This Row],[Current Upsell $]],"$#")),"")</f>
        <v/>
      </c>
    </row>
    <row r="838" spans="1:18" x14ac:dyDescent="0.25">
      <c r="A838">
        <v>100108</v>
      </c>
      <c r="B838" t="s">
        <v>0</v>
      </c>
      <c r="D838" s="1"/>
      <c r="E838" s="1"/>
      <c r="F838">
        <v>1</v>
      </c>
      <c r="G838">
        <v>2</v>
      </c>
      <c r="H838" s="1">
        <v>44044</v>
      </c>
      <c r="I838" s="1">
        <v>44378</v>
      </c>
      <c r="J838">
        <v>11</v>
      </c>
      <c r="K838">
        <v>0</v>
      </c>
      <c r="L838" s="1">
        <v>44256</v>
      </c>
      <c r="M838">
        <v>10</v>
      </c>
      <c r="N838" s="11">
        <f>_xlfn.SWITCH(Sales[[#This Row],[Subscription Type]],"Basic",10,"Premium",10,"Business",25,"Enterprise",27)</f>
        <v>10</v>
      </c>
      <c r="O838">
        <f>IF(Sales[[#This Row],[Number of Users]]-Sales[[#This Row],[Licenses Bought]]&lt;0,0,Sales[[#This Row],[Number of Users]]-Sales[[#This Row],[Licenses Bought]])</f>
        <v>1</v>
      </c>
      <c r="P838" s="3">
        <f>IF(Sales[[#This Row],[Sales Month]]=MAX(Sales[Sales Month]),Sales[[#This Row],[Upsell $ Per Non-Paying User]]*Sales[[#This Row],[Non-Paying Users]],0)</f>
        <v>0</v>
      </c>
      <c r="Q838" t="str">
        <f>_xlfn.IFS(Sales[[#This Row],[Current Upsell $]]=0," ",Sales[[#This Row],[Current Upsell $]]&gt;=400,"High",Sales[[#This Row],[Current Upsell $]]&gt;=100,"Medium",Sales[[#This Row],[Current Upsell $]]&lt;100,"Low")</f>
        <v xml:space="preserve"> </v>
      </c>
      <c r="R838" t="str">
        <f>IF(Sales[[#This Row],[Current Upsell $]]&gt;0,_xlfn.TEXTJOIN(" ",FALSE,Sales[[#This Row],[Subscription Type]],Sales[[#This Row],[Upsell Priority]],TEXT(Sales[[#This Row],[Current Upsell $]],"$#")),"")</f>
        <v/>
      </c>
    </row>
    <row r="839" spans="1:18" x14ac:dyDescent="0.25">
      <c r="A839">
        <v>100109</v>
      </c>
      <c r="B839" t="s">
        <v>0</v>
      </c>
      <c r="D839" s="1"/>
      <c r="E839" s="1"/>
      <c r="F839">
        <v>1</v>
      </c>
      <c r="G839">
        <v>2</v>
      </c>
      <c r="H839" s="1">
        <v>44044</v>
      </c>
      <c r="I839" s="1">
        <v>44378</v>
      </c>
      <c r="J839">
        <v>11</v>
      </c>
      <c r="K839">
        <v>0</v>
      </c>
      <c r="L839" s="1">
        <v>44256</v>
      </c>
      <c r="M839">
        <v>10</v>
      </c>
      <c r="N839" s="11">
        <f>_xlfn.SWITCH(Sales[[#This Row],[Subscription Type]],"Basic",10,"Premium",10,"Business",25,"Enterprise",27)</f>
        <v>10</v>
      </c>
      <c r="O839">
        <f>IF(Sales[[#This Row],[Number of Users]]-Sales[[#This Row],[Licenses Bought]]&lt;0,0,Sales[[#This Row],[Number of Users]]-Sales[[#This Row],[Licenses Bought]])</f>
        <v>1</v>
      </c>
      <c r="P839" s="3">
        <f>IF(Sales[[#This Row],[Sales Month]]=MAX(Sales[Sales Month]),Sales[[#This Row],[Upsell $ Per Non-Paying User]]*Sales[[#This Row],[Non-Paying Users]],0)</f>
        <v>0</v>
      </c>
      <c r="Q839" t="str">
        <f>_xlfn.IFS(Sales[[#This Row],[Current Upsell $]]=0," ",Sales[[#This Row],[Current Upsell $]]&gt;=400,"High",Sales[[#This Row],[Current Upsell $]]&gt;=100,"Medium",Sales[[#This Row],[Current Upsell $]]&lt;100,"Low")</f>
        <v xml:space="preserve"> </v>
      </c>
      <c r="R839" t="str">
        <f>IF(Sales[[#This Row],[Current Upsell $]]&gt;0,_xlfn.TEXTJOIN(" ",FALSE,Sales[[#This Row],[Subscription Type]],Sales[[#This Row],[Upsell Priority]],TEXT(Sales[[#This Row],[Current Upsell $]],"$#")),"")</f>
        <v/>
      </c>
    </row>
    <row r="840" spans="1:18" x14ac:dyDescent="0.25">
      <c r="A840">
        <v>100110</v>
      </c>
      <c r="B840" t="s">
        <v>0</v>
      </c>
      <c r="D840" s="1"/>
      <c r="E840" s="1"/>
      <c r="F840">
        <v>62</v>
      </c>
      <c r="G840">
        <v>69</v>
      </c>
      <c r="H840" s="1">
        <v>44075</v>
      </c>
      <c r="I840" s="1">
        <v>44378</v>
      </c>
      <c r="J840">
        <v>10</v>
      </c>
      <c r="K840">
        <v>0</v>
      </c>
      <c r="L840" s="1">
        <v>44256</v>
      </c>
      <c r="M840">
        <v>620</v>
      </c>
      <c r="N840" s="11">
        <f>_xlfn.SWITCH(Sales[[#This Row],[Subscription Type]],"Basic",10,"Premium",10,"Business",25,"Enterprise",27)</f>
        <v>10</v>
      </c>
      <c r="O840">
        <f>IF(Sales[[#This Row],[Number of Users]]-Sales[[#This Row],[Licenses Bought]]&lt;0,0,Sales[[#This Row],[Number of Users]]-Sales[[#This Row],[Licenses Bought]])</f>
        <v>7</v>
      </c>
      <c r="P840" s="3">
        <f>IF(Sales[[#This Row],[Sales Month]]=MAX(Sales[Sales Month]),Sales[[#This Row],[Upsell $ Per Non-Paying User]]*Sales[[#This Row],[Non-Paying Users]],0)</f>
        <v>0</v>
      </c>
      <c r="Q840" t="str">
        <f>_xlfn.IFS(Sales[[#This Row],[Current Upsell $]]=0," ",Sales[[#This Row],[Current Upsell $]]&gt;=400,"High",Sales[[#This Row],[Current Upsell $]]&gt;=100,"Medium",Sales[[#This Row],[Current Upsell $]]&lt;100,"Low")</f>
        <v xml:space="preserve"> </v>
      </c>
      <c r="R840" t="str">
        <f>IF(Sales[[#This Row],[Current Upsell $]]&gt;0,_xlfn.TEXTJOIN(" ",FALSE,Sales[[#This Row],[Subscription Type]],Sales[[#This Row],[Upsell Priority]],TEXT(Sales[[#This Row],[Current Upsell $]],"$#")),"")</f>
        <v/>
      </c>
    </row>
    <row r="841" spans="1:18" x14ac:dyDescent="0.25">
      <c r="A841">
        <v>100222</v>
      </c>
      <c r="B841" t="s">
        <v>3</v>
      </c>
      <c r="D841" s="1"/>
      <c r="E841" s="1"/>
      <c r="F841">
        <v>0</v>
      </c>
      <c r="G841">
        <v>58</v>
      </c>
      <c r="H841" s="1">
        <v>44256</v>
      </c>
      <c r="I841" s="1">
        <v>44378</v>
      </c>
      <c r="J841">
        <v>4</v>
      </c>
      <c r="K841">
        <v>0</v>
      </c>
      <c r="L841" s="1">
        <v>44256</v>
      </c>
      <c r="M841">
        <v>0</v>
      </c>
      <c r="N841" s="11">
        <f>_xlfn.SWITCH(Sales[[#This Row],[Subscription Type]],"Basic",10,"Premium",10,"Business",25,"Enterprise",27)</f>
        <v>10</v>
      </c>
      <c r="O841">
        <f>IF(Sales[[#This Row],[Number of Users]]-Sales[[#This Row],[Licenses Bought]]&lt;0,0,Sales[[#This Row],[Number of Users]]-Sales[[#This Row],[Licenses Bought]])</f>
        <v>58</v>
      </c>
      <c r="P841" s="3">
        <f>IF(Sales[[#This Row],[Sales Month]]=MAX(Sales[Sales Month]),Sales[[#This Row],[Upsell $ Per Non-Paying User]]*Sales[[#This Row],[Non-Paying Users]],0)</f>
        <v>0</v>
      </c>
      <c r="Q841" t="str">
        <f>_xlfn.IFS(Sales[[#This Row],[Current Upsell $]]=0," ",Sales[[#This Row],[Current Upsell $]]&gt;=400,"High",Sales[[#This Row],[Current Upsell $]]&gt;=100,"Medium",Sales[[#This Row],[Current Upsell $]]&lt;100,"Low")</f>
        <v xml:space="preserve"> </v>
      </c>
      <c r="R841" t="str">
        <f>IF(Sales[[#This Row],[Current Upsell $]]&gt;0,_xlfn.TEXTJOIN(" ",FALSE,Sales[[#This Row],[Subscription Type]],Sales[[#This Row],[Upsell Priority]],TEXT(Sales[[#This Row],[Current Upsell $]],"$#")),"")</f>
        <v/>
      </c>
    </row>
    <row r="842" spans="1:18" x14ac:dyDescent="0.25">
      <c r="A842">
        <v>100111</v>
      </c>
      <c r="B842" t="s">
        <v>1</v>
      </c>
      <c r="D842" s="1"/>
      <c r="E842" s="1"/>
      <c r="F842">
        <v>48</v>
      </c>
      <c r="G842">
        <v>54</v>
      </c>
      <c r="H842" s="1">
        <v>44075</v>
      </c>
      <c r="I842" s="1">
        <v>44378</v>
      </c>
      <c r="J842">
        <v>10</v>
      </c>
      <c r="K842">
        <v>0</v>
      </c>
      <c r="L842" s="1">
        <v>44256</v>
      </c>
      <c r="M842">
        <v>1200</v>
      </c>
      <c r="N842" s="11">
        <f>_xlfn.SWITCH(Sales[[#This Row],[Subscription Type]],"Basic",10,"Premium",10,"Business",25,"Enterprise",27)</f>
        <v>25</v>
      </c>
      <c r="O842">
        <f>IF(Sales[[#This Row],[Number of Users]]-Sales[[#This Row],[Licenses Bought]]&lt;0,0,Sales[[#This Row],[Number of Users]]-Sales[[#This Row],[Licenses Bought]])</f>
        <v>6</v>
      </c>
      <c r="P842" s="3">
        <f>IF(Sales[[#This Row],[Sales Month]]=MAX(Sales[Sales Month]),Sales[[#This Row],[Upsell $ Per Non-Paying User]]*Sales[[#This Row],[Non-Paying Users]],0)</f>
        <v>0</v>
      </c>
      <c r="Q842" t="str">
        <f>_xlfn.IFS(Sales[[#This Row],[Current Upsell $]]=0," ",Sales[[#This Row],[Current Upsell $]]&gt;=400,"High",Sales[[#This Row],[Current Upsell $]]&gt;=100,"Medium",Sales[[#This Row],[Current Upsell $]]&lt;100,"Low")</f>
        <v xml:space="preserve"> </v>
      </c>
      <c r="R842" t="str">
        <f>IF(Sales[[#This Row],[Current Upsell $]]&gt;0,_xlfn.TEXTJOIN(" ",FALSE,Sales[[#This Row],[Subscription Type]],Sales[[#This Row],[Upsell Priority]],TEXT(Sales[[#This Row],[Current Upsell $]],"$#")),"")</f>
        <v/>
      </c>
    </row>
    <row r="843" spans="1:18" x14ac:dyDescent="0.25">
      <c r="A843">
        <v>100018</v>
      </c>
      <c r="B843" t="s">
        <v>1</v>
      </c>
      <c r="D843" s="1"/>
      <c r="E843" s="1"/>
      <c r="F843">
        <v>58</v>
      </c>
      <c r="G843">
        <v>81</v>
      </c>
      <c r="H843" s="1">
        <v>43922</v>
      </c>
      <c r="I843" s="1">
        <v>44378</v>
      </c>
      <c r="J843">
        <v>15</v>
      </c>
      <c r="K843">
        <v>0</v>
      </c>
      <c r="L843" s="1">
        <v>44256</v>
      </c>
      <c r="M843">
        <v>1450</v>
      </c>
      <c r="N843" s="11">
        <f>_xlfn.SWITCH(Sales[[#This Row],[Subscription Type]],"Basic",10,"Premium",10,"Business",25,"Enterprise",27)</f>
        <v>25</v>
      </c>
      <c r="O843">
        <f>IF(Sales[[#This Row],[Number of Users]]-Sales[[#This Row],[Licenses Bought]]&lt;0,0,Sales[[#This Row],[Number of Users]]-Sales[[#This Row],[Licenses Bought]])</f>
        <v>23</v>
      </c>
      <c r="P843" s="3">
        <f>IF(Sales[[#This Row],[Sales Month]]=MAX(Sales[Sales Month]),Sales[[#This Row],[Upsell $ Per Non-Paying User]]*Sales[[#This Row],[Non-Paying Users]],0)</f>
        <v>0</v>
      </c>
      <c r="Q843" t="str">
        <f>_xlfn.IFS(Sales[[#This Row],[Current Upsell $]]=0," ",Sales[[#This Row],[Current Upsell $]]&gt;=400,"High",Sales[[#This Row],[Current Upsell $]]&gt;=100,"Medium",Sales[[#This Row],[Current Upsell $]]&lt;100,"Low")</f>
        <v xml:space="preserve"> </v>
      </c>
      <c r="R843" t="str">
        <f>IF(Sales[[#This Row],[Current Upsell $]]&gt;0,_xlfn.TEXTJOIN(" ",FALSE,Sales[[#This Row],[Subscription Type]],Sales[[#This Row],[Upsell Priority]],TEXT(Sales[[#This Row],[Current Upsell $]],"$#")),"")</f>
        <v/>
      </c>
    </row>
    <row r="844" spans="1:18" x14ac:dyDescent="0.25">
      <c r="A844">
        <v>100112</v>
      </c>
      <c r="B844" t="s">
        <v>1</v>
      </c>
      <c r="D844" s="1"/>
      <c r="E844" s="1"/>
      <c r="F844">
        <v>47</v>
      </c>
      <c r="G844">
        <v>49</v>
      </c>
      <c r="H844" s="1">
        <v>44075</v>
      </c>
      <c r="I844" s="1">
        <v>44378</v>
      </c>
      <c r="J844">
        <v>10</v>
      </c>
      <c r="K844">
        <v>0</v>
      </c>
      <c r="L844" s="1">
        <v>44256</v>
      </c>
      <c r="M844">
        <v>1175</v>
      </c>
      <c r="N844" s="11">
        <f>_xlfn.SWITCH(Sales[[#This Row],[Subscription Type]],"Basic",10,"Premium",10,"Business",25,"Enterprise",27)</f>
        <v>25</v>
      </c>
      <c r="O844">
        <f>IF(Sales[[#This Row],[Number of Users]]-Sales[[#This Row],[Licenses Bought]]&lt;0,0,Sales[[#This Row],[Number of Users]]-Sales[[#This Row],[Licenses Bought]])</f>
        <v>2</v>
      </c>
      <c r="P844" s="3">
        <f>IF(Sales[[#This Row],[Sales Month]]=MAX(Sales[Sales Month]),Sales[[#This Row],[Upsell $ Per Non-Paying User]]*Sales[[#This Row],[Non-Paying Users]],0)</f>
        <v>0</v>
      </c>
      <c r="Q844" t="str">
        <f>_xlfn.IFS(Sales[[#This Row],[Current Upsell $]]=0," ",Sales[[#This Row],[Current Upsell $]]&gt;=400,"High",Sales[[#This Row],[Current Upsell $]]&gt;=100,"Medium",Sales[[#This Row],[Current Upsell $]]&lt;100,"Low")</f>
        <v xml:space="preserve"> </v>
      </c>
      <c r="R844" t="str">
        <f>IF(Sales[[#This Row],[Current Upsell $]]&gt;0,_xlfn.TEXTJOIN(" ",FALSE,Sales[[#This Row],[Subscription Type]],Sales[[#This Row],[Upsell Priority]],TEXT(Sales[[#This Row],[Current Upsell $]],"$#")),"")</f>
        <v/>
      </c>
    </row>
    <row r="845" spans="1:18" x14ac:dyDescent="0.25">
      <c r="A845">
        <v>100114</v>
      </c>
      <c r="B845" t="s">
        <v>1</v>
      </c>
      <c r="D845" s="1"/>
      <c r="E845" s="1"/>
      <c r="F845">
        <v>43</v>
      </c>
      <c r="G845">
        <v>48</v>
      </c>
      <c r="H845" s="1">
        <v>44075</v>
      </c>
      <c r="I845" s="1">
        <v>44378</v>
      </c>
      <c r="J845">
        <v>10</v>
      </c>
      <c r="K845">
        <v>0</v>
      </c>
      <c r="L845" s="1">
        <v>44256</v>
      </c>
      <c r="M845">
        <v>1075</v>
      </c>
      <c r="N845" s="11">
        <f>_xlfn.SWITCH(Sales[[#This Row],[Subscription Type]],"Basic",10,"Premium",10,"Business",25,"Enterprise",27)</f>
        <v>25</v>
      </c>
      <c r="O845">
        <f>IF(Sales[[#This Row],[Number of Users]]-Sales[[#This Row],[Licenses Bought]]&lt;0,0,Sales[[#This Row],[Number of Users]]-Sales[[#This Row],[Licenses Bought]])</f>
        <v>5</v>
      </c>
      <c r="P845" s="3">
        <f>IF(Sales[[#This Row],[Sales Month]]=MAX(Sales[Sales Month]),Sales[[#This Row],[Upsell $ Per Non-Paying User]]*Sales[[#This Row],[Non-Paying Users]],0)</f>
        <v>0</v>
      </c>
      <c r="Q845" t="str">
        <f>_xlfn.IFS(Sales[[#This Row],[Current Upsell $]]=0," ",Sales[[#This Row],[Current Upsell $]]&gt;=400,"High",Sales[[#This Row],[Current Upsell $]]&gt;=100,"Medium",Sales[[#This Row],[Current Upsell $]]&lt;100,"Low")</f>
        <v xml:space="preserve"> </v>
      </c>
      <c r="R845" t="str">
        <f>IF(Sales[[#This Row],[Current Upsell $]]&gt;0,_xlfn.TEXTJOIN(" ",FALSE,Sales[[#This Row],[Subscription Type]],Sales[[#This Row],[Upsell Priority]],TEXT(Sales[[#This Row],[Current Upsell $]],"$#")),"")</f>
        <v/>
      </c>
    </row>
    <row r="846" spans="1:18" x14ac:dyDescent="0.25">
      <c r="A846">
        <v>100115</v>
      </c>
      <c r="B846" t="s">
        <v>0</v>
      </c>
      <c r="D846" s="1"/>
      <c r="E846" s="1"/>
      <c r="F846">
        <v>33</v>
      </c>
      <c r="G846">
        <v>50</v>
      </c>
      <c r="H846" s="1">
        <v>44075</v>
      </c>
      <c r="I846" s="1">
        <v>44378</v>
      </c>
      <c r="J846">
        <v>10</v>
      </c>
      <c r="K846">
        <v>0</v>
      </c>
      <c r="L846" s="1">
        <v>44256</v>
      </c>
      <c r="M846">
        <v>330</v>
      </c>
      <c r="N846" s="11">
        <f>_xlfn.SWITCH(Sales[[#This Row],[Subscription Type]],"Basic",10,"Premium",10,"Business",25,"Enterprise",27)</f>
        <v>10</v>
      </c>
      <c r="O846">
        <f>IF(Sales[[#This Row],[Number of Users]]-Sales[[#This Row],[Licenses Bought]]&lt;0,0,Sales[[#This Row],[Number of Users]]-Sales[[#This Row],[Licenses Bought]])</f>
        <v>17</v>
      </c>
      <c r="P846" s="3">
        <f>IF(Sales[[#This Row],[Sales Month]]=MAX(Sales[Sales Month]),Sales[[#This Row],[Upsell $ Per Non-Paying User]]*Sales[[#This Row],[Non-Paying Users]],0)</f>
        <v>0</v>
      </c>
      <c r="Q846" t="str">
        <f>_xlfn.IFS(Sales[[#This Row],[Current Upsell $]]=0," ",Sales[[#This Row],[Current Upsell $]]&gt;=400,"High",Sales[[#This Row],[Current Upsell $]]&gt;=100,"Medium",Sales[[#This Row],[Current Upsell $]]&lt;100,"Low")</f>
        <v xml:space="preserve"> </v>
      </c>
      <c r="R846" t="str">
        <f>IF(Sales[[#This Row],[Current Upsell $]]&gt;0,_xlfn.TEXTJOIN(" ",FALSE,Sales[[#This Row],[Subscription Type]],Sales[[#This Row],[Upsell Priority]],TEXT(Sales[[#This Row],[Current Upsell $]],"$#")),"")</f>
        <v/>
      </c>
    </row>
    <row r="847" spans="1:18" x14ac:dyDescent="0.25">
      <c r="A847">
        <v>100116</v>
      </c>
      <c r="B847" t="s">
        <v>0</v>
      </c>
      <c r="D847" s="1"/>
      <c r="E847" s="1"/>
      <c r="F847">
        <v>32</v>
      </c>
      <c r="G847">
        <v>46</v>
      </c>
      <c r="H847" s="1">
        <v>44075</v>
      </c>
      <c r="I847" s="1">
        <v>44378</v>
      </c>
      <c r="J847">
        <v>10</v>
      </c>
      <c r="K847">
        <v>0</v>
      </c>
      <c r="L847" s="1">
        <v>44256</v>
      </c>
      <c r="M847">
        <v>320</v>
      </c>
      <c r="N847" s="11">
        <f>_xlfn.SWITCH(Sales[[#This Row],[Subscription Type]],"Basic",10,"Premium",10,"Business",25,"Enterprise",27)</f>
        <v>10</v>
      </c>
      <c r="O847">
        <f>IF(Sales[[#This Row],[Number of Users]]-Sales[[#This Row],[Licenses Bought]]&lt;0,0,Sales[[#This Row],[Number of Users]]-Sales[[#This Row],[Licenses Bought]])</f>
        <v>14</v>
      </c>
      <c r="P847" s="3">
        <f>IF(Sales[[#This Row],[Sales Month]]=MAX(Sales[Sales Month]),Sales[[#This Row],[Upsell $ Per Non-Paying User]]*Sales[[#This Row],[Non-Paying Users]],0)</f>
        <v>0</v>
      </c>
      <c r="Q847" t="str">
        <f>_xlfn.IFS(Sales[[#This Row],[Current Upsell $]]=0," ",Sales[[#This Row],[Current Upsell $]]&gt;=400,"High",Sales[[#This Row],[Current Upsell $]]&gt;=100,"Medium",Sales[[#This Row],[Current Upsell $]]&lt;100,"Low")</f>
        <v xml:space="preserve"> </v>
      </c>
      <c r="R847" t="str">
        <f>IF(Sales[[#This Row],[Current Upsell $]]&gt;0,_xlfn.TEXTJOIN(" ",FALSE,Sales[[#This Row],[Subscription Type]],Sales[[#This Row],[Upsell Priority]],TEXT(Sales[[#This Row],[Current Upsell $]],"$#")),"")</f>
        <v/>
      </c>
    </row>
    <row r="848" spans="1:18" x14ac:dyDescent="0.25">
      <c r="A848">
        <v>100117</v>
      </c>
      <c r="B848" t="s">
        <v>1</v>
      </c>
      <c r="D848" s="1"/>
      <c r="E848" s="1"/>
      <c r="F848">
        <v>31</v>
      </c>
      <c r="G848">
        <v>43</v>
      </c>
      <c r="H848" s="1">
        <v>44075</v>
      </c>
      <c r="I848" s="1">
        <v>44378</v>
      </c>
      <c r="J848">
        <v>10</v>
      </c>
      <c r="K848">
        <v>0</v>
      </c>
      <c r="L848" s="1">
        <v>44256</v>
      </c>
      <c r="M848">
        <v>775</v>
      </c>
      <c r="N848" s="11">
        <f>_xlfn.SWITCH(Sales[[#This Row],[Subscription Type]],"Basic",10,"Premium",10,"Business",25,"Enterprise",27)</f>
        <v>25</v>
      </c>
      <c r="O848">
        <f>IF(Sales[[#This Row],[Number of Users]]-Sales[[#This Row],[Licenses Bought]]&lt;0,0,Sales[[#This Row],[Number of Users]]-Sales[[#This Row],[Licenses Bought]])</f>
        <v>12</v>
      </c>
      <c r="P848" s="3">
        <f>IF(Sales[[#This Row],[Sales Month]]=MAX(Sales[Sales Month]),Sales[[#This Row],[Upsell $ Per Non-Paying User]]*Sales[[#This Row],[Non-Paying Users]],0)</f>
        <v>0</v>
      </c>
      <c r="Q848" t="str">
        <f>_xlfn.IFS(Sales[[#This Row],[Current Upsell $]]=0," ",Sales[[#This Row],[Current Upsell $]]&gt;=400,"High",Sales[[#This Row],[Current Upsell $]]&gt;=100,"Medium",Sales[[#This Row],[Current Upsell $]]&lt;100,"Low")</f>
        <v xml:space="preserve"> </v>
      </c>
      <c r="R848" t="str">
        <f>IF(Sales[[#This Row],[Current Upsell $]]&gt;0,_xlfn.TEXTJOIN(" ",FALSE,Sales[[#This Row],[Subscription Type]],Sales[[#This Row],[Upsell Priority]],TEXT(Sales[[#This Row],[Current Upsell $]],"$#")),"")</f>
        <v/>
      </c>
    </row>
    <row r="849" spans="1:18" x14ac:dyDescent="0.25">
      <c r="A849">
        <v>100118</v>
      </c>
      <c r="B849" t="s">
        <v>0</v>
      </c>
      <c r="D849" s="1"/>
      <c r="E849" s="1"/>
      <c r="F849">
        <v>31</v>
      </c>
      <c r="G849">
        <v>33</v>
      </c>
      <c r="H849" s="1">
        <v>44075</v>
      </c>
      <c r="I849" s="1">
        <v>44378</v>
      </c>
      <c r="J849">
        <v>10</v>
      </c>
      <c r="K849">
        <v>0</v>
      </c>
      <c r="L849" s="1">
        <v>44256</v>
      </c>
      <c r="M849">
        <v>310</v>
      </c>
      <c r="N849" s="11">
        <f>_xlfn.SWITCH(Sales[[#This Row],[Subscription Type]],"Basic",10,"Premium",10,"Business",25,"Enterprise",27)</f>
        <v>10</v>
      </c>
      <c r="O849">
        <f>IF(Sales[[#This Row],[Number of Users]]-Sales[[#This Row],[Licenses Bought]]&lt;0,0,Sales[[#This Row],[Number of Users]]-Sales[[#This Row],[Licenses Bought]])</f>
        <v>2</v>
      </c>
      <c r="P849" s="3">
        <f>IF(Sales[[#This Row],[Sales Month]]=MAX(Sales[Sales Month]),Sales[[#This Row],[Upsell $ Per Non-Paying User]]*Sales[[#This Row],[Non-Paying Users]],0)</f>
        <v>0</v>
      </c>
      <c r="Q849" t="str">
        <f>_xlfn.IFS(Sales[[#This Row],[Current Upsell $]]=0," ",Sales[[#This Row],[Current Upsell $]]&gt;=400,"High",Sales[[#This Row],[Current Upsell $]]&gt;=100,"Medium",Sales[[#This Row],[Current Upsell $]]&lt;100,"Low")</f>
        <v xml:space="preserve"> </v>
      </c>
      <c r="R849" t="str">
        <f>IF(Sales[[#This Row],[Current Upsell $]]&gt;0,_xlfn.TEXTJOIN(" ",FALSE,Sales[[#This Row],[Subscription Type]],Sales[[#This Row],[Upsell Priority]],TEXT(Sales[[#This Row],[Current Upsell $]],"$#")),"")</f>
        <v/>
      </c>
    </row>
    <row r="850" spans="1:18" x14ac:dyDescent="0.25">
      <c r="A850">
        <v>100119</v>
      </c>
      <c r="B850" t="s">
        <v>0</v>
      </c>
      <c r="D850" s="1"/>
      <c r="E850" s="1"/>
      <c r="F850">
        <v>26</v>
      </c>
      <c r="G850">
        <v>36</v>
      </c>
      <c r="H850" s="1">
        <v>44075</v>
      </c>
      <c r="I850" s="1">
        <v>44378</v>
      </c>
      <c r="J850">
        <v>10</v>
      </c>
      <c r="K850">
        <v>0</v>
      </c>
      <c r="L850" s="1">
        <v>44256</v>
      </c>
      <c r="M850">
        <v>260</v>
      </c>
      <c r="N850" s="11">
        <f>_xlfn.SWITCH(Sales[[#This Row],[Subscription Type]],"Basic",10,"Premium",10,"Business",25,"Enterprise",27)</f>
        <v>10</v>
      </c>
      <c r="O850">
        <f>IF(Sales[[#This Row],[Number of Users]]-Sales[[#This Row],[Licenses Bought]]&lt;0,0,Sales[[#This Row],[Number of Users]]-Sales[[#This Row],[Licenses Bought]])</f>
        <v>10</v>
      </c>
      <c r="P850" s="3">
        <f>IF(Sales[[#This Row],[Sales Month]]=MAX(Sales[Sales Month]),Sales[[#This Row],[Upsell $ Per Non-Paying User]]*Sales[[#This Row],[Non-Paying Users]],0)</f>
        <v>0</v>
      </c>
      <c r="Q850" t="str">
        <f>_xlfn.IFS(Sales[[#This Row],[Current Upsell $]]=0," ",Sales[[#This Row],[Current Upsell $]]&gt;=400,"High",Sales[[#This Row],[Current Upsell $]]&gt;=100,"Medium",Sales[[#This Row],[Current Upsell $]]&lt;100,"Low")</f>
        <v xml:space="preserve"> </v>
      </c>
      <c r="R850" t="str">
        <f>IF(Sales[[#This Row],[Current Upsell $]]&gt;0,_xlfn.TEXTJOIN(" ",FALSE,Sales[[#This Row],[Subscription Type]],Sales[[#This Row],[Upsell Priority]],TEXT(Sales[[#This Row],[Current Upsell $]],"$#")),"")</f>
        <v/>
      </c>
    </row>
    <row r="851" spans="1:18" x14ac:dyDescent="0.25">
      <c r="A851">
        <v>100120</v>
      </c>
      <c r="B851" t="s">
        <v>1</v>
      </c>
      <c r="D851" s="1"/>
      <c r="E851" s="1"/>
      <c r="F851">
        <v>16</v>
      </c>
      <c r="G851">
        <v>24</v>
      </c>
      <c r="H851" s="1">
        <v>44075</v>
      </c>
      <c r="I851" s="1">
        <v>44378</v>
      </c>
      <c r="J851">
        <v>10</v>
      </c>
      <c r="K851">
        <v>0</v>
      </c>
      <c r="L851" s="1">
        <v>44256</v>
      </c>
      <c r="M851">
        <v>400</v>
      </c>
      <c r="N851" s="11">
        <f>_xlfn.SWITCH(Sales[[#This Row],[Subscription Type]],"Basic",10,"Premium",10,"Business",25,"Enterprise",27)</f>
        <v>25</v>
      </c>
      <c r="O851">
        <f>IF(Sales[[#This Row],[Number of Users]]-Sales[[#This Row],[Licenses Bought]]&lt;0,0,Sales[[#This Row],[Number of Users]]-Sales[[#This Row],[Licenses Bought]])</f>
        <v>8</v>
      </c>
      <c r="P851" s="3">
        <f>IF(Sales[[#This Row],[Sales Month]]=MAX(Sales[Sales Month]),Sales[[#This Row],[Upsell $ Per Non-Paying User]]*Sales[[#This Row],[Non-Paying Users]],0)</f>
        <v>0</v>
      </c>
      <c r="Q851" t="str">
        <f>_xlfn.IFS(Sales[[#This Row],[Current Upsell $]]=0," ",Sales[[#This Row],[Current Upsell $]]&gt;=400,"High",Sales[[#This Row],[Current Upsell $]]&gt;=100,"Medium",Sales[[#This Row],[Current Upsell $]]&lt;100,"Low")</f>
        <v xml:space="preserve"> </v>
      </c>
      <c r="R851" t="str">
        <f>IF(Sales[[#This Row],[Current Upsell $]]&gt;0,_xlfn.TEXTJOIN(" ",FALSE,Sales[[#This Row],[Subscription Type]],Sales[[#This Row],[Upsell Priority]],TEXT(Sales[[#This Row],[Current Upsell $]],"$#")),"")</f>
        <v/>
      </c>
    </row>
    <row r="852" spans="1:18" x14ac:dyDescent="0.25">
      <c r="A852">
        <v>100121</v>
      </c>
      <c r="B852" t="s">
        <v>1</v>
      </c>
      <c r="D852" s="1"/>
      <c r="E852" s="1"/>
      <c r="F852">
        <v>16</v>
      </c>
      <c r="G852">
        <v>20</v>
      </c>
      <c r="H852" s="1">
        <v>44075</v>
      </c>
      <c r="I852" s="1">
        <v>44378</v>
      </c>
      <c r="J852">
        <v>10</v>
      </c>
      <c r="K852">
        <v>0</v>
      </c>
      <c r="L852" s="1">
        <v>44256</v>
      </c>
      <c r="M852">
        <v>400</v>
      </c>
      <c r="N852" s="11">
        <f>_xlfn.SWITCH(Sales[[#This Row],[Subscription Type]],"Basic",10,"Premium",10,"Business",25,"Enterprise",27)</f>
        <v>25</v>
      </c>
      <c r="O852">
        <f>IF(Sales[[#This Row],[Number of Users]]-Sales[[#This Row],[Licenses Bought]]&lt;0,0,Sales[[#This Row],[Number of Users]]-Sales[[#This Row],[Licenses Bought]])</f>
        <v>4</v>
      </c>
      <c r="P852" s="3">
        <f>IF(Sales[[#This Row],[Sales Month]]=MAX(Sales[Sales Month]),Sales[[#This Row],[Upsell $ Per Non-Paying User]]*Sales[[#This Row],[Non-Paying Users]],0)</f>
        <v>0</v>
      </c>
      <c r="Q852" t="str">
        <f>_xlfn.IFS(Sales[[#This Row],[Current Upsell $]]=0," ",Sales[[#This Row],[Current Upsell $]]&gt;=400,"High",Sales[[#This Row],[Current Upsell $]]&gt;=100,"Medium",Sales[[#This Row],[Current Upsell $]]&lt;100,"Low")</f>
        <v xml:space="preserve"> </v>
      </c>
      <c r="R852" t="str">
        <f>IF(Sales[[#This Row],[Current Upsell $]]&gt;0,_xlfn.TEXTJOIN(" ",FALSE,Sales[[#This Row],[Subscription Type]],Sales[[#This Row],[Upsell Priority]],TEXT(Sales[[#This Row],[Current Upsell $]],"$#")),"")</f>
        <v/>
      </c>
    </row>
    <row r="853" spans="1:18" x14ac:dyDescent="0.25">
      <c r="A853">
        <v>100122</v>
      </c>
      <c r="B853" t="s">
        <v>0</v>
      </c>
      <c r="D853" s="1"/>
      <c r="E853" s="1"/>
      <c r="F853">
        <v>14</v>
      </c>
      <c r="G853">
        <v>16</v>
      </c>
      <c r="H853" s="1">
        <v>44075</v>
      </c>
      <c r="I853" s="1">
        <v>44378</v>
      </c>
      <c r="J853">
        <v>10</v>
      </c>
      <c r="K853">
        <v>0</v>
      </c>
      <c r="L853" s="1">
        <v>44256</v>
      </c>
      <c r="M853">
        <v>140</v>
      </c>
      <c r="N853" s="11">
        <f>_xlfn.SWITCH(Sales[[#This Row],[Subscription Type]],"Basic",10,"Premium",10,"Business",25,"Enterprise",27)</f>
        <v>10</v>
      </c>
      <c r="O853">
        <f>IF(Sales[[#This Row],[Number of Users]]-Sales[[#This Row],[Licenses Bought]]&lt;0,0,Sales[[#This Row],[Number of Users]]-Sales[[#This Row],[Licenses Bought]])</f>
        <v>2</v>
      </c>
      <c r="P853" s="3">
        <f>IF(Sales[[#This Row],[Sales Month]]=MAX(Sales[Sales Month]),Sales[[#This Row],[Upsell $ Per Non-Paying User]]*Sales[[#This Row],[Non-Paying Users]],0)</f>
        <v>0</v>
      </c>
      <c r="Q853" t="str">
        <f>_xlfn.IFS(Sales[[#This Row],[Current Upsell $]]=0," ",Sales[[#This Row],[Current Upsell $]]&gt;=400,"High",Sales[[#This Row],[Current Upsell $]]&gt;=100,"Medium",Sales[[#This Row],[Current Upsell $]]&lt;100,"Low")</f>
        <v xml:space="preserve"> </v>
      </c>
      <c r="R853" t="str">
        <f>IF(Sales[[#This Row],[Current Upsell $]]&gt;0,_xlfn.TEXTJOIN(" ",FALSE,Sales[[#This Row],[Subscription Type]],Sales[[#This Row],[Upsell Priority]],TEXT(Sales[[#This Row],[Current Upsell $]],"$#")),"")</f>
        <v/>
      </c>
    </row>
    <row r="854" spans="1:18" x14ac:dyDescent="0.25">
      <c r="A854">
        <v>100124</v>
      </c>
      <c r="B854" t="s">
        <v>3</v>
      </c>
      <c r="F854">
        <v>0</v>
      </c>
      <c r="G854">
        <v>14</v>
      </c>
      <c r="H854" s="1">
        <v>44075</v>
      </c>
      <c r="I854" s="1">
        <v>44378</v>
      </c>
      <c r="J854">
        <v>10</v>
      </c>
      <c r="K854">
        <v>0</v>
      </c>
      <c r="L854" s="1">
        <v>44256</v>
      </c>
      <c r="M854">
        <v>0</v>
      </c>
      <c r="N854" s="11">
        <f>_xlfn.SWITCH(Sales[[#This Row],[Subscription Type]],"Basic",10,"Premium",10,"Business",25,"Enterprise",27)</f>
        <v>10</v>
      </c>
      <c r="O854">
        <f>IF(Sales[[#This Row],[Number of Users]]-Sales[[#This Row],[Licenses Bought]]&lt;0,0,Sales[[#This Row],[Number of Users]]-Sales[[#This Row],[Licenses Bought]])</f>
        <v>14</v>
      </c>
      <c r="P854" s="3">
        <f>IF(Sales[[#This Row],[Sales Month]]=MAX(Sales[Sales Month]),Sales[[#This Row],[Upsell $ Per Non-Paying User]]*Sales[[#This Row],[Non-Paying Users]],0)</f>
        <v>0</v>
      </c>
      <c r="Q854" t="str">
        <f>_xlfn.IFS(Sales[[#This Row],[Current Upsell $]]=0," ",Sales[[#This Row],[Current Upsell $]]&gt;=400,"High",Sales[[#This Row],[Current Upsell $]]&gt;=100,"Medium",Sales[[#This Row],[Current Upsell $]]&lt;100,"Low")</f>
        <v xml:space="preserve"> </v>
      </c>
      <c r="R854" t="str">
        <f>IF(Sales[[#This Row],[Current Upsell $]]&gt;0,_xlfn.TEXTJOIN(" ",FALSE,Sales[[#This Row],[Subscription Type]],Sales[[#This Row],[Upsell Priority]],TEXT(Sales[[#This Row],[Current Upsell $]],"$#")),"")</f>
        <v/>
      </c>
    </row>
    <row r="855" spans="1:18" x14ac:dyDescent="0.25">
      <c r="A855">
        <v>100125</v>
      </c>
      <c r="B855" t="s">
        <v>1</v>
      </c>
      <c r="D855" s="1"/>
      <c r="E855" s="1"/>
      <c r="F855">
        <v>11</v>
      </c>
      <c r="G855">
        <v>13</v>
      </c>
      <c r="H855" s="1">
        <v>44075</v>
      </c>
      <c r="I855" s="1">
        <v>44378</v>
      </c>
      <c r="J855">
        <v>10</v>
      </c>
      <c r="K855">
        <v>0</v>
      </c>
      <c r="L855" s="1">
        <v>44256</v>
      </c>
      <c r="M855">
        <v>275</v>
      </c>
      <c r="N855" s="11">
        <f>_xlfn.SWITCH(Sales[[#This Row],[Subscription Type]],"Basic",10,"Premium",10,"Business",25,"Enterprise",27)</f>
        <v>25</v>
      </c>
      <c r="O855">
        <f>IF(Sales[[#This Row],[Number of Users]]-Sales[[#This Row],[Licenses Bought]]&lt;0,0,Sales[[#This Row],[Number of Users]]-Sales[[#This Row],[Licenses Bought]])</f>
        <v>2</v>
      </c>
      <c r="P855" s="3">
        <f>IF(Sales[[#This Row],[Sales Month]]=MAX(Sales[Sales Month]),Sales[[#This Row],[Upsell $ Per Non-Paying User]]*Sales[[#This Row],[Non-Paying Users]],0)</f>
        <v>0</v>
      </c>
      <c r="Q855" t="str">
        <f>_xlfn.IFS(Sales[[#This Row],[Current Upsell $]]=0," ",Sales[[#This Row],[Current Upsell $]]&gt;=400,"High",Sales[[#This Row],[Current Upsell $]]&gt;=100,"Medium",Sales[[#This Row],[Current Upsell $]]&lt;100,"Low")</f>
        <v xml:space="preserve"> </v>
      </c>
      <c r="R855" t="str">
        <f>IF(Sales[[#This Row],[Current Upsell $]]&gt;0,_xlfn.TEXTJOIN(" ",FALSE,Sales[[#This Row],[Subscription Type]],Sales[[#This Row],[Upsell Priority]],TEXT(Sales[[#This Row],[Current Upsell $]],"$#")),"")</f>
        <v/>
      </c>
    </row>
    <row r="856" spans="1:18" x14ac:dyDescent="0.25">
      <c r="A856">
        <v>100126</v>
      </c>
      <c r="B856" t="s">
        <v>0</v>
      </c>
      <c r="D856" s="1"/>
      <c r="E856" s="1"/>
      <c r="F856">
        <v>11</v>
      </c>
      <c r="G856">
        <v>14</v>
      </c>
      <c r="H856" s="1">
        <v>44075</v>
      </c>
      <c r="I856" s="1">
        <v>44378</v>
      </c>
      <c r="J856">
        <v>10</v>
      </c>
      <c r="K856">
        <v>0</v>
      </c>
      <c r="L856" s="1">
        <v>44256</v>
      </c>
      <c r="M856">
        <v>110</v>
      </c>
      <c r="N856" s="11">
        <f>_xlfn.SWITCH(Sales[[#This Row],[Subscription Type]],"Basic",10,"Premium",10,"Business",25,"Enterprise",27)</f>
        <v>10</v>
      </c>
      <c r="O856">
        <f>IF(Sales[[#This Row],[Number of Users]]-Sales[[#This Row],[Licenses Bought]]&lt;0,0,Sales[[#This Row],[Number of Users]]-Sales[[#This Row],[Licenses Bought]])</f>
        <v>3</v>
      </c>
      <c r="P856" s="3">
        <f>IF(Sales[[#This Row],[Sales Month]]=MAX(Sales[Sales Month]),Sales[[#This Row],[Upsell $ Per Non-Paying User]]*Sales[[#This Row],[Non-Paying Users]],0)</f>
        <v>0</v>
      </c>
      <c r="Q856" t="str">
        <f>_xlfn.IFS(Sales[[#This Row],[Current Upsell $]]=0," ",Sales[[#This Row],[Current Upsell $]]&gt;=400,"High",Sales[[#This Row],[Current Upsell $]]&gt;=100,"Medium",Sales[[#This Row],[Current Upsell $]]&lt;100,"Low")</f>
        <v xml:space="preserve"> </v>
      </c>
      <c r="R856" t="str">
        <f>IF(Sales[[#This Row],[Current Upsell $]]&gt;0,_xlfn.TEXTJOIN(" ",FALSE,Sales[[#This Row],[Subscription Type]],Sales[[#This Row],[Upsell Priority]],TEXT(Sales[[#This Row],[Current Upsell $]],"$#")),"")</f>
        <v/>
      </c>
    </row>
    <row r="857" spans="1:18" x14ac:dyDescent="0.25">
      <c r="A857">
        <v>100127</v>
      </c>
      <c r="B857" t="s">
        <v>0</v>
      </c>
      <c r="D857" s="1"/>
      <c r="E857" s="1"/>
      <c r="F857">
        <v>10</v>
      </c>
      <c r="G857">
        <v>12</v>
      </c>
      <c r="H857" s="1">
        <v>44075</v>
      </c>
      <c r="I857" s="1">
        <v>44378</v>
      </c>
      <c r="J857">
        <v>10</v>
      </c>
      <c r="K857">
        <v>0</v>
      </c>
      <c r="L857" s="1">
        <v>44256</v>
      </c>
      <c r="M857">
        <v>100</v>
      </c>
      <c r="N857" s="11">
        <f>_xlfn.SWITCH(Sales[[#This Row],[Subscription Type]],"Basic",10,"Premium",10,"Business",25,"Enterprise",27)</f>
        <v>10</v>
      </c>
      <c r="O857">
        <f>IF(Sales[[#This Row],[Number of Users]]-Sales[[#This Row],[Licenses Bought]]&lt;0,0,Sales[[#This Row],[Number of Users]]-Sales[[#This Row],[Licenses Bought]])</f>
        <v>2</v>
      </c>
      <c r="P857" s="3">
        <f>IF(Sales[[#This Row],[Sales Month]]=MAX(Sales[Sales Month]),Sales[[#This Row],[Upsell $ Per Non-Paying User]]*Sales[[#This Row],[Non-Paying Users]],0)</f>
        <v>0</v>
      </c>
      <c r="Q857" t="str">
        <f>_xlfn.IFS(Sales[[#This Row],[Current Upsell $]]=0," ",Sales[[#This Row],[Current Upsell $]]&gt;=400,"High",Sales[[#This Row],[Current Upsell $]]&gt;=100,"Medium",Sales[[#This Row],[Current Upsell $]]&lt;100,"Low")</f>
        <v xml:space="preserve"> </v>
      </c>
      <c r="R857" t="str">
        <f>IF(Sales[[#This Row],[Current Upsell $]]&gt;0,_xlfn.TEXTJOIN(" ",FALSE,Sales[[#This Row],[Subscription Type]],Sales[[#This Row],[Upsell Priority]],TEXT(Sales[[#This Row],[Current Upsell $]],"$#")),"")</f>
        <v/>
      </c>
    </row>
    <row r="858" spans="1:18" x14ac:dyDescent="0.25">
      <c r="A858">
        <v>100130</v>
      </c>
      <c r="B858" t="s">
        <v>3</v>
      </c>
      <c r="F858">
        <v>0</v>
      </c>
      <c r="G858">
        <v>8</v>
      </c>
      <c r="H858" s="1">
        <v>44075</v>
      </c>
      <c r="I858" s="1">
        <v>44378</v>
      </c>
      <c r="J858">
        <v>10</v>
      </c>
      <c r="K858">
        <v>0</v>
      </c>
      <c r="L858" s="1">
        <v>44256</v>
      </c>
      <c r="M858">
        <v>0</v>
      </c>
      <c r="N858" s="11">
        <f>_xlfn.SWITCH(Sales[[#This Row],[Subscription Type]],"Basic",10,"Premium",10,"Business",25,"Enterprise",27)</f>
        <v>10</v>
      </c>
      <c r="O858">
        <f>IF(Sales[[#This Row],[Number of Users]]-Sales[[#This Row],[Licenses Bought]]&lt;0,0,Sales[[#This Row],[Number of Users]]-Sales[[#This Row],[Licenses Bought]])</f>
        <v>8</v>
      </c>
      <c r="P858" s="3">
        <f>IF(Sales[[#This Row],[Sales Month]]=MAX(Sales[Sales Month]),Sales[[#This Row],[Upsell $ Per Non-Paying User]]*Sales[[#This Row],[Non-Paying Users]],0)</f>
        <v>0</v>
      </c>
      <c r="Q858" t="str">
        <f>_xlfn.IFS(Sales[[#This Row],[Current Upsell $]]=0," ",Sales[[#This Row],[Current Upsell $]]&gt;=400,"High",Sales[[#This Row],[Current Upsell $]]&gt;=100,"Medium",Sales[[#This Row],[Current Upsell $]]&lt;100,"Low")</f>
        <v xml:space="preserve"> </v>
      </c>
      <c r="R858" t="str">
        <f>IF(Sales[[#This Row],[Current Upsell $]]&gt;0,_xlfn.TEXTJOIN(" ",FALSE,Sales[[#This Row],[Subscription Type]],Sales[[#This Row],[Upsell Priority]],TEXT(Sales[[#This Row],[Current Upsell $]],"$#")),"")</f>
        <v/>
      </c>
    </row>
    <row r="859" spans="1:18" x14ac:dyDescent="0.25">
      <c r="A859">
        <v>100132</v>
      </c>
      <c r="B859" t="s">
        <v>3</v>
      </c>
      <c r="F859">
        <v>0</v>
      </c>
      <c r="G859">
        <v>3</v>
      </c>
      <c r="H859" s="1">
        <v>44075</v>
      </c>
      <c r="I859" s="1">
        <v>44256</v>
      </c>
      <c r="J859">
        <v>6</v>
      </c>
      <c r="K859">
        <v>3</v>
      </c>
      <c r="L859" s="1">
        <v>44256</v>
      </c>
      <c r="M859">
        <v>0</v>
      </c>
      <c r="N859" s="11">
        <f>_xlfn.SWITCH(Sales[[#This Row],[Subscription Type]],"Basic",10,"Premium",10,"Business",25,"Enterprise",27)</f>
        <v>10</v>
      </c>
      <c r="O859">
        <f>IF(Sales[[#This Row],[Number of Users]]-Sales[[#This Row],[Licenses Bought]]&lt;0,0,Sales[[#This Row],[Number of Users]]-Sales[[#This Row],[Licenses Bought]])</f>
        <v>3</v>
      </c>
      <c r="P859" s="3">
        <f>IF(Sales[[#This Row],[Sales Month]]=MAX(Sales[Sales Month]),Sales[[#This Row],[Upsell $ Per Non-Paying User]]*Sales[[#This Row],[Non-Paying Users]],0)</f>
        <v>0</v>
      </c>
      <c r="Q859" t="str">
        <f>_xlfn.IFS(Sales[[#This Row],[Current Upsell $]]=0," ",Sales[[#This Row],[Current Upsell $]]&gt;=400,"High",Sales[[#This Row],[Current Upsell $]]&gt;=100,"Medium",Sales[[#This Row],[Current Upsell $]]&lt;100,"Low")</f>
        <v xml:space="preserve"> </v>
      </c>
      <c r="R859" t="str">
        <f>IF(Sales[[#This Row],[Current Upsell $]]&gt;0,_xlfn.TEXTJOIN(" ",FALSE,Sales[[#This Row],[Subscription Type]],Sales[[#This Row],[Upsell Priority]],TEXT(Sales[[#This Row],[Current Upsell $]],"$#")),"")</f>
        <v/>
      </c>
    </row>
    <row r="860" spans="1:18" x14ac:dyDescent="0.25">
      <c r="A860">
        <v>100133</v>
      </c>
      <c r="B860" t="s">
        <v>3</v>
      </c>
      <c r="F860">
        <v>0</v>
      </c>
      <c r="G860">
        <v>3</v>
      </c>
      <c r="H860" s="1">
        <v>44075</v>
      </c>
      <c r="I860" s="1">
        <v>44378</v>
      </c>
      <c r="J860">
        <v>10</v>
      </c>
      <c r="K860">
        <v>0</v>
      </c>
      <c r="L860" s="1">
        <v>44256</v>
      </c>
      <c r="M860">
        <v>0</v>
      </c>
      <c r="N860" s="11">
        <f>_xlfn.SWITCH(Sales[[#This Row],[Subscription Type]],"Basic",10,"Premium",10,"Business",25,"Enterprise",27)</f>
        <v>10</v>
      </c>
      <c r="O860">
        <f>IF(Sales[[#This Row],[Number of Users]]-Sales[[#This Row],[Licenses Bought]]&lt;0,0,Sales[[#This Row],[Number of Users]]-Sales[[#This Row],[Licenses Bought]])</f>
        <v>3</v>
      </c>
      <c r="P860" s="3">
        <f>IF(Sales[[#This Row],[Sales Month]]=MAX(Sales[Sales Month]),Sales[[#This Row],[Upsell $ Per Non-Paying User]]*Sales[[#This Row],[Non-Paying Users]],0)</f>
        <v>0</v>
      </c>
      <c r="Q860" t="str">
        <f>_xlfn.IFS(Sales[[#This Row],[Current Upsell $]]=0," ",Sales[[#This Row],[Current Upsell $]]&gt;=400,"High",Sales[[#This Row],[Current Upsell $]]&gt;=100,"Medium",Sales[[#This Row],[Current Upsell $]]&lt;100,"Low")</f>
        <v xml:space="preserve"> </v>
      </c>
      <c r="R860" t="str">
        <f>IF(Sales[[#This Row],[Current Upsell $]]&gt;0,_xlfn.TEXTJOIN(" ",FALSE,Sales[[#This Row],[Subscription Type]],Sales[[#This Row],[Upsell Priority]],TEXT(Sales[[#This Row],[Current Upsell $]],"$#")),"")</f>
        <v/>
      </c>
    </row>
    <row r="861" spans="1:18" x14ac:dyDescent="0.25">
      <c r="A861">
        <v>100134</v>
      </c>
      <c r="B861" t="s">
        <v>0</v>
      </c>
      <c r="F861">
        <v>1</v>
      </c>
      <c r="G861">
        <v>2</v>
      </c>
      <c r="H861" s="1">
        <v>44075</v>
      </c>
      <c r="I861" s="1">
        <v>44348</v>
      </c>
      <c r="J861">
        <v>9</v>
      </c>
      <c r="K861">
        <v>0</v>
      </c>
      <c r="L861" s="1">
        <v>44256</v>
      </c>
      <c r="M861">
        <v>10</v>
      </c>
      <c r="N861" s="11">
        <f>_xlfn.SWITCH(Sales[[#This Row],[Subscription Type]],"Basic",10,"Premium",10,"Business",25,"Enterprise",27)</f>
        <v>10</v>
      </c>
      <c r="O861">
        <f>IF(Sales[[#This Row],[Number of Users]]-Sales[[#This Row],[Licenses Bought]]&lt;0,0,Sales[[#This Row],[Number of Users]]-Sales[[#This Row],[Licenses Bought]])</f>
        <v>1</v>
      </c>
      <c r="P861" s="3">
        <f>IF(Sales[[#This Row],[Sales Month]]=MAX(Sales[Sales Month]),Sales[[#This Row],[Upsell $ Per Non-Paying User]]*Sales[[#This Row],[Non-Paying Users]],0)</f>
        <v>0</v>
      </c>
      <c r="Q861" t="str">
        <f>_xlfn.IFS(Sales[[#This Row],[Current Upsell $]]=0," ",Sales[[#This Row],[Current Upsell $]]&gt;=400,"High",Sales[[#This Row],[Current Upsell $]]&gt;=100,"Medium",Sales[[#This Row],[Current Upsell $]]&lt;100,"Low")</f>
        <v xml:space="preserve"> </v>
      </c>
      <c r="R861" t="str">
        <f>IF(Sales[[#This Row],[Current Upsell $]]&gt;0,_xlfn.TEXTJOIN(" ",FALSE,Sales[[#This Row],[Subscription Type]],Sales[[#This Row],[Upsell Priority]],TEXT(Sales[[#This Row],[Current Upsell $]],"$#")),"")</f>
        <v/>
      </c>
    </row>
    <row r="862" spans="1:18" x14ac:dyDescent="0.25">
      <c r="A862">
        <v>100135</v>
      </c>
      <c r="B862" t="s">
        <v>3</v>
      </c>
      <c r="F862">
        <v>0</v>
      </c>
      <c r="G862">
        <v>2</v>
      </c>
      <c r="H862" s="1">
        <v>44075</v>
      </c>
      <c r="I862" s="1">
        <v>44378</v>
      </c>
      <c r="J862">
        <v>10</v>
      </c>
      <c r="K862">
        <v>0</v>
      </c>
      <c r="L862" s="1">
        <v>44256</v>
      </c>
      <c r="M862">
        <v>0</v>
      </c>
      <c r="N862" s="11">
        <f>_xlfn.SWITCH(Sales[[#This Row],[Subscription Type]],"Basic",10,"Premium",10,"Business",25,"Enterprise",27)</f>
        <v>10</v>
      </c>
      <c r="O862">
        <f>IF(Sales[[#This Row],[Number of Users]]-Sales[[#This Row],[Licenses Bought]]&lt;0,0,Sales[[#This Row],[Number of Users]]-Sales[[#This Row],[Licenses Bought]])</f>
        <v>2</v>
      </c>
      <c r="P862" s="3">
        <f>IF(Sales[[#This Row],[Sales Month]]=MAX(Sales[Sales Month]),Sales[[#This Row],[Upsell $ Per Non-Paying User]]*Sales[[#This Row],[Non-Paying Users]],0)</f>
        <v>0</v>
      </c>
      <c r="Q862" t="str">
        <f>_xlfn.IFS(Sales[[#This Row],[Current Upsell $]]=0," ",Sales[[#This Row],[Current Upsell $]]&gt;=400,"High",Sales[[#This Row],[Current Upsell $]]&gt;=100,"Medium",Sales[[#This Row],[Current Upsell $]]&lt;100,"Low")</f>
        <v xml:space="preserve"> </v>
      </c>
      <c r="R862" t="str">
        <f>IF(Sales[[#This Row],[Current Upsell $]]&gt;0,_xlfn.TEXTJOIN(" ",FALSE,Sales[[#This Row],[Subscription Type]],Sales[[#This Row],[Upsell Priority]],TEXT(Sales[[#This Row],[Current Upsell $]],"$#")),"")</f>
        <v/>
      </c>
    </row>
    <row r="863" spans="1:18" x14ac:dyDescent="0.25">
      <c r="A863">
        <v>100137</v>
      </c>
      <c r="B863" t="s">
        <v>3</v>
      </c>
      <c r="F863">
        <v>0</v>
      </c>
      <c r="G863">
        <v>2</v>
      </c>
      <c r="H863" s="1">
        <v>44075</v>
      </c>
      <c r="I863" s="1">
        <v>44287</v>
      </c>
      <c r="J863">
        <v>7</v>
      </c>
      <c r="K863">
        <v>2</v>
      </c>
      <c r="L863" s="1">
        <v>44256</v>
      </c>
      <c r="M863">
        <v>0</v>
      </c>
      <c r="N863" s="11">
        <f>_xlfn.SWITCH(Sales[[#This Row],[Subscription Type]],"Basic",10,"Premium",10,"Business",25,"Enterprise",27)</f>
        <v>10</v>
      </c>
      <c r="O863">
        <f>IF(Sales[[#This Row],[Number of Users]]-Sales[[#This Row],[Licenses Bought]]&lt;0,0,Sales[[#This Row],[Number of Users]]-Sales[[#This Row],[Licenses Bought]])</f>
        <v>2</v>
      </c>
      <c r="P863" s="3">
        <f>IF(Sales[[#This Row],[Sales Month]]=MAX(Sales[Sales Month]),Sales[[#This Row],[Upsell $ Per Non-Paying User]]*Sales[[#This Row],[Non-Paying Users]],0)</f>
        <v>0</v>
      </c>
      <c r="Q863" t="str">
        <f>_xlfn.IFS(Sales[[#This Row],[Current Upsell $]]=0," ",Sales[[#This Row],[Current Upsell $]]&gt;=400,"High",Sales[[#This Row],[Current Upsell $]]&gt;=100,"Medium",Sales[[#This Row],[Current Upsell $]]&lt;100,"Low")</f>
        <v xml:space="preserve"> </v>
      </c>
      <c r="R863" t="str">
        <f>IF(Sales[[#This Row],[Current Upsell $]]&gt;0,_xlfn.TEXTJOIN(" ",FALSE,Sales[[#This Row],[Subscription Type]],Sales[[#This Row],[Upsell Priority]],TEXT(Sales[[#This Row],[Current Upsell $]],"$#")),"")</f>
        <v/>
      </c>
    </row>
    <row r="864" spans="1:18" x14ac:dyDescent="0.25">
      <c r="A864">
        <v>100138</v>
      </c>
      <c r="B864" t="s">
        <v>0</v>
      </c>
      <c r="F864">
        <v>1</v>
      </c>
      <c r="G864">
        <v>2</v>
      </c>
      <c r="H864" s="1">
        <v>44075</v>
      </c>
      <c r="I864" s="1">
        <v>44378</v>
      </c>
      <c r="J864">
        <v>10</v>
      </c>
      <c r="K864">
        <v>0</v>
      </c>
      <c r="L864" s="1">
        <v>44256</v>
      </c>
      <c r="M864">
        <v>10</v>
      </c>
      <c r="N864" s="11">
        <f>_xlfn.SWITCH(Sales[[#This Row],[Subscription Type]],"Basic",10,"Premium",10,"Business",25,"Enterprise",27)</f>
        <v>10</v>
      </c>
      <c r="O864">
        <f>IF(Sales[[#This Row],[Number of Users]]-Sales[[#This Row],[Licenses Bought]]&lt;0,0,Sales[[#This Row],[Number of Users]]-Sales[[#This Row],[Licenses Bought]])</f>
        <v>1</v>
      </c>
      <c r="P864" s="3">
        <f>IF(Sales[[#This Row],[Sales Month]]=MAX(Sales[Sales Month]),Sales[[#This Row],[Upsell $ Per Non-Paying User]]*Sales[[#This Row],[Non-Paying Users]],0)</f>
        <v>0</v>
      </c>
      <c r="Q864" t="str">
        <f>_xlfn.IFS(Sales[[#This Row],[Current Upsell $]]=0," ",Sales[[#This Row],[Current Upsell $]]&gt;=400,"High",Sales[[#This Row],[Current Upsell $]]&gt;=100,"Medium",Sales[[#This Row],[Current Upsell $]]&lt;100,"Low")</f>
        <v xml:space="preserve"> </v>
      </c>
      <c r="R864" t="str">
        <f>IF(Sales[[#This Row],[Current Upsell $]]&gt;0,_xlfn.TEXTJOIN(" ",FALSE,Sales[[#This Row],[Subscription Type]],Sales[[#This Row],[Upsell Priority]],TEXT(Sales[[#This Row],[Current Upsell $]],"$#")),"")</f>
        <v/>
      </c>
    </row>
    <row r="865" spans="1:18" x14ac:dyDescent="0.25">
      <c r="A865">
        <v>100141</v>
      </c>
      <c r="B865" t="s">
        <v>0</v>
      </c>
      <c r="D865" s="1"/>
      <c r="E865" s="1"/>
      <c r="F865">
        <v>1</v>
      </c>
      <c r="G865">
        <v>2</v>
      </c>
      <c r="H865" s="1">
        <v>44075</v>
      </c>
      <c r="I865" s="1">
        <v>44378</v>
      </c>
      <c r="J865">
        <v>10</v>
      </c>
      <c r="K865">
        <v>0</v>
      </c>
      <c r="L865" s="1">
        <v>44256</v>
      </c>
      <c r="M865">
        <v>10</v>
      </c>
      <c r="N865" s="11">
        <f>_xlfn.SWITCH(Sales[[#This Row],[Subscription Type]],"Basic",10,"Premium",10,"Business",25,"Enterprise",27)</f>
        <v>10</v>
      </c>
      <c r="O865">
        <f>IF(Sales[[#This Row],[Number of Users]]-Sales[[#This Row],[Licenses Bought]]&lt;0,0,Sales[[#This Row],[Number of Users]]-Sales[[#This Row],[Licenses Bought]])</f>
        <v>1</v>
      </c>
      <c r="P865" s="3">
        <f>IF(Sales[[#This Row],[Sales Month]]=MAX(Sales[Sales Month]),Sales[[#This Row],[Upsell $ Per Non-Paying User]]*Sales[[#This Row],[Non-Paying Users]],0)</f>
        <v>0</v>
      </c>
      <c r="Q865" t="str">
        <f>_xlfn.IFS(Sales[[#This Row],[Current Upsell $]]=0," ",Sales[[#This Row],[Current Upsell $]]&gt;=400,"High",Sales[[#This Row],[Current Upsell $]]&gt;=100,"Medium",Sales[[#This Row],[Current Upsell $]]&lt;100,"Low")</f>
        <v xml:space="preserve"> </v>
      </c>
      <c r="R865" t="str">
        <f>IF(Sales[[#This Row],[Current Upsell $]]&gt;0,_xlfn.TEXTJOIN(" ",FALSE,Sales[[#This Row],[Subscription Type]],Sales[[#This Row],[Upsell Priority]],TEXT(Sales[[#This Row],[Current Upsell $]],"$#")),"")</f>
        <v/>
      </c>
    </row>
    <row r="866" spans="1:18" x14ac:dyDescent="0.25">
      <c r="A866">
        <v>100142</v>
      </c>
      <c r="B866" t="s">
        <v>0</v>
      </c>
      <c r="D866" s="1"/>
      <c r="E866" s="1"/>
      <c r="F866">
        <v>1</v>
      </c>
      <c r="G866">
        <v>2</v>
      </c>
      <c r="H866" s="1">
        <v>44075</v>
      </c>
      <c r="I866" s="1">
        <v>44378</v>
      </c>
      <c r="J866">
        <v>10</v>
      </c>
      <c r="K866">
        <v>0</v>
      </c>
      <c r="L866" s="1">
        <v>44256</v>
      </c>
      <c r="M866">
        <v>10</v>
      </c>
      <c r="N866" s="11">
        <f>_xlfn.SWITCH(Sales[[#This Row],[Subscription Type]],"Basic",10,"Premium",10,"Business",25,"Enterprise",27)</f>
        <v>10</v>
      </c>
      <c r="O866">
        <f>IF(Sales[[#This Row],[Number of Users]]-Sales[[#This Row],[Licenses Bought]]&lt;0,0,Sales[[#This Row],[Number of Users]]-Sales[[#This Row],[Licenses Bought]])</f>
        <v>1</v>
      </c>
      <c r="P866" s="3">
        <f>IF(Sales[[#This Row],[Sales Month]]=MAX(Sales[Sales Month]),Sales[[#This Row],[Upsell $ Per Non-Paying User]]*Sales[[#This Row],[Non-Paying Users]],0)</f>
        <v>0</v>
      </c>
      <c r="Q866" t="str">
        <f>_xlfn.IFS(Sales[[#This Row],[Current Upsell $]]=0," ",Sales[[#This Row],[Current Upsell $]]&gt;=400,"High",Sales[[#This Row],[Current Upsell $]]&gt;=100,"Medium",Sales[[#This Row],[Current Upsell $]]&lt;100,"Low")</f>
        <v xml:space="preserve"> </v>
      </c>
      <c r="R866" t="str">
        <f>IF(Sales[[#This Row],[Current Upsell $]]&gt;0,_xlfn.TEXTJOIN(" ",FALSE,Sales[[#This Row],[Subscription Type]],Sales[[#This Row],[Upsell Priority]],TEXT(Sales[[#This Row],[Current Upsell $]],"$#")),"")</f>
        <v/>
      </c>
    </row>
    <row r="867" spans="1:18" x14ac:dyDescent="0.25">
      <c r="A867">
        <v>100143</v>
      </c>
      <c r="B867" t="s">
        <v>0</v>
      </c>
      <c r="D867" s="1"/>
      <c r="E867" s="1"/>
      <c r="F867">
        <v>1</v>
      </c>
      <c r="G867">
        <v>2</v>
      </c>
      <c r="H867" s="1">
        <v>44075</v>
      </c>
      <c r="I867" s="1">
        <v>44378</v>
      </c>
      <c r="J867">
        <v>10</v>
      </c>
      <c r="K867">
        <v>0</v>
      </c>
      <c r="L867" s="1">
        <v>44256</v>
      </c>
      <c r="M867">
        <v>10</v>
      </c>
      <c r="N867" s="11">
        <f>_xlfn.SWITCH(Sales[[#This Row],[Subscription Type]],"Basic",10,"Premium",10,"Business",25,"Enterprise",27)</f>
        <v>10</v>
      </c>
      <c r="O867">
        <f>IF(Sales[[#This Row],[Number of Users]]-Sales[[#This Row],[Licenses Bought]]&lt;0,0,Sales[[#This Row],[Number of Users]]-Sales[[#This Row],[Licenses Bought]])</f>
        <v>1</v>
      </c>
      <c r="P867" s="3">
        <f>IF(Sales[[#This Row],[Sales Month]]=MAX(Sales[Sales Month]),Sales[[#This Row],[Upsell $ Per Non-Paying User]]*Sales[[#This Row],[Non-Paying Users]],0)</f>
        <v>0</v>
      </c>
      <c r="Q867" t="str">
        <f>_xlfn.IFS(Sales[[#This Row],[Current Upsell $]]=0," ",Sales[[#This Row],[Current Upsell $]]&gt;=400,"High",Sales[[#This Row],[Current Upsell $]]&gt;=100,"Medium",Sales[[#This Row],[Current Upsell $]]&lt;100,"Low")</f>
        <v xml:space="preserve"> </v>
      </c>
      <c r="R867" t="str">
        <f>IF(Sales[[#This Row],[Current Upsell $]]&gt;0,_xlfn.TEXTJOIN(" ",FALSE,Sales[[#This Row],[Subscription Type]],Sales[[#This Row],[Upsell Priority]],TEXT(Sales[[#This Row],[Current Upsell $]],"$#")),"")</f>
        <v/>
      </c>
    </row>
    <row r="868" spans="1:18" x14ac:dyDescent="0.25">
      <c r="A868">
        <v>100144</v>
      </c>
      <c r="B868" t="s">
        <v>0</v>
      </c>
      <c r="D868" s="1"/>
      <c r="E868" s="1"/>
      <c r="F868">
        <v>1</v>
      </c>
      <c r="G868">
        <v>2</v>
      </c>
      <c r="H868" s="1">
        <v>44075</v>
      </c>
      <c r="I868" s="1">
        <v>44378</v>
      </c>
      <c r="J868">
        <v>10</v>
      </c>
      <c r="K868">
        <v>0</v>
      </c>
      <c r="L868" s="1">
        <v>44256</v>
      </c>
      <c r="M868">
        <v>10</v>
      </c>
      <c r="N868" s="11">
        <f>_xlfn.SWITCH(Sales[[#This Row],[Subscription Type]],"Basic",10,"Premium",10,"Business",25,"Enterprise",27)</f>
        <v>10</v>
      </c>
      <c r="O868">
        <f>IF(Sales[[#This Row],[Number of Users]]-Sales[[#This Row],[Licenses Bought]]&lt;0,0,Sales[[#This Row],[Number of Users]]-Sales[[#This Row],[Licenses Bought]])</f>
        <v>1</v>
      </c>
      <c r="P868" s="3">
        <f>IF(Sales[[#This Row],[Sales Month]]=MAX(Sales[Sales Month]),Sales[[#This Row],[Upsell $ Per Non-Paying User]]*Sales[[#This Row],[Non-Paying Users]],0)</f>
        <v>0</v>
      </c>
      <c r="Q868" t="str">
        <f>_xlfn.IFS(Sales[[#This Row],[Current Upsell $]]=0," ",Sales[[#This Row],[Current Upsell $]]&gt;=400,"High",Sales[[#This Row],[Current Upsell $]]&gt;=100,"Medium",Sales[[#This Row],[Current Upsell $]]&lt;100,"Low")</f>
        <v xml:space="preserve"> </v>
      </c>
      <c r="R868" t="str">
        <f>IF(Sales[[#This Row],[Current Upsell $]]&gt;0,_xlfn.TEXTJOIN(" ",FALSE,Sales[[#This Row],[Subscription Type]],Sales[[#This Row],[Upsell Priority]],TEXT(Sales[[#This Row],[Current Upsell $]],"$#")),"")</f>
        <v/>
      </c>
    </row>
    <row r="869" spans="1:18" x14ac:dyDescent="0.25">
      <c r="A869">
        <v>100145</v>
      </c>
      <c r="B869" t="s">
        <v>0</v>
      </c>
      <c r="D869" s="1"/>
      <c r="E869" s="1"/>
      <c r="F869">
        <v>1</v>
      </c>
      <c r="G869">
        <v>1</v>
      </c>
      <c r="H869" s="1">
        <v>44075</v>
      </c>
      <c r="I869" s="1">
        <v>44378</v>
      </c>
      <c r="J869">
        <v>10</v>
      </c>
      <c r="K869">
        <v>0</v>
      </c>
      <c r="L869" s="1">
        <v>44256</v>
      </c>
      <c r="M869">
        <v>10</v>
      </c>
      <c r="N869" s="11">
        <f>_xlfn.SWITCH(Sales[[#This Row],[Subscription Type]],"Basic",10,"Premium",10,"Business",25,"Enterprise",27)</f>
        <v>10</v>
      </c>
      <c r="O869">
        <f>IF(Sales[[#This Row],[Number of Users]]-Sales[[#This Row],[Licenses Bought]]&lt;0,0,Sales[[#This Row],[Number of Users]]-Sales[[#This Row],[Licenses Bought]])</f>
        <v>0</v>
      </c>
      <c r="P869" s="3">
        <f>IF(Sales[[#This Row],[Sales Month]]=MAX(Sales[Sales Month]),Sales[[#This Row],[Upsell $ Per Non-Paying User]]*Sales[[#This Row],[Non-Paying Users]],0)</f>
        <v>0</v>
      </c>
      <c r="Q869" t="str">
        <f>_xlfn.IFS(Sales[[#This Row],[Current Upsell $]]=0," ",Sales[[#This Row],[Current Upsell $]]&gt;=400,"High",Sales[[#This Row],[Current Upsell $]]&gt;=100,"Medium",Sales[[#This Row],[Current Upsell $]]&lt;100,"Low")</f>
        <v xml:space="preserve"> </v>
      </c>
      <c r="R869" t="str">
        <f>IF(Sales[[#This Row],[Current Upsell $]]&gt;0,_xlfn.TEXTJOIN(" ",FALSE,Sales[[#This Row],[Subscription Type]],Sales[[#This Row],[Upsell Priority]],TEXT(Sales[[#This Row],[Current Upsell $]],"$#")),"")</f>
        <v/>
      </c>
    </row>
    <row r="870" spans="1:18" x14ac:dyDescent="0.25">
      <c r="A870">
        <v>100146</v>
      </c>
      <c r="B870" t="s">
        <v>0</v>
      </c>
      <c r="D870" s="1"/>
      <c r="E870" s="1"/>
      <c r="F870">
        <v>52</v>
      </c>
      <c r="G870">
        <v>59</v>
      </c>
      <c r="H870" s="1">
        <v>44105</v>
      </c>
      <c r="I870" s="1">
        <v>44378</v>
      </c>
      <c r="J870">
        <v>9</v>
      </c>
      <c r="K870">
        <v>0</v>
      </c>
      <c r="L870" s="1">
        <v>44256</v>
      </c>
      <c r="M870">
        <v>520</v>
      </c>
      <c r="N870" s="11">
        <f>_xlfn.SWITCH(Sales[[#This Row],[Subscription Type]],"Basic",10,"Premium",10,"Business",25,"Enterprise",27)</f>
        <v>10</v>
      </c>
      <c r="O870">
        <f>IF(Sales[[#This Row],[Number of Users]]-Sales[[#This Row],[Licenses Bought]]&lt;0,0,Sales[[#This Row],[Number of Users]]-Sales[[#This Row],[Licenses Bought]])</f>
        <v>7</v>
      </c>
      <c r="P870" s="3">
        <f>IF(Sales[[#This Row],[Sales Month]]=MAX(Sales[Sales Month]),Sales[[#This Row],[Upsell $ Per Non-Paying User]]*Sales[[#This Row],[Non-Paying Users]],0)</f>
        <v>0</v>
      </c>
      <c r="Q870" t="str">
        <f>_xlfn.IFS(Sales[[#This Row],[Current Upsell $]]=0," ",Sales[[#This Row],[Current Upsell $]]&gt;=400,"High",Sales[[#This Row],[Current Upsell $]]&gt;=100,"Medium",Sales[[#This Row],[Current Upsell $]]&lt;100,"Low")</f>
        <v xml:space="preserve"> </v>
      </c>
      <c r="R870" t="str">
        <f>IF(Sales[[#This Row],[Current Upsell $]]&gt;0,_xlfn.TEXTJOIN(" ",FALSE,Sales[[#This Row],[Subscription Type]],Sales[[#This Row],[Upsell Priority]],TEXT(Sales[[#This Row],[Current Upsell $]],"$#")),"")</f>
        <v/>
      </c>
    </row>
    <row r="871" spans="1:18" x14ac:dyDescent="0.25">
      <c r="A871">
        <v>100147</v>
      </c>
      <c r="B871" t="s">
        <v>0</v>
      </c>
      <c r="D871" s="1"/>
      <c r="E871" s="1"/>
      <c r="F871">
        <v>51</v>
      </c>
      <c r="G871">
        <v>57</v>
      </c>
      <c r="H871" s="1">
        <v>44105</v>
      </c>
      <c r="I871" s="1">
        <v>44378</v>
      </c>
      <c r="J871">
        <v>9</v>
      </c>
      <c r="K871">
        <v>0</v>
      </c>
      <c r="L871" s="1">
        <v>44256</v>
      </c>
      <c r="M871">
        <v>510</v>
      </c>
      <c r="N871" s="11">
        <f>_xlfn.SWITCH(Sales[[#This Row],[Subscription Type]],"Basic",10,"Premium",10,"Business",25,"Enterprise",27)</f>
        <v>10</v>
      </c>
      <c r="O871">
        <f>IF(Sales[[#This Row],[Number of Users]]-Sales[[#This Row],[Licenses Bought]]&lt;0,0,Sales[[#This Row],[Number of Users]]-Sales[[#This Row],[Licenses Bought]])</f>
        <v>6</v>
      </c>
      <c r="P871" s="3">
        <f>IF(Sales[[#This Row],[Sales Month]]=MAX(Sales[Sales Month]),Sales[[#This Row],[Upsell $ Per Non-Paying User]]*Sales[[#This Row],[Non-Paying Users]],0)</f>
        <v>0</v>
      </c>
      <c r="Q871" t="str">
        <f>_xlfn.IFS(Sales[[#This Row],[Current Upsell $]]=0," ",Sales[[#This Row],[Current Upsell $]]&gt;=400,"High",Sales[[#This Row],[Current Upsell $]]&gt;=100,"Medium",Sales[[#This Row],[Current Upsell $]]&lt;100,"Low")</f>
        <v xml:space="preserve"> </v>
      </c>
      <c r="R871" t="str">
        <f>IF(Sales[[#This Row],[Current Upsell $]]&gt;0,_xlfn.TEXTJOIN(" ",FALSE,Sales[[#This Row],[Subscription Type]],Sales[[#This Row],[Upsell Priority]],TEXT(Sales[[#This Row],[Current Upsell $]],"$#")),"")</f>
        <v/>
      </c>
    </row>
    <row r="872" spans="1:18" x14ac:dyDescent="0.25">
      <c r="A872">
        <v>100148</v>
      </c>
      <c r="B872" t="s">
        <v>0</v>
      </c>
      <c r="D872" s="1"/>
      <c r="E872" s="1"/>
      <c r="F872">
        <v>48</v>
      </c>
      <c r="G872">
        <v>50</v>
      </c>
      <c r="H872" s="1">
        <v>44105</v>
      </c>
      <c r="I872" s="1">
        <v>44378</v>
      </c>
      <c r="J872">
        <v>9</v>
      </c>
      <c r="K872">
        <v>0</v>
      </c>
      <c r="L872" s="1">
        <v>44256</v>
      </c>
      <c r="M872">
        <v>480</v>
      </c>
      <c r="N872" s="11">
        <f>_xlfn.SWITCH(Sales[[#This Row],[Subscription Type]],"Basic",10,"Premium",10,"Business",25,"Enterprise",27)</f>
        <v>10</v>
      </c>
      <c r="O872">
        <f>IF(Sales[[#This Row],[Number of Users]]-Sales[[#This Row],[Licenses Bought]]&lt;0,0,Sales[[#This Row],[Number of Users]]-Sales[[#This Row],[Licenses Bought]])</f>
        <v>2</v>
      </c>
      <c r="P872" s="3">
        <f>IF(Sales[[#This Row],[Sales Month]]=MAX(Sales[Sales Month]),Sales[[#This Row],[Upsell $ Per Non-Paying User]]*Sales[[#This Row],[Non-Paying Users]],0)</f>
        <v>0</v>
      </c>
      <c r="Q872" t="str">
        <f>_xlfn.IFS(Sales[[#This Row],[Current Upsell $]]=0," ",Sales[[#This Row],[Current Upsell $]]&gt;=400,"High",Sales[[#This Row],[Current Upsell $]]&gt;=100,"Medium",Sales[[#This Row],[Current Upsell $]]&lt;100,"Low")</f>
        <v xml:space="preserve"> </v>
      </c>
      <c r="R872" t="str">
        <f>IF(Sales[[#This Row],[Current Upsell $]]&gt;0,_xlfn.TEXTJOIN(" ",FALSE,Sales[[#This Row],[Subscription Type]],Sales[[#This Row],[Upsell Priority]],TEXT(Sales[[#This Row],[Current Upsell $]],"$#")),"")</f>
        <v/>
      </c>
    </row>
    <row r="873" spans="1:18" x14ac:dyDescent="0.25">
      <c r="A873">
        <v>100220</v>
      </c>
      <c r="B873" t="s">
        <v>3</v>
      </c>
      <c r="D873" s="1"/>
      <c r="E873" s="1"/>
      <c r="F873">
        <v>0</v>
      </c>
      <c r="G873">
        <v>51</v>
      </c>
      <c r="H873" s="1">
        <v>44256</v>
      </c>
      <c r="I873" s="1">
        <v>44378</v>
      </c>
      <c r="J873">
        <v>4</v>
      </c>
      <c r="K873">
        <v>0</v>
      </c>
      <c r="L873" s="1">
        <v>44256</v>
      </c>
      <c r="M873">
        <v>0</v>
      </c>
      <c r="N873" s="11">
        <f>_xlfn.SWITCH(Sales[[#This Row],[Subscription Type]],"Basic",10,"Premium",10,"Business",25,"Enterprise",27)</f>
        <v>10</v>
      </c>
      <c r="O873">
        <f>IF(Sales[[#This Row],[Number of Users]]-Sales[[#This Row],[Licenses Bought]]&lt;0,0,Sales[[#This Row],[Number of Users]]-Sales[[#This Row],[Licenses Bought]])</f>
        <v>51</v>
      </c>
      <c r="P873" s="3">
        <f>IF(Sales[[#This Row],[Sales Month]]=MAX(Sales[Sales Month]),Sales[[#This Row],[Upsell $ Per Non-Paying User]]*Sales[[#This Row],[Non-Paying Users]],0)</f>
        <v>0</v>
      </c>
      <c r="Q873" t="str">
        <f>_xlfn.IFS(Sales[[#This Row],[Current Upsell $]]=0," ",Sales[[#This Row],[Current Upsell $]]&gt;=400,"High",Sales[[#This Row],[Current Upsell $]]&gt;=100,"Medium",Sales[[#This Row],[Current Upsell $]]&lt;100,"Low")</f>
        <v xml:space="preserve"> </v>
      </c>
      <c r="R873" t="str">
        <f>IF(Sales[[#This Row],[Current Upsell $]]&gt;0,_xlfn.TEXTJOIN(" ",FALSE,Sales[[#This Row],[Subscription Type]],Sales[[#This Row],[Upsell Priority]],TEXT(Sales[[#This Row],[Current Upsell $]],"$#")),"")</f>
        <v/>
      </c>
    </row>
    <row r="874" spans="1:18" x14ac:dyDescent="0.25">
      <c r="A874">
        <v>100149</v>
      </c>
      <c r="B874" t="s">
        <v>0</v>
      </c>
      <c r="D874" s="1"/>
      <c r="E874" s="1"/>
      <c r="F874">
        <v>33</v>
      </c>
      <c r="G874">
        <v>34</v>
      </c>
      <c r="H874" s="1">
        <v>44105</v>
      </c>
      <c r="I874" s="1">
        <v>44378</v>
      </c>
      <c r="J874">
        <v>9</v>
      </c>
      <c r="K874">
        <v>0</v>
      </c>
      <c r="L874" s="1">
        <v>44256</v>
      </c>
      <c r="M874">
        <v>330</v>
      </c>
      <c r="N874" s="11">
        <f>_xlfn.SWITCH(Sales[[#This Row],[Subscription Type]],"Basic",10,"Premium",10,"Business",25,"Enterprise",27)</f>
        <v>10</v>
      </c>
      <c r="O874">
        <f>IF(Sales[[#This Row],[Number of Users]]-Sales[[#This Row],[Licenses Bought]]&lt;0,0,Sales[[#This Row],[Number of Users]]-Sales[[#This Row],[Licenses Bought]])</f>
        <v>1</v>
      </c>
      <c r="P874" s="3">
        <f>IF(Sales[[#This Row],[Sales Month]]=MAX(Sales[Sales Month]),Sales[[#This Row],[Upsell $ Per Non-Paying User]]*Sales[[#This Row],[Non-Paying Users]],0)</f>
        <v>0</v>
      </c>
      <c r="Q874" t="str">
        <f>_xlfn.IFS(Sales[[#This Row],[Current Upsell $]]=0," ",Sales[[#This Row],[Current Upsell $]]&gt;=400,"High",Sales[[#This Row],[Current Upsell $]]&gt;=100,"Medium",Sales[[#This Row],[Current Upsell $]]&lt;100,"Low")</f>
        <v xml:space="preserve"> </v>
      </c>
      <c r="R874" t="str">
        <f>IF(Sales[[#This Row],[Current Upsell $]]&gt;0,_xlfn.TEXTJOIN(" ",FALSE,Sales[[#This Row],[Subscription Type]],Sales[[#This Row],[Upsell Priority]],TEXT(Sales[[#This Row],[Current Upsell $]],"$#")),"")</f>
        <v/>
      </c>
    </row>
    <row r="875" spans="1:18" x14ac:dyDescent="0.25">
      <c r="A875">
        <v>100150</v>
      </c>
      <c r="B875" t="s">
        <v>0</v>
      </c>
      <c r="D875" s="1"/>
      <c r="E875" s="1"/>
      <c r="F875">
        <v>27</v>
      </c>
      <c r="G875">
        <v>36</v>
      </c>
      <c r="H875" s="1">
        <v>44105</v>
      </c>
      <c r="I875" s="1">
        <v>44378</v>
      </c>
      <c r="J875">
        <v>9</v>
      </c>
      <c r="K875">
        <v>0</v>
      </c>
      <c r="L875" s="1">
        <v>44256</v>
      </c>
      <c r="M875">
        <v>270</v>
      </c>
      <c r="N875" s="11">
        <f>_xlfn.SWITCH(Sales[[#This Row],[Subscription Type]],"Basic",10,"Premium",10,"Business",25,"Enterprise",27)</f>
        <v>10</v>
      </c>
      <c r="O875">
        <f>IF(Sales[[#This Row],[Number of Users]]-Sales[[#This Row],[Licenses Bought]]&lt;0,0,Sales[[#This Row],[Number of Users]]-Sales[[#This Row],[Licenses Bought]])</f>
        <v>9</v>
      </c>
      <c r="P875" s="3">
        <f>IF(Sales[[#This Row],[Sales Month]]=MAX(Sales[Sales Month]),Sales[[#This Row],[Upsell $ Per Non-Paying User]]*Sales[[#This Row],[Non-Paying Users]],0)</f>
        <v>0</v>
      </c>
      <c r="Q875" t="str">
        <f>_xlfn.IFS(Sales[[#This Row],[Current Upsell $]]=0," ",Sales[[#This Row],[Current Upsell $]]&gt;=400,"High",Sales[[#This Row],[Current Upsell $]]&gt;=100,"Medium",Sales[[#This Row],[Current Upsell $]]&lt;100,"Low")</f>
        <v xml:space="preserve"> </v>
      </c>
      <c r="R875" t="str">
        <f>IF(Sales[[#This Row],[Current Upsell $]]&gt;0,_xlfn.TEXTJOIN(" ",FALSE,Sales[[#This Row],[Subscription Type]],Sales[[#This Row],[Upsell Priority]],TEXT(Sales[[#This Row],[Current Upsell $]],"$#")),"")</f>
        <v/>
      </c>
    </row>
    <row r="876" spans="1:18" x14ac:dyDescent="0.25">
      <c r="A876">
        <v>100151</v>
      </c>
      <c r="B876" t="s">
        <v>0</v>
      </c>
      <c r="D876" s="1"/>
      <c r="E876" s="1"/>
      <c r="F876">
        <v>20</v>
      </c>
      <c r="G876">
        <v>25</v>
      </c>
      <c r="H876" s="1">
        <v>44105</v>
      </c>
      <c r="I876" s="1">
        <v>44378</v>
      </c>
      <c r="J876">
        <v>9</v>
      </c>
      <c r="K876">
        <v>0</v>
      </c>
      <c r="L876" s="1">
        <v>44256</v>
      </c>
      <c r="M876">
        <v>200</v>
      </c>
      <c r="N876" s="11">
        <f>_xlfn.SWITCH(Sales[[#This Row],[Subscription Type]],"Basic",10,"Premium",10,"Business",25,"Enterprise",27)</f>
        <v>10</v>
      </c>
      <c r="O876">
        <f>IF(Sales[[#This Row],[Number of Users]]-Sales[[#This Row],[Licenses Bought]]&lt;0,0,Sales[[#This Row],[Number of Users]]-Sales[[#This Row],[Licenses Bought]])</f>
        <v>5</v>
      </c>
      <c r="P876" s="3">
        <f>IF(Sales[[#This Row],[Sales Month]]=MAX(Sales[Sales Month]),Sales[[#This Row],[Upsell $ Per Non-Paying User]]*Sales[[#This Row],[Non-Paying Users]],0)</f>
        <v>0</v>
      </c>
      <c r="Q876" t="str">
        <f>_xlfn.IFS(Sales[[#This Row],[Current Upsell $]]=0," ",Sales[[#This Row],[Current Upsell $]]&gt;=400,"High",Sales[[#This Row],[Current Upsell $]]&gt;=100,"Medium",Sales[[#This Row],[Current Upsell $]]&lt;100,"Low")</f>
        <v xml:space="preserve"> </v>
      </c>
      <c r="R876" t="str">
        <f>IF(Sales[[#This Row],[Current Upsell $]]&gt;0,_xlfn.TEXTJOIN(" ",FALSE,Sales[[#This Row],[Subscription Type]],Sales[[#This Row],[Upsell Priority]],TEXT(Sales[[#This Row],[Current Upsell $]],"$#")),"")</f>
        <v/>
      </c>
    </row>
    <row r="877" spans="1:18" x14ac:dyDescent="0.25">
      <c r="A877">
        <v>100152</v>
      </c>
      <c r="B877" t="s">
        <v>0</v>
      </c>
      <c r="D877" s="1"/>
      <c r="E877" s="1"/>
      <c r="F877">
        <v>10</v>
      </c>
      <c r="G877">
        <v>12</v>
      </c>
      <c r="H877" s="1">
        <v>44105</v>
      </c>
      <c r="I877" s="1">
        <v>44378</v>
      </c>
      <c r="J877">
        <v>9</v>
      </c>
      <c r="K877">
        <v>0</v>
      </c>
      <c r="L877" s="1">
        <v>44256</v>
      </c>
      <c r="M877">
        <v>100</v>
      </c>
      <c r="N877" s="11">
        <f>_xlfn.SWITCH(Sales[[#This Row],[Subscription Type]],"Basic",10,"Premium",10,"Business",25,"Enterprise",27)</f>
        <v>10</v>
      </c>
      <c r="O877">
        <f>IF(Sales[[#This Row],[Number of Users]]-Sales[[#This Row],[Licenses Bought]]&lt;0,0,Sales[[#This Row],[Number of Users]]-Sales[[#This Row],[Licenses Bought]])</f>
        <v>2</v>
      </c>
      <c r="P877" s="3">
        <f>IF(Sales[[#This Row],[Sales Month]]=MAX(Sales[Sales Month]),Sales[[#This Row],[Upsell $ Per Non-Paying User]]*Sales[[#This Row],[Non-Paying Users]],0)</f>
        <v>0</v>
      </c>
      <c r="Q877" t="str">
        <f>_xlfn.IFS(Sales[[#This Row],[Current Upsell $]]=0," ",Sales[[#This Row],[Current Upsell $]]&gt;=400,"High",Sales[[#This Row],[Current Upsell $]]&gt;=100,"Medium",Sales[[#This Row],[Current Upsell $]]&lt;100,"Low")</f>
        <v xml:space="preserve"> </v>
      </c>
      <c r="R877" t="str">
        <f>IF(Sales[[#This Row],[Current Upsell $]]&gt;0,_xlfn.TEXTJOIN(" ",FALSE,Sales[[#This Row],[Subscription Type]],Sales[[#This Row],[Upsell Priority]],TEXT(Sales[[#This Row],[Current Upsell $]],"$#")),"")</f>
        <v/>
      </c>
    </row>
    <row r="878" spans="1:18" x14ac:dyDescent="0.25">
      <c r="A878">
        <v>100154</v>
      </c>
      <c r="B878" t="s">
        <v>0</v>
      </c>
      <c r="D878" s="1"/>
      <c r="E878" s="1"/>
      <c r="F878">
        <v>6</v>
      </c>
      <c r="G878">
        <v>7</v>
      </c>
      <c r="H878" s="1">
        <v>44105</v>
      </c>
      <c r="I878" s="1">
        <v>44378</v>
      </c>
      <c r="J878">
        <v>9</v>
      </c>
      <c r="K878">
        <v>0</v>
      </c>
      <c r="L878" s="1">
        <v>44256</v>
      </c>
      <c r="M878">
        <v>60</v>
      </c>
      <c r="N878" s="11">
        <f>_xlfn.SWITCH(Sales[[#This Row],[Subscription Type]],"Basic",10,"Premium",10,"Business",25,"Enterprise",27)</f>
        <v>10</v>
      </c>
      <c r="O878">
        <f>IF(Sales[[#This Row],[Number of Users]]-Sales[[#This Row],[Licenses Bought]]&lt;0,0,Sales[[#This Row],[Number of Users]]-Sales[[#This Row],[Licenses Bought]])</f>
        <v>1</v>
      </c>
      <c r="P878" s="3">
        <f>IF(Sales[[#This Row],[Sales Month]]=MAX(Sales[Sales Month]),Sales[[#This Row],[Upsell $ Per Non-Paying User]]*Sales[[#This Row],[Non-Paying Users]],0)</f>
        <v>0</v>
      </c>
      <c r="Q878" t="str">
        <f>_xlfn.IFS(Sales[[#This Row],[Current Upsell $]]=0," ",Sales[[#This Row],[Current Upsell $]]&gt;=400,"High",Sales[[#This Row],[Current Upsell $]]&gt;=100,"Medium",Sales[[#This Row],[Current Upsell $]]&lt;100,"Low")</f>
        <v xml:space="preserve"> </v>
      </c>
      <c r="R878" t="str">
        <f>IF(Sales[[#This Row],[Current Upsell $]]&gt;0,_xlfn.TEXTJOIN(" ",FALSE,Sales[[#This Row],[Subscription Type]],Sales[[#This Row],[Upsell Priority]],TEXT(Sales[[#This Row],[Current Upsell $]],"$#")),"")</f>
        <v/>
      </c>
    </row>
    <row r="879" spans="1:18" x14ac:dyDescent="0.25">
      <c r="A879">
        <v>100155</v>
      </c>
      <c r="B879" t="s">
        <v>2</v>
      </c>
      <c r="C879">
        <v>12</v>
      </c>
      <c r="D879" s="1">
        <v>44501</v>
      </c>
      <c r="E879" s="1">
        <v>44865</v>
      </c>
      <c r="F879">
        <v>50</v>
      </c>
      <c r="G879">
        <v>17</v>
      </c>
      <c r="H879" s="1">
        <v>44105</v>
      </c>
      <c r="I879" s="1">
        <v>44378</v>
      </c>
      <c r="J879">
        <v>9</v>
      </c>
      <c r="K879">
        <v>0</v>
      </c>
      <c r="L879" s="1">
        <v>44256</v>
      </c>
      <c r="M879">
        <v>1500</v>
      </c>
      <c r="N879" s="11">
        <f>_xlfn.SWITCH(Sales[[#This Row],[Subscription Type]],"Basic",10,"Premium",10,"Business",25,"Enterprise",27)</f>
        <v>27</v>
      </c>
      <c r="O879">
        <f>IF(Sales[[#This Row],[Number of Users]]-Sales[[#This Row],[Licenses Bought]]&lt;0,0,Sales[[#This Row],[Number of Users]]-Sales[[#This Row],[Licenses Bought]])</f>
        <v>0</v>
      </c>
      <c r="P879" s="3">
        <f>IF(Sales[[#This Row],[Sales Month]]=MAX(Sales[Sales Month]),Sales[[#This Row],[Upsell $ Per Non-Paying User]]*Sales[[#This Row],[Non-Paying Users]],0)</f>
        <v>0</v>
      </c>
      <c r="Q879" t="str">
        <f>_xlfn.IFS(Sales[[#This Row],[Current Upsell $]]=0," ",Sales[[#This Row],[Current Upsell $]]&gt;=400,"High",Sales[[#This Row],[Current Upsell $]]&gt;=100,"Medium",Sales[[#This Row],[Current Upsell $]]&lt;100,"Low")</f>
        <v xml:space="preserve"> </v>
      </c>
      <c r="R879" t="str">
        <f>IF(Sales[[#This Row],[Current Upsell $]]&gt;0,_xlfn.TEXTJOIN(" ",FALSE,Sales[[#This Row],[Subscription Type]],Sales[[#This Row],[Upsell Priority]],TEXT(Sales[[#This Row],[Current Upsell $]],"$#")),"")</f>
        <v/>
      </c>
    </row>
    <row r="880" spans="1:18" x14ac:dyDescent="0.25">
      <c r="A880">
        <v>100156</v>
      </c>
      <c r="B880" t="s">
        <v>3</v>
      </c>
      <c r="F880">
        <v>0</v>
      </c>
      <c r="G880">
        <v>4</v>
      </c>
      <c r="H880" s="1">
        <v>44105</v>
      </c>
      <c r="I880" s="1">
        <v>44317</v>
      </c>
      <c r="J880">
        <v>7</v>
      </c>
      <c r="K880">
        <v>1</v>
      </c>
      <c r="L880" s="1">
        <v>44256</v>
      </c>
      <c r="M880">
        <v>0</v>
      </c>
      <c r="N880" s="11">
        <f>_xlfn.SWITCH(Sales[[#This Row],[Subscription Type]],"Basic",10,"Premium",10,"Business",25,"Enterprise",27)</f>
        <v>10</v>
      </c>
      <c r="O880">
        <f>IF(Sales[[#This Row],[Number of Users]]-Sales[[#This Row],[Licenses Bought]]&lt;0,0,Sales[[#This Row],[Number of Users]]-Sales[[#This Row],[Licenses Bought]])</f>
        <v>4</v>
      </c>
      <c r="P880" s="3">
        <f>IF(Sales[[#This Row],[Sales Month]]=MAX(Sales[Sales Month]),Sales[[#This Row],[Upsell $ Per Non-Paying User]]*Sales[[#This Row],[Non-Paying Users]],0)</f>
        <v>0</v>
      </c>
      <c r="Q880" t="str">
        <f>_xlfn.IFS(Sales[[#This Row],[Current Upsell $]]=0," ",Sales[[#This Row],[Current Upsell $]]&gt;=400,"High",Sales[[#This Row],[Current Upsell $]]&gt;=100,"Medium",Sales[[#This Row],[Current Upsell $]]&lt;100,"Low")</f>
        <v xml:space="preserve"> </v>
      </c>
      <c r="R880" t="str">
        <f>IF(Sales[[#This Row],[Current Upsell $]]&gt;0,_xlfn.TEXTJOIN(" ",FALSE,Sales[[#This Row],[Subscription Type]],Sales[[#This Row],[Upsell Priority]],TEXT(Sales[[#This Row],[Current Upsell $]],"$#")),"")</f>
        <v/>
      </c>
    </row>
    <row r="881" spans="1:18" x14ac:dyDescent="0.25">
      <c r="A881">
        <v>100157</v>
      </c>
      <c r="B881" t="s">
        <v>3</v>
      </c>
      <c r="F881">
        <v>0</v>
      </c>
      <c r="G881">
        <v>2</v>
      </c>
      <c r="H881" s="1">
        <v>44105</v>
      </c>
      <c r="I881" s="1">
        <v>44378</v>
      </c>
      <c r="J881">
        <v>9</v>
      </c>
      <c r="K881">
        <v>0</v>
      </c>
      <c r="L881" s="1">
        <v>44256</v>
      </c>
      <c r="M881">
        <v>0</v>
      </c>
      <c r="N881" s="11">
        <f>_xlfn.SWITCH(Sales[[#This Row],[Subscription Type]],"Basic",10,"Premium",10,"Business",25,"Enterprise",27)</f>
        <v>10</v>
      </c>
      <c r="O881">
        <f>IF(Sales[[#This Row],[Number of Users]]-Sales[[#This Row],[Licenses Bought]]&lt;0,0,Sales[[#This Row],[Number of Users]]-Sales[[#This Row],[Licenses Bought]])</f>
        <v>2</v>
      </c>
      <c r="P881" s="3">
        <f>IF(Sales[[#This Row],[Sales Month]]=MAX(Sales[Sales Month]),Sales[[#This Row],[Upsell $ Per Non-Paying User]]*Sales[[#This Row],[Non-Paying Users]],0)</f>
        <v>0</v>
      </c>
      <c r="Q881" t="str">
        <f>_xlfn.IFS(Sales[[#This Row],[Current Upsell $]]=0," ",Sales[[#This Row],[Current Upsell $]]&gt;=400,"High",Sales[[#This Row],[Current Upsell $]]&gt;=100,"Medium",Sales[[#This Row],[Current Upsell $]]&lt;100,"Low")</f>
        <v xml:space="preserve"> </v>
      </c>
      <c r="R881" t="str">
        <f>IF(Sales[[#This Row],[Current Upsell $]]&gt;0,_xlfn.TEXTJOIN(" ",FALSE,Sales[[#This Row],[Subscription Type]],Sales[[#This Row],[Upsell Priority]],TEXT(Sales[[#This Row],[Current Upsell $]],"$#")),"")</f>
        <v/>
      </c>
    </row>
    <row r="882" spans="1:18" x14ac:dyDescent="0.25">
      <c r="A882">
        <v>100158</v>
      </c>
      <c r="B882" t="s">
        <v>3</v>
      </c>
      <c r="F882">
        <v>0</v>
      </c>
      <c r="G882">
        <v>2</v>
      </c>
      <c r="H882" s="1">
        <v>44105</v>
      </c>
      <c r="I882" s="1">
        <v>44348</v>
      </c>
      <c r="J882">
        <v>8</v>
      </c>
      <c r="K882">
        <v>0</v>
      </c>
      <c r="L882" s="1">
        <v>44256</v>
      </c>
      <c r="M882">
        <v>0</v>
      </c>
      <c r="N882" s="11">
        <f>_xlfn.SWITCH(Sales[[#This Row],[Subscription Type]],"Basic",10,"Premium",10,"Business",25,"Enterprise",27)</f>
        <v>10</v>
      </c>
      <c r="O882">
        <f>IF(Sales[[#This Row],[Number of Users]]-Sales[[#This Row],[Licenses Bought]]&lt;0,0,Sales[[#This Row],[Number of Users]]-Sales[[#This Row],[Licenses Bought]])</f>
        <v>2</v>
      </c>
      <c r="P882" s="3">
        <f>IF(Sales[[#This Row],[Sales Month]]=MAX(Sales[Sales Month]),Sales[[#This Row],[Upsell $ Per Non-Paying User]]*Sales[[#This Row],[Non-Paying Users]],0)</f>
        <v>0</v>
      </c>
      <c r="Q882" t="str">
        <f>_xlfn.IFS(Sales[[#This Row],[Current Upsell $]]=0," ",Sales[[#This Row],[Current Upsell $]]&gt;=400,"High",Sales[[#This Row],[Current Upsell $]]&gt;=100,"Medium",Sales[[#This Row],[Current Upsell $]]&lt;100,"Low")</f>
        <v xml:space="preserve"> </v>
      </c>
      <c r="R882" t="str">
        <f>IF(Sales[[#This Row],[Current Upsell $]]&gt;0,_xlfn.TEXTJOIN(" ",FALSE,Sales[[#This Row],[Subscription Type]],Sales[[#This Row],[Upsell Priority]],TEXT(Sales[[#This Row],[Current Upsell $]],"$#")),"")</f>
        <v/>
      </c>
    </row>
    <row r="883" spans="1:18" x14ac:dyDescent="0.25">
      <c r="A883">
        <v>100159</v>
      </c>
      <c r="B883" t="s">
        <v>3</v>
      </c>
      <c r="F883">
        <v>0</v>
      </c>
      <c r="G883">
        <v>2</v>
      </c>
      <c r="H883" s="1">
        <v>44105</v>
      </c>
      <c r="I883" s="1">
        <v>44378</v>
      </c>
      <c r="J883">
        <v>9</v>
      </c>
      <c r="K883">
        <v>0</v>
      </c>
      <c r="L883" s="1">
        <v>44256</v>
      </c>
      <c r="M883">
        <v>0</v>
      </c>
      <c r="N883" s="11">
        <f>_xlfn.SWITCH(Sales[[#This Row],[Subscription Type]],"Basic",10,"Premium",10,"Business",25,"Enterprise",27)</f>
        <v>10</v>
      </c>
      <c r="O883">
        <f>IF(Sales[[#This Row],[Number of Users]]-Sales[[#This Row],[Licenses Bought]]&lt;0,0,Sales[[#This Row],[Number of Users]]-Sales[[#This Row],[Licenses Bought]])</f>
        <v>2</v>
      </c>
      <c r="P883" s="3">
        <f>IF(Sales[[#This Row],[Sales Month]]=MAX(Sales[Sales Month]),Sales[[#This Row],[Upsell $ Per Non-Paying User]]*Sales[[#This Row],[Non-Paying Users]],0)</f>
        <v>0</v>
      </c>
      <c r="Q883" t="str">
        <f>_xlfn.IFS(Sales[[#This Row],[Current Upsell $]]=0," ",Sales[[#This Row],[Current Upsell $]]&gt;=400,"High",Sales[[#This Row],[Current Upsell $]]&gt;=100,"Medium",Sales[[#This Row],[Current Upsell $]]&lt;100,"Low")</f>
        <v xml:space="preserve"> </v>
      </c>
      <c r="R883" t="str">
        <f>IF(Sales[[#This Row],[Current Upsell $]]&gt;0,_xlfn.TEXTJOIN(" ",FALSE,Sales[[#This Row],[Subscription Type]],Sales[[#This Row],[Upsell Priority]],TEXT(Sales[[#This Row],[Current Upsell $]],"$#")),"")</f>
        <v/>
      </c>
    </row>
    <row r="884" spans="1:18" x14ac:dyDescent="0.25">
      <c r="A884">
        <v>100160</v>
      </c>
      <c r="B884" t="s">
        <v>3</v>
      </c>
      <c r="F884">
        <v>0</v>
      </c>
      <c r="G884">
        <v>2</v>
      </c>
      <c r="H884" s="1">
        <v>44105</v>
      </c>
      <c r="I884" s="1">
        <v>44378</v>
      </c>
      <c r="J884">
        <v>9</v>
      </c>
      <c r="K884">
        <v>0</v>
      </c>
      <c r="L884" s="1">
        <v>44256</v>
      </c>
      <c r="M884">
        <v>0</v>
      </c>
      <c r="N884" s="11">
        <f>_xlfn.SWITCH(Sales[[#This Row],[Subscription Type]],"Basic",10,"Premium",10,"Business",25,"Enterprise",27)</f>
        <v>10</v>
      </c>
      <c r="O884">
        <f>IF(Sales[[#This Row],[Number of Users]]-Sales[[#This Row],[Licenses Bought]]&lt;0,0,Sales[[#This Row],[Number of Users]]-Sales[[#This Row],[Licenses Bought]])</f>
        <v>2</v>
      </c>
      <c r="P884" s="3">
        <f>IF(Sales[[#This Row],[Sales Month]]=MAX(Sales[Sales Month]),Sales[[#This Row],[Upsell $ Per Non-Paying User]]*Sales[[#This Row],[Non-Paying Users]],0)</f>
        <v>0</v>
      </c>
      <c r="Q884" t="str">
        <f>_xlfn.IFS(Sales[[#This Row],[Current Upsell $]]=0," ",Sales[[#This Row],[Current Upsell $]]&gt;=400,"High",Sales[[#This Row],[Current Upsell $]]&gt;=100,"Medium",Sales[[#This Row],[Current Upsell $]]&lt;100,"Low")</f>
        <v xml:space="preserve"> </v>
      </c>
      <c r="R884" t="str">
        <f>IF(Sales[[#This Row],[Current Upsell $]]&gt;0,_xlfn.TEXTJOIN(" ",FALSE,Sales[[#This Row],[Subscription Type]],Sales[[#This Row],[Upsell Priority]],TEXT(Sales[[#This Row],[Current Upsell $]],"$#")),"")</f>
        <v/>
      </c>
    </row>
    <row r="885" spans="1:18" x14ac:dyDescent="0.25">
      <c r="A885">
        <v>100161</v>
      </c>
      <c r="B885" t="s">
        <v>3</v>
      </c>
      <c r="F885">
        <v>0</v>
      </c>
      <c r="G885">
        <v>2</v>
      </c>
      <c r="H885" s="1">
        <v>44105</v>
      </c>
      <c r="I885" s="1">
        <v>44348</v>
      </c>
      <c r="J885">
        <v>8</v>
      </c>
      <c r="K885">
        <v>0</v>
      </c>
      <c r="L885" s="1">
        <v>44256</v>
      </c>
      <c r="M885">
        <v>0</v>
      </c>
      <c r="N885" s="11">
        <f>_xlfn.SWITCH(Sales[[#This Row],[Subscription Type]],"Basic",10,"Premium",10,"Business",25,"Enterprise",27)</f>
        <v>10</v>
      </c>
      <c r="O885">
        <f>IF(Sales[[#This Row],[Number of Users]]-Sales[[#This Row],[Licenses Bought]]&lt;0,0,Sales[[#This Row],[Number of Users]]-Sales[[#This Row],[Licenses Bought]])</f>
        <v>2</v>
      </c>
      <c r="P885" s="3">
        <f>IF(Sales[[#This Row],[Sales Month]]=MAX(Sales[Sales Month]),Sales[[#This Row],[Upsell $ Per Non-Paying User]]*Sales[[#This Row],[Non-Paying Users]],0)</f>
        <v>0</v>
      </c>
      <c r="Q885" t="str">
        <f>_xlfn.IFS(Sales[[#This Row],[Current Upsell $]]=0," ",Sales[[#This Row],[Current Upsell $]]&gt;=400,"High",Sales[[#This Row],[Current Upsell $]]&gt;=100,"Medium",Sales[[#This Row],[Current Upsell $]]&lt;100,"Low")</f>
        <v xml:space="preserve"> </v>
      </c>
      <c r="R885" t="str">
        <f>IF(Sales[[#This Row],[Current Upsell $]]&gt;0,_xlfn.TEXTJOIN(" ",FALSE,Sales[[#This Row],[Subscription Type]],Sales[[#This Row],[Upsell Priority]],TEXT(Sales[[#This Row],[Current Upsell $]],"$#")),"")</f>
        <v/>
      </c>
    </row>
    <row r="886" spans="1:18" x14ac:dyDescent="0.25">
      <c r="A886">
        <v>100162</v>
      </c>
      <c r="B886" t="s">
        <v>3</v>
      </c>
      <c r="F886">
        <v>0</v>
      </c>
      <c r="G886">
        <v>2</v>
      </c>
      <c r="H886" s="1">
        <v>44105</v>
      </c>
      <c r="I886" s="1">
        <v>44378</v>
      </c>
      <c r="J886">
        <v>9</v>
      </c>
      <c r="K886">
        <v>0</v>
      </c>
      <c r="L886" s="1">
        <v>44256</v>
      </c>
      <c r="M886">
        <v>0</v>
      </c>
      <c r="N886" s="11">
        <f>_xlfn.SWITCH(Sales[[#This Row],[Subscription Type]],"Basic",10,"Premium",10,"Business",25,"Enterprise",27)</f>
        <v>10</v>
      </c>
      <c r="O886">
        <f>IF(Sales[[#This Row],[Number of Users]]-Sales[[#This Row],[Licenses Bought]]&lt;0,0,Sales[[#This Row],[Number of Users]]-Sales[[#This Row],[Licenses Bought]])</f>
        <v>2</v>
      </c>
      <c r="P886" s="3">
        <f>IF(Sales[[#This Row],[Sales Month]]=MAX(Sales[Sales Month]),Sales[[#This Row],[Upsell $ Per Non-Paying User]]*Sales[[#This Row],[Non-Paying Users]],0)</f>
        <v>0</v>
      </c>
      <c r="Q886" t="str">
        <f>_xlfn.IFS(Sales[[#This Row],[Current Upsell $]]=0," ",Sales[[#This Row],[Current Upsell $]]&gt;=400,"High",Sales[[#This Row],[Current Upsell $]]&gt;=100,"Medium",Sales[[#This Row],[Current Upsell $]]&lt;100,"Low")</f>
        <v xml:space="preserve"> </v>
      </c>
      <c r="R886" t="str">
        <f>IF(Sales[[#This Row],[Current Upsell $]]&gt;0,_xlfn.TEXTJOIN(" ",FALSE,Sales[[#This Row],[Subscription Type]],Sales[[#This Row],[Upsell Priority]],TEXT(Sales[[#This Row],[Current Upsell $]],"$#")),"")</f>
        <v/>
      </c>
    </row>
    <row r="887" spans="1:18" x14ac:dyDescent="0.25">
      <c r="A887">
        <v>100164</v>
      </c>
      <c r="B887" t="s">
        <v>0</v>
      </c>
      <c r="D887" s="1"/>
      <c r="E887" s="1"/>
      <c r="F887">
        <v>31</v>
      </c>
      <c r="G887">
        <v>33</v>
      </c>
      <c r="H887" s="1">
        <v>44136</v>
      </c>
      <c r="I887" s="1">
        <v>44378</v>
      </c>
      <c r="J887">
        <v>8</v>
      </c>
      <c r="K887">
        <v>0</v>
      </c>
      <c r="L887" s="1">
        <v>44256</v>
      </c>
      <c r="M887">
        <v>310</v>
      </c>
      <c r="N887" s="11">
        <f>_xlfn.SWITCH(Sales[[#This Row],[Subscription Type]],"Basic",10,"Premium",10,"Business",25,"Enterprise",27)</f>
        <v>10</v>
      </c>
      <c r="O887">
        <f>IF(Sales[[#This Row],[Number of Users]]-Sales[[#This Row],[Licenses Bought]]&lt;0,0,Sales[[#This Row],[Number of Users]]-Sales[[#This Row],[Licenses Bought]])</f>
        <v>2</v>
      </c>
      <c r="P887" s="3">
        <f>IF(Sales[[#This Row],[Sales Month]]=MAX(Sales[Sales Month]),Sales[[#This Row],[Upsell $ Per Non-Paying User]]*Sales[[#This Row],[Non-Paying Users]],0)</f>
        <v>0</v>
      </c>
      <c r="Q887" t="str">
        <f>_xlfn.IFS(Sales[[#This Row],[Current Upsell $]]=0," ",Sales[[#This Row],[Current Upsell $]]&gt;=400,"High",Sales[[#This Row],[Current Upsell $]]&gt;=100,"Medium",Sales[[#This Row],[Current Upsell $]]&lt;100,"Low")</f>
        <v xml:space="preserve"> </v>
      </c>
      <c r="R887" t="str">
        <f>IF(Sales[[#This Row],[Current Upsell $]]&gt;0,_xlfn.TEXTJOIN(" ",FALSE,Sales[[#This Row],[Subscription Type]],Sales[[#This Row],[Upsell Priority]],TEXT(Sales[[#This Row],[Current Upsell $]],"$#")),"")</f>
        <v/>
      </c>
    </row>
    <row r="888" spans="1:18" x14ac:dyDescent="0.25">
      <c r="A888">
        <v>100165</v>
      </c>
      <c r="B888" t="s">
        <v>0</v>
      </c>
      <c r="D888" s="1"/>
      <c r="E888" s="1"/>
      <c r="F888">
        <v>29</v>
      </c>
      <c r="G888">
        <v>35</v>
      </c>
      <c r="H888" s="1">
        <v>44136</v>
      </c>
      <c r="I888" s="1">
        <v>44378</v>
      </c>
      <c r="J888">
        <v>8</v>
      </c>
      <c r="K888">
        <v>0</v>
      </c>
      <c r="L888" s="1">
        <v>44256</v>
      </c>
      <c r="M888">
        <v>290</v>
      </c>
      <c r="N888" s="11">
        <f>_xlfn.SWITCH(Sales[[#This Row],[Subscription Type]],"Basic",10,"Premium",10,"Business",25,"Enterprise",27)</f>
        <v>10</v>
      </c>
      <c r="O888">
        <f>IF(Sales[[#This Row],[Number of Users]]-Sales[[#This Row],[Licenses Bought]]&lt;0,0,Sales[[#This Row],[Number of Users]]-Sales[[#This Row],[Licenses Bought]])</f>
        <v>6</v>
      </c>
      <c r="P888" s="3">
        <f>IF(Sales[[#This Row],[Sales Month]]=MAX(Sales[Sales Month]),Sales[[#This Row],[Upsell $ Per Non-Paying User]]*Sales[[#This Row],[Non-Paying Users]],0)</f>
        <v>0</v>
      </c>
      <c r="Q888" t="str">
        <f>_xlfn.IFS(Sales[[#This Row],[Current Upsell $]]=0," ",Sales[[#This Row],[Current Upsell $]]&gt;=400,"High",Sales[[#This Row],[Current Upsell $]]&gt;=100,"Medium",Sales[[#This Row],[Current Upsell $]]&lt;100,"Low")</f>
        <v xml:space="preserve"> </v>
      </c>
      <c r="R888" t="str">
        <f>IF(Sales[[#This Row],[Current Upsell $]]&gt;0,_xlfn.TEXTJOIN(" ",FALSE,Sales[[#This Row],[Subscription Type]],Sales[[#This Row],[Upsell Priority]],TEXT(Sales[[#This Row],[Current Upsell $]],"$#")),"")</f>
        <v/>
      </c>
    </row>
    <row r="889" spans="1:18" x14ac:dyDescent="0.25">
      <c r="A889">
        <v>100166</v>
      </c>
      <c r="B889" t="s">
        <v>0</v>
      </c>
      <c r="D889" s="1"/>
      <c r="E889" s="1"/>
      <c r="F889">
        <v>17</v>
      </c>
      <c r="G889">
        <v>15</v>
      </c>
      <c r="H889" s="1">
        <v>44136</v>
      </c>
      <c r="I889" s="1">
        <v>44378</v>
      </c>
      <c r="J889">
        <v>8</v>
      </c>
      <c r="K889">
        <v>0</v>
      </c>
      <c r="L889" s="1">
        <v>44256</v>
      </c>
      <c r="M889">
        <v>170</v>
      </c>
      <c r="N889" s="11">
        <f>_xlfn.SWITCH(Sales[[#This Row],[Subscription Type]],"Basic",10,"Premium",10,"Business",25,"Enterprise",27)</f>
        <v>10</v>
      </c>
      <c r="O889">
        <f>IF(Sales[[#This Row],[Number of Users]]-Sales[[#This Row],[Licenses Bought]]&lt;0,0,Sales[[#This Row],[Number of Users]]-Sales[[#This Row],[Licenses Bought]])</f>
        <v>0</v>
      </c>
      <c r="P889" s="3">
        <f>IF(Sales[[#This Row],[Sales Month]]=MAX(Sales[Sales Month]),Sales[[#This Row],[Upsell $ Per Non-Paying User]]*Sales[[#This Row],[Non-Paying Users]],0)</f>
        <v>0</v>
      </c>
      <c r="Q889" t="str">
        <f>_xlfn.IFS(Sales[[#This Row],[Current Upsell $]]=0," ",Sales[[#This Row],[Current Upsell $]]&gt;=400,"High",Sales[[#This Row],[Current Upsell $]]&gt;=100,"Medium",Sales[[#This Row],[Current Upsell $]]&lt;100,"Low")</f>
        <v xml:space="preserve"> </v>
      </c>
      <c r="R889" t="str">
        <f>IF(Sales[[#This Row],[Current Upsell $]]&gt;0,_xlfn.TEXTJOIN(" ",FALSE,Sales[[#This Row],[Subscription Type]],Sales[[#This Row],[Upsell Priority]],TEXT(Sales[[#This Row],[Current Upsell $]],"$#")),"")</f>
        <v/>
      </c>
    </row>
    <row r="890" spans="1:18" x14ac:dyDescent="0.25">
      <c r="A890">
        <v>100017</v>
      </c>
      <c r="B890" t="s">
        <v>1</v>
      </c>
      <c r="D890" s="1"/>
      <c r="E890" s="1"/>
      <c r="F890">
        <v>68</v>
      </c>
      <c r="G890">
        <v>88</v>
      </c>
      <c r="H890" s="1">
        <v>43922</v>
      </c>
      <c r="I890" s="1">
        <v>44378</v>
      </c>
      <c r="J890">
        <v>15</v>
      </c>
      <c r="K890">
        <v>0</v>
      </c>
      <c r="L890" s="1">
        <v>44256</v>
      </c>
      <c r="M890">
        <v>1700</v>
      </c>
      <c r="N890" s="11">
        <f>_xlfn.SWITCH(Sales[[#This Row],[Subscription Type]],"Basic",10,"Premium",10,"Business",25,"Enterprise",27)</f>
        <v>25</v>
      </c>
      <c r="O890">
        <f>IF(Sales[[#This Row],[Number of Users]]-Sales[[#This Row],[Licenses Bought]]&lt;0,0,Sales[[#This Row],[Number of Users]]-Sales[[#This Row],[Licenses Bought]])</f>
        <v>20</v>
      </c>
      <c r="P890" s="3">
        <f>IF(Sales[[#This Row],[Sales Month]]=MAX(Sales[Sales Month]),Sales[[#This Row],[Upsell $ Per Non-Paying User]]*Sales[[#This Row],[Non-Paying Users]],0)</f>
        <v>0</v>
      </c>
      <c r="Q890" t="str">
        <f>_xlfn.IFS(Sales[[#This Row],[Current Upsell $]]=0," ",Sales[[#This Row],[Current Upsell $]]&gt;=400,"High",Sales[[#This Row],[Current Upsell $]]&gt;=100,"Medium",Sales[[#This Row],[Current Upsell $]]&lt;100,"Low")</f>
        <v xml:space="preserve"> </v>
      </c>
      <c r="R890" t="str">
        <f>IF(Sales[[#This Row],[Current Upsell $]]&gt;0,_xlfn.TEXTJOIN(" ",FALSE,Sales[[#This Row],[Subscription Type]],Sales[[#This Row],[Upsell Priority]],TEXT(Sales[[#This Row],[Current Upsell $]],"$#")),"")</f>
        <v/>
      </c>
    </row>
    <row r="891" spans="1:18" x14ac:dyDescent="0.25">
      <c r="A891">
        <v>100167</v>
      </c>
      <c r="B891" t="s">
        <v>2</v>
      </c>
      <c r="C891">
        <v>12</v>
      </c>
      <c r="D891" s="1">
        <v>44409</v>
      </c>
      <c r="E891" s="1">
        <v>44773</v>
      </c>
      <c r="F891">
        <v>80</v>
      </c>
      <c r="G891">
        <v>84</v>
      </c>
      <c r="H891" s="1">
        <v>44136</v>
      </c>
      <c r="I891" s="1">
        <v>44378</v>
      </c>
      <c r="J891">
        <v>8</v>
      </c>
      <c r="K891">
        <v>0</v>
      </c>
      <c r="L891" s="1">
        <v>44256</v>
      </c>
      <c r="M891">
        <v>2400</v>
      </c>
      <c r="N891" s="11">
        <f>_xlfn.SWITCH(Sales[[#This Row],[Subscription Type]],"Basic",10,"Premium",10,"Business",25,"Enterprise",27)</f>
        <v>27</v>
      </c>
      <c r="O891">
        <f>IF(Sales[[#This Row],[Number of Users]]-Sales[[#This Row],[Licenses Bought]]&lt;0,0,Sales[[#This Row],[Number of Users]]-Sales[[#This Row],[Licenses Bought]])</f>
        <v>4</v>
      </c>
      <c r="P891" s="3">
        <f>IF(Sales[[#This Row],[Sales Month]]=MAX(Sales[Sales Month]),Sales[[#This Row],[Upsell $ Per Non-Paying User]]*Sales[[#This Row],[Non-Paying Users]],0)</f>
        <v>0</v>
      </c>
      <c r="Q891" t="str">
        <f>_xlfn.IFS(Sales[[#This Row],[Current Upsell $]]=0," ",Sales[[#This Row],[Current Upsell $]]&gt;=400,"High",Sales[[#This Row],[Current Upsell $]]&gt;=100,"Medium",Sales[[#This Row],[Current Upsell $]]&lt;100,"Low")</f>
        <v xml:space="preserve"> </v>
      </c>
      <c r="R891" t="str">
        <f>IF(Sales[[#This Row],[Current Upsell $]]&gt;0,_xlfn.TEXTJOIN(" ",FALSE,Sales[[#This Row],[Subscription Type]],Sales[[#This Row],[Upsell Priority]],TEXT(Sales[[#This Row],[Current Upsell $]],"$#")),"")</f>
        <v/>
      </c>
    </row>
    <row r="892" spans="1:18" x14ac:dyDescent="0.25">
      <c r="A892">
        <v>100169</v>
      </c>
      <c r="B892" t="s">
        <v>0</v>
      </c>
      <c r="F892">
        <v>1</v>
      </c>
      <c r="G892">
        <v>1</v>
      </c>
      <c r="H892" s="1">
        <v>44136</v>
      </c>
      <c r="I892" s="1">
        <v>44317</v>
      </c>
      <c r="J892">
        <v>6</v>
      </c>
      <c r="K892">
        <v>1</v>
      </c>
      <c r="L892" s="1">
        <v>44256</v>
      </c>
      <c r="M892">
        <v>10</v>
      </c>
      <c r="N892" s="11">
        <f>_xlfn.SWITCH(Sales[[#This Row],[Subscription Type]],"Basic",10,"Premium",10,"Business",25,"Enterprise",27)</f>
        <v>10</v>
      </c>
      <c r="O892">
        <f>IF(Sales[[#This Row],[Number of Users]]-Sales[[#This Row],[Licenses Bought]]&lt;0,0,Sales[[#This Row],[Number of Users]]-Sales[[#This Row],[Licenses Bought]])</f>
        <v>0</v>
      </c>
      <c r="P892" s="3">
        <f>IF(Sales[[#This Row],[Sales Month]]=MAX(Sales[Sales Month]),Sales[[#This Row],[Upsell $ Per Non-Paying User]]*Sales[[#This Row],[Non-Paying Users]],0)</f>
        <v>0</v>
      </c>
      <c r="Q892" t="str">
        <f>_xlfn.IFS(Sales[[#This Row],[Current Upsell $]]=0," ",Sales[[#This Row],[Current Upsell $]]&gt;=400,"High",Sales[[#This Row],[Current Upsell $]]&gt;=100,"Medium",Sales[[#This Row],[Current Upsell $]]&lt;100,"Low")</f>
        <v xml:space="preserve"> </v>
      </c>
      <c r="R892" t="str">
        <f>IF(Sales[[#This Row],[Current Upsell $]]&gt;0,_xlfn.TEXTJOIN(" ",FALSE,Sales[[#This Row],[Subscription Type]],Sales[[#This Row],[Upsell Priority]],TEXT(Sales[[#This Row],[Current Upsell $]],"$#")),"")</f>
        <v/>
      </c>
    </row>
    <row r="893" spans="1:18" x14ac:dyDescent="0.25">
      <c r="A893">
        <v>100170</v>
      </c>
      <c r="B893" t="s">
        <v>0</v>
      </c>
      <c r="D893" s="1"/>
      <c r="E893" s="1"/>
      <c r="F893">
        <v>1</v>
      </c>
      <c r="G893">
        <v>2</v>
      </c>
      <c r="H893" s="1">
        <v>44136</v>
      </c>
      <c r="I893" s="1">
        <v>44378</v>
      </c>
      <c r="J893">
        <v>8</v>
      </c>
      <c r="K893">
        <v>0</v>
      </c>
      <c r="L893" s="1">
        <v>44256</v>
      </c>
      <c r="M893">
        <v>10</v>
      </c>
      <c r="N893" s="11">
        <f>_xlfn.SWITCH(Sales[[#This Row],[Subscription Type]],"Basic",10,"Premium",10,"Business",25,"Enterprise",27)</f>
        <v>10</v>
      </c>
      <c r="O893">
        <f>IF(Sales[[#This Row],[Number of Users]]-Sales[[#This Row],[Licenses Bought]]&lt;0,0,Sales[[#This Row],[Number of Users]]-Sales[[#This Row],[Licenses Bought]])</f>
        <v>1</v>
      </c>
      <c r="P893" s="3">
        <f>IF(Sales[[#This Row],[Sales Month]]=MAX(Sales[Sales Month]),Sales[[#This Row],[Upsell $ Per Non-Paying User]]*Sales[[#This Row],[Non-Paying Users]],0)</f>
        <v>0</v>
      </c>
      <c r="Q893" t="str">
        <f>_xlfn.IFS(Sales[[#This Row],[Current Upsell $]]=0," ",Sales[[#This Row],[Current Upsell $]]&gt;=400,"High",Sales[[#This Row],[Current Upsell $]]&gt;=100,"Medium",Sales[[#This Row],[Current Upsell $]]&lt;100,"Low")</f>
        <v xml:space="preserve"> </v>
      </c>
      <c r="R893" t="str">
        <f>IF(Sales[[#This Row],[Current Upsell $]]&gt;0,_xlfn.TEXTJOIN(" ",FALSE,Sales[[#This Row],[Subscription Type]],Sales[[#This Row],[Upsell Priority]],TEXT(Sales[[#This Row],[Current Upsell $]],"$#")),"")</f>
        <v/>
      </c>
    </row>
    <row r="894" spans="1:18" x14ac:dyDescent="0.25">
      <c r="A894">
        <v>100195</v>
      </c>
      <c r="B894" t="s">
        <v>0</v>
      </c>
      <c r="D894" s="1"/>
      <c r="E894" s="1"/>
      <c r="F894">
        <v>13</v>
      </c>
      <c r="G894">
        <v>63</v>
      </c>
      <c r="H894" s="1">
        <v>44228</v>
      </c>
      <c r="I894" s="1">
        <v>44378</v>
      </c>
      <c r="J894">
        <v>5</v>
      </c>
      <c r="K894">
        <v>0</v>
      </c>
      <c r="L894" s="1">
        <v>44256</v>
      </c>
      <c r="M894">
        <v>130</v>
      </c>
      <c r="N894" s="11">
        <f>_xlfn.SWITCH(Sales[[#This Row],[Subscription Type]],"Basic",10,"Premium",10,"Business",25,"Enterprise",27)</f>
        <v>10</v>
      </c>
      <c r="O894">
        <f>IF(Sales[[#This Row],[Number of Users]]-Sales[[#This Row],[Licenses Bought]]&lt;0,0,Sales[[#This Row],[Number of Users]]-Sales[[#This Row],[Licenses Bought]])</f>
        <v>50</v>
      </c>
      <c r="P894" s="3">
        <f>IF(Sales[[#This Row],[Sales Month]]=MAX(Sales[Sales Month]),Sales[[#This Row],[Upsell $ Per Non-Paying User]]*Sales[[#This Row],[Non-Paying Users]],0)</f>
        <v>0</v>
      </c>
      <c r="Q894" t="str">
        <f>_xlfn.IFS(Sales[[#This Row],[Current Upsell $]]=0," ",Sales[[#This Row],[Current Upsell $]]&gt;=400,"High",Sales[[#This Row],[Current Upsell $]]&gt;=100,"Medium",Sales[[#This Row],[Current Upsell $]]&lt;100,"Low")</f>
        <v xml:space="preserve"> </v>
      </c>
      <c r="R894" t="str">
        <f>IF(Sales[[#This Row],[Current Upsell $]]&gt;0,_xlfn.TEXTJOIN(" ",FALSE,Sales[[#This Row],[Subscription Type]],Sales[[#This Row],[Upsell Priority]],TEXT(Sales[[#This Row],[Current Upsell $]],"$#")),"")</f>
        <v/>
      </c>
    </row>
    <row r="895" spans="1:18" x14ac:dyDescent="0.25">
      <c r="A895">
        <v>100221</v>
      </c>
      <c r="B895" t="s">
        <v>3</v>
      </c>
      <c r="D895" s="1"/>
      <c r="E895" s="1"/>
      <c r="F895">
        <v>0</v>
      </c>
      <c r="G895">
        <v>50</v>
      </c>
      <c r="H895" s="1">
        <v>44256</v>
      </c>
      <c r="I895" s="1">
        <v>44378</v>
      </c>
      <c r="J895">
        <v>4</v>
      </c>
      <c r="K895">
        <v>0</v>
      </c>
      <c r="L895" s="1">
        <v>44256</v>
      </c>
      <c r="M895">
        <v>0</v>
      </c>
      <c r="N895" s="11">
        <f>_xlfn.SWITCH(Sales[[#This Row],[Subscription Type]],"Basic",10,"Premium",10,"Business",25,"Enterprise",27)</f>
        <v>10</v>
      </c>
      <c r="O895">
        <f>IF(Sales[[#This Row],[Number of Users]]-Sales[[#This Row],[Licenses Bought]]&lt;0,0,Sales[[#This Row],[Number of Users]]-Sales[[#This Row],[Licenses Bought]])</f>
        <v>50</v>
      </c>
      <c r="P895" s="3">
        <f>IF(Sales[[#This Row],[Sales Month]]=MAX(Sales[Sales Month]),Sales[[#This Row],[Upsell $ Per Non-Paying User]]*Sales[[#This Row],[Non-Paying Users]],0)</f>
        <v>0</v>
      </c>
      <c r="Q895" t="str">
        <f>_xlfn.IFS(Sales[[#This Row],[Current Upsell $]]=0," ",Sales[[#This Row],[Current Upsell $]]&gt;=400,"High",Sales[[#This Row],[Current Upsell $]]&gt;=100,"Medium",Sales[[#This Row],[Current Upsell $]]&lt;100,"Low")</f>
        <v xml:space="preserve"> </v>
      </c>
      <c r="R895" t="str">
        <f>IF(Sales[[#This Row],[Current Upsell $]]&gt;0,_xlfn.TEXTJOIN(" ",FALSE,Sales[[#This Row],[Subscription Type]],Sales[[#This Row],[Upsell Priority]],TEXT(Sales[[#This Row],[Current Upsell $]],"$#")),"")</f>
        <v/>
      </c>
    </row>
    <row r="896" spans="1:18" x14ac:dyDescent="0.25">
      <c r="A896">
        <v>100171</v>
      </c>
      <c r="B896" t="s">
        <v>0</v>
      </c>
      <c r="D896" s="1"/>
      <c r="E896" s="1"/>
      <c r="F896">
        <v>34</v>
      </c>
      <c r="G896">
        <v>56</v>
      </c>
      <c r="H896" s="1">
        <v>44166</v>
      </c>
      <c r="I896" s="1">
        <v>44378</v>
      </c>
      <c r="J896">
        <v>7</v>
      </c>
      <c r="K896">
        <v>0</v>
      </c>
      <c r="L896" s="1">
        <v>44256</v>
      </c>
      <c r="M896">
        <v>340</v>
      </c>
      <c r="N896" s="11">
        <f>_xlfn.SWITCH(Sales[[#This Row],[Subscription Type]],"Basic",10,"Premium",10,"Business",25,"Enterprise",27)</f>
        <v>10</v>
      </c>
      <c r="O896">
        <f>IF(Sales[[#This Row],[Number of Users]]-Sales[[#This Row],[Licenses Bought]]&lt;0,0,Sales[[#This Row],[Number of Users]]-Sales[[#This Row],[Licenses Bought]])</f>
        <v>22</v>
      </c>
      <c r="P896" s="3">
        <f>IF(Sales[[#This Row],[Sales Month]]=MAX(Sales[Sales Month]),Sales[[#This Row],[Upsell $ Per Non-Paying User]]*Sales[[#This Row],[Non-Paying Users]],0)</f>
        <v>0</v>
      </c>
      <c r="Q896" t="str">
        <f>_xlfn.IFS(Sales[[#This Row],[Current Upsell $]]=0," ",Sales[[#This Row],[Current Upsell $]]&gt;=400,"High",Sales[[#This Row],[Current Upsell $]]&gt;=100,"Medium",Sales[[#This Row],[Current Upsell $]]&lt;100,"Low")</f>
        <v xml:space="preserve"> </v>
      </c>
      <c r="R896" t="str">
        <f>IF(Sales[[#This Row],[Current Upsell $]]&gt;0,_xlfn.TEXTJOIN(" ",FALSE,Sales[[#This Row],[Subscription Type]],Sales[[#This Row],[Upsell Priority]],TEXT(Sales[[#This Row],[Current Upsell $]],"$#")),"")</f>
        <v/>
      </c>
    </row>
    <row r="897" spans="1:18" x14ac:dyDescent="0.25">
      <c r="A897">
        <v>100172</v>
      </c>
      <c r="B897" t="s">
        <v>1</v>
      </c>
      <c r="D897" s="1"/>
      <c r="E897" s="1"/>
      <c r="F897">
        <v>9</v>
      </c>
      <c r="G897">
        <v>11</v>
      </c>
      <c r="H897" s="1">
        <v>44166</v>
      </c>
      <c r="I897" s="1">
        <v>44378</v>
      </c>
      <c r="J897">
        <v>7</v>
      </c>
      <c r="K897">
        <v>0</v>
      </c>
      <c r="L897" s="1">
        <v>44256</v>
      </c>
      <c r="M897">
        <v>225</v>
      </c>
      <c r="N897" s="11">
        <f>_xlfn.SWITCH(Sales[[#This Row],[Subscription Type]],"Basic",10,"Premium",10,"Business",25,"Enterprise",27)</f>
        <v>25</v>
      </c>
      <c r="O897">
        <f>IF(Sales[[#This Row],[Number of Users]]-Sales[[#This Row],[Licenses Bought]]&lt;0,0,Sales[[#This Row],[Number of Users]]-Sales[[#This Row],[Licenses Bought]])</f>
        <v>2</v>
      </c>
      <c r="P897" s="3">
        <f>IF(Sales[[#This Row],[Sales Month]]=MAX(Sales[Sales Month]),Sales[[#This Row],[Upsell $ Per Non-Paying User]]*Sales[[#This Row],[Non-Paying Users]],0)</f>
        <v>0</v>
      </c>
      <c r="Q897" t="str">
        <f>_xlfn.IFS(Sales[[#This Row],[Current Upsell $]]=0," ",Sales[[#This Row],[Current Upsell $]]&gt;=400,"High",Sales[[#This Row],[Current Upsell $]]&gt;=100,"Medium",Sales[[#This Row],[Current Upsell $]]&lt;100,"Low")</f>
        <v xml:space="preserve"> </v>
      </c>
      <c r="R897" t="str">
        <f>IF(Sales[[#This Row],[Current Upsell $]]&gt;0,_xlfn.TEXTJOIN(" ",FALSE,Sales[[#This Row],[Subscription Type]],Sales[[#This Row],[Upsell Priority]],TEXT(Sales[[#This Row],[Current Upsell $]],"$#")),"")</f>
        <v/>
      </c>
    </row>
    <row r="898" spans="1:18" x14ac:dyDescent="0.25">
      <c r="A898">
        <v>100174</v>
      </c>
      <c r="B898" t="s">
        <v>3</v>
      </c>
      <c r="F898">
        <v>0</v>
      </c>
      <c r="G898">
        <v>8</v>
      </c>
      <c r="H898" s="1">
        <v>44166</v>
      </c>
      <c r="I898" s="1">
        <v>44287</v>
      </c>
      <c r="J898">
        <v>4</v>
      </c>
      <c r="K898">
        <v>2</v>
      </c>
      <c r="L898" s="1">
        <v>44256</v>
      </c>
      <c r="M898">
        <v>0</v>
      </c>
      <c r="N898" s="11">
        <f>_xlfn.SWITCH(Sales[[#This Row],[Subscription Type]],"Basic",10,"Premium",10,"Business",25,"Enterprise",27)</f>
        <v>10</v>
      </c>
      <c r="O898">
        <f>IF(Sales[[#This Row],[Number of Users]]-Sales[[#This Row],[Licenses Bought]]&lt;0,0,Sales[[#This Row],[Number of Users]]-Sales[[#This Row],[Licenses Bought]])</f>
        <v>8</v>
      </c>
      <c r="P898" s="3">
        <f>IF(Sales[[#This Row],[Sales Month]]=MAX(Sales[Sales Month]),Sales[[#This Row],[Upsell $ Per Non-Paying User]]*Sales[[#This Row],[Non-Paying Users]],0)</f>
        <v>0</v>
      </c>
      <c r="Q898" t="str">
        <f>_xlfn.IFS(Sales[[#This Row],[Current Upsell $]]=0," ",Sales[[#This Row],[Current Upsell $]]&gt;=400,"High",Sales[[#This Row],[Current Upsell $]]&gt;=100,"Medium",Sales[[#This Row],[Current Upsell $]]&lt;100,"Low")</f>
        <v xml:space="preserve"> </v>
      </c>
      <c r="R898" t="str">
        <f>IF(Sales[[#This Row],[Current Upsell $]]&gt;0,_xlfn.TEXTJOIN(" ",FALSE,Sales[[#This Row],[Subscription Type]],Sales[[#This Row],[Upsell Priority]],TEXT(Sales[[#This Row],[Current Upsell $]],"$#")),"")</f>
        <v/>
      </c>
    </row>
    <row r="899" spans="1:18" x14ac:dyDescent="0.25">
      <c r="A899">
        <v>100175</v>
      </c>
      <c r="B899" t="s">
        <v>0</v>
      </c>
      <c r="F899">
        <v>5</v>
      </c>
      <c r="G899">
        <v>7</v>
      </c>
      <c r="H899" s="1">
        <v>44166</v>
      </c>
      <c r="I899" s="1">
        <v>44378</v>
      </c>
      <c r="J899">
        <v>7</v>
      </c>
      <c r="K899">
        <v>0</v>
      </c>
      <c r="L899" s="1">
        <v>44256</v>
      </c>
      <c r="M899">
        <v>50</v>
      </c>
      <c r="N899" s="11">
        <f>_xlfn.SWITCH(Sales[[#This Row],[Subscription Type]],"Basic",10,"Premium",10,"Business",25,"Enterprise",27)</f>
        <v>10</v>
      </c>
      <c r="O899">
        <f>IF(Sales[[#This Row],[Number of Users]]-Sales[[#This Row],[Licenses Bought]]&lt;0,0,Sales[[#This Row],[Number of Users]]-Sales[[#This Row],[Licenses Bought]])</f>
        <v>2</v>
      </c>
      <c r="P899" s="3">
        <f>IF(Sales[[#This Row],[Sales Month]]=MAX(Sales[Sales Month]),Sales[[#This Row],[Upsell $ Per Non-Paying User]]*Sales[[#This Row],[Non-Paying Users]],0)</f>
        <v>0</v>
      </c>
      <c r="Q899" t="str">
        <f>_xlfn.IFS(Sales[[#This Row],[Current Upsell $]]=0," ",Sales[[#This Row],[Current Upsell $]]&gt;=400,"High",Sales[[#This Row],[Current Upsell $]]&gt;=100,"Medium",Sales[[#This Row],[Current Upsell $]]&lt;100,"Low")</f>
        <v xml:space="preserve"> </v>
      </c>
      <c r="R899" t="str">
        <f>IF(Sales[[#This Row],[Current Upsell $]]&gt;0,_xlfn.TEXTJOIN(" ",FALSE,Sales[[#This Row],[Subscription Type]],Sales[[#This Row],[Upsell Priority]],TEXT(Sales[[#This Row],[Current Upsell $]],"$#")),"")</f>
        <v/>
      </c>
    </row>
    <row r="900" spans="1:18" x14ac:dyDescent="0.25">
      <c r="A900">
        <v>100176</v>
      </c>
      <c r="B900" t="s">
        <v>3</v>
      </c>
      <c r="F900">
        <v>0</v>
      </c>
      <c r="G900">
        <v>8</v>
      </c>
      <c r="H900" s="1">
        <v>44166</v>
      </c>
      <c r="I900" s="1">
        <v>44317</v>
      </c>
      <c r="J900">
        <v>5</v>
      </c>
      <c r="K900">
        <v>1</v>
      </c>
      <c r="L900" s="1">
        <v>44256</v>
      </c>
      <c r="M900">
        <v>0</v>
      </c>
      <c r="N900" s="11">
        <f>_xlfn.SWITCH(Sales[[#This Row],[Subscription Type]],"Basic",10,"Premium",10,"Business",25,"Enterprise",27)</f>
        <v>10</v>
      </c>
      <c r="O900">
        <f>IF(Sales[[#This Row],[Number of Users]]-Sales[[#This Row],[Licenses Bought]]&lt;0,0,Sales[[#This Row],[Number of Users]]-Sales[[#This Row],[Licenses Bought]])</f>
        <v>8</v>
      </c>
      <c r="P900" s="3">
        <f>IF(Sales[[#This Row],[Sales Month]]=MAX(Sales[Sales Month]),Sales[[#This Row],[Upsell $ Per Non-Paying User]]*Sales[[#This Row],[Non-Paying Users]],0)</f>
        <v>0</v>
      </c>
      <c r="Q900" t="str">
        <f>_xlfn.IFS(Sales[[#This Row],[Current Upsell $]]=0," ",Sales[[#This Row],[Current Upsell $]]&gt;=400,"High",Sales[[#This Row],[Current Upsell $]]&gt;=100,"Medium",Sales[[#This Row],[Current Upsell $]]&lt;100,"Low")</f>
        <v xml:space="preserve"> </v>
      </c>
      <c r="R900" t="str">
        <f>IF(Sales[[#This Row],[Current Upsell $]]&gt;0,_xlfn.TEXTJOIN(" ",FALSE,Sales[[#This Row],[Subscription Type]],Sales[[#This Row],[Upsell Priority]],TEXT(Sales[[#This Row],[Current Upsell $]],"$#")),"")</f>
        <v/>
      </c>
    </row>
    <row r="901" spans="1:18" x14ac:dyDescent="0.25">
      <c r="A901">
        <v>100178</v>
      </c>
      <c r="B901" t="s">
        <v>0</v>
      </c>
      <c r="D901" s="1"/>
      <c r="E901" s="1"/>
      <c r="F901">
        <v>4</v>
      </c>
      <c r="G901">
        <v>5</v>
      </c>
      <c r="H901" s="1">
        <v>44166</v>
      </c>
      <c r="I901" s="1">
        <v>44378</v>
      </c>
      <c r="J901">
        <v>7</v>
      </c>
      <c r="K901">
        <v>0</v>
      </c>
      <c r="L901" s="1">
        <v>44256</v>
      </c>
      <c r="M901">
        <v>40</v>
      </c>
      <c r="N901" s="11">
        <f>_xlfn.SWITCH(Sales[[#This Row],[Subscription Type]],"Basic",10,"Premium",10,"Business",25,"Enterprise",27)</f>
        <v>10</v>
      </c>
      <c r="O901">
        <f>IF(Sales[[#This Row],[Number of Users]]-Sales[[#This Row],[Licenses Bought]]&lt;0,0,Sales[[#This Row],[Number of Users]]-Sales[[#This Row],[Licenses Bought]])</f>
        <v>1</v>
      </c>
      <c r="P901" s="3">
        <f>IF(Sales[[#This Row],[Sales Month]]=MAX(Sales[Sales Month]),Sales[[#This Row],[Upsell $ Per Non-Paying User]]*Sales[[#This Row],[Non-Paying Users]],0)</f>
        <v>0</v>
      </c>
      <c r="Q901" t="str">
        <f>_xlfn.IFS(Sales[[#This Row],[Current Upsell $]]=0," ",Sales[[#This Row],[Current Upsell $]]&gt;=400,"High",Sales[[#This Row],[Current Upsell $]]&gt;=100,"Medium",Sales[[#This Row],[Current Upsell $]]&lt;100,"Low")</f>
        <v xml:space="preserve"> </v>
      </c>
      <c r="R901" t="str">
        <f>IF(Sales[[#This Row],[Current Upsell $]]&gt;0,_xlfn.TEXTJOIN(" ",FALSE,Sales[[#This Row],[Subscription Type]],Sales[[#This Row],[Upsell Priority]],TEXT(Sales[[#This Row],[Current Upsell $]],"$#")),"")</f>
        <v/>
      </c>
    </row>
    <row r="902" spans="1:18" x14ac:dyDescent="0.25">
      <c r="A902">
        <v>100179</v>
      </c>
      <c r="B902" t="s">
        <v>3</v>
      </c>
      <c r="F902">
        <v>0</v>
      </c>
      <c r="G902">
        <v>3</v>
      </c>
      <c r="H902" s="1">
        <v>44166</v>
      </c>
      <c r="I902" s="1">
        <v>44287</v>
      </c>
      <c r="J902">
        <v>4</v>
      </c>
      <c r="K902">
        <v>2</v>
      </c>
      <c r="L902" s="1">
        <v>44256</v>
      </c>
      <c r="M902">
        <v>0</v>
      </c>
      <c r="N902" s="11">
        <f>_xlfn.SWITCH(Sales[[#This Row],[Subscription Type]],"Basic",10,"Premium",10,"Business",25,"Enterprise",27)</f>
        <v>10</v>
      </c>
      <c r="O902">
        <f>IF(Sales[[#This Row],[Number of Users]]-Sales[[#This Row],[Licenses Bought]]&lt;0,0,Sales[[#This Row],[Number of Users]]-Sales[[#This Row],[Licenses Bought]])</f>
        <v>3</v>
      </c>
      <c r="P902" s="3">
        <f>IF(Sales[[#This Row],[Sales Month]]=MAX(Sales[Sales Month]),Sales[[#This Row],[Upsell $ Per Non-Paying User]]*Sales[[#This Row],[Non-Paying Users]],0)</f>
        <v>0</v>
      </c>
      <c r="Q902" t="str">
        <f>_xlfn.IFS(Sales[[#This Row],[Current Upsell $]]=0," ",Sales[[#This Row],[Current Upsell $]]&gt;=400,"High",Sales[[#This Row],[Current Upsell $]]&gt;=100,"Medium",Sales[[#This Row],[Current Upsell $]]&lt;100,"Low")</f>
        <v xml:space="preserve"> </v>
      </c>
      <c r="R902" t="str">
        <f>IF(Sales[[#This Row],[Current Upsell $]]&gt;0,_xlfn.TEXTJOIN(" ",FALSE,Sales[[#This Row],[Subscription Type]],Sales[[#This Row],[Upsell Priority]],TEXT(Sales[[#This Row],[Current Upsell $]],"$#")),"")</f>
        <v/>
      </c>
    </row>
    <row r="903" spans="1:18" x14ac:dyDescent="0.25">
      <c r="A903">
        <v>100181</v>
      </c>
      <c r="B903" t="s">
        <v>3</v>
      </c>
      <c r="F903">
        <v>0</v>
      </c>
      <c r="G903">
        <v>2</v>
      </c>
      <c r="H903" s="1">
        <v>44166</v>
      </c>
      <c r="I903" s="1">
        <v>44317</v>
      </c>
      <c r="J903">
        <v>5</v>
      </c>
      <c r="K903">
        <v>1</v>
      </c>
      <c r="L903" s="1">
        <v>44256</v>
      </c>
      <c r="M903">
        <v>0</v>
      </c>
      <c r="N903" s="11">
        <f>_xlfn.SWITCH(Sales[[#This Row],[Subscription Type]],"Basic",10,"Premium",10,"Business",25,"Enterprise",27)</f>
        <v>10</v>
      </c>
      <c r="O903">
        <f>IF(Sales[[#This Row],[Number of Users]]-Sales[[#This Row],[Licenses Bought]]&lt;0,0,Sales[[#This Row],[Number of Users]]-Sales[[#This Row],[Licenses Bought]])</f>
        <v>2</v>
      </c>
      <c r="P903" s="3">
        <f>IF(Sales[[#This Row],[Sales Month]]=MAX(Sales[Sales Month]),Sales[[#This Row],[Upsell $ Per Non-Paying User]]*Sales[[#This Row],[Non-Paying Users]],0)</f>
        <v>0</v>
      </c>
      <c r="Q903" t="str">
        <f>_xlfn.IFS(Sales[[#This Row],[Current Upsell $]]=0," ",Sales[[#This Row],[Current Upsell $]]&gt;=400,"High",Sales[[#This Row],[Current Upsell $]]&gt;=100,"Medium",Sales[[#This Row],[Current Upsell $]]&lt;100,"Low")</f>
        <v xml:space="preserve"> </v>
      </c>
      <c r="R903" t="str">
        <f>IF(Sales[[#This Row],[Current Upsell $]]&gt;0,_xlfn.TEXTJOIN(" ",FALSE,Sales[[#This Row],[Subscription Type]],Sales[[#This Row],[Upsell Priority]],TEXT(Sales[[#This Row],[Current Upsell $]],"$#")),"")</f>
        <v/>
      </c>
    </row>
    <row r="904" spans="1:18" x14ac:dyDescent="0.25">
      <c r="A904">
        <v>100182</v>
      </c>
      <c r="B904" t="s">
        <v>3</v>
      </c>
      <c r="F904">
        <v>0</v>
      </c>
      <c r="G904">
        <v>2</v>
      </c>
      <c r="H904" s="1">
        <v>44166</v>
      </c>
      <c r="I904" s="1">
        <v>44256</v>
      </c>
      <c r="J904">
        <v>3</v>
      </c>
      <c r="K904">
        <v>3</v>
      </c>
      <c r="L904" s="1">
        <v>44256</v>
      </c>
      <c r="M904">
        <v>0</v>
      </c>
      <c r="N904" s="11">
        <f>_xlfn.SWITCH(Sales[[#This Row],[Subscription Type]],"Basic",10,"Premium",10,"Business",25,"Enterprise",27)</f>
        <v>10</v>
      </c>
      <c r="O904">
        <f>IF(Sales[[#This Row],[Number of Users]]-Sales[[#This Row],[Licenses Bought]]&lt;0,0,Sales[[#This Row],[Number of Users]]-Sales[[#This Row],[Licenses Bought]])</f>
        <v>2</v>
      </c>
      <c r="P904" s="3">
        <f>IF(Sales[[#This Row],[Sales Month]]=MAX(Sales[Sales Month]),Sales[[#This Row],[Upsell $ Per Non-Paying User]]*Sales[[#This Row],[Non-Paying Users]],0)</f>
        <v>0</v>
      </c>
      <c r="Q904" t="str">
        <f>_xlfn.IFS(Sales[[#This Row],[Current Upsell $]]=0," ",Sales[[#This Row],[Current Upsell $]]&gt;=400,"High",Sales[[#This Row],[Current Upsell $]]&gt;=100,"Medium",Sales[[#This Row],[Current Upsell $]]&lt;100,"Low")</f>
        <v xml:space="preserve"> </v>
      </c>
      <c r="R904" t="str">
        <f>IF(Sales[[#This Row],[Current Upsell $]]&gt;0,_xlfn.TEXTJOIN(" ",FALSE,Sales[[#This Row],[Subscription Type]],Sales[[#This Row],[Upsell Priority]],TEXT(Sales[[#This Row],[Current Upsell $]],"$#")),"")</f>
        <v/>
      </c>
    </row>
    <row r="905" spans="1:18" x14ac:dyDescent="0.25">
      <c r="A905">
        <v>100183</v>
      </c>
      <c r="B905" t="s">
        <v>0</v>
      </c>
      <c r="D905" s="1"/>
      <c r="E905" s="1"/>
      <c r="F905">
        <v>19</v>
      </c>
      <c r="G905">
        <v>39</v>
      </c>
      <c r="H905" s="1">
        <v>44197</v>
      </c>
      <c r="I905" s="1">
        <v>44378</v>
      </c>
      <c r="J905">
        <v>6</v>
      </c>
      <c r="K905">
        <v>0</v>
      </c>
      <c r="L905" s="1">
        <v>44256</v>
      </c>
      <c r="M905">
        <v>190</v>
      </c>
      <c r="N905" s="11">
        <f>_xlfn.SWITCH(Sales[[#This Row],[Subscription Type]],"Basic",10,"Premium",10,"Business",25,"Enterprise",27)</f>
        <v>10</v>
      </c>
      <c r="O905">
        <f>IF(Sales[[#This Row],[Number of Users]]-Sales[[#This Row],[Licenses Bought]]&lt;0,0,Sales[[#This Row],[Number of Users]]-Sales[[#This Row],[Licenses Bought]])</f>
        <v>20</v>
      </c>
      <c r="P905" s="3">
        <f>IF(Sales[[#This Row],[Sales Month]]=MAX(Sales[Sales Month]),Sales[[#This Row],[Upsell $ Per Non-Paying User]]*Sales[[#This Row],[Non-Paying Users]],0)</f>
        <v>0</v>
      </c>
      <c r="Q905" t="str">
        <f>_xlfn.IFS(Sales[[#This Row],[Current Upsell $]]=0," ",Sales[[#This Row],[Current Upsell $]]&gt;=400,"High",Sales[[#This Row],[Current Upsell $]]&gt;=100,"Medium",Sales[[#This Row],[Current Upsell $]]&lt;100,"Low")</f>
        <v xml:space="preserve"> </v>
      </c>
      <c r="R905" t="str">
        <f>IF(Sales[[#This Row],[Current Upsell $]]&gt;0,_xlfn.TEXTJOIN(" ",FALSE,Sales[[#This Row],[Subscription Type]],Sales[[#This Row],[Upsell Priority]],TEXT(Sales[[#This Row],[Current Upsell $]],"$#")),"")</f>
        <v/>
      </c>
    </row>
    <row r="906" spans="1:18" x14ac:dyDescent="0.25">
      <c r="A906">
        <v>100184</v>
      </c>
      <c r="B906" t="s">
        <v>0</v>
      </c>
      <c r="D906" s="1"/>
      <c r="E906" s="1"/>
      <c r="F906">
        <v>16</v>
      </c>
      <c r="G906">
        <v>30</v>
      </c>
      <c r="H906" s="1">
        <v>44197</v>
      </c>
      <c r="I906" s="1">
        <v>44378</v>
      </c>
      <c r="J906">
        <v>6</v>
      </c>
      <c r="K906">
        <v>0</v>
      </c>
      <c r="L906" s="1">
        <v>44256</v>
      </c>
      <c r="M906">
        <v>160</v>
      </c>
      <c r="N906" s="11">
        <f>_xlfn.SWITCH(Sales[[#This Row],[Subscription Type]],"Basic",10,"Premium",10,"Business",25,"Enterprise",27)</f>
        <v>10</v>
      </c>
      <c r="O906">
        <f>IF(Sales[[#This Row],[Number of Users]]-Sales[[#This Row],[Licenses Bought]]&lt;0,0,Sales[[#This Row],[Number of Users]]-Sales[[#This Row],[Licenses Bought]])</f>
        <v>14</v>
      </c>
      <c r="P906" s="3">
        <f>IF(Sales[[#This Row],[Sales Month]]=MAX(Sales[Sales Month]),Sales[[#This Row],[Upsell $ Per Non-Paying User]]*Sales[[#This Row],[Non-Paying Users]],0)</f>
        <v>0</v>
      </c>
      <c r="Q906" t="str">
        <f>_xlfn.IFS(Sales[[#This Row],[Current Upsell $]]=0," ",Sales[[#This Row],[Current Upsell $]]&gt;=400,"High",Sales[[#This Row],[Current Upsell $]]&gt;=100,"Medium",Sales[[#This Row],[Current Upsell $]]&lt;100,"Low")</f>
        <v xml:space="preserve"> </v>
      </c>
      <c r="R906" t="str">
        <f>IF(Sales[[#This Row],[Current Upsell $]]&gt;0,_xlfn.TEXTJOIN(" ",FALSE,Sales[[#This Row],[Subscription Type]],Sales[[#This Row],[Upsell Priority]],TEXT(Sales[[#This Row],[Current Upsell $]],"$#")),"")</f>
        <v/>
      </c>
    </row>
    <row r="907" spans="1:18" x14ac:dyDescent="0.25">
      <c r="A907">
        <v>100185</v>
      </c>
      <c r="B907" t="s">
        <v>3</v>
      </c>
      <c r="F907">
        <v>0</v>
      </c>
      <c r="G907">
        <v>13</v>
      </c>
      <c r="H907" s="1">
        <v>44197</v>
      </c>
      <c r="I907" s="1">
        <v>44348</v>
      </c>
      <c r="J907">
        <v>5</v>
      </c>
      <c r="K907">
        <v>0</v>
      </c>
      <c r="L907" s="1">
        <v>44256</v>
      </c>
      <c r="M907">
        <v>0</v>
      </c>
      <c r="N907" s="11">
        <f>_xlfn.SWITCH(Sales[[#This Row],[Subscription Type]],"Basic",10,"Premium",10,"Business",25,"Enterprise",27)</f>
        <v>10</v>
      </c>
      <c r="O907">
        <f>IF(Sales[[#This Row],[Number of Users]]-Sales[[#This Row],[Licenses Bought]]&lt;0,0,Sales[[#This Row],[Number of Users]]-Sales[[#This Row],[Licenses Bought]])</f>
        <v>13</v>
      </c>
      <c r="P907" s="3">
        <f>IF(Sales[[#This Row],[Sales Month]]=MAX(Sales[Sales Month]),Sales[[#This Row],[Upsell $ Per Non-Paying User]]*Sales[[#This Row],[Non-Paying Users]],0)</f>
        <v>0</v>
      </c>
      <c r="Q907" t="str">
        <f>_xlfn.IFS(Sales[[#This Row],[Current Upsell $]]=0," ",Sales[[#This Row],[Current Upsell $]]&gt;=400,"High",Sales[[#This Row],[Current Upsell $]]&gt;=100,"Medium",Sales[[#This Row],[Current Upsell $]]&lt;100,"Low")</f>
        <v xml:space="preserve"> </v>
      </c>
      <c r="R907" t="str">
        <f>IF(Sales[[#This Row],[Current Upsell $]]&gt;0,_xlfn.TEXTJOIN(" ",FALSE,Sales[[#This Row],[Subscription Type]],Sales[[#This Row],[Upsell Priority]],TEXT(Sales[[#This Row],[Current Upsell $]],"$#")),"")</f>
        <v/>
      </c>
    </row>
    <row r="908" spans="1:18" x14ac:dyDescent="0.25">
      <c r="A908">
        <v>100186</v>
      </c>
      <c r="B908" t="s">
        <v>2</v>
      </c>
      <c r="C908">
        <v>12</v>
      </c>
      <c r="D908" s="1">
        <v>44682</v>
      </c>
      <c r="E908" s="1">
        <v>45046</v>
      </c>
      <c r="F908">
        <v>25</v>
      </c>
      <c r="G908">
        <v>26</v>
      </c>
      <c r="H908" s="1">
        <v>44197</v>
      </c>
      <c r="I908" s="1">
        <v>44378</v>
      </c>
      <c r="J908">
        <v>6</v>
      </c>
      <c r="K908">
        <v>0</v>
      </c>
      <c r="L908" s="1">
        <v>44256</v>
      </c>
      <c r="M908">
        <v>420</v>
      </c>
      <c r="N908" s="11">
        <f>_xlfn.SWITCH(Sales[[#This Row],[Subscription Type]],"Basic",10,"Premium",10,"Business",25,"Enterprise",27)</f>
        <v>27</v>
      </c>
      <c r="O908">
        <f>IF(Sales[[#This Row],[Number of Users]]-Sales[[#This Row],[Licenses Bought]]&lt;0,0,Sales[[#This Row],[Number of Users]]-Sales[[#This Row],[Licenses Bought]])</f>
        <v>1</v>
      </c>
      <c r="P908" s="3">
        <f>IF(Sales[[#This Row],[Sales Month]]=MAX(Sales[Sales Month]),Sales[[#This Row],[Upsell $ Per Non-Paying User]]*Sales[[#This Row],[Non-Paying Users]],0)</f>
        <v>0</v>
      </c>
      <c r="Q908" t="str">
        <f>_xlfn.IFS(Sales[[#This Row],[Current Upsell $]]=0," ",Sales[[#This Row],[Current Upsell $]]&gt;=400,"High",Sales[[#This Row],[Current Upsell $]]&gt;=100,"Medium",Sales[[#This Row],[Current Upsell $]]&lt;100,"Low")</f>
        <v xml:space="preserve"> </v>
      </c>
      <c r="R908" t="str">
        <f>IF(Sales[[#This Row],[Current Upsell $]]&gt;0,_xlfn.TEXTJOIN(" ",FALSE,Sales[[#This Row],[Subscription Type]],Sales[[#This Row],[Upsell Priority]],TEXT(Sales[[#This Row],[Current Upsell $]],"$#")),"")</f>
        <v/>
      </c>
    </row>
    <row r="909" spans="1:18" x14ac:dyDescent="0.25">
      <c r="A909">
        <v>100187</v>
      </c>
      <c r="B909" t="s">
        <v>3</v>
      </c>
      <c r="F909">
        <v>0</v>
      </c>
      <c r="G909">
        <v>4</v>
      </c>
      <c r="H909" s="1">
        <v>44197</v>
      </c>
      <c r="I909" s="1">
        <v>44378</v>
      </c>
      <c r="J909">
        <v>6</v>
      </c>
      <c r="K909">
        <v>0</v>
      </c>
      <c r="L909" s="1">
        <v>44256</v>
      </c>
      <c r="M909">
        <v>0</v>
      </c>
      <c r="N909" s="11">
        <f>_xlfn.SWITCH(Sales[[#This Row],[Subscription Type]],"Basic",10,"Premium",10,"Business",25,"Enterprise",27)</f>
        <v>10</v>
      </c>
      <c r="O909">
        <f>IF(Sales[[#This Row],[Number of Users]]-Sales[[#This Row],[Licenses Bought]]&lt;0,0,Sales[[#This Row],[Number of Users]]-Sales[[#This Row],[Licenses Bought]])</f>
        <v>4</v>
      </c>
      <c r="P909" s="3">
        <f>IF(Sales[[#This Row],[Sales Month]]=MAX(Sales[Sales Month]),Sales[[#This Row],[Upsell $ Per Non-Paying User]]*Sales[[#This Row],[Non-Paying Users]],0)</f>
        <v>0</v>
      </c>
      <c r="Q909" t="str">
        <f>_xlfn.IFS(Sales[[#This Row],[Current Upsell $]]=0," ",Sales[[#This Row],[Current Upsell $]]&gt;=400,"High",Sales[[#This Row],[Current Upsell $]]&gt;=100,"Medium",Sales[[#This Row],[Current Upsell $]]&lt;100,"Low")</f>
        <v xml:space="preserve"> </v>
      </c>
      <c r="R909" t="str">
        <f>IF(Sales[[#This Row],[Current Upsell $]]&gt;0,_xlfn.TEXTJOIN(" ",FALSE,Sales[[#This Row],[Subscription Type]],Sales[[#This Row],[Upsell Priority]],TEXT(Sales[[#This Row],[Current Upsell $]],"$#")),"")</f>
        <v/>
      </c>
    </row>
    <row r="910" spans="1:18" x14ac:dyDescent="0.25">
      <c r="A910">
        <v>100188</v>
      </c>
      <c r="B910" t="s">
        <v>3</v>
      </c>
      <c r="F910">
        <v>0</v>
      </c>
      <c r="G910">
        <v>2</v>
      </c>
      <c r="H910" s="1">
        <v>44197</v>
      </c>
      <c r="I910" s="1">
        <v>44348</v>
      </c>
      <c r="J910">
        <v>5</v>
      </c>
      <c r="K910">
        <v>0</v>
      </c>
      <c r="L910" s="1">
        <v>44256</v>
      </c>
      <c r="M910">
        <v>0</v>
      </c>
      <c r="N910" s="11">
        <f>_xlfn.SWITCH(Sales[[#This Row],[Subscription Type]],"Basic",10,"Premium",10,"Business",25,"Enterprise",27)</f>
        <v>10</v>
      </c>
      <c r="O910">
        <f>IF(Sales[[#This Row],[Number of Users]]-Sales[[#This Row],[Licenses Bought]]&lt;0,0,Sales[[#This Row],[Number of Users]]-Sales[[#This Row],[Licenses Bought]])</f>
        <v>2</v>
      </c>
      <c r="P910" s="3">
        <f>IF(Sales[[#This Row],[Sales Month]]=MAX(Sales[Sales Month]),Sales[[#This Row],[Upsell $ Per Non-Paying User]]*Sales[[#This Row],[Non-Paying Users]],0)</f>
        <v>0</v>
      </c>
      <c r="Q910" t="str">
        <f>_xlfn.IFS(Sales[[#This Row],[Current Upsell $]]=0," ",Sales[[#This Row],[Current Upsell $]]&gt;=400,"High",Sales[[#This Row],[Current Upsell $]]&gt;=100,"Medium",Sales[[#This Row],[Current Upsell $]]&lt;100,"Low")</f>
        <v xml:space="preserve"> </v>
      </c>
      <c r="R910" t="str">
        <f>IF(Sales[[#This Row],[Current Upsell $]]&gt;0,_xlfn.TEXTJOIN(" ",FALSE,Sales[[#This Row],[Subscription Type]],Sales[[#This Row],[Upsell Priority]],TEXT(Sales[[#This Row],[Current Upsell $]],"$#")),"")</f>
        <v/>
      </c>
    </row>
    <row r="911" spans="1:18" x14ac:dyDescent="0.25">
      <c r="A911">
        <v>100189</v>
      </c>
      <c r="B911" t="s">
        <v>3</v>
      </c>
      <c r="F911">
        <v>0</v>
      </c>
      <c r="G911">
        <v>2</v>
      </c>
      <c r="H911" s="1">
        <v>44197</v>
      </c>
      <c r="I911" s="1">
        <v>44317</v>
      </c>
      <c r="J911">
        <v>4</v>
      </c>
      <c r="K911">
        <v>1</v>
      </c>
      <c r="L911" s="1">
        <v>44256</v>
      </c>
      <c r="M911">
        <v>0</v>
      </c>
      <c r="N911" s="11">
        <f>_xlfn.SWITCH(Sales[[#This Row],[Subscription Type]],"Basic",10,"Premium",10,"Business",25,"Enterprise",27)</f>
        <v>10</v>
      </c>
      <c r="O911">
        <f>IF(Sales[[#This Row],[Number of Users]]-Sales[[#This Row],[Licenses Bought]]&lt;0,0,Sales[[#This Row],[Number of Users]]-Sales[[#This Row],[Licenses Bought]])</f>
        <v>2</v>
      </c>
      <c r="P911" s="3">
        <f>IF(Sales[[#This Row],[Sales Month]]=MAX(Sales[Sales Month]),Sales[[#This Row],[Upsell $ Per Non-Paying User]]*Sales[[#This Row],[Non-Paying Users]],0)</f>
        <v>0</v>
      </c>
      <c r="Q911" t="str">
        <f>_xlfn.IFS(Sales[[#This Row],[Current Upsell $]]=0," ",Sales[[#This Row],[Current Upsell $]]&gt;=400,"High",Sales[[#This Row],[Current Upsell $]]&gt;=100,"Medium",Sales[[#This Row],[Current Upsell $]]&lt;100,"Low")</f>
        <v xml:space="preserve"> </v>
      </c>
      <c r="R911" t="str">
        <f>IF(Sales[[#This Row],[Current Upsell $]]&gt;0,_xlfn.TEXTJOIN(" ",FALSE,Sales[[#This Row],[Subscription Type]],Sales[[#This Row],[Upsell Priority]],TEXT(Sales[[#This Row],[Current Upsell $]],"$#")),"")</f>
        <v/>
      </c>
    </row>
    <row r="912" spans="1:18" x14ac:dyDescent="0.25">
      <c r="A912">
        <v>100190</v>
      </c>
      <c r="B912" t="s">
        <v>3</v>
      </c>
      <c r="F912">
        <v>0</v>
      </c>
      <c r="G912">
        <v>2</v>
      </c>
      <c r="H912" s="1">
        <v>44197</v>
      </c>
      <c r="I912" s="1">
        <v>44317</v>
      </c>
      <c r="J912">
        <v>4</v>
      </c>
      <c r="K912">
        <v>1</v>
      </c>
      <c r="L912" s="1">
        <v>44256</v>
      </c>
      <c r="M912">
        <v>0</v>
      </c>
      <c r="N912" s="11">
        <f>_xlfn.SWITCH(Sales[[#This Row],[Subscription Type]],"Basic",10,"Premium",10,"Business",25,"Enterprise",27)</f>
        <v>10</v>
      </c>
      <c r="O912">
        <f>IF(Sales[[#This Row],[Number of Users]]-Sales[[#This Row],[Licenses Bought]]&lt;0,0,Sales[[#This Row],[Number of Users]]-Sales[[#This Row],[Licenses Bought]])</f>
        <v>2</v>
      </c>
      <c r="P912" s="3">
        <f>IF(Sales[[#This Row],[Sales Month]]=MAX(Sales[Sales Month]),Sales[[#This Row],[Upsell $ Per Non-Paying User]]*Sales[[#This Row],[Non-Paying Users]],0)</f>
        <v>0</v>
      </c>
      <c r="Q912" t="str">
        <f>_xlfn.IFS(Sales[[#This Row],[Current Upsell $]]=0," ",Sales[[#This Row],[Current Upsell $]]&gt;=400,"High",Sales[[#This Row],[Current Upsell $]]&gt;=100,"Medium",Sales[[#This Row],[Current Upsell $]]&lt;100,"Low")</f>
        <v xml:space="preserve"> </v>
      </c>
      <c r="R912" t="str">
        <f>IF(Sales[[#This Row],[Current Upsell $]]&gt;0,_xlfn.TEXTJOIN(" ",FALSE,Sales[[#This Row],[Subscription Type]],Sales[[#This Row],[Upsell Priority]],TEXT(Sales[[#This Row],[Current Upsell $]],"$#")),"")</f>
        <v/>
      </c>
    </row>
    <row r="913" spans="1:18" x14ac:dyDescent="0.25">
      <c r="A913">
        <v>100191</v>
      </c>
      <c r="B913" t="s">
        <v>0</v>
      </c>
      <c r="D913" s="1"/>
      <c r="E913" s="1"/>
      <c r="F913">
        <v>1</v>
      </c>
      <c r="G913">
        <v>2</v>
      </c>
      <c r="H913" s="1">
        <v>44197</v>
      </c>
      <c r="I913" s="1">
        <v>44378</v>
      </c>
      <c r="J913">
        <v>6</v>
      </c>
      <c r="K913">
        <v>0</v>
      </c>
      <c r="L913" s="1">
        <v>44256</v>
      </c>
      <c r="M913">
        <v>10</v>
      </c>
      <c r="N913" s="11">
        <f>_xlfn.SWITCH(Sales[[#This Row],[Subscription Type]],"Basic",10,"Premium",10,"Business",25,"Enterprise",27)</f>
        <v>10</v>
      </c>
      <c r="O913">
        <f>IF(Sales[[#This Row],[Number of Users]]-Sales[[#This Row],[Licenses Bought]]&lt;0,0,Sales[[#This Row],[Number of Users]]-Sales[[#This Row],[Licenses Bought]])</f>
        <v>1</v>
      </c>
      <c r="P913" s="3">
        <f>IF(Sales[[#This Row],[Sales Month]]=MAX(Sales[Sales Month]),Sales[[#This Row],[Upsell $ Per Non-Paying User]]*Sales[[#This Row],[Non-Paying Users]],0)</f>
        <v>0</v>
      </c>
      <c r="Q913" t="str">
        <f>_xlfn.IFS(Sales[[#This Row],[Current Upsell $]]=0," ",Sales[[#This Row],[Current Upsell $]]&gt;=400,"High",Sales[[#This Row],[Current Upsell $]]&gt;=100,"Medium",Sales[[#This Row],[Current Upsell $]]&lt;100,"Low")</f>
        <v xml:space="preserve"> </v>
      </c>
      <c r="R913" t="str">
        <f>IF(Sales[[#This Row],[Current Upsell $]]&gt;0,_xlfn.TEXTJOIN(" ",FALSE,Sales[[#This Row],[Subscription Type]],Sales[[#This Row],[Upsell Priority]],TEXT(Sales[[#This Row],[Current Upsell $]],"$#")),"")</f>
        <v/>
      </c>
    </row>
    <row r="914" spans="1:18" x14ac:dyDescent="0.25">
      <c r="A914">
        <v>100197</v>
      </c>
      <c r="B914" t="s">
        <v>0</v>
      </c>
      <c r="D914" s="1"/>
      <c r="E914" s="1"/>
      <c r="F914">
        <v>15</v>
      </c>
      <c r="G914">
        <v>44</v>
      </c>
      <c r="H914" s="1">
        <v>44228</v>
      </c>
      <c r="I914" s="1">
        <v>44378</v>
      </c>
      <c r="J914">
        <v>5</v>
      </c>
      <c r="K914">
        <v>0</v>
      </c>
      <c r="L914" s="1">
        <v>44256</v>
      </c>
      <c r="M914">
        <v>150</v>
      </c>
      <c r="N914" s="11">
        <f>_xlfn.SWITCH(Sales[[#This Row],[Subscription Type]],"Basic",10,"Premium",10,"Business",25,"Enterprise",27)</f>
        <v>10</v>
      </c>
      <c r="O914">
        <f>IF(Sales[[#This Row],[Number of Users]]-Sales[[#This Row],[Licenses Bought]]&lt;0,0,Sales[[#This Row],[Number of Users]]-Sales[[#This Row],[Licenses Bought]])</f>
        <v>29</v>
      </c>
      <c r="P914" s="3">
        <f>IF(Sales[[#This Row],[Sales Month]]=MAX(Sales[Sales Month]),Sales[[#This Row],[Upsell $ Per Non-Paying User]]*Sales[[#This Row],[Non-Paying Users]],0)</f>
        <v>0</v>
      </c>
      <c r="Q914" t="str">
        <f>_xlfn.IFS(Sales[[#This Row],[Current Upsell $]]=0," ",Sales[[#This Row],[Current Upsell $]]&gt;=400,"High",Sales[[#This Row],[Current Upsell $]]&gt;=100,"Medium",Sales[[#This Row],[Current Upsell $]]&lt;100,"Low")</f>
        <v xml:space="preserve"> </v>
      </c>
      <c r="R914" t="str">
        <f>IF(Sales[[#This Row],[Current Upsell $]]&gt;0,_xlfn.TEXTJOIN(" ",FALSE,Sales[[#This Row],[Subscription Type]],Sales[[#This Row],[Upsell Priority]],TEXT(Sales[[#This Row],[Current Upsell $]],"$#")),"")</f>
        <v/>
      </c>
    </row>
    <row r="915" spans="1:18" x14ac:dyDescent="0.25">
      <c r="A915">
        <v>100198</v>
      </c>
      <c r="B915" t="s">
        <v>0</v>
      </c>
      <c r="D915" s="1"/>
      <c r="E915" s="1"/>
      <c r="F915">
        <v>11</v>
      </c>
      <c r="G915">
        <v>40</v>
      </c>
      <c r="H915" s="1">
        <v>44228</v>
      </c>
      <c r="I915" s="1">
        <v>44378</v>
      </c>
      <c r="J915">
        <v>5</v>
      </c>
      <c r="K915">
        <v>0</v>
      </c>
      <c r="L915" s="1">
        <v>44256</v>
      </c>
      <c r="M915">
        <v>110</v>
      </c>
      <c r="N915" s="11">
        <f>_xlfn.SWITCH(Sales[[#This Row],[Subscription Type]],"Basic",10,"Premium",10,"Business",25,"Enterprise",27)</f>
        <v>10</v>
      </c>
      <c r="O915">
        <f>IF(Sales[[#This Row],[Number of Users]]-Sales[[#This Row],[Licenses Bought]]&lt;0,0,Sales[[#This Row],[Number of Users]]-Sales[[#This Row],[Licenses Bought]])</f>
        <v>29</v>
      </c>
      <c r="P915" s="3">
        <f>IF(Sales[[#This Row],[Sales Month]]=MAX(Sales[Sales Month]),Sales[[#This Row],[Upsell $ Per Non-Paying User]]*Sales[[#This Row],[Non-Paying Users]],0)</f>
        <v>0</v>
      </c>
      <c r="Q915" t="str">
        <f>_xlfn.IFS(Sales[[#This Row],[Current Upsell $]]=0," ",Sales[[#This Row],[Current Upsell $]]&gt;=400,"High",Sales[[#This Row],[Current Upsell $]]&gt;=100,"Medium",Sales[[#This Row],[Current Upsell $]]&lt;100,"Low")</f>
        <v xml:space="preserve"> </v>
      </c>
      <c r="R915" t="str">
        <f>IF(Sales[[#This Row],[Current Upsell $]]&gt;0,_xlfn.TEXTJOIN(" ",FALSE,Sales[[#This Row],[Subscription Type]],Sales[[#This Row],[Upsell Priority]],TEXT(Sales[[#This Row],[Current Upsell $]],"$#")),"")</f>
        <v/>
      </c>
    </row>
    <row r="916" spans="1:18" x14ac:dyDescent="0.25">
      <c r="A916">
        <v>100192</v>
      </c>
      <c r="B916" t="s">
        <v>0</v>
      </c>
      <c r="D916" s="1"/>
      <c r="E916" s="1"/>
      <c r="F916">
        <v>22</v>
      </c>
      <c r="G916">
        <v>68</v>
      </c>
      <c r="H916" s="1">
        <v>44228</v>
      </c>
      <c r="I916" s="1">
        <v>44378</v>
      </c>
      <c r="J916">
        <v>5</v>
      </c>
      <c r="K916">
        <v>0</v>
      </c>
      <c r="L916" s="1">
        <v>44256</v>
      </c>
      <c r="M916">
        <v>220</v>
      </c>
      <c r="N916" s="11">
        <f>_xlfn.SWITCH(Sales[[#This Row],[Subscription Type]],"Basic",10,"Premium",10,"Business",25,"Enterprise",27)</f>
        <v>10</v>
      </c>
      <c r="O916">
        <f>IF(Sales[[#This Row],[Number of Users]]-Sales[[#This Row],[Licenses Bought]]&lt;0,0,Sales[[#This Row],[Number of Users]]-Sales[[#This Row],[Licenses Bought]])</f>
        <v>46</v>
      </c>
      <c r="P916" s="3">
        <f>IF(Sales[[#This Row],[Sales Month]]=MAX(Sales[Sales Month]),Sales[[#This Row],[Upsell $ Per Non-Paying User]]*Sales[[#This Row],[Non-Paying Users]],0)</f>
        <v>0</v>
      </c>
      <c r="Q916" t="str">
        <f>_xlfn.IFS(Sales[[#This Row],[Current Upsell $]]=0," ",Sales[[#This Row],[Current Upsell $]]&gt;=400,"High",Sales[[#This Row],[Current Upsell $]]&gt;=100,"Medium",Sales[[#This Row],[Current Upsell $]]&lt;100,"Low")</f>
        <v xml:space="preserve"> </v>
      </c>
      <c r="R916" t="str">
        <f>IF(Sales[[#This Row],[Current Upsell $]]&gt;0,_xlfn.TEXTJOIN(" ",FALSE,Sales[[#This Row],[Subscription Type]],Sales[[#This Row],[Upsell Priority]],TEXT(Sales[[#This Row],[Current Upsell $]],"$#")),"")</f>
        <v/>
      </c>
    </row>
    <row r="917" spans="1:18" x14ac:dyDescent="0.25">
      <c r="A917">
        <v>100200</v>
      </c>
      <c r="B917" t="s">
        <v>0</v>
      </c>
      <c r="D917" s="1"/>
      <c r="E917" s="1"/>
      <c r="F917">
        <v>21</v>
      </c>
      <c r="G917">
        <v>42</v>
      </c>
      <c r="H917" s="1">
        <v>44228</v>
      </c>
      <c r="I917" s="1">
        <v>44378</v>
      </c>
      <c r="J917">
        <v>5</v>
      </c>
      <c r="K917">
        <v>0</v>
      </c>
      <c r="L917" s="1">
        <v>44256</v>
      </c>
      <c r="M917">
        <v>210</v>
      </c>
      <c r="N917" s="11">
        <f>_xlfn.SWITCH(Sales[[#This Row],[Subscription Type]],"Basic",10,"Premium",10,"Business",25,"Enterprise",27)</f>
        <v>10</v>
      </c>
      <c r="O917">
        <f>IF(Sales[[#This Row],[Number of Users]]-Sales[[#This Row],[Licenses Bought]]&lt;0,0,Sales[[#This Row],[Number of Users]]-Sales[[#This Row],[Licenses Bought]])</f>
        <v>21</v>
      </c>
      <c r="P917" s="3">
        <f>IF(Sales[[#This Row],[Sales Month]]=MAX(Sales[Sales Month]),Sales[[#This Row],[Upsell $ Per Non-Paying User]]*Sales[[#This Row],[Non-Paying Users]],0)</f>
        <v>0</v>
      </c>
      <c r="Q917" t="str">
        <f>_xlfn.IFS(Sales[[#This Row],[Current Upsell $]]=0," ",Sales[[#This Row],[Current Upsell $]]&gt;=400,"High",Sales[[#This Row],[Current Upsell $]]&gt;=100,"Medium",Sales[[#This Row],[Current Upsell $]]&lt;100,"Low")</f>
        <v xml:space="preserve"> </v>
      </c>
      <c r="R917" t="str">
        <f>IF(Sales[[#This Row],[Current Upsell $]]&gt;0,_xlfn.TEXTJOIN(" ",FALSE,Sales[[#This Row],[Subscription Type]],Sales[[#This Row],[Upsell Priority]],TEXT(Sales[[#This Row],[Current Upsell $]],"$#")),"")</f>
        <v/>
      </c>
    </row>
    <row r="918" spans="1:18" x14ac:dyDescent="0.25">
      <c r="A918">
        <v>100201</v>
      </c>
      <c r="B918" t="s">
        <v>0</v>
      </c>
      <c r="D918" s="1"/>
      <c r="E918" s="1"/>
      <c r="F918">
        <v>17</v>
      </c>
      <c r="G918">
        <v>29</v>
      </c>
      <c r="H918" s="1">
        <v>44228</v>
      </c>
      <c r="I918" s="1">
        <v>44378</v>
      </c>
      <c r="J918">
        <v>5</v>
      </c>
      <c r="K918">
        <v>0</v>
      </c>
      <c r="L918" s="1">
        <v>44256</v>
      </c>
      <c r="M918">
        <v>170</v>
      </c>
      <c r="N918" s="11">
        <f>_xlfn.SWITCH(Sales[[#This Row],[Subscription Type]],"Basic",10,"Premium",10,"Business",25,"Enterprise",27)</f>
        <v>10</v>
      </c>
      <c r="O918">
        <f>IF(Sales[[#This Row],[Number of Users]]-Sales[[#This Row],[Licenses Bought]]&lt;0,0,Sales[[#This Row],[Number of Users]]-Sales[[#This Row],[Licenses Bought]])</f>
        <v>12</v>
      </c>
      <c r="P918" s="3">
        <f>IF(Sales[[#This Row],[Sales Month]]=MAX(Sales[Sales Month]),Sales[[#This Row],[Upsell $ Per Non-Paying User]]*Sales[[#This Row],[Non-Paying Users]],0)</f>
        <v>0</v>
      </c>
      <c r="Q918" t="str">
        <f>_xlfn.IFS(Sales[[#This Row],[Current Upsell $]]=0," ",Sales[[#This Row],[Current Upsell $]]&gt;=400,"High",Sales[[#This Row],[Current Upsell $]]&gt;=100,"Medium",Sales[[#This Row],[Current Upsell $]]&lt;100,"Low")</f>
        <v xml:space="preserve"> </v>
      </c>
      <c r="R918" t="str">
        <f>IF(Sales[[#This Row],[Current Upsell $]]&gt;0,_xlfn.TEXTJOIN(" ",FALSE,Sales[[#This Row],[Subscription Type]],Sales[[#This Row],[Upsell Priority]],TEXT(Sales[[#This Row],[Current Upsell $]],"$#")),"")</f>
        <v/>
      </c>
    </row>
    <row r="919" spans="1:18" x14ac:dyDescent="0.25">
      <c r="A919">
        <v>100203</v>
      </c>
      <c r="B919" t="s">
        <v>0</v>
      </c>
      <c r="D919" s="1"/>
      <c r="E919" s="1"/>
      <c r="F919">
        <v>6</v>
      </c>
      <c r="G919">
        <v>32</v>
      </c>
      <c r="H919" s="1">
        <v>44228</v>
      </c>
      <c r="I919" s="1">
        <v>44378</v>
      </c>
      <c r="J919">
        <v>5</v>
      </c>
      <c r="K919">
        <v>0</v>
      </c>
      <c r="L919" s="1">
        <v>44256</v>
      </c>
      <c r="M919">
        <v>60</v>
      </c>
      <c r="N919" s="11">
        <f>_xlfn.SWITCH(Sales[[#This Row],[Subscription Type]],"Basic",10,"Premium",10,"Business",25,"Enterprise",27)</f>
        <v>10</v>
      </c>
      <c r="O919">
        <f>IF(Sales[[#This Row],[Number of Users]]-Sales[[#This Row],[Licenses Bought]]&lt;0,0,Sales[[#This Row],[Number of Users]]-Sales[[#This Row],[Licenses Bought]])</f>
        <v>26</v>
      </c>
      <c r="P919" s="3">
        <f>IF(Sales[[#This Row],[Sales Month]]=MAX(Sales[Sales Month]),Sales[[#This Row],[Upsell $ Per Non-Paying User]]*Sales[[#This Row],[Non-Paying Users]],0)</f>
        <v>0</v>
      </c>
      <c r="Q919" t="str">
        <f>_xlfn.IFS(Sales[[#This Row],[Current Upsell $]]=0," ",Sales[[#This Row],[Current Upsell $]]&gt;=400,"High",Sales[[#This Row],[Current Upsell $]]&gt;=100,"Medium",Sales[[#This Row],[Current Upsell $]]&lt;100,"Low")</f>
        <v xml:space="preserve"> </v>
      </c>
      <c r="R919" t="str">
        <f>IF(Sales[[#This Row],[Current Upsell $]]&gt;0,_xlfn.TEXTJOIN(" ",FALSE,Sales[[#This Row],[Subscription Type]],Sales[[#This Row],[Upsell Priority]],TEXT(Sales[[#This Row],[Current Upsell $]],"$#")),"")</f>
        <v/>
      </c>
    </row>
    <row r="920" spans="1:18" x14ac:dyDescent="0.25">
      <c r="A920">
        <v>100204</v>
      </c>
      <c r="B920" t="s">
        <v>1</v>
      </c>
      <c r="D920" s="1"/>
      <c r="E920" s="1"/>
      <c r="F920">
        <v>9</v>
      </c>
      <c r="G920">
        <v>22</v>
      </c>
      <c r="H920" s="1">
        <v>44228</v>
      </c>
      <c r="I920" s="1">
        <v>44378</v>
      </c>
      <c r="J920">
        <v>5</v>
      </c>
      <c r="K920">
        <v>0</v>
      </c>
      <c r="L920" s="1">
        <v>44256</v>
      </c>
      <c r="M920">
        <v>225</v>
      </c>
      <c r="N920" s="11">
        <f>_xlfn.SWITCH(Sales[[#This Row],[Subscription Type]],"Basic",10,"Premium",10,"Business",25,"Enterprise",27)</f>
        <v>25</v>
      </c>
      <c r="O920">
        <f>IF(Sales[[#This Row],[Number of Users]]-Sales[[#This Row],[Licenses Bought]]&lt;0,0,Sales[[#This Row],[Number of Users]]-Sales[[#This Row],[Licenses Bought]])</f>
        <v>13</v>
      </c>
      <c r="P920" s="3">
        <f>IF(Sales[[#This Row],[Sales Month]]=MAX(Sales[Sales Month]),Sales[[#This Row],[Upsell $ Per Non-Paying User]]*Sales[[#This Row],[Non-Paying Users]],0)</f>
        <v>0</v>
      </c>
      <c r="Q920" t="str">
        <f>_xlfn.IFS(Sales[[#This Row],[Current Upsell $]]=0," ",Sales[[#This Row],[Current Upsell $]]&gt;=400,"High",Sales[[#This Row],[Current Upsell $]]&gt;=100,"Medium",Sales[[#This Row],[Current Upsell $]]&lt;100,"Low")</f>
        <v xml:space="preserve"> </v>
      </c>
      <c r="R920" t="str">
        <f>IF(Sales[[#This Row],[Current Upsell $]]&gt;0,_xlfn.TEXTJOIN(" ",FALSE,Sales[[#This Row],[Subscription Type]],Sales[[#This Row],[Upsell Priority]],TEXT(Sales[[#This Row],[Current Upsell $]],"$#")),"")</f>
        <v/>
      </c>
    </row>
    <row r="921" spans="1:18" x14ac:dyDescent="0.25">
      <c r="A921">
        <v>100205</v>
      </c>
      <c r="B921" t="s">
        <v>0</v>
      </c>
      <c r="D921" s="1"/>
      <c r="E921" s="1"/>
      <c r="F921">
        <v>7</v>
      </c>
      <c r="G921">
        <v>18</v>
      </c>
      <c r="H921" s="1">
        <v>44228</v>
      </c>
      <c r="I921" s="1">
        <v>44378</v>
      </c>
      <c r="J921">
        <v>5</v>
      </c>
      <c r="K921">
        <v>0</v>
      </c>
      <c r="L921" s="1">
        <v>44256</v>
      </c>
      <c r="M921">
        <v>70</v>
      </c>
      <c r="N921" s="11">
        <f>_xlfn.SWITCH(Sales[[#This Row],[Subscription Type]],"Basic",10,"Premium",10,"Business",25,"Enterprise",27)</f>
        <v>10</v>
      </c>
      <c r="O921">
        <f>IF(Sales[[#This Row],[Number of Users]]-Sales[[#This Row],[Licenses Bought]]&lt;0,0,Sales[[#This Row],[Number of Users]]-Sales[[#This Row],[Licenses Bought]])</f>
        <v>11</v>
      </c>
      <c r="P921" s="3">
        <f>IF(Sales[[#This Row],[Sales Month]]=MAX(Sales[Sales Month]),Sales[[#This Row],[Upsell $ Per Non-Paying User]]*Sales[[#This Row],[Non-Paying Users]],0)</f>
        <v>0</v>
      </c>
      <c r="Q921" t="str">
        <f>_xlfn.IFS(Sales[[#This Row],[Current Upsell $]]=0," ",Sales[[#This Row],[Current Upsell $]]&gt;=400,"High",Sales[[#This Row],[Current Upsell $]]&gt;=100,"Medium",Sales[[#This Row],[Current Upsell $]]&lt;100,"Low")</f>
        <v xml:space="preserve"> </v>
      </c>
      <c r="R921" t="str">
        <f>IF(Sales[[#This Row],[Current Upsell $]]&gt;0,_xlfn.TEXTJOIN(" ",FALSE,Sales[[#This Row],[Subscription Type]],Sales[[#This Row],[Upsell Priority]],TEXT(Sales[[#This Row],[Current Upsell $]],"$#")),"")</f>
        <v/>
      </c>
    </row>
    <row r="922" spans="1:18" x14ac:dyDescent="0.25">
      <c r="A922">
        <v>100206</v>
      </c>
      <c r="B922" t="s">
        <v>3</v>
      </c>
      <c r="F922">
        <v>0</v>
      </c>
      <c r="G922">
        <v>18</v>
      </c>
      <c r="H922" s="1">
        <v>44228</v>
      </c>
      <c r="I922" s="1">
        <v>44378</v>
      </c>
      <c r="J922">
        <v>5</v>
      </c>
      <c r="K922">
        <v>0</v>
      </c>
      <c r="L922" s="1">
        <v>44256</v>
      </c>
      <c r="M922">
        <v>0</v>
      </c>
      <c r="N922" s="11">
        <f>_xlfn.SWITCH(Sales[[#This Row],[Subscription Type]],"Basic",10,"Premium",10,"Business",25,"Enterprise",27)</f>
        <v>10</v>
      </c>
      <c r="O922">
        <f>IF(Sales[[#This Row],[Number of Users]]-Sales[[#This Row],[Licenses Bought]]&lt;0,0,Sales[[#This Row],[Number of Users]]-Sales[[#This Row],[Licenses Bought]])</f>
        <v>18</v>
      </c>
      <c r="P922" s="3">
        <f>IF(Sales[[#This Row],[Sales Month]]=MAX(Sales[Sales Month]),Sales[[#This Row],[Upsell $ Per Non-Paying User]]*Sales[[#This Row],[Non-Paying Users]],0)</f>
        <v>0</v>
      </c>
      <c r="Q922" t="str">
        <f>_xlfn.IFS(Sales[[#This Row],[Current Upsell $]]=0," ",Sales[[#This Row],[Current Upsell $]]&gt;=400,"High",Sales[[#This Row],[Current Upsell $]]&gt;=100,"Medium",Sales[[#This Row],[Current Upsell $]]&lt;100,"Low")</f>
        <v xml:space="preserve"> </v>
      </c>
      <c r="R922" t="str">
        <f>IF(Sales[[#This Row],[Current Upsell $]]&gt;0,_xlfn.TEXTJOIN(" ",FALSE,Sales[[#This Row],[Subscription Type]],Sales[[#This Row],[Upsell Priority]],TEXT(Sales[[#This Row],[Current Upsell $]],"$#")),"")</f>
        <v/>
      </c>
    </row>
    <row r="923" spans="1:18" x14ac:dyDescent="0.25">
      <c r="A923">
        <v>100207</v>
      </c>
      <c r="B923" t="s">
        <v>0</v>
      </c>
      <c r="D923" s="1"/>
      <c r="E923" s="1"/>
      <c r="F923">
        <v>4</v>
      </c>
      <c r="G923">
        <v>18</v>
      </c>
      <c r="H923" s="1">
        <v>44228</v>
      </c>
      <c r="I923" s="1">
        <v>44378</v>
      </c>
      <c r="J923">
        <v>5</v>
      </c>
      <c r="K923">
        <v>0</v>
      </c>
      <c r="L923" s="1">
        <v>44256</v>
      </c>
      <c r="M923">
        <v>40</v>
      </c>
      <c r="N923" s="11">
        <f>_xlfn.SWITCH(Sales[[#This Row],[Subscription Type]],"Basic",10,"Premium",10,"Business",25,"Enterprise",27)</f>
        <v>10</v>
      </c>
      <c r="O923">
        <f>IF(Sales[[#This Row],[Number of Users]]-Sales[[#This Row],[Licenses Bought]]&lt;0,0,Sales[[#This Row],[Number of Users]]-Sales[[#This Row],[Licenses Bought]])</f>
        <v>14</v>
      </c>
      <c r="P923" s="3">
        <f>IF(Sales[[#This Row],[Sales Month]]=MAX(Sales[Sales Month]),Sales[[#This Row],[Upsell $ Per Non-Paying User]]*Sales[[#This Row],[Non-Paying Users]],0)</f>
        <v>0</v>
      </c>
      <c r="Q923" t="str">
        <f>_xlfn.IFS(Sales[[#This Row],[Current Upsell $]]=0," ",Sales[[#This Row],[Current Upsell $]]&gt;=400,"High",Sales[[#This Row],[Current Upsell $]]&gt;=100,"Medium",Sales[[#This Row],[Current Upsell $]]&lt;100,"Low")</f>
        <v xml:space="preserve"> </v>
      </c>
      <c r="R923" t="str">
        <f>IF(Sales[[#This Row],[Current Upsell $]]&gt;0,_xlfn.TEXTJOIN(" ",FALSE,Sales[[#This Row],[Subscription Type]],Sales[[#This Row],[Upsell Priority]],TEXT(Sales[[#This Row],[Current Upsell $]],"$#")),"")</f>
        <v/>
      </c>
    </row>
    <row r="924" spans="1:18" x14ac:dyDescent="0.25">
      <c r="A924">
        <v>100208</v>
      </c>
      <c r="B924" t="s">
        <v>1</v>
      </c>
      <c r="F924">
        <v>3</v>
      </c>
      <c r="G924">
        <v>14</v>
      </c>
      <c r="H924" s="1">
        <v>44228</v>
      </c>
      <c r="I924" s="1">
        <v>44348</v>
      </c>
      <c r="J924">
        <v>4</v>
      </c>
      <c r="K924">
        <v>0</v>
      </c>
      <c r="L924" s="1">
        <v>44256</v>
      </c>
      <c r="M924">
        <v>75</v>
      </c>
      <c r="N924" s="11">
        <f>_xlfn.SWITCH(Sales[[#This Row],[Subscription Type]],"Basic",10,"Premium",10,"Business",25,"Enterprise",27)</f>
        <v>25</v>
      </c>
      <c r="O924">
        <f>IF(Sales[[#This Row],[Number of Users]]-Sales[[#This Row],[Licenses Bought]]&lt;0,0,Sales[[#This Row],[Number of Users]]-Sales[[#This Row],[Licenses Bought]])</f>
        <v>11</v>
      </c>
      <c r="P924" s="3">
        <f>IF(Sales[[#This Row],[Sales Month]]=MAX(Sales[Sales Month]),Sales[[#This Row],[Upsell $ Per Non-Paying User]]*Sales[[#This Row],[Non-Paying Users]],0)</f>
        <v>0</v>
      </c>
      <c r="Q924" t="str">
        <f>_xlfn.IFS(Sales[[#This Row],[Current Upsell $]]=0," ",Sales[[#This Row],[Current Upsell $]]&gt;=400,"High",Sales[[#This Row],[Current Upsell $]]&gt;=100,"Medium",Sales[[#This Row],[Current Upsell $]]&lt;100,"Low")</f>
        <v xml:space="preserve"> </v>
      </c>
      <c r="R924" t="str">
        <f>IF(Sales[[#This Row],[Current Upsell $]]&gt;0,_xlfn.TEXTJOIN(" ",FALSE,Sales[[#This Row],[Subscription Type]],Sales[[#This Row],[Upsell Priority]],TEXT(Sales[[#This Row],[Current Upsell $]],"$#")),"")</f>
        <v/>
      </c>
    </row>
    <row r="925" spans="1:18" x14ac:dyDescent="0.25">
      <c r="A925">
        <v>100209</v>
      </c>
      <c r="B925" t="s">
        <v>3</v>
      </c>
      <c r="F925">
        <v>0</v>
      </c>
      <c r="G925">
        <v>13</v>
      </c>
      <c r="H925" s="1">
        <v>44228</v>
      </c>
      <c r="I925" s="1">
        <v>44378</v>
      </c>
      <c r="J925">
        <v>5</v>
      </c>
      <c r="K925">
        <v>0</v>
      </c>
      <c r="L925" s="1">
        <v>44256</v>
      </c>
      <c r="M925">
        <v>0</v>
      </c>
      <c r="N925" s="11">
        <f>_xlfn.SWITCH(Sales[[#This Row],[Subscription Type]],"Basic",10,"Premium",10,"Business",25,"Enterprise",27)</f>
        <v>10</v>
      </c>
      <c r="O925">
        <f>IF(Sales[[#This Row],[Number of Users]]-Sales[[#This Row],[Licenses Bought]]&lt;0,0,Sales[[#This Row],[Number of Users]]-Sales[[#This Row],[Licenses Bought]])</f>
        <v>13</v>
      </c>
      <c r="P925" s="3">
        <f>IF(Sales[[#This Row],[Sales Month]]=MAX(Sales[Sales Month]),Sales[[#This Row],[Upsell $ Per Non-Paying User]]*Sales[[#This Row],[Non-Paying Users]],0)</f>
        <v>0</v>
      </c>
      <c r="Q925" t="str">
        <f>_xlfn.IFS(Sales[[#This Row],[Current Upsell $]]=0," ",Sales[[#This Row],[Current Upsell $]]&gt;=400,"High",Sales[[#This Row],[Current Upsell $]]&gt;=100,"Medium",Sales[[#This Row],[Current Upsell $]]&lt;100,"Low")</f>
        <v xml:space="preserve"> </v>
      </c>
      <c r="R925" t="str">
        <f>IF(Sales[[#This Row],[Current Upsell $]]&gt;0,_xlfn.TEXTJOIN(" ",FALSE,Sales[[#This Row],[Subscription Type]],Sales[[#This Row],[Upsell Priority]],TEXT(Sales[[#This Row],[Current Upsell $]],"$#")),"")</f>
        <v/>
      </c>
    </row>
    <row r="926" spans="1:18" x14ac:dyDescent="0.25">
      <c r="A926">
        <v>100210</v>
      </c>
      <c r="B926" t="s">
        <v>0</v>
      </c>
      <c r="F926">
        <v>2</v>
      </c>
      <c r="G926">
        <v>6</v>
      </c>
      <c r="H926" s="1">
        <v>44228</v>
      </c>
      <c r="I926" s="1">
        <v>44348</v>
      </c>
      <c r="J926">
        <v>4</v>
      </c>
      <c r="K926">
        <v>0</v>
      </c>
      <c r="L926" s="1">
        <v>44256</v>
      </c>
      <c r="M926">
        <v>20</v>
      </c>
      <c r="N926" s="11">
        <f>_xlfn.SWITCH(Sales[[#This Row],[Subscription Type]],"Basic",10,"Premium",10,"Business",25,"Enterprise",27)</f>
        <v>10</v>
      </c>
      <c r="O926">
        <f>IF(Sales[[#This Row],[Number of Users]]-Sales[[#This Row],[Licenses Bought]]&lt;0,0,Sales[[#This Row],[Number of Users]]-Sales[[#This Row],[Licenses Bought]])</f>
        <v>4</v>
      </c>
      <c r="P926" s="3">
        <f>IF(Sales[[#This Row],[Sales Month]]=MAX(Sales[Sales Month]),Sales[[#This Row],[Upsell $ Per Non-Paying User]]*Sales[[#This Row],[Non-Paying Users]],0)</f>
        <v>0</v>
      </c>
      <c r="Q926" t="str">
        <f>_xlfn.IFS(Sales[[#This Row],[Current Upsell $]]=0," ",Sales[[#This Row],[Current Upsell $]]&gt;=400,"High",Sales[[#This Row],[Current Upsell $]]&gt;=100,"Medium",Sales[[#This Row],[Current Upsell $]]&lt;100,"Low")</f>
        <v xml:space="preserve"> </v>
      </c>
      <c r="R926" t="str">
        <f>IF(Sales[[#This Row],[Current Upsell $]]&gt;0,_xlfn.TEXTJOIN(" ",FALSE,Sales[[#This Row],[Subscription Type]],Sales[[#This Row],[Upsell Priority]],TEXT(Sales[[#This Row],[Current Upsell $]],"$#")),"")</f>
        <v/>
      </c>
    </row>
    <row r="927" spans="1:18" x14ac:dyDescent="0.25">
      <c r="A927">
        <v>100211</v>
      </c>
      <c r="B927" t="s">
        <v>3</v>
      </c>
      <c r="F927">
        <v>0</v>
      </c>
      <c r="G927">
        <v>6</v>
      </c>
      <c r="H927" s="1">
        <v>44228</v>
      </c>
      <c r="I927" s="1">
        <v>44256</v>
      </c>
      <c r="J927">
        <v>1</v>
      </c>
      <c r="K927">
        <v>3</v>
      </c>
      <c r="L927" s="1">
        <v>44256</v>
      </c>
      <c r="M927">
        <v>0</v>
      </c>
      <c r="N927" s="11">
        <f>_xlfn.SWITCH(Sales[[#This Row],[Subscription Type]],"Basic",10,"Premium",10,"Business",25,"Enterprise",27)</f>
        <v>10</v>
      </c>
      <c r="O927">
        <f>IF(Sales[[#This Row],[Number of Users]]-Sales[[#This Row],[Licenses Bought]]&lt;0,0,Sales[[#This Row],[Number of Users]]-Sales[[#This Row],[Licenses Bought]])</f>
        <v>6</v>
      </c>
      <c r="P927" s="3">
        <f>IF(Sales[[#This Row],[Sales Month]]=MAX(Sales[Sales Month]),Sales[[#This Row],[Upsell $ Per Non-Paying User]]*Sales[[#This Row],[Non-Paying Users]],0)</f>
        <v>0</v>
      </c>
      <c r="Q927" t="str">
        <f>_xlfn.IFS(Sales[[#This Row],[Current Upsell $]]=0," ",Sales[[#This Row],[Current Upsell $]]&gt;=400,"High",Sales[[#This Row],[Current Upsell $]]&gt;=100,"Medium",Sales[[#This Row],[Current Upsell $]]&lt;100,"Low")</f>
        <v xml:space="preserve"> </v>
      </c>
      <c r="R927" t="str">
        <f>IF(Sales[[#This Row],[Current Upsell $]]&gt;0,_xlfn.TEXTJOIN(" ",FALSE,Sales[[#This Row],[Subscription Type]],Sales[[#This Row],[Upsell Priority]],TEXT(Sales[[#This Row],[Current Upsell $]],"$#")),"")</f>
        <v/>
      </c>
    </row>
    <row r="928" spans="1:18" x14ac:dyDescent="0.25">
      <c r="A928">
        <v>100212</v>
      </c>
      <c r="B928" t="s">
        <v>3</v>
      </c>
      <c r="F928">
        <v>0</v>
      </c>
      <c r="G928">
        <v>3</v>
      </c>
      <c r="H928" s="1">
        <v>44228</v>
      </c>
      <c r="I928" s="1">
        <v>44378</v>
      </c>
      <c r="J928">
        <v>5</v>
      </c>
      <c r="K928">
        <v>0</v>
      </c>
      <c r="L928" s="1">
        <v>44256</v>
      </c>
      <c r="M928">
        <v>0</v>
      </c>
      <c r="N928" s="11">
        <f>_xlfn.SWITCH(Sales[[#This Row],[Subscription Type]],"Basic",10,"Premium",10,"Business",25,"Enterprise",27)</f>
        <v>10</v>
      </c>
      <c r="O928">
        <f>IF(Sales[[#This Row],[Number of Users]]-Sales[[#This Row],[Licenses Bought]]&lt;0,0,Sales[[#This Row],[Number of Users]]-Sales[[#This Row],[Licenses Bought]])</f>
        <v>3</v>
      </c>
      <c r="P928" s="3">
        <f>IF(Sales[[#This Row],[Sales Month]]=MAX(Sales[Sales Month]),Sales[[#This Row],[Upsell $ Per Non-Paying User]]*Sales[[#This Row],[Non-Paying Users]],0)</f>
        <v>0</v>
      </c>
      <c r="Q928" t="str">
        <f>_xlfn.IFS(Sales[[#This Row],[Current Upsell $]]=0," ",Sales[[#This Row],[Current Upsell $]]&gt;=400,"High",Sales[[#This Row],[Current Upsell $]]&gt;=100,"Medium",Sales[[#This Row],[Current Upsell $]]&lt;100,"Low")</f>
        <v xml:space="preserve"> </v>
      </c>
      <c r="R928" t="str">
        <f>IF(Sales[[#This Row],[Current Upsell $]]&gt;0,_xlfn.TEXTJOIN(" ",FALSE,Sales[[#This Row],[Subscription Type]],Sales[[#This Row],[Upsell Priority]],TEXT(Sales[[#This Row],[Current Upsell $]],"$#")),"")</f>
        <v/>
      </c>
    </row>
    <row r="929" spans="1:18" x14ac:dyDescent="0.25">
      <c r="A929">
        <v>100213</v>
      </c>
      <c r="B929" t="s">
        <v>3</v>
      </c>
      <c r="F929">
        <v>0</v>
      </c>
      <c r="G929">
        <v>3</v>
      </c>
      <c r="H929" s="1">
        <v>44228</v>
      </c>
      <c r="I929" s="1">
        <v>44378</v>
      </c>
      <c r="J929">
        <v>5</v>
      </c>
      <c r="K929">
        <v>0</v>
      </c>
      <c r="L929" s="1">
        <v>44256</v>
      </c>
      <c r="M929">
        <v>0</v>
      </c>
      <c r="N929" s="11">
        <f>_xlfn.SWITCH(Sales[[#This Row],[Subscription Type]],"Basic",10,"Premium",10,"Business",25,"Enterprise",27)</f>
        <v>10</v>
      </c>
      <c r="O929">
        <f>IF(Sales[[#This Row],[Number of Users]]-Sales[[#This Row],[Licenses Bought]]&lt;0,0,Sales[[#This Row],[Number of Users]]-Sales[[#This Row],[Licenses Bought]])</f>
        <v>3</v>
      </c>
      <c r="P929" s="3">
        <f>IF(Sales[[#This Row],[Sales Month]]=MAX(Sales[Sales Month]),Sales[[#This Row],[Upsell $ Per Non-Paying User]]*Sales[[#This Row],[Non-Paying Users]],0)</f>
        <v>0</v>
      </c>
      <c r="Q929" t="str">
        <f>_xlfn.IFS(Sales[[#This Row],[Current Upsell $]]=0," ",Sales[[#This Row],[Current Upsell $]]&gt;=400,"High",Sales[[#This Row],[Current Upsell $]]&gt;=100,"Medium",Sales[[#This Row],[Current Upsell $]]&lt;100,"Low")</f>
        <v xml:space="preserve"> </v>
      </c>
      <c r="R929" t="str">
        <f>IF(Sales[[#This Row],[Current Upsell $]]&gt;0,_xlfn.TEXTJOIN(" ",FALSE,Sales[[#This Row],[Subscription Type]],Sales[[#This Row],[Upsell Priority]],TEXT(Sales[[#This Row],[Current Upsell $]],"$#")),"")</f>
        <v/>
      </c>
    </row>
    <row r="930" spans="1:18" x14ac:dyDescent="0.25">
      <c r="A930">
        <v>100214</v>
      </c>
      <c r="B930" t="s">
        <v>0</v>
      </c>
      <c r="D930" s="1"/>
      <c r="E930" s="1"/>
      <c r="F930">
        <v>1</v>
      </c>
      <c r="G930">
        <v>3</v>
      </c>
      <c r="H930" s="1">
        <v>44228</v>
      </c>
      <c r="I930" s="1">
        <v>44378</v>
      </c>
      <c r="J930">
        <v>5</v>
      </c>
      <c r="K930">
        <v>0</v>
      </c>
      <c r="L930" s="1">
        <v>44256</v>
      </c>
      <c r="M930">
        <v>10</v>
      </c>
      <c r="N930" s="11">
        <f>_xlfn.SWITCH(Sales[[#This Row],[Subscription Type]],"Basic",10,"Premium",10,"Business",25,"Enterprise",27)</f>
        <v>10</v>
      </c>
      <c r="O930">
        <f>IF(Sales[[#This Row],[Number of Users]]-Sales[[#This Row],[Licenses Bought]]&lt;0,0,Sales[[#This Row],[Number of Users]]-Sales[[#This Row],[Licenses Bought]])</f>
        <v>2</v>
      </c>
      <c r="P930" s="3">
        <f>IF(Sales[[#This Row],[Sales Month]]=MAX(Sales[Sales Month]),Sales[[#This Row],[Upsell $ Per Non-Paying User]]*Sales[[#This Row],[Non-Paying Users]],0)</f>
        <v>0</v>
      </c>
      <c r="Q930" t="str">
        <f>_xlfn.IFS(Sales[[#This Row],[Current Upsell $]]=0," ",Sales[[#This Row],[Current Upsell $]]&gt;=400,"High",Sales[[#This Row],[Current Upsell $]]&gt;=100,"Medium",Sales[[#This Row],[Current Upsell $]]&lt;100,"Low")</f>
        <v xml:space="preserve"> </v>
      </c>
      <c r="R930" t="str">
        <f>IF(Sales[[#This Row],[Current Upsell $]]&gt;0,_xlfn.TEXTJOIN(" ",FALSE,Sales[[#This Row],[Subscription Type]],Sales[[#This Row],[Upsell Priority]],TEXT(Sales[[#This Row],[Current Upsell $]],"$#")),"")</f>
        <v/>
      </c>
    </row>
    <row r="931" spans="1:18" x14ac:dyDescent="0.25">
      <c r="A931">
        <v>100215</v>
      </c>
      <c r="B931" t="s">
        <v>3</v>
      </c>
      <c r="F931">
        <v>0</v>
      </c>
      <c r="G931">
        <v>2</v>
      </c>
      <c r="H931" s="1">
        <v>44228</v>
      </c>
      <c r="I931" s="1">
        <v>44348</v>
      </c>
      <c r="J931">
        <v>4</v>
      </c>
      <c r="K931">
        <v>0</v>
      </c>
      <c r="L931" s="1">
        <v>44256</v>
      </c>
      <c r="M931">
        <v>0</v>
      </c>
      <c r="N931" s="11">
        <f>_xlfn.SWITCH(Sales[[#This Row],[Subscription Type]],"Basic",10,"Premium",10,"Business",25,"Enterprise",27)</f>
        <v>10</v>
      </c>
      <c r="O931">
        <f>IF(Sales[[#This Row],[Number of Users]]-Sales[[#This Row],[Licenses Bought]]&lt;0,0,Sales[[#This Row],[Number of Users]]-Sales[[#This Row],[Licenses Bought]])</f>
        <v>2</v>
      </c>
      <c r="P931" s="3">
        <f>IF(Sales[[#This Row],[Sales Month]]=MAX(Sales[Sales Month]),Sales[[#This Row],[Upsell $ Per Non-Paying User]]*Sales[[#This Row],[Non-Paying Users]],0)</f>
        <v>0</v>
      </c>
      <c r="Q931" t="str">
        <f>_xlfn.IFS(Sales[[#This Row],[Current Upsell $]]=0," ",Sales[[#This Row],[Current Upsell $]]&gt;=400,"High",Sales[[#This Row],[Current Upsell $]]&gt;=100,"Medium",Sales[[#This Row],[Current Upsell $]]&lt;100,"Low")</f>
        <v xml:space="preserve"> </v>
      </c>
      <c r="R931" t="str">
        <f>IF(Sales[[#This Row],[Current Upsell $]]&gt;0,_xlfn.TEXTJOIN(" ",FALSE,Sales[[#This Row],[Subscription Type]],Sales[[#This Row],[Upsell Priority]],TEXT(Sales[[#This Row],[Current Upsell $]],"$#")),"")</f>
        <v/>
      </c>
    </row>
    <row r="932" spans="1:18" x14ac:dyDescent="0.25">
      <c r="A932">
        <v>100216</v>
      </c>
      <c r="B932" t="s">
        <v>3</v>
      </c>
      <c r="F932">
        <v>0</v>
      </c>
      <c r="G932">
        <v>1</v>
      </c>
      <c r="H932" s="1">
        <v>44228</v>
      </c>
      <c r="I932" s="1">
        <v>44348</v>
      </c>
      <c r="J932">
        <v>4</v>
      </c>
      <c r="K932">
        <v>0</v>
      </c>
      <c r="L932" s="1">
        <v>44256</v>
      </c>
      <c r="M932">
        <v>0</v>
      </c>
      <c r="N932" s="11">
        <f>_xlfn.SWITCH(Sales[[#This Row],[Subscription Type]],"Basic",10,"Premium",10,"Business",25,"Enterprise",27)</f>
        <v>10</v>
      </c>
      <c r="O932">
        <f>IF(Sales[[#This Row],[Number of Users]]-Sales[[#This Row],[Licenses Bought]]&lt;0,0,Sales[[#This Row],[Number of Users]]-Sales[[#This Row],[Licenses Bought]])</f>
        <v>1</v>
      </c>
      <c r="P932" s="3">
        <f>IF(Sales[[#This Row],[Sales Month]]=MAX(Sales[Sales Month]),Sales[[#This Row],[Upsell $ Per Non-Paying User]]*Sales[[#This Row],[Non-Paying Users]],0)</f>
        <v>0</v>
      </c>
      <c r="Q932" t="str">
        <f>_xlfn.IFS(Sales[[#This Row],[Current Upsell $]]=0," ",Sales[[#This Row],[Current Upsell $]]&gt;=400,"High",Sales[[#This Row],[Current Upsell $]]&gt;=100,"Medium",Sales[[#This Row],[Current Upsell $]]&lt;100,"Low")</f>
        <v xml:space="preserve"> </v>
      </c>
      <c r="R932" t="str">
        <f>IF(Sales[[#This Row],[Current Upsell $]]&gt;0,_xlfn.TEXTJOIN(" ",FALSE,Sales[[#This Row],[Subscription Type]],Sales[[#This Row],[Upsell Priority]],TEXT(Sales[[#This Row],[Current Upsell $]],"$#")),"")</f>
        <v/>
      </c>
    </row>
    <row r="933" spans="1:18" x14ac:dyDescent="0.25">
      <c r="A933">
        <v>100217</v>
      </c>
      <c r="B933" t="s">
        <v>3</v>
      </c>
      <c r="F933">
        <v>0</v>
      </c>
      <c r="G933">
        <v>1</v>
      </c>
      <c r="H933" s="1">
        <v>44228</v>
      </c>
      <c r="I933" s="1">
        <v>44378</v>
      </c>
      <c r="J933">
        <v>5</v>
      </c>
      <c r="K933">
        <v>0</v>
      </c>
      <c r="L933" s="1">
        <v>44256</v>
      </c>
      <c r="M933">
        <v>0</v>
      </c>
      <c r="N933" s="11">
        <f>_xlfn.SWITCH(Sales[[#This Row],[Subscription Type]],"Basic",10,"Premium",10,"Business",25,"Enterprise",27)</f>
        <v>10</v>
      </c>
      <c r="O933">
        <f>IF(Sales[[#This Row],[Number of Users]]-Sales[[#This Row],[Licenses Bought]]&lt;0,0,Sales[[#This Row],[Number of Users]]-Sales[[#This Row],[Licenses Bought]])</f>
        <v>1</v>
      </c>
      <c r="P933" s="3">
        <f>IF(Sales[[#This Row],[Sales Month]]=MAX(Sales[Sales Month]),Sales[[#This Row],[Upsell $ Per Non-Paying User]]*Sales[[#This Row],[Non-Paying Users]],0)</f>
        <v>0</v>
      </c>
      <c r="Q933" t="str">
        <f>_xlfn.IFS(Sales[[#This Row],[Current Upsell $]]=0," ",Sales[[#This Row],[Current Upsell $]]&gt;=400,"High",Sales[[#This Row],[Current Upsell $]]&gt;=100,"Medium",Sales[[#This Row],[Current Upsell $]]&lt;100,"Low")</f>
        <v xml:space="preserve"> </v>
      </c>
      <c r="R933" t="str">
        <f>IF(Sales[[#This Row],[Current Upsell $]]&gt;0,_xlfn.TEXTJOIN(" ",FALSE,Sales[[#This Row],[Subscription Type]],Sales[[#This Row],[Upsell Priority]],TEXT(Sales[[#This Row],[Current Upsell $]],"$#")),"")</f>
        <v/>
      </c>
    </row>
    <row r="934" spans="1:18" x14ac:dyDescent="0.25">
      <c r="A934">
        <v>100218</v>
      </c>
      <c r="B934" t="s">
        <v>0</v>
      </c>
      <c r="D934" s="1"/>
      <c r="E934" s="1"/>
      <c r="F934">
        <v>1</v>
      </c>
      <c r="G934">
        <v>2</v>
      </c>
      <c r="H934" s="1">
        <v>44228</v>
      </c>
      <c r="I934" s="1">
        <v>44378</v>
      </c>
      <c r="J934">
        <v>5</v>
      </c>
      <c r="K934">
        <v>0</v>
      </c>
      <c r="L934" s="1">
        <v>44256</v>
      </c>
      <c r="M934">
        <v>10</v>
      </c>
      <c r="N934" s="11">
        <f>_xlfn.SWITCH(Sales[[#This Row],[Subscription Type]],"Basic",10,"Premium",10,"Business",25,"Enterprise",27)</f>
        <v>10</v>
      </c>
      <c r="O934">
        <f>IF(Sales[[#This Row],[Number of Users]]-Sales[[#This Row],[Licenses Bought]]&lt;0,0,Sales[[#This Row],[Number of Users]]-Sales[[#This Row],[Licenses Bought]])</f>
        <v>1</v>
      </c>
      <c r="P934" s="3">
        <f>IF(Sales[[#This Row],[Sales Month]]=MAX(Sales[Sales Month]),Sales[[#This Row],[Upsell $ Per Non-Paying User]]*Sales[[#This Row],[Non-Paying Users]],0)</f>
        <v>0</v>
      </c>
      <c r="Q934" t="str">
        <f>_xlfn.IFS(Sales[[#This Row],[Current Upsell $]]=0," ",Sales[[#This Row],[Current Upsell $]]&gt;=400,"High",Sales[[#This Row],[Current Upsell $]]&gt;=100,"Medium",Sales[[#This Row],[Current Upsell $]]&lt;100,"Low")</f>
        <v xml:space="preserve"> </v>
      </c>
      <c r="R934" t="str">
        <f>IF(Sales[[#This Row],[Current Upsell $]]&gt;0,_xlfn.TEXTJOIN(" ",FALSE,Sales[[#This Row],[Subscription Type]],Sales[[#This Row],[Upsell Priority]],TEXT(Sales[[#This Row],[Current Upsell $]],"$#")),"")</f>
        <v/>
      </c>
    </row>
    <row r="935" spans="1:18" x14ac:dyDescent="0.25">
      <c r="A935">
        <v>100223</v>
      </c>
      <c r="B935" t="s">
        <v>3</v>
      </c>
      <c r="D935" s="1"/>
      <c r="E935" s="1"/>
      <c r="F935">
        <v>0</v>
      </c>
      <c r="G935">
        <v>36</v>
      </c>
      <c r="H935" s="1">
        <v>44256</v>
      </c>
      <c r="I935" s="1">
        <v>44378</v>
      </c>
      <c r="J935">
        <v>4</v>
      </c>
      <c r="K935">
        <v>0</v>
      </c>
      <c r="L935" s="1">
        <v>44256</v>
      </c>
      <c r="M935">
        <v>0</v>
      </c>
      <c r="N935" s="11">
        <f>_xlfn.SWITCH(Sales[[#This Row],[Subscription Type]],"Basic",10,"Premium",10,"Business",25,"Enterprise",27)</f>
        <v>10</v>
      </c>
      <c r="O935">
        <f>IF(Sales[[#This Row],[Number of Users]]-Sales[[#This Row],[Licenses Bought]]&lt;0,0,Sales[[#This Row],[Number of Users]]-Sales[[#This Row],[Licenses Bought]])</f>
        <v>36</v>
      </c>
      <c r="P935" s="3">
        <f>IF(Sales[[#This Row],[Sales Month]]=MAX(Sales[Sales Month]),Sales[[#This Row],[Upsell $ Per Non-Paying User]]*Sales[[#This Row],[Non-Paying Users]],0)</f>
        <v>0</v>
      </c>
      <c r="Q935" t="str">
        <f>_xlfn.IFS(Sales[[#This Row],[Current Upsell $]]=0," ",Sales[[#This Row],[Current Upsell $]]&gt;=400,"High",Sales[[#This Row],[Current Upsell $]]&gt;=100,"Medium",Sales[[#This Row],[Current Upsell $]]&lt;100,"Low")</f>
        <v xml:space="preserve"> </v>
      </c>
      <c r="R935" t="str">
        <f>IF(Sales[[#This Row],[Current Upsell $]]&gt;0,_xlfn.TEXTJOIN(" ",FALSE,Sales[[#This Row],[Subscription Type]],Sales[[#This Row],[Upsell Priority]],TEXT(Sales[[#This Row],[Current Upsell $]],"$#")),"")</f>
        <v/>
      </c>
    </row>
    <row r="936" spans="1:18" x14ac:dyDescent="0.25">
      <c r="A936">
        <v>100224</v>
      </c>
      <c r="B936" t="s">
        <v>3</v>
      </c>
      <c r="D936" s="1"/>
      <c r="E936" s="1"/>
      <c r="F936">
        <v>0</v>
      </c>
      <c r="G936">
        <v>35</v>
      </c>
      <c r="H936" s="1">
        <v>44256</v>
      </c>
      <c r="I936" s="1">
        <v>44378</v>
      </c>
      <c r="J936">
        <v>4</v>
      </c>
      <c r="K936">
        <v>0</v>
      </c>
      <c r="L936" s="1">
        <v>44256</v>
      </c>
      <c r="M936">
        <v>0</v>
      </c>
      <c r="N936" s="11">
        <f>_xlfn.SWITCH(Sales[[#This Row],[Subscription Type]],"Basic",10,"Premium",10,"Business",25,"Enterprise",27)</f>
        <v>10</v>
      </c>
      <c r="O936">
        <f>IF(Sales[[#This Row],[Number of Users]]-Sales[[#This Row],[Licenses Bought]]&lt;0,0,Sales[[#This Row],[Number of Users]]-Sales[[#This Row],[Licenses Bought]])</f>
        <v>35</v>
      </c>
      <c r="P936" s="3">
        <f>IF(Sales[[#This Row],[Sales Month]]=MAX(Sales[Sales Month]),Sales[[#This Row],[Upsell $ Per Non-Paying User]]*Sales[[#This Row],[Non-Paying Users]],0)</f>
        <v>0</v>
      </c>
      <c r="Q936" t="str">
        <f>_xlfn.IFS(Sales[[#This Row],[Current Upsell $]]=0," ",Sales[[#This Row],[Current Upsell $]]&gt;=400,"High",Sales[[#This Row],[Current Upsell $]]&gt;=100,"Medium",Sales[[#This Row],[Current Upsell $]]&lt;100,"Low")</f>
        <v xml:space="preserve"> </v>
      </c>
      <c r="R936" t="str">
        <f>IF(Sales[[#This Row],[Current Upsell $]]&gt;0,_xlfn.TEXTJOIN(" ",FALSE,Sales[[#This Row],[Subscription Type]],Sales[[#This Row],[Upsell Priority]],TEXT(Sales[[#This Row],[Current Upsell $]],"$#")),"")</f>
        <v/>
      </c>
    </row>
    <row r="937" spans="1:18" x14ac:dyDescent="0.25">
      <c r="A937">
        <v>100225</v>
      </c>
      <c r="B937" t="s">
        <v>3</v>
      </c>
      <c r="D937" s="1"/>
      <c r="E937" s="1"/>
      <c r="F937">
        <v>0</v>
      </c>
      <c r="G937">
        <v>32</v>
      </c>
      <c r="H937" s="1">
        <v>44256</v>
      </c>
      <c r="I937" s="1">
        <v>44378</v>
      </c>
      <c r="J937">
        <v>4</v>
      </c>
      <c r="K937">
        <v>0</v>
      </c>
      <c r="L937" s="1">
        <v>44256</v>
      </c>
      <c r="M937">
        <v>0</v>
      </c>
      <c r="N937" s="11">
        <f>_xlfn.SWITCH(Sales[[#This Row],[Subscription Type]],"Basic",10,"Premium",10,"Business",25,"Enterprise",27)</f>
        <v>10</v>
      </c>
      <c r="O937">
        <f>IF(Sales[[#This Row],[Number of Users]]-Sales[[#This Row],[Licenses Bought]]&lt;0,0,Sales[[#This Row],[Number of Users]]-Sales[[#This Row],[Licenses Bought]])</f>
        <v>32</v>
      </c>
      <c r="P937" s="3">
        <f>IF(Sales[[#This Row],[Sales Month]]=MAX(Sales[Sales Month]),Sales[[#This Row],[Upsell $ Per Non-Paying User]]*Sales[[#This Row],[Non-Paying Users]],0)</f>
        <v>0</v>
      </c>
      <c r="Q937" t="str">
        <f>_xlfn.IFS(Sales[[#This Row],[Current Upsell $]]=0," ",Sales[[#This Row],[Current Upsell $]]&gt;=400,"High",Sales[[#This Row],[Current Upsell $]]&gt;=100,"Medium",Sales[[#This Row],[Current Upsell $]]&lt;100,"Low")</f>
        <v xml:space="preserve"> </v>
      </c>
      <c r="R937" t="str">
        <f>IF(Sales[[#This Row],[Current Upsell $]]&gt;0,_xlfn.TEXTJOIN(" ",FALSE,Sales[[#This Row],[Subscription Type]],Sales[[#This Row],[Upsell Priority]],TEXT(Sales[[#This Row],[Current Upsell $]],"$#")),"")</f>
        <v/>
      </c>
    </row>
    <row r="938" spans="1:18" x14ac:dyDescent="0.25">
      <c r="A938">
        <v>100226</v>
      </c>
      <c r="B938" t="s">
        <v>3</v>
      </c>
      <c r="D938" s="1"/>
      <c r="E938" s="1"/>
      <c r="F938">
        <v>0</v>
      </c>
      <c r="G938">
        <v>23</v>
      </c>
      <c r="H938" s="1">
        <v>44256</v>
      </c>
      <c r="I938" s="1">
        <v>44378</v>
      </c>
      <c r="J938">
        <v>4</v>
      </c>
      <c r="K938">
        <v>0</v>
      </c>
      <c r="L938" s="1">
        <v>44256</v>
      </c>
      <c r="M938">
        <v>0</v>
      </c>
      <c r="N938" s="11">
        <f>_xlfn.SWITCH(Sales[[#This Row],[Subscription Type]],"Basic",10,"Premium",10,"Business",25,"Enterprise",27)</f>
        <v>10</v>
      </c>
      <c r="O938">
        <f>IF(Sales[[#This Row],[Number of Users]]-Sales[[#This Row],[Licenses Bought]]&lt;0,0,Sales[[#This Row],[Number of Users]]-Sales[[#This Row],[Licenses Bought]])</f>
        <v>23</v>
      </c>
      <c r="P938" s="3">
        <f>IF(Sales[[#This Row],[Sales Month]]=MAX(Sales[Sales Month]),Sales[[#This Row],[Upsell $ Per Non-Paying User]]*Sales[[#This Row],[Non-Paying Users]],0)</f>
        <v>0</v>
      </c>
      <c r="Q938" t="str">
        <f>_xlfn.IFS(Sales[[#This Row],[Current Upsell $]]=0," ",Sales[[#This Row],[Current Upsell $]]&gt;=400,"High",Sales[[#This Row],[Current Upsell $]]&gt;=100,"Medium",Sales[[#This Row],[Current Upsell $]]&lt;100,"Low")</f>
        <v xml:space="preserve"> </v>
      </c>
      <c r="R938" t="str">
        <f>IF(Sales[[#This Row],[Current Upsell $]]&gt;0,_xlfn.TEXTJOIN(" ",FALSE,Sales[[#This Row],[Subscription Type]],Sales[[#This Row],[Upsell Priority]],TEXT(Sales[[#This Row],[Current Upsell $]],"$#")),"")</f>
        <v/>
      </c>
    </row>
    <row r="939" spans="1:18" x14ac:dyDescent="0.25">
      <c r="A939">
        <v>100227</v>
      </c>
      <c r="B939" t="s">
        <v>3</v>
      </c>
      <c r="F939">
        <v>0</v>
      </c>
      <c r="G939">
        <v>20</v>
      </c>
      <c r="H939" s="1">
        <v>44256</v>
      </c>
      <c r="I939" s="1">
        <v>44287</v>
      </c>
      <c r="J939">
        <v>1</v>
      </c>
      <c r="K939">
        <v>2</v>
      </c>
      <c r="L939" s="1">
        <v>44256</v>
      </c>
      <c r="M939">
        <v>0</v>
      </c>
      <c r="N939" s="11">
        <f>_xlfn.SWITCH(Sales[[#This Row],[Subscription Type]],"Basic",10,"Premium",10,"Business",25,"Enterprise",27)</f>
        <v>10</v>
      </c>
      <c r="O939">
        <f>IF(Sales[[#This Row],[Number of Users]]-Sales[[#This Row],[Licenses Bought]]&lt;0,0,Sales[[#This Row],[Number of Users]]-Sales[[#This Row],[Licenses Bought]])</f>
        <v>20</v>
      </c>
      <c r="P939" s="3">
        <f>IF(Sales[[#This Row],[Sales Month]]=MAX(Sales[Sales Month]),Sales[[#This Row],[Upsell $ Per Non-Paying User]]*Sales[[#This Row],[Non-Paying Users]],0)</f>
        <v>0</v>
      </c>
      <c r="Q939" t="str">
        <f>_xlfn.IFS(Sales[[#This Row],[Current Upsell $]]=0," ",Sales[[#This Row],[Current Upsell $]]&gt;=400,"High",Sales[[#This Row],[Current Upsell $]]&gt;=100,"Medium",Sales[[#This Row],[Current Upsell $]]&lt;100,"Low")</f>
        <v xml:space="preserve"> </v>
      </c>
      <c r="R939" t="str">
        <f>IF(Sales[[#This Row],[Current Upsell $]]&gt;0,_xlfn.TEXTJOIN(" ",FALSE,Sales[[#This Row],[Subscription Type]],Sales[[#This Row],[Upsell Priority]],TEXT(Sales[[#This Row],[Current Upsell $]],"$#")),"")</f>
        <v/>
      </c>
    </row>
    <row r="940" spans="1:18" x14ac:dyDescent="0.25">
      <c r="A940">
        <v>100228</v>
      </c>
      <c r="B940" t="s">
        <v>3</v>
      </c>
      <c r="F940">
        <v>0</v>
      </c>
      <c r="G940">
        <v>12</v>
      </c>
      <c r="H940" s="1">
        <v>44256</v>
      </c>
      <c r="I940" s="1">
        <v>44378</v>
      </c>
      <c r="J940">
        <v>4</v>
      </c>
      <c r="K940">
        <v>0</v>
      </c>
      <c r="L940" s="1">
        <v>44256</v>
      </c>
      <c r="M940">
        <v>0</v>
      </c>
      <c r="N940" s="11">
        <f>_xlfn.SWITCH(Sales[[#This Row],[Subscription Type]],"Basic",10,"Premium",10,"Business",25,"Enterprise",27)</f>
        <v>10</v>
      </c>
      <c r="O940">
        <f>IF(Sales[[#This Row],[Number of Users]]-Sales[[#This Row],[Licenses Bought]]&lt;0,0,Sales[[#This Row],[Number of Users]]-Sales[[#This Row],[Licenses Bought]])</f>
        <v>12</v>
      </c>
      <c r="P940" s="3">
        <f>IF(Sales[[#This Row],[Sales Month]]=MAX(Sales[Sales Month]),Sales[[#This Row],[Upsell $ Per Non-Paying User]]*Sales[[#This Row],[Non-Paying Users]],0)</f>
        <v>0</v>
      </c>
      <c r="Q940" t="str">
        <f>_xlfn.IFS(Sales[[#This Row],[Current Upsell $]]=0," ",Sales[[#This Row],[Current Upsell $]]&gt;=400,"High",Sales[[#This Row],[Current Upsell $]]&gt;=100,"Medium",Sales[[#This Row],[Current Upsell $]]&lt;100,"Low")</f>
        <v xml:space="preserve"> </v>
      </c>
      <c r="R940" t="str">
        <f>IF(Sales[[#This Row],[Current Upsell $]]&gt;0,_xlfn.TEXTJOIN(" ",FALSE,Sales[[#This Row],[Subscription Type]],Sales[[#This Row],[Upsell Priority]],TEXT(Sales[[#This Row],[Current Upsell $]],"$#")),"")</f>
        <v/>
      </c>
    </row>
    <row r="941" spans="1:18" x14ac:dyDescent="0.25">
      <c r="A941">
        <v>100229</v>
      </c>
      <c r="B941" t="s">
        <v>3</v>
      </c>
      <c r="F941">
        <v>0</v>
      </c>
      <c r="G941">
        <v>13</v>
      </c>
      <c r="H941" s="1">
        <v>44256</v>
      </c>
      <c r="I941" s="1">
        <v>44287</v>
      </c>
      <c r="J941">
        <v>1</v>
      </c>
      <c r="K941">
        <v>2</v>
      </c>
      <c r="L941" s="1">
        <v>44256</v>
      </c>
      <c r="M941">
        <v>0</v>
      </c>
      <c r="N941" s="11">
        <f>_xlfn.SWITCH(Sales[[#This Row],[Subscription Type]],"Basic",10,"Premium",10,"Business",25,"Enterprise",27)</f>
        <v>10</v>
      </c>
      <c r="O941">
        <f>IF(Sales[[#This Row],[Number of Users]]-Sales[[#This Row],[Licenses Bought]]&lt;0,0,Sales[[#This Row],[Number of Users]]-Sales[[#This Row],[Licenses Bought]])</f>
        <v>13</v>
      </c>
      <c r="P941" s="3">
        <f>IF(Sales[[#This Row],[Sales Month]]=MAX(Sales[Sales Month]),Sales[[#This Row],[Upsell $ Per Non-Paying User]]*Sales[[#This Row],[Non-Paying Users]],0)</f>
        <v>0</v>
      </c>
      <c r="Q941" t="str">
        <f>_xlfn.IFS(Sales[[#This Row],[Current Upsell $]]=0," ",Sales[[#This Row],[Current Upsell $]]&gt;=400,"High",Sales[[#This Row],[Current Upsell $]]&gt;=100,"Medium",Sales[[#This Row],[Current Upsell $]]&lt;100,"Low")</f>
        <v xml:space="preserve"> </v>
      </c>
      <c r="R941" t="str">
        <f>IF(Sales[[#This Row],[Current Upsell $]]&gt;0,_xlfn.TEXTJOIN(" ",FALSE,Sales[[#This Row],[Subscription Type]],Sales[[#This Row],[Upsell Priority]],TEXT(Sales[[#This Row],[Current Upsell $]],"$#")),"")</f>
        <v/>
      </c>
    </row>
    <row r="942" spans="1:18" x14ac:dyDescent="0.25">
      <c r="A942">
        <v>100230</v>
      </c>
      <c r="B942" t="s">
        <v>3</v>
      </c>
      <c r="F942">
        <v>0</v>
      </c>
      <c r="G942">
        <v>11</v>
      </c>
      <c r="H942" s="1">
        <v>44256</v>
      </c>
      <c r="I942" s="1">
        <v>44378</v>
      </c>
      <c r="J942">
        <v>4</v>
      </c>
      <c r="K942">
        <v>0</v>
      </c>
      <c r="L942" s="1">
        <v>44256</v>
      </c>
      <c r="M942">
        <v>0</v>
      </c>
      <c r="N942" s="11">
        <f>_xlfn.SWITCH(Sales[[#This Row],[Subscription Type]],"Basic",10,"Premium",10,"Business",25,"Enterprise",27)</f>
        <v>10</v>
      </c>
      <c r="O942">
        <f>IF(Sales[[#This Row],[Number of Users]]-Sales[[#This Row],[Licenses Bought]]&lt;0,0,Sales[[#This Row],[Number of Users]]-Sales[[#This Row],[Licenses Bought]])</f>
        <v>11</v>
      </c>
      <c r="P942" s="3">
        <f>IF(Sales[[#This Row],[Sales Month]]=MAX(Sales[Sales Month]),Sales[[#This Row],[Upsell $ Per Non-Paying User]]*Sales[[#This Row],[Non-Paying Users]],0)</f>
        <v>0</v>
      </c>
      <c r="Q942" t="str">
        <f>_xlfn.IFS(Sales[[#This Row],[Current Upsell $]]=0," ",Sales[[#This Row],[Current Upsell $]]&gt;=400,"High",Sales[[#This Row],[Current Upsell $]]&gt;=100,"Medium",Sales[[#This Row],[Current Upsell $]]&lt;100,"Low")</f>
        <v xml:space="preserve"> </v>
      </c>
      <c r="R942" t="str">
        <f>IF(Sales[[#This Row],[Current Upsell $]]&gt;0,_xlfn.TEXTJOIN(" ",FALSE,Sales[[#This Row],[Subscription Type]],Sales[[#This Row],[Upsell Priority]],TEXT(Sales[[#This Row],[Current Upsell $]],"$#")),"")</f>
        <v/>
      </c>
    </row>
    <row r="943" spans="1:18" x14ac:dyDescent="0.25">
      <c r="A943">
        <v>100231</v>
      </c>
      <c r="B943" t="s">
        <v>3</v>
      </c>
      <c r="F943">
        <v>0</v>
      </c>
      <c r="G943">
        <v>10</v>
      </c>
      <c r="H943" s="1">
        <v>44256</v>
      </c>
      <c r="I943" s="1">
        <v>44348</v>
      </c>
      <c r="J943">
        <v>3</v>
      </c>
      <c r="K943">
        <v>0</v>
      </c>
      <c r="L943" s="1">
        <v>44256</v>
      </c>
      <c r="M943">
        <v>0</v>
      </c>
      <c r="N943" s="11">
        <f>_xlfn.SWITCH(Sales[[#This Row],[Subscription Type]],"Basic",10,"Premium",10,"Business",25,"Enterprise",27)</f>
        <v>10</v>
      </c>
      <c r="O943">
        <f>IF(Sales[[#This Row],[Number of Users]]-Sales[[#This Row],[Licenses Bought]]&lt;0,0,Sales[[#This Row],[Number of Users]]-Sales[[#This Row],[Licenses Bought]])</f>
        <v>10</v>
      </c>
      <c r="P943" s="3">
        <f>IF(Sales[[#This Row],[Sales Month]]=MAX(Sales[Sales Month]),Sales[[#This Row],[Upsell $ Per Non-Paying User]]*Sales[[#This Row],[Non-Paying Users]],0)</f>
        <v>0</v>
      </c>
      <c r="Q943" t="str">
        <f>_xlfn.IFS(Sales[[#This Row],[Current Upsell $]]=0," ",Sales[[#This Row],[Current Upsell $]]&gt;=400,"High",Sales[[#This Row],[Current Upsell $]]&gt;=100,"Medium",Sales[[#This Row],[Current Upsell $]]&lt;100,"Low")</f>
        <v xml:space="preserve"> </v>
      </c>
      <c r="R943" t="str">
        <f>IF(Sales[[#This Row],[Current Upsell $]]&gt;0,_xlfn.TEXTJOIN(" ",FALSE,Sales[[#This Row],[Subscription Type]],Sales[[#This Row],[Upsell Priority]],TEXT(Sales[[#This Row],[Current Upsell $]],"$#")),"")</f>
        <v/>
      </c>
    </row>
    <row r="944" spans="1:18" x14ac:dyDescent="0.25">
      <c r="A944">
        <v>100232</v>
      </c>
      <c r="B944" t="s">
        <v>3</v>
      </c>
      <c r="F944">
        <v>0</v>
      </c>
      <c r="G944">
        <v>9</v>
      </c>
      <c r="H944" s="1">
        <v>44256</v>
      </c>
      <c r="I944" s="1">
        <v>44348</v>
      </c>
      <c r="J944">
        <v>3</v>
      </c>
      <c r="K944">
        <v>0</v>
      </c>
      <c r="L944" s="1">
        <v>44256</v>
      </c>
      <c r="M944">
        <v>0</v>
      </c>
      <c r="N944" s="11">
        <f>_xlfn.SWITCH(Sales[[#This Row],[Subscription Type]],"Basic",10,"Premium",10,"Business",25,"Enterprise",27)</f>
        <v>10</v>
      </c>
      <c r="O944">
        <f>IF(Sales[[#This Row],[Number of Users]]-Sales[[#This Row],[Licenses Bought]]&lt;0,0,Sales[[#This Row],[Number of Users]]-Sales[[#This Row],[Licenses Bought]])</f>
        <v>9</v>
      </c>
      <c r="P944" s="3">
        <f>IF(Sales[[#This Row],[Sales Month]]=MAX(Sales[Sales Month]),Sales[[#This Row],[Upsell $ Per Non-Paying User]]*Sales[[#This Row],[Non-Paying Users]],0)</f>
        <v>0</v>
      </c>
      <c r="Q944" t="str">
        <f>_xlfn.IFS(Sales[[#This Row],[Current Upsell $]]=0," ",Sales[[#This Row],[Current Upsell $]]&gt;=400,"High",Sales[[#This Row],[Current Upsell $]]&gt;=100,"Medium",Sales[[#This Row],[Current Upsell $]]&lt;100,"Low")</f>
        <v xml:space="preserve"> </v>
      </c>
      <c r="R944" t="str">
        <f>IF(Sales[[#This Row],[Current Upsell $]]&gt;0,_xlfn.TEXTJOIN(" ",FALSE,Sales[[#This Row],[Subscription Type]],Sales[[#This Row],[Upsell Priority]],TEXT(Sales[[#This Row],[Current Upsell $]],"$#")),"")</f>
        <v/>
      </c>
    </row>
    <row r="945" spans="1:18" x14ac:dyDescent="0.25">
      <c r="A945">
        <v>100233</v>
      </c>
      <c r="B945" t="s">
        <v>3</v>
      </c>
      <c r="F945">
        <v>0</v>
      </c>
      <c r="G945">
        <v>9</v>
      </c>
      <c r="H945" s="1">
        <v>44256</v>
      </c>
      <c r="I945" s="1">
        <v>44378</v>
      </c>
      <c r="J945">
        <v>4</v>
      </c>
      <c r="K945">
        <v>0</v>
      </c>
      <c r="L945" s="1">
        <v>44256</v>
      </c>
      <c r="M945">
        <v>0</v>
      </c>
      <c r="N945" s="11">
        <f>_xlfn.SWITCH(Sales[[#This Row],[Subscription Type]],"Basic",10,"Premium",10,"Business",25,"Enterprise",27)</f>
        <v>10</v>
      </c>
      <c r="O945">
        <f>IF(Sales[[#This Row],[Number of Users]]-Sales[[#This Row],[Licenses Bought]]&lt;0,0,Sales[[#This Row],[Number of Users]]-Sales[[#This Row],[Licenses Bought]])</f>
        <v>9</v>
      </c>
      <c r="P945" s="3">
        <f>IF(Sales[[#This Row],[Sales Month]]=MAX(Sales[Sales Month]),Sales[[#This Row],[Upsell $ Per Non-Paying User]]*Sales[[#This Row],[Non-Paying Users]],0)</f>
        <v>0</v>
      </c>
      <c r="Q945" t="str">
        <f>_xlfn.IFS(Sales[[#This Row],[Current Upsell $]]=0," ",Sales[[#This Row],[Current Upsell $]]&gt;=400,"High",Sales[[#This Row],[Current Upsell $]]&gt;=100,"Medium",Sales[[#This Row],[Current Upsell $]]&lt;100,"Low")</f>
        <v xml:space="preserve"> </v>
      </c>
      <c r="R945" t="str">
        <f>IF(Sales[[#This Row],[Current Upsell $]]&gt;0,_xlfn.TEXTJOIN(" ",FALSE,Sales[[#This Row],[Subscription Type]],Sales[[#This Row],[Upsell Priority]],TEXT(Sales[[#This Row],[Current Upsell $]],"$#")),"")</f>
        <v/>
      </c>
    </row>
    <row r="946" spans="1:18" x14ac:dyDescent="0.25">
      <c r="A946">
        <v>100234</v>
      </c>
      <c r="B946" t="s">
        <v>3</v>
      </c>
      <c r="F946">
        <v>0</v>
      </c>
      <c r="G946">
        <v>8</v>
      </c>
      <c r="H946" s="1">
        <v>44256</v>
      </c>
      <c r="I946" s="1">
        <v>44378</v>
      </c>
      <c r="J946">
        <v>4</v>
      </c>
      <c r="K946">
        <v>0</v>
      </c>
      <c r="L946" s="1">
        <v>44256</v>
      </c>
      <c r="M946">
        <v>0</v>
      </c>
      <c r="N946" s="11">
        <f>_xlfn.SWITCH(Sales[[#This Row],[Subscription Type]],"Basic",10,"Premium",10,"Business",25,"Enterprise",27)</f>
        <v>10</v>
      </c>
      <c r="O946">
        <f>IF(Sales[[#This Row],[Number of Users]]-Sales[[#This Row],[Licenses Bought]]&lt;0,0,Sales[[#This Row],[Number of Users]]-Sales[[#This Row],[Licenses Bought]])</f>
        <v>8</v>
      </c>
      <c r="P946" s="3">
        <f>IF(Sales[[#This Row],[Sales Month]]=MAX(Sales[Sales Month]),Sales[[#This Row],[Upsell $ Per Non-Paying User]]*Sales[[#This Row],[Non-Paying Users]],0)</f>
        <v>0</v>
      </c>
      <c r="Q946" t="str">
        <f>_xlfn.IFS(Sales[[#This Row],[Current Upsell $]]=0," ",Sales[[#This Row],[Current Upsell $]]&gt;=400,"High",Sales[[#This Row],[Current Upsell $]]&gt;=100,"Medium",Sales[[#This Row],[Current Upsell $]]&lt;100,"Low")</f>
        <v xml:space="preserve"> </v>
      </c>
      <c r="R946" t="str">
        <f>IF(Sales[[#This Row],[Current Upsell $]]&gt;0,_xlfn.TEXTJOIN(" ",FALSE,Sales[[#This Row],[Subscription Type]],Sales[[#This Row],[Upsell Priority]],TEXT(Sales[[#This Row],[Current Upsell $]],"$#")),"")</f>
        <v/>
      </c>
    </row>
    <row r="947" spans="1:18" x14ac:dyDescent="0.25">
      <c r="A947">
        <v>100235</v>
      </c>
      <c r="B947" t="s">
        <v>3</v>
      </c>
      <c r="F947">
        <v>0</v>
      </c>
      <c r="G947">
        <v>7</v>
      </c>
      <c r="H947" s="1">
        <v>44256</v>
      </c>
      <c r="I947" s="1">
        <v>44348</v>
      </c>
      <c r="J947">
        <v>3</v>
      </c>
      <c r="K947">
        <v>0</v>
      </c>
      <c r="L947" s="1">
        <v>44256</v>
      </c>
      <c r="M947">
        <v>0</v>
      </c>
      <c r="N947" s="11">
        <f>_xlfn.SWITCH(Sales[[#This Row],[Subscription Type]],"Basic",10,"Premium",10,"Business",25,"Enterprise",27)</f>
        <v>10</v>
      </c>
      <c r="O947">
        <f>IF(Sales[[#This Row],[Number of Users]]-Sales[[#This Row],[Licenses Bought]]&lt;0,0,Sales[[#This Row],[Number of Users]]-Sales[[#This Row],[Licenses Bought]])</f>
        <v>7</v>
      </c>
      <c r="P947" s="3">
        <f>IF(Sales[[#This Row],[Sales Month]]=MAX(Sales[Sales Month]),Sales[[#This Row],[Upsell $ Per Non-Paying User]]*Sales[[#This Row],[Non-Paying Users]],0)</f>
        <v>0</v>
      </c>
      <c r="Q947" t="str">
        <f>_xlfn.IFS(Sales[[#This Row],[Current Upsell $]]=0," ",Sales[[#This Row],[Current Upsell $]]&gt;=400,"High",Sales[[#This Row],[Current Upsell $]]&gt;=100,"Medium",Sales[[#This Row],[Current Upsell $]]&lt;100,"Low")</f>
        <v xml:space="preserve"> </v>
      </c>
      <c r="R947" t="str">
        <f>IF(Sales[[#This Row],[Current Upsell $]]&gt;0,_xlfn.TEXTJOIN(" ",FALSE,Sales[[#This Row],[Subscription Type]],Sales[[#This Row],[Upsell Priority]],TEXT(Sales[[#This Row],[Current Upsell $]],"$#")),"")</f>
        <v/>
      </c>
    </row>
    <row r="948" spans="1:18" x14ac:dyDescent="0.25">
      <c r="A948">
        <v>100236</v>
      </c>
      <c r="B948" t="s">
        <v>3</v>
      </c>
      <c r="F948">
        <v>0</v>
      </c>
      <c r="G948">
        <v>7</v>
      </c>
      <c r="H948" s="1">
        <v>44256</v>
      </c>
      <c r="I948" s="1">
        <v>44378</v>
      </c>
      <c r="J948">
        <v>4</v>
      </c>
      <c r="K948">
        <v>0</v>
      </c>
      <c r="L948" s="1">
        <v>44256</v>
      </c>
      <c r="M948">
        <v>0</v>
      </c>
      <c r="N948" s="11">
        <f>_xlfn.SWITCH(Sales[[#This Row],[Subscription Type]],"Basic",10,"Premium",10,"Business",25,"Enterprise",27)</f>
        <v>10</v>
      </c>
      <c r="O948">
        <f>IF(Sales[[#This Row],[Number of Users]]-Sales[[#This Row],[Licenses Bought]]&lt;0,0,Sales[[#This Row],[Number of Users]]-Sales[[#This Row],[Licenses Bought]])</f>
        <v>7</v>
      </c>
      <c r="P948" s="3">
        <f>IF(Sales[[#This Row],[Sales Month]]=MAX(Sales[Sales Month]),Sales[[#This Row],[Upsell $ Per Non-Paying User]]*Sales[[#This Row],[Non-Paying Users]],0)</f>
        <v>0</v>
      </c>
      <c r="Q948" t="str">
        <f>_xlfn.IFS(Sales[[#This Row],[Current Upsell $]]=0," ",Sales[[#This Row],[Current Upsell $]]&gt;=400,"High",Sales[[#This Row],[Current Upsell $]]&gt;=100,"Medium",Sales[[#This Row],[Current Upsell $]]&lt;100,"Low")</f>
        <v xml:space="preserve"> </v>
      </c>
      <c r="R948" t="str">
        <f>IF(Sales[[#This Row],[Current Upsell $]]&gt;0,_xlfn.TEXTJOIN(" ",FALSE,Sales[[#This Row],[Subscription Type]],Sales[[#This Row],[Upsell Priority]],TEXT(Sales[[#This Row],[Current Upsell $]],"$#")),"")</f>
        <v/>
      </c>
    </row>
    <row r="949" spans="1:18" x14ac:dyDescent="0.25">
      <c r="A949">
        <v>100237</v>
      </c>
      <c r="B949" t="s">
        <v>3</v>
      </c>
      <c r="F949">
        <v>0</v>
      </c>
      <c r="G949">
        <v>6</v>
      </c>
      <c r="H949" s="1">
        <v>44256</v>
      </c>
      <c r="I949" s="1">
        <v>44287</v>
      </c>
      <c r="J949">
        <v>1</v>
      </c>
      <c r="K949">
        <v>2</v>
      </c>
      <c r="L949" s="1">
        <v>44256</v>
      </c>
      <c r="M949">
        <v>0</v>
      </c>
      <c r="N949" s="11">
        <f>_xlfn.SWITCH(Sales[[#This Row],[Subscription Type]],"Basic",10,"Premium",10,"Business",25,"Enterprise",27)</f>
        <v>10</v>
      </c>
      <c r="O949">
        <f>IF(Sales[[#This Row],[Number of Users]]-Sales[[#This Row],[Licenses Bought]]&lt;0,0,Sales[[#This Row],[Number of Users]]-Sales[[#This Row],[Licenses Bought]])</f>
        <v>6</v>
      </c>
      <c r="P949" s="3">
        <f>IF(Sales[[#This Row],[Sales Month]]=MAX(Sales[Sales Month]),Sales[[#This Row],[Upsell $ Per Non-Paying User]]*Sales[[#This Row],[Non-Paying Users]],0)</f>
        <v>0</v>
      </c>
      <c r="Q949" t="str">
        <f>_xlfn.IFS(Sales[[#This Row],[Current Upsell $]]=0," ",Sales[[#This Row],[Current Upsell $]]&gt;=400,"High",Sales[[#This Row],[Current Upsell $]]&gt;=100,"Medium",Sales[[#This Row],[Current Upsell $]]&lt;100,"Low")</f>
        <v xml:space="preserve"> </v>
      </c>
      <c r="R949" t="str">
        <f>IF(Sales[[#This Row],[Current Upsell $]]&gt;0,_xlfn.TEXTJOIN(" ",FALSE,Sales[[#This Row],[Subscription Type]],Sales[[#This Row],[Upsell Priority]],TEXT(Sales[[#This Row],[Current Upsell $]],"$#")),"")</f>
        <v/>
      </c>
    </row>
    <row r="950" spans="1:18" x14ac:dyDescent="0.25">
      <c r="A950">
        <v>100238</v>
      </c>
      <c r="B950" t="s">
        <v>3</v>
      </c>
      <c r="F950">
        <v>0</v>
      </c>
      <c r="G950">
        <v>5</v>
      </c>
      <c r="H950" s="1">
        <v>44256</v>
      </c>
      <c r="I950" s="1">
        <v>44317</v>
      </c>
      <c r="J950">
        <v>2</v>
      </c>
      <c r="K950">
        <v>1</v>
      </c>
      <c r="L950" s="1">
        <v>44256</v>
      </c>
      <c r="M950">
        <v>0</v>
      </c>
      <c r="N950" s="11">
        <f>_xlfn.SWITCH(Sales[[#This Row],[Subscription Type]],"Basic",10,"Premium",10,"Business",25,"Enterprise",27)</f>
        <v>10</v>
      </c>
      <c r="O950">
        <f>IF(Sales[[#This Row],[Number of Users]]-Sales[[#This Row],[Licenses Bought]]&lt;0,0,Sales[[#This Row],[Number of Users]]-Sales[[#This Row],[Licenses Bought]])</f>
        <v>5</v>
      </c>
      <c r="P950" s="3">
        <f>IF(Sales[[#This Row],[Sales Month]]=MAX(Sales[Sales Month]),Sales[[#This Row],[Upsell $ Per Non-Paying User]]*Sales[[#This Row],[Non-Paying Users]],0)</f>
        <v>0</v>
      </c>
      <c r="Q950" t="str">
        <f>_xlfn.IFS(Sales[[#This Row],[Current Upsell $]]=0," ",Sales[[#This Row],[Current Upsell $]]&gt;=400,"High",Sales[[#This Row],[Current Upsell $]]&gt;=100,"Medium",Sales[[#This Row],[Current Upsell $]]&lt;100,"Low")</f>
        <v xml:space="preserve"> </v>
      </c>
      <c r="R950" t="str">
        <f>IF(Sales[[#This Row],[Current Upsell $]]&gt;0,_xlfn.TEXTJOIN(" ",FALSE,Sales[[#This Row],[Subscription Type]],Sales[[#This Row],[Upsell Priority]],TEXT(Sales[[#This Row],[Current Upsell $]],"$#")),"")</f>
        <v/>
      </c>
    </row>
    <row r="951" spans="1:18" x14ac:dyDescent="0.25">
      <c r="A951">
        <v>100239</v>
      </c>
      <c r="B951" t="s">
        <v>3</v>
      </c>
      <c r="F951">
        <v>0</v>
      </c>
      <c r="G951">
        <v>5</v>
      </c>
      <c r="H951" s="1">
        <v>44256</v>
      </c>
      <c r="I951" s="1">
        <v>44348</v>
      </c>
      <c r="J951">
        <v>3</v>
      </c>
      <c r="K951">
        <v>0</v>
      </c>
      <c r="L951" s="1">
        <v>44256</v>
      </c>
      <c r="M951">
        <v>0</v>
      </c>
      <c r="N951" s="11">
        <f>_xlfn.SWITCH(Sales[[#This Row],[Subscription Type]],"Basic",10,"Premium",10,"Business",25,"Enterprise",27)</f>
        <v>10</v>
      </c>
      <c r="O951">
        <f>IF(Sales[[#This Row],[Number of Users]]-Sales[[#This Row],[Licenses Bought]]&lt;0,0,Sales[[#This Row],[Number of Users]]-Sales[[#This Row],[Licenses Bought]])</f>
        <v>5</v>
      </c>
      <c r="P951" s="3">
        <f>IF(Sales[[#This Row],[Sales Month]]=MAX(Sales[Sales Month]),Sales[[#This Row],[Upsell $ Per Non-Paying User]]*Sales[[#This Row],[Non-Paying Users]],0)</f>
        <v>0</v>
      </c>
      <c r="Q951" t="str">
        <f>_xlfn.IFS(Sales[[#This Row],[Current Upsell $]]=0," ",Sales[[#This Row],[Current Upsell $]]&gt;=400,"High",Sales[[#This Row],[Current Upsell $]]&gt;=100,"Medium",Sales[[#This Row],[Current Upsell $]]&lt;100,"Low")</f>
        <v xml:space="preserve"> </v>
      </c>
      <c r="R951" t="str">
        <f>IF(Sales[[#This Row],[Current Upsell $]]&gt;0,_xlfn.TEXTJOIN(" ",FALSE,Sales[[#This Row],[Subscription Type]],Sales[[#This Row],[Upsell Priority]],TEXT(Sales[[#This Row],[Current Upsell $]],"$#")),"")</f>
        <v/>
      </c>
    </row>
    <row r="952" spans="1:18" x14ac:dyDescent="0.25">
      <c r="A952">
        <v>100240</v>
      </c>
      <c r="B952" t="s">
        <v>3</v>
      </c>
      <c r="D952" s="1"/>
      <c r="E952" s="1"/>
      <c r="F952">
        <v>0</v>
      </c>
      <c r="G952">
        <v>2</v>
      </c>
      <c r="H952" s="1">
        <v>44256</v>
      </c>
      <c r="I952" s="1">
        <v>44378</v>
      </c>
      <c r="J952">
        <v>4</v>
      </c>
      <c r="K952">
        <v>0</v>
      </c>
      <c r="L952" s="1">
        <v>44256</v>
      </c>
      <c r="M952">
        <v>0</v>
      </c>
      <c r="N952" s="11">
        <f>_xlfn.SWITCH(Sales[[#This Row],[Subscription Type]],"Basic",10,"Premium",10,"Business",25,"Enterprise",27)</f>
        <v>10</v>
      </c>
      <c r="O952">
        <f>IF(Sales[[#This Row],[Number of Users]]-Sales[[#This Row],[Licenses Bought]]&lt;0,0,Sales[[#This Row],[Number of Users]]-Sales[[#This Row],[Licenses Bought]])</f>
        <v>2</v>
      </c>
      <c r="P952" s="3">
        <f>IF(Sales[[#This Row],[Sales Month]]=MAX(Sales[Sales Month]),Sales[[#This Row],[Upsell $ Per Non-Paying User]]*Sales[[#This Row],[Non-Paying Users]],0)</f>
        <v>0</v>
      </c>
      <c r="Q952" t="str">
        <f>_xlfn.IFS(Sales[[#This Row],[Current Upsell $]]=0," ",Sales[[#This Row],[Current Upsell $]]&gt;=400,"High",Sales[[#This Row],[Current Upsell $]]&gt;=100,"Medium",Sales[[#This Row],[Current Upsell $]]&lt;100,"Low")</f>
        <v xml:space="preserve"> </v>
      </c>
      <c r="R952" t="str">
        <f>IF(Sales[[#This Row],[Current Upsell $]]&gt;0,_xlfn.TEXTJOIN(" ",FALSE,Sales[[#This Row],[Subscription Type]],Sales[[#This Row],[Upsell Priority]],TEXT(Sales[[#This Row],[Current Upsell $]],"$#")),"")</f>
        <v/>
      </c>
    </row>
    <row r="953" spans="1:18" x14ac:dyDescent="0.25">
      <c r="A953">
        <v>100241</v>
      </c>
      <c r="B953" t="s">
        <v>3</v>
      </c>
      <c r="D953" s="1"/>
      <c r="E953" s="1"/>
      <c r="F953">
        <v>0</v>
      </c>
      <c r="G953">
        <v>2</v>
      </c>
      <c r="H953" s="1">
        <v>44256</v>
      </c>
      <c r="I953" s="1">
        <v>44378</v>
      </c>
      <c r="J953">
        <v>4</v>
      </c>
      <c r="K953">
        <v>0</v>
      </c>
      <c r="L953" s="1">
        <v>44256</v>
      </c>
      <c r="M953">
        <v>0</v>
      </c>
      <c r="N953" s="11">
        <f>_xlfn.SWITCH(Sales[[#This Row],[Subscription Type]],"Basic",10,"Premium",10,"Business",25,"Enterprise",27)</f>
        <v>10</v>
      </c>
      <c r="O953">
        <f>IF(Sales[[#This Row],[Number of Users]]-Sales[[#This Row],[Licenses Bought]]&lt;0,0,Sales[[#This Row],[Number of Users]]-Sales[[#This Row],[Licenses Bought]])</f>
        <v>2</v>
      </c>
      <c r="P953" s="3">
        <f>IF(Sales[[#This Row],[Sales Month]]=MAX(Sales[Sales Month]),Sales[[#This Row],[Upsell $ Per Non-Paying User]]*Sales[[#This Row],[Non-Paying Users]],0)</f>
        <v>0</v>
      </c>
      <c r="Q953" t="str">
        <f>_xlfn.IFS(Sales[[#This Row],[Current Upsell $]]=0," ",Sales[[#This Row],[Current Upsell $]]&gt;=400,"High",Sales[[#This Row],[Current Upsell $]]&gt;=100,"Medium",Sales[[#This Row],[Current Upsell $]]&lt;100,"Low")</f>
        <v xml:space="preserve"> </v>
      </c>
      <c r="R953" t="str">
        <f>IF(Sales[[#This Row],[Current Upsell $]]&gt;0,_xlfn.TEXTJOIN(" ",FALSE,Sales[[#This Row],[Subscription Type]],Sales[[#This Row],[Upsell Priority]],TEXT(Sales[[#This Row],[Current Upsell $]],"$#")),"")</f>
        <v/>
      </c>
    </row>
    <row r="954" spans="1:18" x14ac:dyDescent="0.25">
      <c r="A954">
        <v>100242</v>
      </c>
      <c r="B954" t="s">
        <v>3</v>
      </c>
      <c r="D954" s="1"/>
      <c r="E954" s="1"/>
      <c r="F954">
        <v>0</v>
      </c>
      <c r="G954">
        <v>2</v>
      </c>
      <c r="H954" s="1">
        <v>44256</v>
      </c>
      <c r="I954" s="1">
        <v>44378</v>
      </c>
      <c r="J954">
        <v>4</v>
      </c>
      <c r="K954">
        <v>0</v>
      </c>
      <c r="L954" s="1">
        <v>44256</v>
      </c>
      <c r="M954">
        <v>0</v>
      </c>
      <c r="N954" s="11">
        <f>_xlfn.SWITCH(Sales[[#This Row],[Subscription Type]],"Basic",10,"Premium",10,"Business",25,"Enterprise",27)</f>
        <v>10</v>
      </c>
      <c r="O954">
        <f>IF(Sales[[#This Row],[Number of Users]]-Sales[[#This Row],[Licenses Bought]]&lt;0,0,Sales[[#This Row],[Number of Users]]-Sales[[#This Row],[Licenses Bought]])</f>
        <v>2</v>
      </c>
      <c r="P954" s="3">
        <f>IF(Sales[[#This Row],[Sales Month]]=MAX(Sales[Sales Month]),Sales[[#This Row],[Upsell $ Per Non-Paying User]]*Sales[[#This Row],[Non-Paying Users]],0)</f>
        <v>0</v>
      </c>
      <c r="Q954" t="str">
        <f>_xlfn.IFS(Sales[[#This Row],[Current Upsell $]]=0," ",Sales[[#This Row],[Current Upsell $]]&gt;=400,"High",Sales[[#This Row],[Current Upsell $]]&gt;=100,"Medium",Sales[[#This Row],[Current Upsell $]]&lt;100,"Low")</f>
        <v xml:space="preserve"> </v>
      </c>
      <c r="R954" t="str">
        <f>IF(Sales[[#This Row],[Current Upsell $]]&gt;0,_xlfn.TEXTJOIN(" ",FALSE,Sales[[#This Row],[Subscription Type]],Sales[[#This Row],[Upsell Priority]],TEXT(Sales[[#This Row],[Current Upsell $]],"$#")),"")</f>
        <v/>
      </c>
    </row>
    <row r="955" spans="1:18" x14ac:dyDescent="0.25">
      <c r="A955">
        <v>100243</v>
      </c>
      <c r="B955" t="s">
        <v>3</v>
      </c>
      <c r="D955" s="1"/>
      <c r="E955" s="1"/>
      <c r="F955">
        <v>0</v>
      </c>
      <c r="G955">
        <v>2</v>
      </c>
      <c r="H955" s="1">
        <v>44256</v>
      </c>
      <c r="I955" s="1">
        <v>44378</v>
      </c>
      <c r="J955">
        <v>4</v>
      </c>
      <c r="K955">
        <v>0</v>
      </c>
      <c r="L955" s="1">
        <v>44256</v>
      </c>
      <c r="M955">
        <v>0</v>
      </c>
      <c r="N955" s="11">
        <f>_xlfn.SWITCH(Sales[[#This Row],[Subscription Type]],"Basic",10,"Premium",10,"Business",25,"Enterprise",27)</f>
        <v>10</v>
      </c>
      <c r="O955">
        <f>IF(Sales[[#This Row],[Number of Users]]-Sales[[#This Row],[Licenses Bought]]&lt;0,0,Sales[[#This Row],[Number of Users]]-Sales[[#This Row],[Licenses Bought]])</f>
        <v>2</v>
      </c>
      <c r="P955" s="3">
        <f>IF(Sales[[#This Row],[Sales Month]]=MAX(Sales[Sales Month]),Sales[[#This Row],[Upsell $ Per Non-Paying User]]*Sales[[#This Row],[Non-Paying Users]],0)</f>
        <v>0</v>
      </c>
      <c r="Q955" t="str">
        <f>_xlfn.IFS(Sales[[#This Row],[Current Upsell $]]=0," ",Sales[[#This Row],[Current Upsell $]]&gt;=400,"High",Sales[[#This Row],[Current Upsell $]]&gt;=100,"Medium",Sales[[#This Row],[Current Upsell $]]&lt;100,"Low")</f>
        <v xml:space="preserve"> </v>
      </c>
      <c r="R955" t="str">
        <f>IF(Sales[[#This Row],[Current Upsell $]]&gt;0,_xlfn.TEXTJOIN(" ",FALSE,Sales[[#This Row],[Subscription Type]],Sales[[#This Row],[Upsell Priority]],TEXT(Sales[[#This Row],[Current Upsell $]],"$#")),"")</f>
        <v/>
      </c>
    </row>
    <row r="956" spans="1:18" x14ac:dyDescent="0.25">
      <c r="A956">
        <v>100244</v>
      </c>
      <c r="B956" t="s">
        <v>3</v>
      </c>
      <c r="D956" s="1"/>
      <c r="E956" s="1"/>
      <c r="F956">
        <v>0</v>
      </c>
      <c r="G956">
        <v>2</v>
      </c>
      <c r="H956" s="1">
        <v>44256</v>
      </c>
      <c r="I956" s="1">
        <v>44378</v>
      </c>
      <c r="J956">
        <v>4</v>
      </c>
      <c r="K956">
        <v>0</v>
      </c>
      <c r="L956" s="1">
        <v>44256</v>
      </c>
      <c r="M956">
        <v>0</v>
      </c>
      <c r="N956" s="11">
        <f>_xlfn.SWITCH(Sales[[#This Row],[Subscription Type]],"Basic",10,"Premium",10,"Business",25,"Enterprise",27)</f>
        <v>10</v>
      </c>
      <c r="O956">
        <f>IF(Sales[[#This Row],[Number of Users]]-Sales[[#This Row],[Licenses Bought]]&lt;0,0,Sales[[#This Row],[Number of Users]]-Sales[[#This Row],[Licenses Bought]])</f>
        <v>2</v>
      </c>
      <c r="P956" s="3">
        <f>IF(Sales[[#This Row],[Sales Month]]=MAX(Sales[Sales Month]),Sales[[#This Row],[Upsell $ Per Non-Paying User]]*Sales[[#This Row],[Non-Paying Users]],0)</f>
        <v>0</v>
      </c>
      <c r="Q956" t="str">
        <f>_xlfn.IFS(Sales[[#This Row],[Current Upsell $]]=0," ",Sales[[#This Row],[Current Upsell $]]&gt;=400,"High",Sales[[#This Row],[Current Upsell $]]&gt;=100,"Medium",Sales[[#This Row],[Current Upsell $]]&lt;100,"Low")</f>
        <v xml:space="preserve"> </v>
      </c>
      <c r="R956" t="str">
        <f>IF(Sales[[#This Row],[Current Upsell $]]&gt;0,_xlfn.TEXTJOIN(" ",FALSE,Sales[[#This Row],[Subscription Type]],Sales[[#This Row],[Upsell Priority]],TEXT(Sales[[#This Row],[Current Upsell $]],"$#")),"")</f>
        <v/>
      </c>
    </row>
    <row r="957" spans="1:18" x14ac:dyDescent="0.25">
      <c r="A957">
        <v>100202</v>
      </c>
      <c r="B957" t="s">
        <v>1</v>
      </c>
      <c r="D957" s="1"/>
      <c r="E957" s="1"/>
      <c r="F957">
        <v>11</v>
      </c>
      <c r="G957">
        <v>29</v>
      </c>
      <c r="H957" s="1">
        <v>44228</v>
      </c>
      <c r="I957" s="1">
        <v>44378</v>
      </c>
      <c r="J957">
        <v>5</v>
      </c>
      <c r="K957">
        <v>0</v>
      </c>
      <c r="L957" s="1">
        <v>44256</v>
      </c>
      <c r="M957">
        <v>275</v>
      </c>
      <c r="N957" s="11">
        <f>_xlfn.SWITCH(Sales[[#This Row],[Subscription Type]],"Basic",10,"Premium",10,"Business",25,"Enterprise",27)</f>
        <v>25</v>
      </c>
      <c r="O957">
        <f>IF(Sales[[#This Row],[Number of Users]]-Sales[[#This Row],[Licenses Bought]]&lt;0,0,Sales[[#This Row],[Number of Users]]-Sales[[#This Row],[Licenses Bought]])</f>
        <v>18</v>
      </c>
      <c r="P957" s="3">
        <f>IF(Sales[[#This Row],[Sales Month]]=MAX(Sales[Sales Month]),Sales[[#This Row],[Upsell $ Per Non-Paying User]]*Sales[[#This Row],[Non-Paying Users]],0)</f>
        <v>0</v>
      </c>
      <c r="Q957" t="str">
        <f>_xlfn.IFS(Sales[[#This Row],[Current Upsell $]]=0," ",Sales[[#This Row],[Current Upsell $]]&gt;=400,"High",Sales[[#This Row],[Current Upsell $]]&gt;=100,"Medium",Sales[[#This Row],[Current Upsell $]]&lt;100,"Low")</f>
        <v xml:space="preserve"> </v>
      </c>
      <c r="R957" t="str">
        <f>IF(Sales[[#This Row],[Current Upsell $]]&gt;0,_xlfn.TEXTJOIN(" ",FALSE,Sales[[#This Row],[Subscription Type]],Sales[[#This Row],[Upsell Priority]],TEXT(Sales[[#This Row],[Current Upsell $]],"$#")),"")</f>
        <v/>
      </c>
    </row>
    <row r="958" spans="1:18" x14ac:dyDescent="0.25">
      <c r="A958">
        <v>100194</v>
      </c>
      <c r="B958" t="s">
        <v>0</v>
      </c>
      <c r="D958" s="1"/>
      <c r="E958" s="1"/>
      <c r="F958">
        <v>16</v>
      </c>
      <c r="G958">
        <v>60</v>
      </c>
      <c r="H958" s="1">
        <v>44228</v>
      </c>
      <c r="I958" s="1">
        <v>44378</v>
      </c>
      <c r="J958">
        <v>5</v>
      </c>
      <c r="K958">
        <v>0</v>
      </c>
      <c r="L958" s="1">
        <v>44256</v>
      </c>
      <c r="M958">
        <v>160</v>
      </c>
      <c r="N958" s="11">
        <f>_xlfn.SWITCH(Sales[[#This Row],[Subscription Type]],"Basic",10,"Premium",10,"Business",25,"Enterprise",27)</f>
        <v>10</v>
      </c>
      <c r="O958">
        <f>IF(Sales[[#This Row],[Number of Users]]-Sales[[#This Row],[Licenses Bought]]&lt;0,0,Sales[[#This Row],[Number of Users]]-Sales[[#This Row],[Licenses Bought]])</f>
        <v>44</v>
      </c>
      <c r="P958" s="3">
        <f>IF(Sales[[#This Row],[Sales Month]]=MAX(Sales[Sales Month]),Sales[[#This Row],[Upsell $ Per Non-Paying User]]*Sales[[#This Row],[Non-Paying Users]],0)</f>
        <v>0</v>
      </c>
      <c r="Q958" t="str">
        <f>_xlfn.IFS(Sales[[#This Row],[Current Upsell $]]=0," ",Sales[[#This Row],[Current Upsell $]]&gt;=400,"High",Sales[[#This Row],[Current Upsell $]]&gt;=100,"Medium",Sales[[#This Row],[Current Upsell $]]&lt;100,"Low")</f>
        <v xml:space="preserve"> </v>
      </c>
      <c r="R958" t="str">
        <f>IF(Sales[[#This Row],[Current Upsell $]]&gt;0,_xlfn.TEXTJOIN(" ",FALSE,Sales[[#This Row],[Subscription Type]],Sales[[#This Row],[Upsell Priority]],TEXT(Sales[[#This Row],[Current Upsell $]],"$#")),"")</f>
        <v/>
      </c>
    </row>
    <row r="959" spans="1:18" x14ac:dyDescent="0.25">
      <c r="A959">
        <v>100113</v>
      </c>
      <c r="B959" t="s">
        <v>1</v>
      </c>
      <c r="D959" s="1"/>
      <c r="E959" s="1"/>
      <c r="F959">
        <v>45</v>
      </c>
      <c r="G959">
        <v>61</v>
      </c>
      <c r="H959" s="1">
        <v>44075</v>
      </c>
      <c r="I959" s="1">
        <v>44378</v>
      </c>
      <c r="J959">
        <v>10</v>
      </c>
      <c r="K959">
        <v>0</v>
      </c>
      <c r="L959" s="1">
        <v>44256</v>
      </c>
      <c r="M959">
        <v>1125</v>
      </c>
      <c r="N959" s="11">
        <f>_xlfn.SWITCH(Sales[[#This Row],[Subscription Type]],"Basic",10,"Premium",10,"Business",25,"Enterprise",27)</f>
        <v>25</v>
      </c>
      <c r="O959">
        <f>IF(Sales[[#This Row],[Number of Users]]-Sales[[#This Row],[Licenses Bought]]&lt;0,0,Sales[[#This Row],[Number of Users]]-Sales[[#This Row],[Licenses Bought]])</f>
        <v>16</v>
      </c>
      <c r="P959" s="3">
        <f>IF(Sales[[#This Row],[Sales Month]]=MAX(Sales[Sales Month]),Sales[[#This Row],[Upsell $ Per Non-Paying User]]*Sales[[#This Row],[Non-Paying Users]],0)</f>
        <v>0</v>
      </c>
      <c r="Q959" t="str">
        <f>_xlfn.IFS(Sales[[#This Row],[Current Upsell $]]=0," ",Sales[[#This Row],[Current Upsell $]]&gt;=400,"High",Sales[[#This Row],[Current Upsell $]]&gt;=100,"Medium",Sales[[#This Row],[Current Upsell $]]&lt;100,"Low")</f>
        <v xml:space="preserve"> </v>
      </c>
      <c r="R959" t="str">
        <f>IF(Sales[[#This Row],[Current Upsell $]]&gt;0,_xlfn.TEXTJOIN(" ",FALSE,Sales[[#This Row],[Subscription Type]],Sales[[#This Row],[Upsell Priority]],TEXT(Sales[[#This Row],[Current Upsell $]],"$#")),"")</f>
        <v/>
      </c>
    </row>
    <row r="960" spans="1:18" x14ac:dyDescent="0.25">
      <c r="A960">
        <v>100002</v>
      </c>
      <c r="B960" t="s">
        <v>3</v>
      </c>
      <c r="F960">
        <v>0</v>
      </c>
      <c r="G960">
        <v>2</v>
      </c>
      <c r="H960" s="1">
        <v>43647</v>
      </c>
      <c r="I960" s="1">
        <v>44287</v>
      </c>
      <c r="J960">
        <v>21</v>
      </c>
      <c r="K960">
        <v>2</v>
      </c>
      <c r="L960" s="1">
        <v>44228</v>
      </c>
      <c r="M960">
        <v>0</v>
      </c>
      <c r="N960" s="11">
        <f>_xlfn.SWITCH(Sales[[#This Row],[Subscription Type]],"Basic",10,"Premium",10,"Business",25,"Enterprise",27)</f>
        <v>10</v>
      </c>
      <c r="O960">
        <f>IF(Sales[[#This Row],[Number of Users]]-Sales[[#This Row],[Licenses Bought]]&lt;0,0,Sales[[#This Row],[Number of Users]]-Sales[[#This Row],[Licenses Bought]])</f>
        <v>2</v>
      </c>
      <c r="P960" s="3">
        <f>IF(Sales[[#This Row],[Sales Month]]=MAX(Sales[Sales Month]),Sales[[#This Row],[Upsell $ Per Non-Paying User]]*Sales[[#This Row],[Non-Paying Users]],0)</f>
        <v>0</v>
      </c>
      <c r="Q960" t="str">
        <f>_xlfn.IFS(Sales[[#This Row],[Current Upsell $]]=0," ",Sales[[#This Row],[Current Upsell $]]&gt;=400,"High",Sales[[#This Row],[Current Upsell $]]&gt;=100,"Medium",Sales[[#This Row],[Current Upsell $]]&lt;100,"Low")</f>
        <v xml:space="preserve"> </v>
      </c>
      <c r="R960" t="str">
        <f>IF(Sales[[#This Row],[Current Upsell $]]&gt;0,_xlfn.TEXTJOIN(" ",FALSE,Sales[[#This Row],[Subscription Type]],Sales[[#This Row],[Upsell Priority]],TEXT(Sales[[#This Row],[Current Upsell $]],"$#")),"")</f>
        <v/>
      </c>
    </row>
    <row r="961" spans="1:18" x14ac:dyDescent="0.25">
      <c r="A961">
        <v>100005</v>
      </c>
      <c r="B961" t="s">
        <v>1</v>
      </c>
      <c r="D961" s="1"/>
      <c r="E961" s="1"/>
      <c r="F961">
        <v>37</v>
      </c>
      <c r="G961">
        <v>34</v>
      </c>
      <c r="H961" s="1">
        <v>43800</v>
      </c>
      <c r="I961" s="1">
        <v>44378</v>
      </c>
      <c r="J961">
        <v>19</v>
      </c>
      <c r="K961">
        <v>0</v>
      </c>
      <c r="L961" s="1">
        <v>44228</v>
      </c>
      <c r="M961">
        <v>925</v>
      </c>
      <c r="N961" s="11">
        <f>_xlfn.SWITCH(Sales[[#This Row],[Subscription Type]],"Basic",10,"Premium",10,"Business",25,"Enterprise",27)</f>
        <v>25</v>
      </c>
      <c r="O961">
        <f>IF(Sales[[#This Row],[Number of Users]]-Sales[[#This Row],[Licenses Bought]]&lt;0,0,Sales[[#This Row],[Number of Users]]-Sales[[#This Row],[Licenses Bought]])</f>
        <v>0</v>
      </c>
      <c r="P961" s="3">
        <f>IF(Sales[[#This Row],[Sales Month]]=MAX(Sales[Sales Month]),Sales[[#This Row],[Upsell $ Per Non-Paying User]]*Sales[[#This Row],[Non-Paying Users]],0)</f>
        <v>0</v>
      </c>
      <c r="Q961" t="str">
        <f>_xlfn.IFS(Sales[[#This Row],[Current Upsell $]]=0," ",Sales[[#This Row],[Current Upsell $]]&gt;=400,"High",Sales[[#This Row],[Current Upsell $]]&gt;=100,"Medium",Sales[[#This Row],[Current Upsell $]]&lt;100,"Low")</f>
        <v xml:space="preserve"> </v>
      </c>
      <c r="R961" t="str">
        <f>IF(Sales[[#This Row],[Current Upsell $]]&gt;0,_xlfn.TEXTJOIN(" ",FALSE,Sales[[#This Row],[Subscription Type]],Sales[[#This Row],[Upsell Priority]],TEXT(Sales[[#This Row],[Current Upsell $]],"$#")),"")</f>
        <v/>
      </c>
    </row>
    <row r="962" spans="1:18" x14ac:dyDescent="0.25">
      <c r="A962">
        <v>100006</v>
      </c>
      <c r="B962" t="s">
        <v>0</v>
      </c>
      <c r="F962">
        <v>5</v>
      </c>
      <c r="G962">
        <v>6</v>
      </c>
      <c r="H962" s="1">
        <v>43800</v>
      </c>
      <c r="I962" s="1">
        <v>44287</v>
      </c>
      <c r="J962">
        <v>16</v>
      </c>
      <c r="K962">
        <v>2</v>
      </c>
      <c r="L962" s="1">
        <v>44228</v>
      </c>
      <c r="M962">
        <v>50</v>
      </c>
      <c r="N962" s="11">
        <f>_xlfn.SWITCH(Sales[[#This Row],[Subscription Type]],"Basic",10,"Premium",10,"Business",25,"Enterprise",27)</f>
        <v>10</v>
      </c>
      <c r="O962">
        <f>IF(Sales[[#This Row],[Number of Users]]-Sales[[#This Row],[Licenses Bought]]&lt;0,0,Sales[[#This Row],[Number of Users]]-Sales[[#This Row],[Licenses Bought]])</f>
        <v>1</v>
      </c>
      <c r="P962" s="3">
        <f>IF(Sales[[#This Row],[Sales Month]]=MAX(Sales[Sales Month]),Sales[[#This Row],[Upsell $ Per Non-Paying User]]*Sales[[#This Row],[Non-Paying Users]],0)</f>
        <v>0</v>
      </c>
      <c r="Q962" t="str">
        <f>_xlfn.IFS(Sales[[#This Row],[Current Upsell $]]=0," ",Sales[[#This Row],[Current Upsell $]]&gt;=400,"High",Sales[[#This Row],[Current Upsell $]]&gt;=100,"Medium",Sales[[#This Row],[Current Upsell $]]&lt;100,"Low")</f>
        <v xml:space="preserve"> </v>
      </c>
      <c r="R962" t="str">
        <f>IF(Sales[[#This Row],[Current Upsell $]]&gt;0,_xlfn.TEXTJOIN(" ",FALSE,Sales[[#This Row],[Subscription Type]],Sales[[#This Row],[Upsell Priority]],TEXT(Sales[[#This Row],[Current Upsell $]],"$#")),"")</f>
        <v/>
      </c>
    </row>
    <row r="963" spans="1:18" x14ac:dyDescent="0.25">
      <c r="A963">
        <v>100007</v>
      </c>
      <c r="B963" t="s">
        <v>2</v>
      </c>
      <c r="C963">
        <v>12</v>
      </c>
      <c r="D963" s="1">
        <v>44378</v>
      </c>
      <c r="E963" s="1">
        <v>44742</v>
      </c>
      <c r="F963">
        <v>600</v>
      </c>
      <c r="G963">
        <v>642</v>
      </c>
      <c r="H963" s="1">
        <v>43831</v>
      </c>
      <c r="I963" s="1">
        <v>44378</v>
      </c>
      <c r="J963">
        <v>18</v>
      </c>
      <c r="K963">
        <v>0</v>
      </c>
      <c r="L963" s="1">
        <v>44228</v>
      </c>
      <c r="M963">
        <v>18000</v>
      </c>
      <c r="N963" s="11">
        <f>_xlfn.SWITCH(Sales[[#This Row],[Subscription Type]],"Basic",10,"Premium",10,"Business",25,"Enterprise",27)</f>
        <v>27</v>
      </c>
      <c r="O963">
        <f>IF(Sales[[#This Row],[Number of Users]]-Sales[[#This Row],[Licenses Bought]]&lt;0,0,Sales[[#This Row],[Number of Users]]-Sales[[#This Row],[Licenses Bought]])</f>
        <v>42</v>
      </c>
      <c r="P963" s="3">
        <f>IF(Sales[[#This Row],[Sales Month]]=MAX(Sales[Sales Month]),Sales[[#This Row],[Upsell $ Per Non-Paying User]]*Sales[[#This Row],[Non-Paying Users]],0)</f>
        <v>0</v>
      </c>
      <c r="Q963" t="str">
        <f>_xlfn.IFS(Sales[[#This Row],[Current Upsell $]]=0," ",Sales[[#This Row],[Current Upsell $]]&gt;=400,"High",Sales[[#This Row],[Current Upsell $]]&gt;=100,"Medium",Sales[[#This Row],[Current Upsell $]]&lt;100,"Low")</f>
        <v xml:space="preserve"> </v>
      </c>
      <c r="R963" t="str">
        <f>IF(Sales[[#This Row],[Current Upsell $]]&gt;0,_xlfn.TEXTJOIN(" ",FALSE,Sales[[#This Row],[Subscription Type]],Sales[[#This Row],[Upsell Priority]],TEXT(Sales[[#This Row],[Current Upsell $]],"$#")),"")</f>
        <v/>
      </c>
    </row>
    <row r="964" spans="1:18" x14ac:dyDescent="0.25">
      <c r="A964">
        <v>100008</v>
      </c>
      <c r="B964" t="s">
        <v>0</v>
      </c>
      <c r="D964" s="1"/>
      <c r="E964" s="1"/>
      <c r="F964">
        <v>1</v>
      </c>
      <c r="G964">
        <v>1</v>
      </c>
      <c r="H964" s="1">
        <v>43831</v>
      </c>
      <c r="I964" s="1">
        <v>44378</v>
      </c>
      <c r="J964">
        <v>18</v>
      </c>
      <c r="K964">
        <v>0</v>
      </c>
      <c r="L964" s="1">
        <v>44228</v>
      </c>
      <c r="M964">
        <v>10</v>
      </c>
      <c r="N964" s="11">
        <f>_xlfn.SWITCH(Sales[[#This Row],[Subscription Type]],"Basic",10,"Premium",10,"Business",25,"Enterprise",27)</f>
        <v>10</v>
      </c>
      <c r="O964">
        <f>IF(Sales[[#This Row],[Number of Users]]-Sales[[#This Row],[Licenses Bought]]&lt;0,0,Sales[[#This Row],[Number of Users]]-Sales[[#This Row],[Licenses Bought]])</f>
        <v>0</v>
      </c>
      <c r="P964" s="3">
        <f>IF(Sales[[#This Row],[Sales Month]]=MAX(Sales[Sales Month]),Sales[[#This Row],[Upsell $ Per Non-Paying User]]*Sales[[#This Row],[Non-Paying Users]],0)</f>
        <v>0</v>
      </c>
      <c r="Q964" t="str">
        <f>_xlfn.IFS(Sales[[#This Row],[Current Upsell $]]=0," ",Sales[[#This Row],[Current Upsell $]]&gt;=400,"High",Sales[[#This Row],[Current Upsell $]]&gt;=100,"Medium",Sales[[#This Row],[Current Upsell $]]&lt;100,"Low")</f>
        <v xml:space="preserve"> </v>
      </c>
      <c r="R964" t="str">
        <f>IF(Sales[[#This Row],[Current Upsell $]]&gt;0,_xlfn.TEXTJOIN(" ",FALSE,Sales[[#This Row],[Subscription Type]],Sales[[#This Row],[Upsell Priority]],TEXT(Sales[[#This Row],[Current Upsell $]],"$#")),"")</f>
        <v/>
      </c>
    </row>
    <row r="965" spans="1:18" x14ac:dyDescent="0.25">
      <c r="A965">
        <v>100009</v>
      </c>
      <c r="B965" t="s">
        <v>1</v>
      </c>
      <c r="D965" s="1"/>
      <c r="E965" s="1"/>
      <c r="F965">
        <v>52</v>
      </c>
      <c r="G965">
        <v>62</v>
      </c>
      <c r="H965" s="1">
        <v>43862</v>
      </c>
      <c r="I965" s="1">
        <v>44378</v>
      </c>
      <c r="J965">
        <v>17</v>
      </c>
      <c r="K965">
        <v>0</v>
      </c>
      <c r="L965" s="1">
        <v>44228</v>
      </c>
      <c r="M965">
        <v>1300</v>
      </c>
      <c r="N965" s="11">
        <f>_xlfn.SWITCH(Sales[[#This Row],[Subscription Type]],"Basic",10,"Premium",10,"Business",25,"Enterprise",27)</f>
        <v>25</v>
      </c>
      <c r="O965">
        <f>IF(Sales[[#This Row],[Number of Users]]-Sales[[#This Row],[Licenses Bought]]&lt;0,0,Sales[[#This Row],[Number of Users]]-Sales[[#This Row],[Licenses Bought]])</f>
        <v>10</v>
      </c>
      <c r="P965" s="3">
        <f>IF(Sales[[#This Row],[Sales Month]]=MAX(Sales[Sales Month]),Sales[[#This Row],[Upsell $ Per Non-Paying User]]*Sales[[#This Row],[Non-Paying Users]],0)</f>
        <v>0</v>
      </c>
      <c r="Q965" t="str">
        <f>_xlfn.IFS(Sales[[#This Row],[Current Upsell $]]=0," ",Sales[[#This Row],[Current Upsell $]]&gt;=400,"High",Sales[[#This Row],[Current Upsell $]]&gt;=100,"Medium",Sales[[#This Row],[Current Upsell $]]&lt;100,"Low")</f>
        <v xml:space="preserve"> </v>
      </c>
      <c r="R965" t="str">
        <f>IF(Sales[[#This Row],[Current Upsell $]]&gt;0,_xlfn.TEXTJOIN(" ",FALSE,Sales[[#This Row],[Subscription Type]],Sales[[#This Row],[Upsell Priority]],TEXT(Sales[[#This Row],[Current Upsell $]],"$#")),"")</f>
        <v/>
      </c>
    </row>
    <row r="966" spans="1:18" x14ac:dyDescent="0.25">
      <c r="A966">
        <v>100011</v>
      </c>
      <c r="B966" t="s">
        <v>1</v>
      </c>
      <c r="D966" s="1"/>
      <c r="E966" s="1"/>
      <c r="F966">
        <v>37</v>
      </c>
      <c r="G966">
        <v>49</v>
      </c>
      <c r="H966" s="1">
        <v>43891</v>
      </c>
      <c r="I966" s="1">
        <v>44378</v>
      </c>
      <c r="J966">
        <v>16</v>
      </c>
      <c r="K966">
        <v>0</v>
      </c>
      <c r="L966" s="1">
        <v>44228</v>
      </c>
      <c r="M966">
        <v>925</v>
      </c>
      <c r="N966" s="11">
        <f>_xlfn.SWITCH(Sales[[#This Row],[Subscription Type]],"Basic",10,"Premium",10,"Business",25,"Enterprise",27)</f>
        <v>25</v>
      </c>
      <c r="O966">
        <f>IF(Sales[[#This Row],[Number of Users]]-Sales[[#This Row],[Licenses Bought]]&lt;0,0,Sales[[#This Row],[Number of Users]]-Sales[[#This Row],[Licenses Bought]])</f>
        <v>12</v>
      </c>
      <c r="P966" s="3">
        <f>IF(Sales[[#This Row],[Sales Month]]=MAX(Sales[Sales Month]),Sales[[#This Row],[Upsell $ Per Non-Paying User]]*Sales[[#This Row],[Non-Paying Users]],0)</f>
        <v>0</v>
      </c>
      <c r="Q966" t="str">
        <f>_xlfn.IFS(Sales[[#This Row],[Current Upsell $]]=0," ",Sales[[#This Row],[Current Upsell $]]&gt;=400,"High",Sales[[#This Row],[Current Upsell $]]&gt;=100,"Medium",Sales[[#This Row],[Current Upsell $]]&lt;100,"Low")</f>
        <v xml:space="preserve"> </v>
      </c>
      <c r="R966" t="str">
        <f>IF(Sales[[#This Row],[Current Upsell $]]&gt;0,_xlfn.TEXTJOIN(" ",FALSE,Sales[[#This Row],[Subscription Type]],Sales[[#This Row],[Upsell Priority]],TEXT(Sales[[#This Row],[Current Upsell $]],"$#")),"")</f>
        <v/>
      </c>
    </row>
    <row r="967" spans="1:18" x14ac:dyDescent="0.25">
      <c r="A967">
        <v>100012</v>
      </c>
      <c r="B967" t="s">
        <v>0</v>
      </c>
      <c r="D967" s="1"/>
      <c r="E967" s="1"/>
      <c r="F967">
        <v>32</v>
      </c>
      <c r="G967">
        <v>30</v>
      </c>
      <c r="H967" s="1">
        <v>43891</v>
      </c>
      <c r="I967" s="1">
        <v>44378</v>
      </c>
      <c r="J967">
        <v>16</v>
      </c>
      <c r="K967">
        <v>0</v>
      </c>
      <c r="L967" s="1">
        <v>44228</v>
      </c>
      <c r="M967">
        <v>320</v>
      </c>
      <c r="N967" s="11">
        <f>_xlfn.SWITCH(Sales[[#This Row],[Subscription Type]],"Basic",10,"Premium",10,"Business",25,"Enterprise",27)</f>
        <v>10</v>
      </c>
      <c r="O967">
        <f>IF(Sales[[#This Row],[Number of Users]]-Sales[[#This Row],[Licenses Bought]]&lt;0,0,Sales[[#This Row],[Number of Users]]-Sales[[#This Row],[Licenses Bought]])</f>
        <v>0</v>
      </c>
      <c r="P967" s="3">
        <f>IF(Sales[[#This Row],[Sales Month]]=MAX(Sales[Sales Month]),Sales[[#This Row],[Upsell $ Per Non-Paying User]]*Sales[[#This Row],[Non-Paying Users]],0)</f>
        <v>0</v>
      </c>
      <c r="Q967" t="str">
        <f>_xlfn.IFS(Sales[[#This Row],[Current Upsell $]]=0," ",Sales[[#This Row],[Current Upsell $]]&gt;=400,"High",Sales[[#This Row],[Current Upsell $]]&gt;=100,"Medium",Sales[[#This Row],[Current Upsell $]]&lt;100,"Low")</f>
        <v xml:space="preserve"> </v>
      </c>
      <c r="R967" t="str">
        <f>IF(Sales[[#This Row],[Current Upsell $]]&gt;0,_xlfn.TEXTJOIN(" ",FALSE,Sales[[#This Row],[Subscription Type]],Sales[[#This Row],[Upsell Priority]],TEXT(Sales[[#This Row],[Current Upsell $]],"$#")),"")</f>
        <v/>
      </c>
    </row>
    <row r="968" spans="1:18" x14ac:dyDescent="0.25">
      <c r="A968">
        <v>100013</v>
      </c>
      <c r="B968" t="s">
        <v>0</v>
      </c>
      <c r="F968">
        <v>11</v>
      </c>
      <c r="G968">
        <v>12</v>
      </c>
      <c r="H968" s="1">
        <v>43891</v>
      </c>
      <c r="I968" s="1">
        <v>44256</v>
      </c>
      <c r="J968">
        <v>12</v>
      </c>
      <c r="K968">
        <v>3</v>
      </c>
      <c r="L968" s="1">
        <v>44228</v>
      </c>
      <c r="M968">
        <v>110</v>
      </c>
      <c r="N968" s="11">
        <f>_xlfn.SWITCH(Sales[[#This Row],[Subscription Type]],"Basic",10,"Premium",10,"Business",25,"Enterprise",27)</f>
        <v>10</v>
      </c>
      <c r="O968">
        <f>IF(Sales[[#This Row],[Number of Users]]-Sales[[#This Row],[Licenses Bought]]&lt;0,0,Sales[[#This Row],[Number of Users]]-Sales[[#This Row],[Licenses Bought]])</f>
        <v>1</v>
      </c>
      <c r="P968" s="3">
        <f>IF(Sales[[#This Row],[Sales Month]]=MAX(Sales[Sales Month]),Sales[[#This Row],[Upsell $ Per Non-Paying User]]*Sales[[#This Row],[Non-Paying Users]],0)</f>
        <v>0</v>
      </c>
      <c r="Q968" t="str">
        <f>_xlfn.IFS(Sales[[#This Row],[Current Upsell $]]=0," ",Sales[[#This Row],[Current Upsell $]]&gt;=400,"High",Sales[[#This Row],[Current Upsell $]]&gt;=100,"Medium",Sales[[#This Row],[Current Upsell $]]&lt;100,"Low")</f>
        <v xml:space="preserve"> </v>
      </c>
      <c r="R968" t="str">
        <f>IF(Sales[[#This Row],[Current Upsell $]]&gt;0,_xlfn.TEXTJOIN(" ",FALSE,Sales[[#This Row],[Subscription Type]],Sales[[#This Row],[Upsell Priority]],TEXT(Sales[[#This Row],[Current Upsell $]],"$#")),"")</f>
        <v/>
      </c>
    </row>
    <row r="969" spans="1:18" x14ac:dyDescent="0.25">
      <c r="A969">
        <v>100016</v>
      </c>
      <c r="B969" t="s">
        <v>3</v>
      </c>
      <c r="F969">
        <v>0</v>
      </c>
      <c r="G969">
        <v>2</v>
      </c>
      <c r="H969" s="1">
        <v>43891</v>
      </c>
      <c r="I969" s="1">
        <v>44348</v>
      </c>
      <c r="J969">
        <v>15</v>
      </c>
      <c r="K969">
        <v>0</v>
      </c>
      <c r="L969" s="1">
        <v>44228</v>
      </c>
      <c r="M969">
        <v>0</v>
      </c>
      <c r="N969" s="11">
        <f>_xlfn.SWITCH(Sales[[#This Row],[Subscription Type]],"Basic",10,"Premium",10,"Business",25,"Enterprise",27)</f>
        <v>10</v>
      </c>
      <c r="O969">
        <f>IF(Sales[[#This Row],[Number of Users]]-Sales[[#This Row],[Licenses Bought]]&lt;0,0,Sales[[#This Row],[Number of Users]]-Sales[[#This Row],[Licenses Bought]])</f>
        <v>2</v>
      </c>
      <c r="P969" s="3">
        <f>IF(Sales[[#This Row],[Sales Month]]=MAX(Sales[Sales Month]),Sales[[#This Row],[Upsell $ Per Non-Paying User]]*Sales[[#This Row],[Non-Paying Users]],0)</f>
        <v>0</v>
      </c>
      <c r="Q969" t="str">
        <f>_xlfn.IFS(Sales[[#This Row],[Current Upsell $]]=0," ",Sales[[#This Row],[Current Upsell $]]&gt;=400,"High",Sales[[#This Row],[Current Upsell $]]&gt;=100,"Medium",Sales[[#This Row],[Current Upsell $]]&lt;100,"Low")</f>
        <v xml:space="preserve"> </v>
      </c>
      <c r="R969" t="str">
        <f>IF(Sales[[#This Row],[Current Upsell $]]&gt;0,_xlfn.TEXTJOIN(" ",FALSE,Sales[[#This Row],[Subscription Type]],Sales[[#This Row],[Upsell Priority]],TEXT(Sales[[#This Row],[Current Upsell $]],"$#")),"")</f>
        <v/>
      </c>
    </row>
    <row r="970" spans="1:18" x14ac:dyDescent="0.25">
      <c r="A970">
        <v>100018</v>
      </c>
      <c r="B970" t="s">
        <v>1</v>
      </c>
      <c r="D970" s="1"/>
      <c r="E970" s="1"/>
      <c r="F970">
        <v>58</v>
      </c>
      <c r="G970">
        <v>91</v>
      </c>
      <c r="H970" s="1">
        <v>43922</v>
      </c>
      <c r="I970" s="1">
        <v>44378</v>
      </c>
      <c r="J970">
        <v>15</v>
      </c>
      <c r="K970">
        <v>0</v>
      </c>
      <c r="L970" s="1">
        <v>44228</v>
      </c>
      <c r="M970">
        <v>1450</v>
      </c>
      <c r="N970" s="11">
        <f>_xlfn.SWITCH(Sales[[#This Row],[Subscription Type]],"Basic",10,"Premium",10,"Business",25,"Enterprise",27)</f>
        <v>25</v>
      </c>
      <c r="O970">
        <f>IF(Sales[[#This Row],[Number of Users]]-Sales[[#This Row],[Licenses Bought]]&lt;0,0,Sales[[#This Row],[Number of Users]]-Sales[[#This Row],[Licenses Bought]])</f>
        <v>33</v>
      </c>
      <c r="P970" s="3">
        <f>IF(Sales[[#This Row],[Sales Month]]=MAX(Sales[Sales Month]),Sales[[#This Row],[Upsell $ Per Non-Paying User]]*Sales[[#This Row],[Non-Paying Users]],0)</f>
        <v>0</v>
      </c>
      <c r="Q970" t="str">
        <f>_xlfn.IFS(Sales[[#This Row],[Current Upsell $]]=0," ",Sales[[#This Row],[Current Upsell $]]&gt;=400,"High",Sales[[#This Row],[Current Upsell $]]&gt;=100,"Medium",Sales[[#This Row],[Current Upsell $]]&lt;100,"Low")</f>
        <v xml:space="preserve"> </v>
      </c>
      <c r="R970" t="str">
        <f>IF(Sales[[#This Row],[Current Upsell $]]&gt;0,_xlfn.TEXTJOIN(" ",FALSE,Sales[[#This Row],[Subscription Type]],Sales[[#This Row],[Upsell Priority]],TEXT(Sales[[#This Row],[Current Upsell $]],"$#")),"")</f>
        <v/>
      </c>
    </row>
    <row r="971" spans="1:18" x14ac:dyDescent="0.25">
      <c r="A971">
        <v>100017</v>
      </c>
      <c r="B971" t="s">
        <v>1</v>
      </c>
      <c r="D971" s="1"/>
      <c r="E971" s="1"/>
      <c r="F971">
        <v>68</v>
      </c>
      <c r="G971">
        <v>71</v>
      </c>
      <c r="H971" s="1">
        <v>43922</v>
      </c>
      <c r="I971" s="1">
        <v>44378</v>
      </c>
      <c r="J971">
        <v>15</v>
      </c>
      <c r="K971">
        <v>0</v>
      </c>
      <c r="L971" s="1">
        <v>44228</v>
      </c>
      <c r="M971">
        <v>1700</v>
      </c>
      <c r="N971" s="11">
        <f>_xlfn.SWITCH(Sales[[#This Row],[Subscription Type]],"Basic",10,"Premium",10,"Business",25,"Enterprise",27)</f>
        <v>25</v>
      </c>
      <c r="O971">
        <f>IF(Sales[[#This Row],[Number of Users]]-Sales[[#This Row],[Licenses Bought]]&lt;0,0,Sales[[#This Row],[Number of Users]]-Sales[[#This Row],[Licenses Bought]])</f>
        <v>3</v>
      </c>
      <c r="P971" s="3">
        <f>IF(Sales[[#This Row],[Sales Month]]=MAX(Sales[Sales Month]),Sales[[#This Row],[Upsell $ Per Non-Paying User]]*Sales[[#This Row],[Non-Paying Users]],0)</f>
        <v>0</v>
      </c>
      <c r="Q971" t="str">
        <f>_xlfn.IFS(Sales[[#This Row],[Current Upsell $]]=0," ",Sales[[#This Row],[Current Upsell $]]&gt;=400,"High",Sales[[#This Row],[Current Upsell $]]&gt;=100,"Medium",Sales[[#This Row],[Current Upsell $]]&lt;100,"Low")</f>
        <v xml:space="preserve"> </v>
      </c>
      <c r="R971" t="str">
        <f>IF(Sales[[#This Row],[Current Upsell $]]&gt;0,_xlfn.TEXTJOIN(" ",FALSE,Sales[[#This Row],[Subscription Type]],Sales[[#This Row],[Upsell Priority]],TEXT(Sales[[#This Row],[Current Upsell $]],"$#")),"")</f>
        <v/>
      </c>
    </row>
    <row r="972" spans="1:18" x14ac:dyDescent="0.25">
      <c r="A972">
        <v>100193</v>
      </c>
      <c r="B972" t="s">
        <v>3</v>
      </c>
      <c r="D972" s="1"/>
      <c r="E972" s="1"/>
      <c r="F972">
        <v>0</v>
      </c>
      <c r="G972">
        <v>73</v>
      </c>
      <c r="H972" s="1">
        <v>44228</v>
      </c>
      <c r="I972" s="1">
        <v>44378</v>
      </c>
      <c r="J972">
        <v>5</v>
      </c>
      <c r="K972">
        <v>0</v>
      </c>
      <c r="L972" s="1">
        <v>44228</v>
      </c>
      <c r="M972">
        <v>0</v>
      </c>
      <c r="N972" s="11">
        <f>_xlfn.SWITCH(Sales[[#This Row],[Subscription Type]],"Basic",10,"Premium",10,"Business",25,"Enterprise",27)</f>
        <v>10</v>
      </c>
      <c r="O972">
        <f>IF(Sales[[#This Row],[Number of Users]]-Sales[[#This Row],[Licenses Bought]]&lt;0,0,Sales[[#This Row],[Number of Users]]-Sales[[#This Row],[Licenses Bought]])</f>
        <v>73</v>
      </c>
      <c r="P972" s="3">
        <f>IF(Sales[[#This Row],[Sales Month]]=MAX(Sales[Sales Month]),Sales[[#This Row],[Upsell $ Per Non-Paying User]]*Sales[[#This Row],[Non-Paying Users]],0)</f>
        <v>0</v>
      </c>
      <c r="Q972" t="str">
        <f>_xlfn.IFS(Sales[[#This Row],[Current Upsell $]]=0," ",Sales[[#This Row],[Current Upsell $]]&gt;=400,"High",Sales[[#This Row],[Current Upsell $]]&gt;=100,"Medium",Sales[[#This Row],[Current Upsell $]]&lt;100,"Low")</f>
        <v xml:space="preserve"> </v>
      </c>
      <c r="R972" t="str">
        <f>IF(Sales[[#This Row],[Current Upsell $]]&gt;0,_xlfn.TEXTJOIN(" ",FALSE,Sales[[#This Row],[Subscription Type]],Sales[[#This Row],[Upsell Priority]],TEXT(Sales[[#This Row],[Current Upsell $]],"$#")),"")</f>
        <v/>
      </c>
    </row>
    <row r="973" spans="1:18" x14ac:dyDescent="0.25">
      <c r="A973">
        <v>100194</v>
      </c>
      <c r="B973" t="s">
        <v>3</v>
      </c>
      <c r="D973" s="1"/>
      <c r="E973" s="1"/>
      <c r="F973">
        <v>0</v>
      </c>
      <c r="G973">
        <v>73</v>
      </c>
      <c r="H973" s="1">
        <v>44228</v>
      </c>
      <c r="I973" s="1">
        <v>44378</v>
      </c>
      <c r="J973">
        <v>5</v>
      </c>
      <c r="K973">
        <v>0</v>
      </c>
      <c r="L973" s="1">
        <v>44228</v>
      </c>
      <c r="M973">
        <v>0</v>
      </c>
      <c r="N973" s="11">
        <f>_xlfn.SWITCH(Sales[[#This Row],[Subscription Type]],"Basic",10,"Premium",10,"Business",25,"Enterprise",27)</f>
        <v>10</v>
      </c>
      <c r="O973">
        <f>IF(Sales[[#This Row],[Number of Users]]-Sales[[#This Row],[Licenses Bought]]&lt;0,0,Sales[[#This Row],[Number of Users]]-Sales[[#This Row],[Licenses Bought]])</f>
        <v>73</v>
      </c>
      <c r="P973" s="3">
        <f>IF(Sales[[#This Row],[Sales Month]]=MAX(Sales[Sales Month]),Sales[[#This Row],[Upsell $ Per Non-Paying User]]*Sales[[#This Row],[Non-Paying Users]],0)</f>
        <v>0</v>
      </c>
      <c r="Q973" t="str">
        <f>_xlfn.IFS(Sales[[#This Row],[Current Upsell $]]=0," ",Sales[[#This Row],[Current Upsell $]]&gt;=400,"High",Sales[[#This Row],[Current Upsell $]]&gt;=100,"Medium",Sales[[#This Row],[Current Upsell $]]&lt;100,"Low")</f>
        <v xml:space="preserve"> </v>
      </c>
      <c r="R973" t="str">
        <f>IF(Sales[[#This Row],[Current Upsell $]]&gt;0,_xlfn.TEXTJOIN(" ",FALSE,Sales[[#This Row],[Subscription Type]],Sales[[#This Row],[Upsell Priority]],TEXT(Sales[[#This Row],[Current Upsell $]],"$#")),"")</f>
        <v/>
      </c>
    </row>
    <row r="974" spans="1:18" x14ac:dyDescent="0.25">
      <c r="A974">
        <v>100019</v>
      </c>
      <c r="B974" t="s">
        <v>0</v>
      </c>
      <c r="D974" s="1"/>
      <c r="E974" s="1"/>
      <c r="F974">
        <v>33</v>
      </c>
      <c r="G974">
        <v>47</v>
      </c>
      <c r="H974" s="1">
        <v>43922</v>
      </c>
      <c r="I974" s="1">
        <v>44378</v>
      </c>
      <c r="J974">
        <v>15</v>
      </c>
      <c r="K974">
        <v>0</v>
      </c>
      <c r="L974" s="1">
        <v>44228</v>
      </c>
      <c r="M974">
        <v>330</v>
      </c>
      <c r="N974" s="11">
        <f>_xlfn.SWITCH(Sales[[#This Row],[Subscription Type]],"Basic",10,"Premium",10,"Business",25,"Enterprise",27)</f>
        <v>10</v>
      </c>
      <c r="O974">
        <f>IF(Sales[[#This Row],[Number of Users]]-Sales[[#This Row],[Licenses Bought]]&lt;0,0,Sales[[#This Row],[Number of Users]]-Sales[[#This Row],[Licenses Bought]])</f>
        <v>14</v>
      </c>
      <c r="P974" s="3">
        <f>IF(Sales[[#This Row],[Sales Month]]=MAX(Sales[Sales Month]),Sales[[#This Row],[Upsell $ Per Non-Paying User]]*Sales[[#This Row],[Non-Paying Users]],0)</f>
        <v>0</v>
      </c>
      <c r="Q974" t="str">
        <f>_xlfn.IFS(Sales[[#This Row],[Current Upsell $]]=0," ",Sales[[#This Row],[Current Upsell $]]&gt;=400,"High",Sales[[#This Row],[Current Upsell $]]&gt;=100,"Medium",Sales[[#This Row],[Current Upsell $]]&lt;100,"Low")</f>
        <v xml:space="preserve"> </v>
      </c>
      <c r="R974" t="str">
        <f>IF(Sales[[#This Row],[Current Upsell $]]&gt;0,_xlfn.TEXTJOIN(" ",FALSE,Sales[[#This Row],[Subscription Type]],Sales[[#This Row],[Upsell Priority]],TEXT(Sales[[#This Row],[Current Upsell $]],"$#")),"")</f>
        <v/>
      </c>
    </row>
    <row r="975" spans="1:18" x14ac:dyDescent="0.25">
      <c r="A975">
        <v>100020</v>
      </c>
      <c r="B975" t="s">
        <v>0</v>
      </c>
      <c r="D975" s="1"/>
      <c r="E975" s="1"/>
      <c r="F975">
        <v>12</v>
      </c>
      <c r="G975">
        <v>15</v>
      </c>
      <c r="H975" s="1">
        <v>43922</v>
      </c>
      <c r="I975" s="1">
        <v>44378</v>
      </c>
      <c r="J975">
        <v>15</v>
      </c>
      <c r="K975">
        <v>0</v>
      </c>
      <c r="L975" s="1">
        <v>44228</v>
      </c>
      <c r="M975">
        <v>120</v>
      </c>
      <c r="N975" s="11">
        <f>_xlfn.SWITCH(Sales[[#This Row],[Subscription Type]],"Basic",10,"Premium",10,"Business",25,"Enterprise",27)</f>
        <v>10</v>
      </c>
      <c r="O975">
        <f>IF(Sales[[#This Row],[Number of Users]]-Sales[[#This Row],[Licenses Bought]]&lt;0,0,Sales[[#This Row],[Number of Users]]-Sales[[#This Row],[Licenses Bought]])</f>
        <v>3</v>
      </c>
      <c r="P975" s="3">
        <f>IF(Sales[[#This Row],[Sales Month]]=MAX(Sales[Sales Month]),Sales[[#This Row],[Upsell $ Per Non-Paying User]]*Sales[[#This Row],[Non-Paying Users]],0)</f>
        <v>0</v>
      </c>
      <c r="Q975" t="str">
        <f>_xlfn.IFS(Sales[[#This Row],[Current Upsell $]]=0," ",Sales[[#This Row],[Current Upsell $]]&gt;=400,"High",Sales[[#This Row],[Current Upsell $]]&gt;=100,"Medium",Sales[[#This Row],[Current Upsell $]]&lt;100,"Low")</f>
        <v xml:space="preserve"> </v>
      </c>
      <c r="R975" t="str">
        <f>IF(Sales[[#This Row],[Current Upsell $]]&gt;0,_xlfn.TEXTJOIN(" ",FALSE,Sales[[#This Row],[Subscription Type]],Sales[[#This Row],[Upsell Priority]],TEXT(Sales[[#This Row],[Current Upsell $]],"$#")),"")</f>
        <v/>
      </c>
    </row>
    <row r="976" spans="1:18" x14ac:dyDescent="0.25">
      <c r="A976">
        <v>100025</v>
      </c>
      <c r="B976" t="s">
        <v>3</v>
      </c>
      <c r="F976">
        <v>0</v>
      </c>
      <c r="G976">
        <v>2</v>
      </c>
      <c r="H976" s="1">
        <v>43922</v>
      </c>
      <c r="I976" s="1">
        <v>44378</v>
      </c>
      <c r="J976">
        <v>15</v>
      </c>
      <c r="K976">
        <v>0</v>
      </c>
      <c r="L976" s="1">
        <v>44228</v>
      </c>
      <c r="M976">
        <v>0</v>
      </c>
      <c r="N976" s="11">
        <f>_xlfn.SWITCH(Sales[[#This Row],[Subscription Type]],"Basic",10,"Premium",10,"Business",25,"Enterprise",27)</f>
        <v>10</v>
      </c>
      <c r="O976">
        <f>IF(Sales[[#This Row],[Number of Users]]-Sales[[#This Row],[Licenses Bought]]&lt;0,0,Sales[[#This Row],[Number of Users]]-Sales[[#This Row],[Licenses Bought]])</f>
        <v>2</v>
      </c>
      <c r="P976" s="3">
        <f>IF(Sales[[#This Row],[Sales Month]]=MAX(Sales[Sales Month]),Sales[[#This Row],[Upsell $ Per Non-Paying User]]*Sales[[#This Row],[Non-Paying Users]],0)</f>
        <v>0</v>
      </c>
      <c r="Q976" t="str">
        <f>_xlfn.IFS(Sales[[#This Row],[Current Upsell $]]=0," ",Sales[[#This Row],[Current Upsell $]]&gt;=400,"High",Sales[[#This Row],[Current Upsell $]]&gt;=100,"Medium",Sales[[#This Row],[Current Upsell $]]&lt;100,"Low")</f>
        <v xml:space="preserve"> </v>
      </c>
      <c r="R976" t="str">
        <f>IF(Sales[[#This Row],[Current Upsell $]]&gt;0,_xlfn.TEXTJOIN(" ",FALSE,Sales[[#This Row],[Subscription Type]],Sales[[#This Row],[Upsell Priority]],TEXT(Sales[[#This Row],[Current Upsell $]],"$#")),"")</f>
        <v/>
      </c>
    </row>
    <row r="977" spans="1:18" x14ac:dyDescent="0.25">
      <c r="A977">
        <v>100026</v>
      </c>
      <c r="B977" t="s">
        <v>0</v>
      </c>
      <c r="D977" s="1"/>
      <c r="E977" s="1"/>
      <c r="F977">
        <v>27</v>
      </c>
      <c r="G977">
        <v>30</v>
      </c>
      <c r="H977" s="1">
        <v>43952</v>
      </c>
      <c r="I977" s="1">
        <v>44378</v>
      </c>
      <c r="J977">
        <v>14</v>
      </c>
      <c r="K977">
        <v>0</v>
      </c>
      <c r="L977" s="1">
        <v>44228</v>
      </c>
      <c r="M977">
        <v>270</v>
      </c>
      <c r="N977" s="11">
        <f>_xlfn.SWITCH(Sales[[#This Row],[Subscription Type]],"Basic",10,"Premium",10,"Business",25,"Enterprise",27)</f>
        <v>10</v>
      </c>
      <c r="O977">
        <f>IF(Sales[[#This Row],[Number of Users]]-Sales[[#This Row],[Licenses Bought]]&lt;0,0,Sales[[#This Row],[Number of Users]]-Sales[[#This Row],[Licenses Bought]])</f>
        <v>3</v>
      </c>
      <c r="P977" s="3">
        <f>IF(Sales[[#This Row],[Sales Month]]=MAX(Sales[Sales Month]),Sales[[#This Row],[Upsell $ Per Non-Paying User]]*Sales[[#This Row],[Non-Paying Users]],0)</f>
        <v>0</v>
      </c>
      <c r="Q977" t="str">
        <f>_xlfn.IFS(Sales[[#This Row],[Current Upsell $]]=0," ",Sales[[#This Row],[Current Upsell $]]&gt;=400,"High",Sales[[#This Row],[Current Upsell $]]&gt;=100,"Medium",Sales[[#This Row],[Current Upsell $]]&lt;100,"Low")</f>
        <v xml:space="preserve"> </v>
      </c>
      <c r="R977" t="str">
        <f>IF(Sales[[#This Row],[Current Upsell $]]&gt;0,_xlfn.TEXTJOIN(" ",FALSE,Sales[[#This Row],[Subscription Type]],Sales[[#This Row],[Upsell Priority]],TEXT(Sales[[#This Row],[Current Upsell $]],"$#")),"")</f>
        <v/>
      </c>
    </row>
    <row r="978" spans="1:18" x14ac:dyDescent="0.25">
      <c r="A978">
        <v>100027</v>
      </c>
      <c r="B978" t="s">
        <v>1</v>
      </c>
      <c r="D978" s="1"/>
      <c r="E978" s="1"/>
      <c r="F978">
        <v>26</v>
      </c>
      <c r="G978">
        <v>29</v>
      </c>
      <c r="H978" s="1">
        <v>43952</v>
      </c>
      <c r="I978" s="1">
        <v>44378</v>
      </c>
      <c r="J978">
        <v>14</v>
      </c>
      <c r="K978">
        <v>0</v>
      </c>
      <c r="L978" s="1">
        <v>44228</v>
      </c>
      <c r="M978">
        <v>650</v>
      </c>
      <c r="N978" s="11">
        <f>_xlfn.SWITCH(Sales[[#This Row],[Subscription Type]],"Basic",10,"Premium",10,"Business",25,"Enterprise",27)</f>
        <v>25</v>
      </c>
      <c r="O978">
        <f>IF(Sales[[#This Row],[Number of Users]]-Sales[[#This Row],[Licenses Bought]]&lt;0,0,Sales[[#This Row],[Number of Users]]-Sales[[#This Row],[Licenses Bought]])</f>
        <v>3</v>
      </c>
      <c r="P978" s="3">
        <f>IF(Sales[[#This Row],[Sales Month]]=MAX(Sales[Sales Month]),Sales[[#This Row],[Upsell $ Per Non-Paying User]]*Sales[[#This Row],[Non-Paying Users]],0)</f>
        <v>0</v>
      </c>
      <c r="Q978" t="str">
        <f>_xlfn.IFS(Sales[[#This Row],[Current Upsell $]]=0," ",Sales[[#This Row],[Current Upsell $]]&gt;=400,"High",Sales[[#This Row],[Current Upsell $]]&gt;=100,"Medium",Sales[[#This Row],[Current Upsell $]]&lt;100,"Low")</f>
        <v xml:space="preserve"> </v>
      </c>
      <c r="R978" t="str">
        <f>IF(Sales[[#This Row],[Current Upsell $]]&gt;0,_xlfn.TEXTJOIN(" ",FALSE,Sales[[#This Row],[Subscription Type]],Sales[[#This Row],[Upsell Priority]],TEXT(Sales[[#This Row],[Current Upsell $]],"$#")),"")</f>
        <v/>
      </c>
    </row>
    <row r="979" spans="1:18" x14ac:dyDescent="0.25">
      <c r="A979">
        <v>100028</v>
      </c>
      <c r="B979" t="s">
        <v>0</v>
      </c>
      <c r="D979" s="1"/>
      <c r="E979" s="1"/>
      <c r="F979">
        <v>25</v>
      </c>
      <c r="G979">
        <v>25</v>
      </c>
      <c r="H979" s="1">
        <v>43952</v>
      </c>
      <c r="I979" s="1">
        <v>44378</v>
      </c>
      <c r="J979">
        <v>14</v>
      </c>
      <c r="K979">
        <v>0</v>
      </c>
      <c r="L979" s="1">
        <v>44228</v>
      </c>
      <c r="M979">
        <v>250</v>
      </c>
      <c r="N979" s="11">
        <f>_xlfn.SWITCH(Sales[[#This Row],[Subscription Type]],"Basic",10,"Premium",10,"Business",25,"Enterprise",27)</f>
        <v>10</v>
      </c>
      <c r="O979">
        <f>IF(Sales[[#This Row],[Number of Users]]-Sales[[#This Row],[Licenses Bought]]&lt;0,0,Sales[[#This Row],[Number of Users]]-Sales[[#This Row],[Licenses Bought]])</f>
        <v>0</v>
      </c>
      <c r="P979" s="3">
        <f>IF(Sales[[#This Row],[Sales Month]]=MAX(Sales[Sales Month]),Sales[[#This Row],[Upsell $ Per Non-Paying User]]*Sales[[#This Row],[Non-Paying Users]],0)</f>
        <v>0</v>
      </c>
      <c r="Q979" t="str">
        <f>_xlfn.IFS(Sales[[#This Row],[Current Upsell $]]=0," ",Sales[[#This Row],[Current Upsell $]]&gt;=400,"High",Sales[[#This Row],[Current Upsell $]]&gt;=100,"Medium",Sales[[#This Row],[Current Upsell $]]&lt;100,"Low")</f>
        <v xml:space="preserve"> </v>
      </c>
      <c r="R979" t="str">
        <f>IF(Sales[[#This Row],[Current Upsell $]]&gt;0,_xlfn.TEXTJOIN(" ",FALSE,Sales[[#This Row],[Subscription Type]],Sales[[#This Row],[Upsell Priority]],TEXT(Sales[[#This Row],[Current Upsell $]],"$#")),"")</f>
        <v/>
      </c>
    </row>
    <row r="980" spans="1:18" x14ac:dyDescent="0.25">
      <c r="A980">
        <v>100030</v>
      </c>
      <c r="B980" t="s">
        <v>3</v>
      </c>
      <c r="F980">
        <v>0</v>
      </c>
      <c r="G980">
        <v>8</v>
      </c>
      <c r="H980" s="1">
        <v>43952</v>
      </c>
      <c r="I980" s="1">
        <v>44378</v>
      </c>
      <c r="J980">
        <v>14</v>
      </c>
      <c r="K980">
        <v>0</v>
      </c>
      <c r="L980" s="1">
        <v>44228</v>
      </c>
      <c r="M980">
        <v>0</v>
      </c>
      <c r="N980" s="11">
        <f>_xlfn.SWITCH(Sales[[#This Row],[Subscription Type]],"Basic",10,"Premium",10,"Business",25,"Enterprise",27)</f>
        <v>10</v>
      </c>
      <c r="O980">
        <f>IF(Sales[[#This Row],[Number of Users]]-Sales[[#This Row],[Licenses Bought]]&lt;0,0,Sales[[#This Row],[Number of Users]]-Sales[[#This Row],[Licenses Bought]])</f>
        <v>8</v>
      </c>
      <c r="P980" s="3">
        <f>IF(Sales[[#This Row],[Sales Month]]=MAX(Sales[Sales Month]),Sales[[#This Row],[Upsell $ Per Non-Paying User]]*Sales[[#This Row],[Non-Paying Users]],0)</f>
        <v>0</v>
      </c>
      <c r="Q980" t="str">
        <f>_xlfn.IFS(Sales[[#This Row],[Current Upsell $]]=0," ",Sales[[#This Row],[Current Upsell $]]&gt;=400,"High",Sales[[#This Row],[Current Upsell $]]&gt;=100,"Medium",Sales[[#This Row],[Current Upsell $]]&lt;100,"Low")</f>
        <v xml:space="preserve"> </v>
      </c>
      <c r="R980" t="str">
        <f>IF(Sales[[#This Row],[Current Upsell $]]&gt;0,_xlfn.TEXTJOIN(" ",FALSE,Sales[[#This Row],[Subscription Type]],Sales[[#This Row],[Upsell Priority]],TEXT(Sales[[#This Row],[Current Upsell $]],"$#")),"")</f>
        <v/>
      </c>
    </row>
    <row r="981" spans="1:18" x14ac:dyDescent="0.25">
      <c r="A981">
        <v>100031</v>
      </c>
      <c r="B981" t="s">
        <v>3</v>
      </c>
      <c r="F981">
        <v>0</v>
      </c>
      <c r="G981">
        <v>5</v>
      </c>
      <c r="H981" s="1">
        <v>43952</v>
      </c>
      <c r="I981" s="1">
        <v>44378</v>
      </c>
      <c r="J981">
        <v>14</v>
      </c>
      <c r="K981">
        <v>0</v>
      </c>
      <c r="L981" s="1">
        <v>44228</v>
      </c>
      <c r="M981">
        <v>0</v>
      </c>
      <c r="N981" s="11">
        <f>_xlfn.SWITCH(Sales[[#This Row],[Subscription Type]],"Basic",10,"Premium",10,"Business",25,"Enterprise",27)</f>
        <v>10</v>
      </c>
      <c r="O981">
        <f>IF(Sales[[#This Row],[Number of Users]]-Sales[[#This Row],[Licenses Bought]]&lt;0,0,Sales[[#This Row],[Number of Users]]-Sales[[#This Row],[Licenses Bought]])</f>
        <v>5</v>
      </c>
      <c r="P981" s="3">
        <f>IF(Sales[[#This Row],[Sales Month]]=MAX(Sales[Sales Month]),Sales[[#This Row],[Upsell $ Per Non-Paying User]]*Sales[[#This Row],[Non-Paying Users]],0)</f>
        <v>0</v>
      </c>
      <c r="Q981" t="str">
        <f>_xlfn.IFS(Sales[[#This Row],[Current Upsell $]]=0," ",Sales[[#This Row],[Current Upsell $]]&gt;=400,"High",Sales[[#This Row],[Current Upsell $]]&gt;=100,"Medium",Sales[[#This Row],[Current Upsell $]]&lt;100,"Low")</f>
        <v xml:space="preserve"> </v>
      </c>
      <c r="R981" t="str">
        <f>IF(Sales[[#This Row],[Current Upsell $]]&gt;0,_xlfn.TEXTJOIN(" ",FALSE,Sales[[#This Row],[Subscription Type]],Sales[[#This Row],[Upsell Priority]],TEXT(Sales[[#This Row],[Current Upsell $]],"$#")),"")</f>
        <v/>
      </c>
    </row>
    <row r="982" spans="1:18" x14ac:dyDescent="0.25">
      <c r="A982">
        <v>100032</v>
      </c>
      <c r="B982" t="s">
        <v>3</v>
      </c>
      <c r="F982">
        <v>0</v>
      </c>
      <c r="G982">
        <v>5</v>
      </c>
      <c r="H982" s="1">
        <v>43952</v>
      </c>
      <c r="I982" s="1">
        <v>44256</v>
      </c>
      <c r="J982">
        <v>10</v>
      </c>
      <c r="K982">
        <v>3</v>
      </c>
      <c r="L982" s="1">
        <v>44228</v>
      </c>
      <c r="M982">
        <v>0</v>
      </c>
      <c r="N982" s="11">
        <f>_xlfn.SWITCH(Sales[[#This Row],[Subscription Type]],"Basic",10,"Premium",10,"Business",25,"Enterprise",27)</f>
        <v>10</v>
      </c>
      <c r="O982">
        <f>IF(Sales[[#This Row],[Number of Users]]-Sales[[#This Row],[Licenses Bought]]&lt;0,0,Sales[[#This Row],[Number of Users]]-Sales[[#This Row],[Licenses Bought]])</f>
        <v>5</v>
      </c>
      <c r="P982" s="3">
        <f>IF(Sales[[#This Row],[Sales Month]]=MAX(Sales[Sales Month]),Sales[[#This Row],[Upsell $ Per Non-Paying User]]*Sales[[#This Row],[Non-Paying Users]],0)</f>
        <v>0</v>
      </c>
      <c r="Q982" t="str">
        <f>_xlfn.IFS(Sales[[#This Row],[Current Upsell $]]=0," ",Sales[[#This Row],[Current Upsell $]]&gt;=400,"High",Sales[[#This Row],[Current Upsell $]]&gt;=100,"Medium",Sales[[#This Row],[Current Upsell $]]&lt;100,"Low")</f>
        <v xml:space="preserve"> </v>
      </c>
      <c r="R982" t="str">
        <f>IF(Sales[[#This Row],[Current Upsell $]]&gt;0,_xlfn.TEXTJOIN(" ",FALSE,Sales[[#This Row],[Subscription Type]],Sales[[#This Row],[Upsell Priority]],TEXT(Sales[[#This Row],[Current Upsell $]],"$#")),"")</f>
        <v/>
      </c>
    </row>
    <row r="983" spans="1:18" x14ac:dyDescent="0.25">
      <c r="A983">
        <v>100033</v>
      </c>
      <c r="B983" t="s">
        <v>3</v>
      </c>
      <c r="F983">
        <v>0</v>
      </c>
      <c r="G983">
        <v>2</v>
      </c>
      <c r="H983" s="1">
        <v>43952</v>
      </c>
      <c r="I983" s="1">
        <v>44228</v>
      </c>
      <c r="J983">
        <v>9</v>
      </c>
      <c r="K983">
        <v>4</v>
      </c>
      <c r="L983" s="1">
        <v>44228</v>
      </c>
      <c r="M983">
        <v>0</v>
      </c>
      <c r="N983" s="11">
        <f>_xlfn.SWITCH(Sales[[#This Row],[Subscription Type]],"Basic",10,"Premium",10,"Business",25,"Enterprise",27)</f>
        <v>10</v>
      </c>
      <c r="O983">
        <f>IF(Sales[[#This Row],[Number of Users]]-Sales[[#This Row],[Licenses Bought]]&lt;0,0,Sales[[#This Row],[Number of Users]]-Sales[[#This Row],[Licenses Bought]])</f>
        <v>2</v>
      </c>
      <c r="P983" s="3">
        <f>IF(Sales[[#This Row],[Sales Month]]=MAX(Sales[Sales Month]),Sales[[#This Row],[Upsell $ Per Non-Paying User]]*Sales[[#This Row],[Non-Paying Users]],0)</f>
        <v>0</v>
      </c>
      <c r="Q983" t="str">
        <f>_xlfn.IFS(Sales[[#This Row],[Current Upsell $]]=0," ",Sales[[#This Row],[Current Upsell $]]&gt;=400,"High",Sales[[#This Row],[Current Upsell $]]&gt;=100,"Medium",Sales[[#This Row],[Current Upsell $]]&lt;100,"Low")</f>
        <v xml:space="preserve"> </v>
      </c>
      <c r="R983" t="str">
        <f>IF(Sales[[#This Row],[Current Upsell $]]&gt;0,_xlfn.TEXTJOIN(" ",FALSE,Sales[[#This Row],[Subscription Type]],Sales[[#This Row],[Upsell Priority]],TEXT(Sales[[#This Row],[Current Upsell $]],"$#")),"")</f>
        <v/>
      </c>
    </row>
    <row r="984" spans="1:18" x14ac:dyDescent="0.25">
      <c r="A984">
        <v>100034</v>
      </c>
      <c r="B984" t="s">
        <v>3</v>
      </c>
      <c r="F984">
        <v>0</v>
      </c>
      <c r="G984">
        <v>2</v>
      </c>
      <c r="H984" s="1">
        <v>43952</v>
      </c>
      <c r="I984" s="1">
        <v>44317</v>
      </c>
      <c r="J984">
        <v>12</v>
      </c>
      <c r="K984">
        <v>1</v>
      </c>
      <c r="L984" s="1">
        <v>44228</v>
      </c>
      <c r="M984">
        <v>0</v>
      </c>
      <c r="N984" s="11">
        <f>_xlfn.SWITCH(Sales[[#This Row],[Subscription Type]],"Basic",10,"Premium",10,"Business",25,"Enterprise",27)</f>
        <v>10</v>
      </c>
      <c r="O984">
        <f>IF(Sales[[#This Row],[Number of Users]]-Sales[[#This Row],[Licenses Bought]]&lt;0,0,Sales[[#This Row],[Number of Users]]-Sales[[#This Row],[Licenses Bought]])</f>
        <v>2</v>
      </c>
      <c r="P984" s="3">
        <f>IF(Sales[[#This Row],[Sales Month]]=MAX(Sales[Sales Month]),Sales[[#This Row],[Upsell $ Per Non-Paying User]]*Sales[[#This Row],[Non-Paying Users]],0)</f>
        <v>0</v>
      </c>
      <c r="Q984" t="str">
        <f>_xlfn.IFS(Sales[[#This Row],[Current Upsell $]]=0," ",Sales[[#This Row],[Current Upsell $]]&gt;=400,"High",Sales[[#This Row],[Current Upsell $]]&gt;=100,"Medium",Sales[[#This Row],[Current Upsell $]]&lt;100,"Low")</f>
        <v xml:space="preserve"> </v>
      </c>
      <c r="R984" t="str">
        <f>IF(Sales[[#This Row],[Current Upsell $]]&gt;0,_xlfn.TEXTJOIN(" ",FALSE,Sales[[#This Row],[Subscription Type]],Sales[[#This Row],[Upsell Priority]],TEXT(Sales[[#This Row],[Current Upsell $]],"$#")),"")</f>
        <v/>
      </c>
    </row>
    <row r="985" spans="1:18" x14ac:dyDescent="0.25">
      <c r="A985">
        <v>100035</v>
      </c>
      <c r="B985" t="s">
        <v>3</v>
      </c>
      <c r="F985">
        <v>0</v>
      </c>
      <c r="G985">
        <v>2</v>
      </c>
      <c r="H985" s="1">
        <v>43952</v>
      </c>
      <c r="I985" s="1">
        <v>44228</v>
      </c>
      <c r="J985">
        <v>9</v>
      </c>
      <c r="K985">
        <v>4</v>
      </c>
      <c r="L985" s="1">
        <v>44228</v>
      </c>
      <c r="M985">
        <v>0</v>
      </c>
      <c r="N985" s="11">
        <f>_xlfn.SWITCH(Sales[[#This Row],[Subscription Type]],"Basic",10,"Premium",10,"Business",25,"Enterprise",27)</f>
        <v>10</v>
      </c>
      <c r="O985">
        <f>IF(Sales[[#This Row],[Number of Users]]-Sales[[#This Row],[Licenses Bought]]&lt;0,0,Sales[[#This Row],[Number of Users]]-Sales[[#This Row],[Licenses Bought]])</f>
        <v>2</v>
      </c>
      <c r="P985" s="3">
        <f>IF(Sales[[#This Row],[Sales Month]]=MAX(Sales[Sales Month]),Sales[[#This Row],[Upsell $ Per Non-Paying User]]*Sales[[#This Row],[Non-Paying Users]],0)</f>
        <v>0</v>
      </c>
      <c r="Q985" t="str">
        <f>_xlfn.IFS(Sales[[#This Row],[Current Upsell $]]=0," ",Sales[[#This Row],[Current Upsell $]]&gt;=400,"High",Sales[[#This Row],[Current Upsell $]]&gt;=100,"Medium",Sales[[#This Row],[Current Upsell $]]&lt;100,"Low")</f>
        <v xml:space="preserve"> </v>
      </c>
      <c r="R985" t="str">
        <f>IF(Sales[[#This Row],[Current Upsell $]]&gt;0,_xlfn.TEXTJOIN(" ",FALSE,Sales[[#This Row],[Subscription Type]],Sales[[#This Row],[Upsell Priority]],TEXT(Sales[[#This Row],[Current Upsell $]],"$#")),"")</f>
        <v/>
      </c>
    </row>
    <row r="986" spans="1:18" x14ac:dyDescent="0.25">
      <c r="A986">
        <v>100036</v>
      </c>
      <c r="B986" t="s">
        <v>0</v>
      </c>
      <c r="D986" s="1"/>
      <c r="E986" s="1"/>
      <c r="F986">
        <v>1</v>
      </c>
      <c r="G986">
        <v>2</v>
      </c>
      <c r="H986" s="1">
        <v>43952</v>
      </c>
      <c r="I986" s="1">
        <v>44378</v>
      </c>
      <c r="J986">
        <v>14</v>
      </c>
      <c r="K986">
        <v>0</v>
      </c>
      <c r="L986" s="1">
        <v>44228</v>
      </c>
      <c r="M986">
        <v>10</v>
      </c>
      <c r="N986" s="11">
        <f>_xlfn.SWITCH(Sales[[#This Row],[Subscription Type]],"Basic",10,"Premium",10,"Business",25,"Enterprise",27)</f>
        <v>10</v>
      </c>
      <c r="O986">
        <f>IF(Sales[[#This Row],[Number of Users]]-Sales[[#This Row],[Licenses Bought]]&lt;0,0,Sales[[#This Row],[Number of Users]]-Sales[[#This Row],[Licenses Bought]])</f>
        <v>1</v>
      </c>
      <c r="P986" s="3">
        <f>IF(Sales[[#This Row],[Sales Month]]=MAX(Sales[Sales Month]),Sales[[#This Row],[Upsell $ Per Non-Paying User]]*Sales[[#This Row],[Non-Paying Users]],0)</f>
        <v>0</v>
      </c>
      <c r="Q986" t="str">
        <f>_xlfn.IFS(Sales[[#This Row],[Current Upsell $]]=0," ",Sales[[#This Row],[Current Upsell $]]&gt;=400,"High",Sales[[#This Row],[Current Upsell $]]&gt;=100,"Medium",Sales[[#This Row],[Current Upsell $]]&lt;100,"Low")</f>
        <v xml:space="preserve"> </v>
      </c>
      <c r="R986" t="str">
        <f>IF(Sales[[#This Row],[Current Upsell $]]&gt;0,_xlfn.TEXTJOIN(" ",FALSE,Sales[[#This Row],[Subscription Type]],Sales[[#This Row],[Upsell Priority]],TEXT(Sales[[#This Row],[Current Upsell $]],"$#")),"")</f>
        <v/>
      </c>
    </row>
    <row r="987" spans="1:18" x14ac:dyDescent="0.25">
      <c r="A987">
        <v>100037</v>
      </c>
      <c r="B987" t="s">
        <v>0</v>
      </c>
      <c r="D987" s="1"/>
      <c r="E987" s="1"/>
      <c r="F987">
        <v>53</v>
      </c>
      <c r="G987">
        <v>62</v>
      </c>
      <c r="H987" s="1">
        <v>43983</v>
      </c>
      <c r="I987" s="1">
        <v>44378</v>
      </c>
      <c r="J987">
        <v>13</v>
      </c>
      <c r="K987">
        <v>0</v>
      </c>
      <c r="L987" s="1">
        <v>44228</v>
      </c>
      <c r="M987">
        <v>530</v>
      </c>
      <c r="N987" s="11">
        <f>_xlfn.SWITCH(Sales[[#This Row],[Subscription Type]],"Basic",10,"Premium",10,"Business",25,"Enterprise",27)</f>
        <v>10</v>
      </c>
      <c r="O987">
        <f>IF(Sales[[#This Row],[Number of Users]]-Sales[[#This Row],[Licenses Bought]]&lt;0,0,Sales[[#This Row],[Number of Users]]-Sales[[#This Row],[Licenses Bought]])</f>
        <v>9</v>
      </c>
      <c r="P987" s="3">
        <f>IF(Sales[[#This Row],[Sales Month]]=MAX(Sales[Sales Month]),Sales[[#This Row],[Upsell $ Per Non-Paying User]]*Sales[[#This Row],[Non-Paying Users]],0)</f>
        <v>0</v>
      </c>
      <c r="Q987" t="str">
        <f>_xlfn.IFS(Sales[[#This Row],[Current Upsell $]]=0," ",Sales[[#This Row],[Current Upsell $]]&gt;=400,"High",Sales[[#This Row],[Current Upsell $]]&gt;=100,"Medium",Sales[[#This Row],[Current Upsell $]]&lt;100,"Low")</f>
        <v xml:space="preserve"> </v>
      </c>
      <c r="R987" t="str">
        <f>IF(Sales[[#This Row],[Current Upsell $]]&gt;0,_xlfn.TEXTJOIN(" ",FALSE,Sales[[#This Row],[Subscription Type]],Sales[[#This Row],[Upsell Priority]],TEXT(Sales[[#This Row],[Current Upsell $]],"$#")),"")</f>
        <v/>
      </c>
    </row>
    <row r="988" spans="1:18" x14ac:dyDescent="0.25">
      <c r="A988">
        <v>100038</v>
      </c>
      <c r="B988" t="s">
        <v>1</v>
      </c>
      <c r="D988" s="1"/>
      <c r="E988" s="1"/>
      <c r="F988">
        <v>52</v>
      </c>
      <c r="G988">
        <v>60</v>
      </c>
      <c r="H988" s="1">
        <v>43983</v>
      </c>
      <c r="I988" s="1">
        <v>44378</v>
      </c>
      <c r="J988">
        <v>13</v>
      </c>
      <c r="K988">
        <v>0</v>
      </c>
      <c r="L988" s="1">
        <v>44228</v>
      </c>
      <c r="M988">
        <v>1300</v>
      </c>
      <c r="N988" s="11">
        <f>_xlfn.SWITCH(Sales[[#This Row],[Subscription Type]],"Basic",10,"Premium",10,"Business",25,"Enterprise",27)</f>
        <v>25</v>
      </c>
      <c r="O988">
        <f>IF(Sales[[#This Row],[Number of Users]]-Sales[[#This Row],[Licenses Bought]]&lt;0,0,Sales[[#This Row],[Number of Users]]-Sales[[#This Row],[Licenses Bought]])</f>
        <v>8</v>
      </c>
      <c r="P988" s="3">
        <f>IF(Sales[[#This Row],[Sales Month]]=MAX(Sales[Sales Month]),Sales[[#This Row],[Upsell $ Per Non-Paying User]]*Sales[[#This Row],[Non-Paying Users]],0)</f>
        <v>0</v>
      </c>
      <c r="Q988" t="str">
        <f>_xlfn.IFS(Sales[[#This Row],[Current Upsell $]]=0," ",Sales[[#This Row],[Current Upsell $]]&gt;=400,"High",Sales[[#This Row],[Current Upsell $]]&gt;=100,"Medium",Sales[[#This Row],[Current Upsell $]]&lt;100,"Low")</f>
        <v xml:space="preserve"> </v>
      </c>
      <c r="R988" t="str">
        <f>IF(Sales[[#This Row],[Current Upsell $]]&gt;0,_xlfn.TEXTJOIN(" ",FALSE,Sales[[#This Row],[Subscription Type]],Sales[[#This Row],[Upsell Priority]],TEXT(Sales[[#This Row],[Current Upsell $]],"$#")),"")</f>
        <v/>
      </c>
    </row>
    <row r="989" spans="1:18" x14ac:dyDescent="0.25">
      <c r="A989">
        <v>100039</v>
      </c>
      <c r="B989" t="s">
        <v>0</v>
      </c>
      <c r="D989" s="1"/>
      <c r="E989" s="1"/>
      <c r="F989">
        <v>40</v>
      </c>
      <c r="G989">
        <v>46</v>
      </c>
      <c r="H989" s="1">
        <v>43983</v>
      </c>
      <c r="I989" s="1">
        <v>44378</v>
      </c>
      <c r="J989">
        <v>13</v>
      </c>
      <c r="K989">
        <v>0</v>
      </c>
      <c r="L989" s="1">
        <v>44228</v>
      </c>
      <c r="M989">
        <v>400</v>
      </c>
      <c r="N989" s="11">
        <f>_xlfn.SWITCH(Sales[[#This Row],[Subscription Type]],"Basic",10,"Premium",10,"Business",25,"Enterprise",27)</f>
        <v>10</v>
      </c>
      <c r="O989">
        <f>IF(Sales[[#This Row],[Number of Users]]-Sales[[#This Row],[Licenses Bought]]&lt;0,0,Sales[[#This Row],[Number of Users]]-Sales[[#This Row],[Licenses Bought]])</f>
        <v>6</v>
      </c>
      <c r="P989" s="3">
        <f>IF(Sales[[#This Row],[Sales Month]]=MAX(Sales[Sales Month]),Sales[[#This Row],[Upsell $ Per Non-Paying User]]*Sales[[#This Row],[Non-Paying Users]],0)</f>
        <v>0</v>
      </c>
      <c r="Q989" t="str">
        <f>_xlfn.IFS(Sales[[#This Row],[Current Upsell $]]=0," ",Sales[[#This Row],[Current Upsell $]]&gt;=400,"High",Sales[[#This Row],[Current Upsell $]]&gt;=100,"Medium",Sales[[#This Row],[Current Upsell $]]&lt;100,"Low")</f>
        <v xml:space="preserve"> </v>
      </c>
      <c r="R989" t="str">
        <f>IF(Sales[[#This Row],[Current Upsell $]]&gt;0,_xlfn.TEXTJOIN(" ",FALSE,Sales[[#This Row],[Subscription Type]],Sales[[#This Row],[Upsell Priority]],TEXT(Sales[[#This Row],[Current Upsell $]],"$#")),"")</f>
        <v/>
      </c>
    </row>
    <row r="990" spans="1:18" x14ac:dyDescent="0.25">
      <c r="A990">
        <v>100040</v>
      </c>
      <c r="B990" t="s">
        <v>0</v>
      </c>
      <c r="D990" s="1"/>
      <c r="E990" s="1"/>
      <c r="F990">
        <v>36</v>
      </c>
      <c r="G990">
        <v>31</v>
      </c>
      <c r="H990" s="1">
        <v>43983</v>
      </c>
      <c r="I990" s="1">
        <v>44378</v>
      </c>
      <c r="J990">
        <v>13</v>
      </c>
      <c r="K990">
        <v>0</v>
      </c>
      <c r="L990" s="1">
        <v>44228</v>
      </c>
      <c r="M990">
        <v>360</v>
      </c>
      <c r="N990" s="11">
        <f>_xlfn.SWITCH(Sales[[#This Row],[Subscription Type]],"Basic",10,"Premium",10,"Business",25,"Enterprise",27)</f>
        <v>10</v>
      </c>
      <c r="O990">
        <f>IF(Sales[[#This Row],[Number of Users]]-Sales[[#This Row],[Licenses Bought]]&lt;0,0,Sales[[#This Row],[Number of Users]]-Sales[[#This Row],[Licenses Bought]])</f>
        <v>0</v>
      </c>
      <c r="P990" s="3">
        <f>IF(Sales[[#This Row],[Sales Month]]=MAX(Sales[Sales Month]),Sales[[#This Row],[Upsell $ Per Non-Paying User]]*Sales[[#This Row],[Non-Paying Users]],0)</f>
        <v>0</v>
      </c>
      <c r="Q990" t="str">
        <f>_xlfn.IFS(Sales[[#This Row],[Current Upsell $]]=0," ",Sales[[#This Row],[Current Upsell $]]&gt;=400,"High",Sales[[#This Row],[Current Upsell $]]&gt;=100,"Medium",Sales[[#This Row],[Current Upsell $]]&lt;100,"Low")</f>
        <v xml:space="preserve"> </v>
      </c>
      <c r="R990" t="str">
        <f>IF(Sales[[#This Row],[Current Upsell $]]&gt;0,_xlfn.TEXTJOIN(" ",FALSE,Sales[[#This Row],[Subscription Type]],Sales[[#This Row],[Upsell Priority]],TEXT(Sales[[#This Row],[Current Upsell $]],"$#")),"")</f>
        <v/>
      </c>
    </row>
    <row r="991" spans="1:18" x14ac:dyDescent="0.25">
      <c r="A991">
        <v>100041</v>
      </c>
      <c r="B991" t="s">
        <v>1</v>
      </c>
      <c r="D991" s="1"/>
      <c r="E991" s="1"/>
      <c r="F991">
        <v>32</v>
      </c>
      <c r="G991">
        <v>38</v>
      </c>
      <c r="H991" s="1">
        <v>43983</v>
      </c>
      <c r="I991" s="1">
        <v>44378</v>
      </c>
      <c r="J991">
        <v>13</v>
      </c>
      <c r="K991">
        <v>0</v>
      </c>
      <c r="L991" s="1">
        <v>44228</v>
      </c>
      <c r="M991">
        <v>800</v>
      </c>
      <c r="N991" s="11">
        <f>_xlfn.SWITCH(Sales[[#This Row],[Subscription Type]],"Basic",10,"Premium",10,"Business",25,"Enterprise",27)</f>
        <v>25</v>
      </c>
      <c r="O991">
        <f>IF(Sales[[#This Row],[Number of Users]]-Sales[[#This Row],[Licenses Bought]]&lt;0,0,Sales[[#This Row],[Number of Users]]-Sales[[#This Row],[Licenses Bought]])</f>
        <v>6</v>
      </c>
      <c r="P991" s="3">
        <f>IF(Sales[[#This Row],[Sales Month]]=MAX(Sales[Sales Month]),Sales[[#This Row],[Upsell $ Per Non-Paying User]]*Sales[[#This Row],[Non-Paying Users]],0)</f>
        <v>0</v>
      </c>
      <c r="Q991" t="str">
        <f>_xlfn.IFS(Sales[[#This Row],[Current Upsell $]]=0," ",Sales[[#This Row],[Current Upsell $]]&gt;=400,"High",Sales[[#This Row],[Current Upsell $]]&gt;=100,"Medium",Sales[[#This Row],[Current Upsell $]]&lt;100,"Low")</f>
        <v xml:space="preserve"> </v>
      </c>
      <c r="R991" t="str">
        <f>IF(Sales[[#This Row],[Current Upsell $]]&gt;0,_xlfn.TEXTJOIN(" ",FALSE,Sales[[#This Row],[Subscription Type]],Sales[[#This Row],[Upsell Priority]],TEXT(Sales[[#This Row],[Current Upsell $]],"$#")),"")</f>
        <v/>
      </c>
    </row>
    <row r="992" spans="1:18" x14ac:dyDescent="0.25">
      <c r="A992">
        <v>100042</v>
      </c>
      <c r="B992" t="s">
        <v>1</v>
      </c>
      <c r="D992" s="1"/>
      <c r="E992" s="1"/>
      <c r="F992">
        <v>26</v>
      </c>
      <c r="G992">
        <v>34</v>
      </c>
      <c r="H992" s="1">
        <v>43983</v>
      </c>
      <c r="I992" s="1">
        <v>44378</v>
      </c>
      <c r="J992">
        <v>13</v>
      </c>
      <c r="K992">
        <v>0</v>
      </c>
      <c r="L992" s="1">
        <v>44228</v>
      </c>
      <c r="M992">
        <v>650</v>
      </c>
      <c r="N992" s="11">
        <f>_xlfn.SWITCH(Sales[[#This Row],[Subscription Type]],"Basic",10,"Premium",10,"Business",25,"Enterprise",27)</f>
        <v>25</v>
      </c>
      <c r="O992">
        <f>IF(Sales[[#This Row],[Number of Users]]-Sales[[#This Row],[Licenses Bought]]&lt;0,0,Sales[[#This Row],[Number of Users]]-Sales[[#This Row],[Licenses Bought]])</f>
        <v>8</v>
      </c>
      <c r="P992" s="3">
        <f>IF(Sales[[#This Row],[Sales Month]]=MAX(Sales[Sales Month]),Sales[[#This Row],[Upsell $ Per Non-Paying User]]*Sales[[#This Row],[Non-Paying Users]],0)</f>
        <v>0</v>
      </c>
      <c r="Q992" t="str">
        <f>_xlfn.IFS(Sales[[#This Row],[Current Upsell $]]=0," ",Sales[[#This Row],[Current Upsell $]]&gt;=400,"High",Sales[[#This Row],[Current Upsell $]]&gt;=100,"Medium",Sales[[#This Row],[Current Upsell $]]&lt;100,"Low")</f>
        <v xml:space="preserve"> </v>
      </c>
      <c r="R992" t="str">
        <f>IF(Sales[[#This Row],[Current Upsell $]]&gt;0,_xlfn.TEXTJOIN(" ",FALSE,Sales[[#This Row],[Subscription Type]],Sales[[#This Row],[Upsell Priority]],TEXT(Sales[[#This Row],[Current Upsell $]],"$#")),"")</f>
        <v/>
      </c>
    </row>
    <row r="993" spans="1:18" x14ac:dyDescent="0.25">
      <c r="A993">
        <v>100043</v>
      </c>
      <c r="B993" t="s">
        <v>0</v>
      </c>
      <c r="D993" s="1"/>
      <c r="E993" s="1"/>
      <c r="F993">
        <v>13</v>
      </c>
      <c r="G993">
        <v>16</v>
      </c>
      <c r="H993" s="1">
        <v>43983</v>
      </c>
      <c r="I993" s="1">
        <v>44378</v>
      </c>
      <c r="J993">
        <v>13</v>
      </c>
      <c r="K993">
        <v>0</v>
      </c>
      <c r="L993" s="1">
        <v>44228</v>
      </c>
      <c r="M993">
        <v>130</v>
      </c>
      <c r="N993" s="11">
        <f>_xlfn.SWITCH(Sales[[#This Row],[Subscription Type]],"Basic",10,"Premium",10,"Business",25,"Enterprise",27)</f>
        <v>10</v>
      </c>
      <c r="O993">
        <f>IF(Sales[[#This Row],[Number of Users]]-Sales[[#This Row],[Licenses Bought]]&lt;0,0,Sales[[#This Row],[Number of Users]]-Sales[[#This Row],[Licenses Bought]])</f>
        <v>3</v>
      </c>
      <c r="P993" s="3">
        <f>IF(Sales[[#This Row],[Sales Month]]=MAX(Sales[Sales Month]),Sales[[#This Row],[Upsell $ Per Non-Paying User]]*Sales[[#This Row],[Non-Paying Users]],0)</f>
        <v>0</v>
      </c>
      <c r="Q993" t="str">
        <f>_xlfn.IFS(Sales[[#This Row],[Current Upsell $]]=0," ",Sales[[#This Row],[Current Upsell $]]&gt;=400,"High",Sales[[#This Row],[Current Upsell $]]&gt;=100,"Medium",Sales[[#This Row],[Current Upsell $]]&lt;100,"Low")</f>
        <v xml:space="preserve"> </v>
      </c>
      <c r="R993" t="str">
        <f>IF(Sales[[#This Row],[Current Upsell $]]&gt;0,_xlfn.TEXTJOIN(" ",FALSE,Sales[[#This Row],[Subscription Type]],Sales[[#This Row],[Upsell Priority]],TEXT(Sales[[#This Row],[Current Upsell $]],"$#")),"")</f>
        <v/>
      </c>
    </row>
    <row r="994" spans="1:18" x14ac:dyDescent="0.25">
      <c r="A994">
        <v>100044</v>
      </c>
      <c r="B994" t="s">
        <v>3</v>
      </c>
      <c r="F994">
        <v>0</v>
      </c>
      <c r="G994">
        <v>13</v>
      </c>
      <c r="H994" s="1">
        <v>43983</v>
      </c>
      <c r="I994" s="1">
        <v>44348</v>
      </c>
      <c r="J994">
        <v>12</v>
      </c>
      <c r="K994">
        <v>0</v>
      </c>
      <c r="L994" s="1">
        <v>44228</v>
      </c>
      <c r="M994">
        <v>0</v>
      </c>
      <c r="N994" s="11">
        <f>_xlfn.SWITCH(Sales[[#This Row],[Subscription Type]],"Basic",10,"Premium",10,"Business",25,"Enterprise",27)</f>
        <v>10</v>
      </c>
      <c r="O994">
        <f>IF(Sales[[#This Row],[Number of Users]]-Sales[[#This Row],[Licenses Bought]]&lt;0,0,Sales[[#This Row],[Number of Users]]-Sales[[#This Row],[Licenses Bought]])</f>
        <v>13</v>
      </c>
      <c r="P994" s="3">
        <f>IF(Sales[[#This Row],[Sales Month]]=MAX(Sales[Sales Month]),Sales[[#This Row],[Upsell $ Per Non-Paying User]]*Sales[[#This Row],[Non-Paying Users]],0)</f>
        <v>0</v>
      </c>
      <c r="Q994" t="str">
        <f>_xlfn.IFS(Sales[[#This Row],[Current Upsell $]]=0," ",Sales[[#This Row],[Current Upsell $]]&gt;=400,"High",Sales[[#This Row],[Current Upsell $]]&gt;=100,"Medium",Sales[[#This Row],[Current Upsell $]]&lt;100,"Low")</f>
        <v xml:space="preserve"> </v>
      </c>
      <c r="R994" t="str">
        <f>IF(Sales[[#This Row],[Current Upsell $]]&gt;0,_xlfn.TEXTJOIN(" ",FALSE,Sales[[#This Row],[Subscription Type]],Sales[[#This Row],[Upsell Priority]],TEXT(Sales[[#This Row],[Current Upsell $]],"$#")),"")</f>
        <v/>
      </c>
    </row>
    <row r="995" spans="1:18" x14ac:dyDescent="0.25">
      <c r="A995">
        <v>100045</v>
      </c>
      <c r="B995" t="s">
        <v>1</v>
      </c>
      <c r="D995" s="1"/>
      <c r="E995" s="1"/>
      <c r="F995">
        <v>9</v>
      </c>
      <c r="G995">
        <v>11</v>
      </c>
      <c r="H995" s="1">
        <v>43983</v>
      </c>
      <c r="I995" s="1">
        <v>44378</v>
      </c>
      <c r="J995">
        <v>13</v>
      </c>
      <c r="K995">
        <v>0</v>
      </c>
      <c r="L995" s="1">
        <v>44228</v>
      </c>
      <c r="M995">
        <v>225</v>
      </c>
      <c r="N995" s="11">
        <f>_xlfn.SWITCH(Sales[[#This Row],[Subscription Type]],"Basic",10,"Premium",10,"Business",25,"Enterprise",27)</f>
        <v>25</v>
      </c>
      <c r="O995">
        <f>IF(Sales[[#This Row],[Number of Users]]-Sales[[#This Row],[Licenses Bought]]&lt;0,0,Sales[[#This Row],[Number of Users]]-Sales[[#This Row],[Licenses Bought]])</f>
        <v>2</v>
      </c>
      <c r="P995" s="3">
        <f>IF(Sales[[#This Row],[Sales Month]]=MAX(Sales[Sales Month]),Sales[[#This Row],[Upsell $ Per Non-Paying User]]*Sales[[#This Row],[Non-Paying Users]],0)</f>
        <v>0</v>
      </c>
      <c r="Q995" t="str">
        <f>_xlfn.IFS(Sales[[#This Row],[Current Upsell $]]=0," ",Sales[[#This Row],[Current Upsell $]]&gt;=400,"High",Sales[[#This Row],[Current Upsell $]]&gt;=100,"Medium",Sales[[#This Row],[Current Upsell $]]&lt;100,"Low")</f>
        <v xml:space="preserve"> </v>
      </c>
      <c r="R995" t="str">
        <f>IF(Sales[[#This Row],[Current Upsell $]]&gt;0,_xlfn.TEXTJOIN(" ",FALSE,Sales[[#This Row],[Subscription Type]],Sales[[#This Row],[Upsell Priority]],TEXT(Sales[[#This Row],[Current Upsell $]],"$#")),"")</f>
        <v/>
      </c>
    </row>
    <row r="996" spans="1:18" x14ac:dyDescent="0.25">
      <c r="A996">
        <v>100048</v>
      </c>
      <c r="B996" t="s">
        <v>0</v>
      </c>
      <c r="D996" s="1"/>
      <c r="E996" s="1"/>
      <c r="F996">
        <v>6</v>
      </c>
      <c r="G996">
        <v>8</v>
      </c>
      <c r="H996" s="1">
        <v>43983</v>
      </c>
      <c r="I996" s="1">
        <v>44378</v>
      </c>
      <c r="J996">
        <v>13</v>
      </c>
      <c r="K996">
        <v>0</v>
      </c>
      <c r="L996" s="1">
        <v>44228</v>
      </c>
      <c r="M996">
        <v>60</v>
      </c>
      <c r="N996" s="11">
        <f>_xlfn.SWITCH(Sales[[#This Row],[Subscription Type]],"Basic",10,"Premium",10,"Business",25,"Enterprise",27)</f>
        <v>10</v>
      </c>
      <c r="O996">
        <f>IF(Sales[[#This Row],[Number of Users]]-Sales[[#This Row],[Licenses Bought]]&lt;0,0,Sales[[#This Row],[Number of Users]]-Sales[[#This Row],[Licenses Bought]])</f>
        <v>2</v>
      </c>
      <c r="P996" s="3">
        <f>IF(Sales[[#This Row],[Sales Month]]=MAX(Sales[Sales Month]),Sales[[#This Row],[Upsell $ Per Non-Paying User]]*Sales[[#This Row],[Non-Paying Users]],0)</f>
        <v>0</v>
      </c>
      <c r="Q996" t="str">
        <f>_xlfn.IFS(Sales[[#This Row],[Current Upsell $]]=0," ",Sales[[#This Row],[Current Upsell $]]&gt;=400,"High",Sales[[#This Row],[Current Upsell $]]&gt;=100,"Medium",Sales[[#This Row],[Current Upsell $]]&lt;100,"Low")</f>
        <v xml:space="preserve"> </v>
      </c>
      <c r="R996" t="str">
        <f>IF(Sales[[#This Row],[Current Upsell $]]&gt;0,_xlfn.TEXTJOIN(" ",FALSE,Sales[[#This Row],[Subscription Type]],Sales[[#This Row],[Upsell Priority]],TEXT(Sales[[#This Row],[Current Upsell $]],"$#")),"")</f>
        <v/>
      </c>
    </row>
    <row r="997" spans="1:18" x14ac:dyDescent="0.25">
      <c r="A997">
        <v>100049</v>
      </c>
      <c r="B997" t="s">
        <v>3</v>
      </c>
      <c r="F997">
        <v>0</v>
      </c>
      <c r="G997">
        <v>6</v>
      </c>
      <c r="H997" s="1">
        <v>43983</v>
      </c>
      <c r="I997" s="1">
        <v>44378</v>
      </c>
      <c r="J997">
        <v>13</v>
      </c>
      <c r="K997">
        <v>0</v>
      </c>
      <c r="L997" s="1">
        <v>44228</v>
      </c>
      <c r="M997">
        <v>0</v>
      </c>
      <c r="N997" s="11">
        <f>_xlfn.SWITCH(Sales[[#This Row],[Subscription Type]],"Basic",10,"Premium",10,"Business",25,"Enterprise",27)</f>
        <v>10</v>
      </c>
      <c r="O997">
        <f>IF(Sales[[#This Row],[Number of Users]]-Sales[[#This Row],[Licenses Bought]]&lt;0,0,Sales[[#This Row],[Number of Users]]-Sales[[#This Row],[Licenses Bought]])</f>
        <v>6</v>
      </c>
      <c r="P997" s="3">
        <f>IF(Sales[[#This Row],[Sales Month]]=MAX(Sales[Sales Month]),Sales[[#This Row],[Upsell $ Per Non-Paying User]]*Sales[[#This Row],[Non-Paying Users]],0)</f>
        <v>0</v>
      </c>
      <c r="Q997" t="str">
        <f>_xlfn.IFS(Sales[[#This Row],[Current Upsell $]]=0," ",Sales[[#This Row],[Current Upsell $]]&gt;=400,"High",Sales[[#This Row],[Current Upsell $]]&gt;=100,"Medium",Sales[[#This Row],[Current Upsell $]]&lt;100,"Low")</f>
        <v xml:space="preserve"> </v>
      </c>
      <c r="R997" t="str">
        <f>IF(Sales[[#This Row],[Current Upsell $]]&gt;0,_xlfn.TEXTJOIN(" ",FALSE,Sales[[#This Row],[Subscription Type]],Sales[[#This Row],[Upsell Priority]],TEXT(Sales[[#This Row],[Current Upsell $]],"$#")),"")</f>
        <v/>
      </c>
    </row>
    <row r="998" spans="1:18" x14ac:dyDescent="0.25">
      <c r="A998">
        <v>100050</v>
      </c>
      <c r="B998" t="s">
        <v>0</v>
      </c>
      <c r="D998" s="1"/>
      <c r="E998" s="1"/>
      <c r="F998">
        <v>5</v>
      </c>
      <c r="G998">
        <v>6</v>
      </c>
      <c r="H998" s="1">
        <v>43983</v>
      </c>
      <c r="I998" s="1">
        <v>44378</v>
      </c>
      <c r="J998">
        <v>13</v>
      </c>
      <c r="K998">
        <v>0</v>
      </c>
      <c r="L998" s="1">
        <v>44228</v>
      </c>
      <c r="M998">
        <v>50</v>
      </c>
      <c r="N998" s="11">
        <f>_xlfn.SWITCH(Sales[[#This Row],[Subscription Type]],"Basic",10,"Premium",10,"Business",25,"Enterprise",27)</f>
        <v>10</v>
      </c>
      <c r="O998">
        <f>IF(Sales[[#This Row],[Number of Users]]-Sales[[#This Row],[Licenses Bought]]&lt;0,0,Sales[[#This Row],[Number of Users]]-Sales[[#This Row],[Licenses Bought]])</f>
        <v>1</v>
      </c>
      <c r="P998" s="3">
        <f>IF(Sales[[#This Row],[Sales Month]]=MAX(Sales[Sales Month]),Sales[[#This Row],[Upsell $ Per Non-Paying User]]*Sales[[#This Row],[Non-Paying Users]],0)</f>
        <v>0</v>
      </c>
      <c r="Q998" t="str">
        <f>_xlfn.IFS(Sales[[#This Row],[Current Upsell $]]=0," ",Sales[[#This Row],[Current Upsell $]]&gt;=400,"High",Sales[[#This Row],[Current Upsell $]]&gt;=100,"Medium",Sales[[#This Row],[Current Upsell $]]&lt;100,"Low")</f>
        <v xml:space="preserve"> </v>
      </c>
      <c r="R998" t="str">
        <f>IF(Sales[[#This Row],[Current Upsell $]]&gt;0,_xlfn.TEXTJOIN(" ",FALSE,Sales[[#This Row],[Subscription Type]],Sales[[#This Row],[Upsell Priority]],TEXT(Sales[[#This Row],[Current Upsell $]],"$#")),"")</f>
        <v/>
      </c>
    </row>
    <row r="999" spans="1:18" x14ac:dyDescent="0.25">
      <c r="A999">
        <v>100054</v>
      </c>
      <c r="B999" t="s">
        <v>3</v>
      </c>
      <c r="F999">
        <v>0</v>
      </c>
      <c r="G999">
        <v>2</v>
      </c>
      <c r="H999" s="1">
        <v>43983</v>
      </c>
      <c r="I999" s="1">
        <v>44317</v>
      </c>
      <c r="J999">
        <v>11</v>
      </c>
      <c r="K999">
        <v>1</v>
      </c>
      <c r="L999" s="1">
        <v>44228</v>
      </c>
      <c r="M999">
        <v>0</v>
      </c>
      <c r="N999" s="11">
        <f>_xlfn.SWITCH(Sales[[#This Row],[Subscription Type]],"Basic",10,"Premium",10,"Business",25,"Enterprise",27)</f>
        <v>10</v>
      </c>
      <c r="O999">
        <f>IF(Sales[[#This Row],[Number of Users]]-Sales[[#This Row],[Licenses Bought]]&lt;0,0,Sales[[#This Row],[Number of Users]]-Sales[[#This Row],[Licenses Bought]])</f>
        <v>2</v>
      </c>
      <c r="P999" s="3">
        <f>IF(Sales[[#This Row],[Sales Month]]=MAX(Sales[Sales Month]),Sales[[#This Row],[Upsell $ Per Non-Paying User]]*Sales[[#This Row],[Non-Paying Users]],0)</f>
        <v>0</v>
      </c>
      <c r="Q999" t="str">
        <f>_xlfn.IFS(Sales[[#This Row],[Current Upsell $]]=0," ",Sales[[#This Row],[Current Upsell $]]&gt;=400,"High",Sales[[#This Row],[Current Upsell $]]&gt;=100,"Medium",Sales[[#This Row],[Current Upsell $]]&lt;100,"Low")</f>
        <v xml:space="preserve"> </v>
      </c>
      <c r="R999" t="str">
        <f>IF(Sales[[#This Row],[Current Upsell $]]&gt;0,_xlfn.TEXTJOIN(" ",FALSE,Sales[[#This Row],[Subscription Type]],Sales[[#This Row],[Upsell Priority]],TEXT(Sales[[#This Row],[Current Upsell $]],"$#")),"")</f>
        <v/>
      </c>
    </row>
    <row r="1000" spans="1:18" x14ac:dyDescent="0.25">
      <c r="A1000">
        <v>100055</v>
      </c>
      <c r="B1000" t="s">
        <v>3</v>
      </c>
      <c r="F1000">
        <v>0</v>
      </c>
      <c r="G1000">
        <v>2</v>
      </c>
      <c r="H1000" s="1">
        <v>43983</v>
      </c>
      <c r="I1000" s="1">
        <v>44228</v>
      </c>
      <c r="J1000">
        <v>8</v>
      </c>
      <c r="K1000">
        <v>4</v>
      </c>
      <c r="L1000" s="1">
        <v>44228</v>
      </c>
      <c r="M1000">
        <v>0</v>
      </c>
      <c r="N1000" s="11">
        <f>_xlfn.SWITCH(Sales[[#This Row],[Subscription Type]],"Basic",10,"Premium",10,"Business",25,"Enterprise",27)</f>
        <v>10</v>
      </c>
      <c r="O1000">
        <f>IF(Sales[[#This Row],[Number of Users]]-Sales[[#This Row],[Licenses Bought]]&lt;0,0,Sales[[#This Row],[Number of Users]]-Sales[[#This Row],[Licenses Bought]])</f>
        <v>2</v>
      </c>
      <c r="P1000" s="3">
        <f>IF(Sales[[#This Row],[Sales Month]]=MAX(Sales[Sales Month]),Sales[[#This Row],[Upsell $ Per Non-Paying User]]*Sales[[#This Row],[Non-Paying Users]],0)</f>
        <v>0</v>
      </c>
      <c r="Q1000" t="str">
        <f>_xlfn.IFS(Sales[[#This Row],[Current Upsell $]]=0," ",Sales[[#This Row],[Current Upsell $]]&gt;=400,"High",Sales[[#This Row],[Current Upsell $]]&gt;=100,"Medium",Sales[[#This Row],[Current Upsell $]]&lt;100,"Low")</f>
        <v xml:space="preserve"> </v>
      </c>
      <c r="R1000" t="str">
        <f>IF(Sales[[#This Row],[Current Upsell $]]&gt;0,_xlfn.TEXTJOIN(" ",FALSE,Sales[[#This Row],[Subscription Type]],Sales[[#This Row],[Upsell Priority]],TEXT(Sales[[#This Row],[Current Upsell $]],"$#")),"")</f>
        <v/>
      </c>
    </row>
    <row r="1001" spans="1:18" x14ac:dyDescent="0.25">
      <c r="A1001">
        <v>100056</v>
      </c>
      <c r="B1001" t="s">
        <v>0</v>
      </c>
      <c r="D1001" s="1"/>
      <c r="E1001" s="1"/>
      <c r="F1001">
        <v>1</v>
      </c>
      <c r="G1001">
        <v>2</v>
      </c>
      <c r="H1001" s="1">
        <v>43983</v>
      </c>
      <c r="I1001" s="1">
        <v>44378</v>
      </c>
      <c r="J1001">
        <v>13</v>
      </c>
      <c r="K1001">
        <v>0</v>
      </c>
      <c r="L1001" s="1">
        <v>44228</v>
      </c>
      <c r="M1001">
        <v>10</v>
      </c>
      <c r="N1001" s="11">
        <f>_xlfn.SWITCH(Sales[[#This Row],[Subscription Type]],"Basic",10,"Premium",10,"Business",25,"Enterprise",27)</f>
        <v>10</v>
      </c>
      <c r="O1001">
        <f>IF(Sales[[#This Row],[Number of Users]]-Sales[[#This Row],[Licenses Bought]]&lt;0,0,Sales[[#This Row],[Number of Users]]-Sales[[#This Row],[Licenses Bought]])</f>
        <v>1</v>
      </c>
      <c r="P1001" s="3">
        <f>IF(Sales[[#This Row],[Sales Month]]=MAX(Sales[Sales Month]),Sales[[#This Row],[Upsell $ Per Non-Paying User]]*Sales[[#This Row],[Non-Paying Users]],0)</f>
        <v>0</v>
      </c>
      <c r="Q1001" t="str">
        <f>_xlfn.IFS(Sales[[#This Row],[Current Upsell $]]=0," ",Sales[[#This Row],[Current Upsell $]]&gt;=400,"High",Sales[[#This Row],[Current Upsell $]]&gt;=100,"Medium",Sales[[#This Row],[Current Upsell $]]&lt;100,"Low")</f>
        <v xml:space="preserve"> </v>
      </c>
      <c r="R1001" t="str">
        <f>IF(Sales[[#This Row],[Current Upsell $]]&gt;0,_xlfn.TEXTJOIN(" ",FALSE,Sales[[#This Row],[Subscription Type]],Sales[[#This Row],[Upsell Priority]],TEXT(Sales[[#This Row],[Current Upsell $]],"$#")),"")</f>
        <v/>
      </c>
    </row>
    <row r="1002" spans="1:18" x14ac:dyDescent="0.25">
      <c r="A1002">
        <v>100057</v>
      </c>
      <c r="B1002" t="s">
        <v>0</v>
      </c>
      <c r="D1002" s="1"/>
      <c r="E1002" s="1"/>
      <c r="F1002">
        <v>56</v>
      </c>
      <c r="G1002">
        <v>73</v>
      </c>
      <c r="H1002" s="1">
        <v>44013</v>
      </c>
      <c r="I1002" s="1">
        <v>44378</v>
      </c>
      <c r="J1002">
        <v>12</v>
      </c>
      <c r="K1002">
        <v>0</v>
      </c>
      <c r="L1002" s="1">
        <v>44228</v>
      </c>
      <c r="M1002">
        <v>560</v>
      </c>
      <c r="N1002" s="11">
        <f>_xlfn.SWITCH(Sales[[#This Row],[Subscription Type]],"Basic",10,"Premium",10,"Business",25,"Enterprise",27)</f>
        <v>10</v>
      </c>
      <c r="O1002">
        <f>IF(Sales[[#This Row],[Number of Users]]-Sales[[#This Row],[Licenses Bought]]&lt;0,0,Sales[[#This Row],[Number of Users]]-Sales[[#This Row],[Licenses Bought]])</f>
        <v>17</v>
      </c>
      <c r="P1002" s="3">
        <f>IF(Sales[[#This Row],[Sales Month]]=MAX(Sales[Sales Month]),Sales[[#This Row],[Upsell $ Per Non-Paying User]]*Sales[[#This Row],[Non-Paying Users]],0)</f>
        <v>0</v>
      </c>
      <c r="Q1002" t="str">
        <f>_xlfn.IFS(Sales[[#This Row],[Current Upsell $]]=0," ",Sales[[#This Row],[Current Upsell $]]&gt;=400,"High",Sales[[#This Row],[Current Upsell $]]&gt;=100,"Medium",Sales[[#This Row],[Current Upsell $]]&lt;100,"Low")</f>
        <v xml:space="preserve"> </v>
      </c>
      <c r="R1002" t="str">
        <f>IF(Sales[[#This Row],[Current Upsell $]]&gt;0,_xlfn.TEXTJOIN(" ",FALSE,Sales[[#This Row],[Subscription Type]],Sales[[#This Row],[Upsell Priority]],TEXT(Sales[[#This Row],[Current Upsell $]],"$#")),"")</f>
        <v/>
      </c>
    </row>
    <row r="1003" spans="1:18" x14ac:dyDescent="0.25">
      <c r="A1003">
        <v>100058</v>
      </c>
      <c r="B1003" t="s">
        <v>1</v>
      </c>
      <c r="D1003" s="1"/>
      <c r="E1003" s="1"/>
      <c r="F1003">
        <v>55</v>
      </c>
      <c r="G1003">
        <v>56</v>
      </c>
      <c r="H1003" s="1">
        <v>44013</v>
      </c>
      <c r="I1003" s="1">
        <v>44378</v>
      </c>
      <c r="J1003">
        <v>12</v>
      </c>
      <c r="K1003">
        <v>0</v>
      </c>
      <c r="L1003" s="1">
        <v>44228</v>
      </c>
      <c r="M1003">
        <v>1375</v>
      </c>
      <c r="N1003" s="11">
        <f>_xlfn.SWITCH(Sales[[#This Row],[Subscription Type]],"Basic",10,"Premium",10,"Business",25,"Enterprise",27)</f>
        <v>25</v>
      </c>
      <c r="O1003">
        <f>IF(Sales[[#This Row],[Number of Users]]-Sales[[#This Row],[Licenses Bought]]&lt;0,0,Sales[[#This Row],[Number of Users]]-Sales[[#This Row],[Licenses Bought]])</f>
        <v>1</v>
      </c>
      <c r="P1003" s="3">
        <f>IF(Sales[[#This Row],[Sales Month]]=MAX(Sales[Sales Month]),Sales[[#This Row],[Upsell $ Per Non-Paying User]]*Sales[[#This Row],[Non-Paying Users]],0)</f>
        <v>0</v>
      </c>
      <c r="Q1003" t="str">
        <f>_xlfn.IFS(Sales[[#This Row],[Current Upsell $]]=0," ",Sales[[#This Row],[Current Upsell $]]&gt;=400,"High",Sales[[#This Row],[Current Upsell $]]&gt;=100,"Medium",Sales[[#This Row],[Current Upsell $]]&lt;100,"Low")</f>
        <v xml:space="preserve"> </v>
      </c>
      <c r="R1003" t="str">
        <f>IF(Sales[[#This Row],[Current Upsell $]]&gt;0,_xlfn.TEXTJOIN(" ",FALSE,Sales[[#This Row],[Subscription Type]],Sales[[#This Row],[Upsell Priority]],TEXT(Sales[[#This Row],[Current Upsell $]],"$#")),"")</f>
        <v/>
      </c>
    </row>
    <row r="1004" spans="1:18" x14ac:dyDescent="0.25">
      <c r="A1004">
        <v>100192</v>
      </c>
      <c r="B1004" t="s">
        <v>3</v>
      </c>
      <c r="D1004" s="1"/>
      <c r="E1004" s="1"/>
      <c r="F1004">
        <v>0</v>
      </c>
      <c r="G1004">
        <v>62</v>
      </c>
      <c r="H1004" s="1">
        <v>44228</v>
      </c>
      <c r="I1004" s="1">
        <v>44378</v>
      </c>
      <c r="J1004">
        <v>5</v>
      </c>
      <c r="K1004">
        <v>0</v>
      </c>
      <c r="L1004" s="1">
        <v>44228</v>
      </c>
      <c r="M1004">
        <v>0</v>
      </c>
      <c r="N1004" s="11">
        <f>_xlfn.SWITCH(Sales[[#This Row],[Subscription Type]],"Basic",10,"Premium",10,"Business",25,"Enterprise",27)</f>
        <v>10</v>
      </c>
      <c r="O1004">
        <f>IF(Sales[[#This Row],[Number of Users]]-Sales[[#This Row],[Licenses Bought]]&lt;0,0,Sales[[#This Row],[Number of Users]]-Sales[[#This Row],[Licenses Bought]])</f>
        <v>62</v>
      </c>
      <c r="P1004" s="3">
        <f>IF(Sales[[#This Row],[Sales Month]]=MAX(Sales[Sales Month]),Sales[[#This Row],[Upsell $ Per Non-Paying User]]*Sales[[#This Row],[Non-Paying Users]],0)</f>
        <v>0</v>
      </c>
      <c r="Q1004" t="str">
        <f>_xlfn.IFS(Sales[[#This Row],[Current Upsell $]]=0," ",Sales[[#This Row],[Current Upsell $]]&gt;=400,"High",Sales[[#This Row],[Current Upsell $]]&gt;=100,"Medium",Sales[[#This Row],[Current Upsell $]]&lt;100,"Low")</f>
        <v xml:space="preserve"> </v>
      </c>
      <c r="R1004" t="str">
        <f>IF(Sales[[#This Row],[Current Upsell $]]&gt;0,_xlfn.TEXTJOIN(" ",FALSE,Sales[[#This Row],[Subscription Type]],Sales[[#This Row],[Upsell Priority]],TEXT(Sales[[#This Row],[Current Upsell $]],"$#")),"")</f>
        <v/>
      </c>
    </row>
    <row r="1005" spans="1:18" x14ac:dyDescent="0.25">
      <c r="A1005">
        <v>100059</v>
      </c>
      <c r="B1005" t="s">
        <v>0</v>
      </c>
      <c r="D1005" s="1"/>
      <c r="E1005" s="1"/>
      <c r="F1005">
        <v>33</v>
      </c>
      <c r="G1005">
        <v>39</v>
      </c>
      <c r="H1005" s="1">
        <v>44013</v>
      </c>
      <c r="I1005" s="1">
        <v>44378</v>
      </c>
      <c r="J1005">
        <v>12</v>
      </c>
      <c r="K1005">
        <v>0</v>
      </c>
      <c r="L1005" s="1">
        <v>44228</v>
      </c>
      <c r="M1005">
        <v>330</v>
      </c>
      <c r="N1005" s="11">
        <f>_xlfn.SWITCH(Sales[[#This Row],[Subscription Type]],"Basic",10,"Premium",10,"Business",25,"Enterprise",27)</f>
        <v>10</v>
      </c>
      <c r="O1005">
        <f>IF(Sales[[#This Row],[Number of Users]]-Sales[[#This Row],[Licenses Bought]]&lt;0,0,Sales[[#This Row],[Number of Users]]-Sales[[#This Row],[Licenses Bought]])</f>
        <v>6</v>
      </c>
      <c r="P1005" s="3">
        <f>IF(Sales[[#This Row],[Sales Month]]=MAX(Sales[Sales Month]),Sales[[#This Row],[Upsell $ Per Non-Paying User]]*Sales[[#This Row],[Non-Paying Users]],0)</f>
        <v>0</v>
      </c>
      <c r="Q1005" t="str">
        <f>_xlfn.IFS(Sales[[#This Row],[Current Upsell $]]=0," ",Sales[[#This Row],[Current Upsell $]]&gt;=400,"High",Sales[[#This Row],[Current Upsell $]]&gt;=100,"Medium",Sales[[#This Row],[Current Upsell $]]&lt;100,"Low")</f>
        <v xml:space="preserve"> </v>
      </c>
      <c r="R1005" t="str">
        <f>IF(Sales[[#This Row],[Current Upsell $]]&gt;0,_xlfn.TEXTJOIN(" ",FALSE,Sales[[#This Row],[Subscription Type]],Sales[[#This Row],[Upsell Priority]],TEXT(Sales[[#This Row],[Current Upsell $]],"$#")),"")</f>
        <v/>
      </c>
    </row>
    <row r="1006" spans="1:18" x14ac:dyDescent="0.25">
      <c r="A1006">
        <v>100060</v>
      </c>
      <c r="B1006" t="s">
        <v>1</v>
      </c>
      <c r="D1006" s="1"/>
      <c r="E1006" s="1"/>
      <c r="F1006">
        <v>31</v>
      </c>
      <c r="G1006">
        <v>28</v>
      </c>
      <c r="H1006" s="1">
        <v>44013</v>
      </c>
      <c r="I1006" s="1">
        <v>44378</v>
      </c>
      <c r="J1006">
        <v>12</v>
      </c>
      <c r="K1006">
        <v>0</v>
      </c>
      <c r="L1006" s="1">
        <v>44228</v>
      </c>
      <c r="M1006">
        <v>775</v>
      </c>
      <c r="N1006" s="11">
        <f>_xlfn.SWITCH(Sales[[#This Row],[Subscription Type]],"Basic",10,"Premium",10,"Business",25,"Enterprise",27)</f>
        <v>25</v>
      </c>
      <c r="O1006">
        <f>IF(Sales[[#This Row],[Number of Users]]-Sales[[#This Row],[Licenses Bought]]&lt;0,0,Sales[[#This Row],[Number of Users]]-Sales[[#This Row],[Licenses Bought]])</f>
        <v>0</v>
      </c>
      <c r="P1006" s="3">
        <f>IF(Sales[[#This Row],[Sales Month]]=MAX(Sales[Sales Month]),Sales[[#This Row],[Upsell $ Per Non-Paying User]]*Sales[[#This Row],[Non-Paying Users]],0)</f>
        <v>0</v>
      </c>
      <c r="Q1006" t="str">
        <f>_xlfn.IFS(Sales[[#This Row],[Current Upsell $]]=0," ",Sales[[#This Row],[Current Upsell $]]&gt;=400,"High",Sales[[#This Row],[Current Upsell $]]&gt;=100,"Medium",Sales[[#This Row],[Current Upsell $]]&lt;100,"Low")</f>
        <v xml:space="preserve"> </v>
      </c>
      <c r="R1006" t="str">
        <f>IF(Sales[[#This Row],[Current Upsell $]]&gt;0,_xlfn.TEXTJOIN(" ",FALSE,Sales[[#This Row],[Subscription Type]],Sales[[#This Row],[Upsell Priority]],TEXT(Sales[[#This Row],[Current Upsell $]],"$#")),"")</f>
        <v/>
      </c>
    </row>
    <row r="1007" spans="1:18" x14ac:dyDescent="0.25">
      <c r="A1007">
        <v>100061</v>
      </c>
      <c r="B1007" t="s">
        <v>0</v>
      </c>
      <c r="D1007" s="1"/>
      <c r="E1007" s="1"/>
      <c r="F1007">
        <v>16</v>
      </c>
      <c r="G1007">
        <v>19</v>
      </c>
      <c r="H1007" s="1">
        <v>44013</v>
      </c>
      <c r="I1007" s="1">
        <v>44378</v>
      </c>
      <c r="J1007">
        <v>12</v>
      </c>
      <c r="K1007">
        <v>0</v>
      </c>
      <c r="L1007" s="1">
        <v>44228</v>
      </c>
      <c r="M1007">
        <v>160</v>
      </c>
      <c r="N1007" s="11">
        <f>_xlfn.SWITCH(Sales[[#This Row],[Subscription Type]],"Basic",10,"Premium",10,"Business",25,"Enterprise",27)</f>
        <v>10</v>
      </c>
      <c r="O1007">
        <f>IF(Sales[[#This Row],[Number of Users]]-Sales[[#This Row],[Licenses Bought]]&lt;0,0,Sales[[#This Row],[Number of Users]]-Sales[[#This Row],[Licenses Bought]])</f>
        <v>3</v>
      </c>
      <c r="P1007" s="3">
        <f>IF(Sales[[#This Row],[Sales Month]]=MAX(Sales[Sales Month]),Sales[[#This Row],[Upsell $ Per Non-Paying User]]*Sales[[#This Row],[Non-Paying Users]],0)</f>
        <v>0</v>
      </c>
      <c r="Q1007" t="str">
        <f>_xlfn.IFS(Sales[[#This Row],[Current Upsell $]]=0," ",Sales[[#This Row],[Current Upsell $]]&gt;=400,"High",Sales[[#This Row],[Current Upsell $]]&gt;=100,"Medium",Sales[[#This Row],[Current Upsell $]]&lt;100,"Low")</f>
        <v xml:space="preserve"> </v>
      </c>
      <c r="R1007" t="str">
        <f>IF(Sales[[#This Row],[Current Upsell $]]&gt;0,_xlfn.TEXTJOIN(" ",FALSE,Sales[[#This Row],[Subscription Type]],Sales[[#This Row],[Upsell Priority]],TEXT(Sales[[#This Row],[Current Upsell $]],"$#")),"")</f>
        <v/>
      </c>
    </row>
    <row r="1008" spans="1:18" x14ac:dyDescent="0.25">
      <c r="A1008">
        <v>100062</v>
      </c>
      <c r="B1008" t="s">
        <v>0</v>
      </c>
      <c r="D1008" s="1"/>
      <c r="E1008" s="1"/>
      <c r="F1008">
        <v>15</v>
      </c>
      <c r="G1008">
        <v>16</v>
      </c>
      <c r="H1008" s="1">
        <v>44013</v>
      </c>
      <c r="I1008" s="1">
        <v>44378</v>
      </c>
      <c r="J1008">
        <v>12</v>
      </c>
      <c r="K1008">
        <v>0</v>
      </c>
      <c r="L1008" s="1">
        <v>44228</v>
      </c>
      <c r="M1008">
        <v>150</v>
      </c>
      <c r="N1008" s="11">
        <f>_xlfn.SWITCH(Sales[[#This Row],[Subscription Type]],"Basic",10,"Premium",10,"Business",25,"Enterprise",27)</f>
        <v>10</v>
      </c>
      <c r="O1008">
        <f>IF(Sales[[#This Row],[Number of Users]]-Sales[[#This Row],[Licenses Bought]]&lt;0,0,Sales[[#This Row],[Number of Users]]-Sales[[#This Row],[Licenses Bought]])</f>
        <v>1</v>
      </c>
      <c r="P1008" s="3">
        <f>IF(Sales[[#This Row],[Sales Month]]=MAX(Sales[Sales Month]),Sales[[#This Row],[Upsell $ Per Non-Paying User]]*Sales[[#This Row],[Non-Paying Users]],0)</f>
        <v>0</v>
      </c>
      <c r="Q1008" t="str">
        <f>_xlfn.IFS(Sales[[#This Row],[Current Upsell $]]=0," ",Sales[[#This Row],[Current Upsell $]]&gt;=400,"High",Sales[[#This Row],[Current Upsell $]]&gt;=100,"Medium",Sales[[#This Row],[Current Upsell $]]&lt;100,"Low")</f>
        <v xml:space="preserve"> </v>
      </c>
      <c r="R1008" t="str">
        <f>IF(Sales[[#This Row],[Current Upsell $]]&gt;0,_xlfn.TEXTJOIN(" ",FALSE,Sales[[#This Row],[Subscription Type]],Sales[[#This Row],[Upsell Priority]],TEXT(Sales[[#This Row],[Current Upsell $]],"$#")),"")</f>
        <v/>
      </c>
    </row>
    <row r="1009" spans="1:18" x14ac:dyDescent="0.25">
      <c r="A1009">
        <v>100064</v>
      </c>
      <c r="B1009" t="s">
        <v>0</v>
      </c>
      <c r="F1009">
        <v>12</v>
      </c>
      <c r="G1009">
        <v>13</v>
      </c>
      <c r="H1009" s="1">
        <v>44013</v>
      </c>
      <c r="I1009" s="1">
        <v>44256</v>
      </c>
      <c r="J1009">
        <v>8</v>
      </c>
      <c r="K1009">
        <v>3</v>
      </c>
      <c r="L1009" s="1">
        <v>44228</v>
      </c>
      <c r="M1009">
        <v>120</v>
      </c>
      <c r="N1009" s="11">
        <f>_xlfn.SWITCH(Sales[[#This Row],[Subscription Type]],"Basic",10,"Premium",10,"Business",25,"Enterprise",27)</f>
        <v>10</v>
      </c>
      <c r="O1009">
        <f>IF(Sales[[#This Row],[Number of Users]]-Sales[[#This Row],[Licenses Bought]]&lt;0,0,Sales[[#This Row],[Number of Users]]-Sales[[#This Row],[Licenses Bought]])</f>
        <v>1</v>
      </c>
      <c r="P1009" s="3">
        <f>IF(Sales[[#This Row],[Sales Month]]=MAX(Sales[Sales Month]),Sales[[#This Row],[Upsell $ Per Non-Paying User]]*Sales[[#This Row],[Non-Paying Users]],0)</f>
        <v>0</v>
      </c>
      <c r="Q1009" t="str">
        <f>_xlfn.IFS(Sales[[#This Row],[Current Upsell $]]=0," ",Sales[[#This Row],[Current Upsell $]]&gt;=400,"High",Sales[[#This Row],[Current Upsell $]]&gt;=100,"Medium",Sales[[#This Row],[Current Upsell $]]&lt;100,"Low")</f>
        <v xml:space="preserve"> </v>
      </c>
      <c r="R1009" t="str">
        <f>IF(Sales[[#This Row],[Current Upsell $]]&gt;0,_xlfn.TEXTJOIN(" ",FALSE,Sales[[#This Row],[Subscription Type]],Sales[[#This Row],[Upsell Priority]],TEXT(Sales[[#This Row],[Current Upsell $]],"$#")),"")</f>
        <v/>
      </c>
    </row>
    <row r="1010" spans="1:18" x14ac:dyDescent="0.25">
      <c r="A1010">
        <v>100068</v>
      </c>
      <c r="B1010" t="s">
        <v>0</v>
      </c>
      <c r="F1010">
        <v>8</v>
      </c>
      <c r="G1010">
        <v>10</v>
      </c>
      <c r="H1010" s="1">
        <v>44013</v>
      </c>
      <c r="I1010" s="1">
        <v>44287</v>
      </c>
      <c r="J1010">
        <v>9</v>
      </c>
      <c r="K1010">
        <v>2</v>
      </c>
      <c r="L1010" s="1">
        <v>44228</v>
      </c>
      <c r="M1010">
        <v>80</v>
      </c>
      <c r="N1010" s="11">
        <f>_xlfn.SWITCH(Sales[[#This Row],[Subscription Type]],"Basic",10,"Premium",10,"Business",25,"Enterprise",27)</f>
        <v>10</v>
      </c>
      <c r="O1010">
        <f>IF(Sales[[#This Row],[Number of Users]]-Sales[[#This Row],[Licenses Bought]]&lt;0,0,Sales[[#This Row],[Number of Users]]-Sales[[#This Row],[Licenses Bought]])</f>
        <v>2</v>
      </c>
      <c r="P1010" s="3">
        <f>IF(Sales[[#This Row],[Sales Month]]=MAX(Sales[Sales Month]),Sales[[#This Row],[Upsell $ Per Non-Paying User]]*Sales[[#This Row],[Non-Paying Users]],0)</f>
        <v>0</v>
      </c>
      <c r="Q1010" t="str">
        <f>_xlfn.IFS(Sales[[#This Row],[Current Upsell $]]=0," ",Sales[[#This Row],[Current Upsell $]]&gt;=400,"High",Sales[[#This Row],[Current Upsell $]]&gt;=100,"Medium",Sales[[#This Row],[Current Upsell $]]&lt;100,"Low")</f>
        <v xml:space="preserve"> </v>
      </c>
      <c r="R1010" t="str">
        <f>IF(Sales[[#This Row],[Current Upsell $]]&gt;0,_xlfn.TEXTJOIN(" ",FALSE,Sales[[#This Row],[Subscription Type]],Sales[[#This Row],[Upsell Priority]],TEXT(Sales[[#This Row],[Current Upsell $]],"$#")),"")</f>
        <v/>
      </c>
    </row>
    <row r="1011" spans="1:18" x14ac:dyDescent="0.25">
      <c r="A1011">
        <v>100069</v>
      </c>
      <c r="B1011" t="s">
        <v>3</v>
      </c>
      <c r="F1011">
        <v>0</v>
      </c>
      <c r="G1011">
        <v>9</v>
      </c>
      <c r="H1011" s="1">
        <v>44013</v>
      </c>
      <c r="I1011" s="1">
        <v>44348</v>
      </c>
      <c r="J1011">
        <v>11</v>
      </c>
      <c r="K1011">
        <v>0</v>
      </c>
      <c r="L1011" s="1">
        <v>44228</v>
      </c>
      <c r="M1011">
        <v>0</v>
      </c>
      <c r="N1011" s="11">
        <f>_xlfn.SWITCH(Sales[[#This Row],[Subscription Type]],"Basic",10,"Premium",10,"Business",25,"Enterprise",27)</f>
        <v>10</v>
      </c>
      <c r="O1011">
        <f>IF(Sales[[#This Row],[Number of Users]]-Sales[[#This Row],[Licenses Bought]]&lt;0,0,Sales[[#This Row],[Number of Users]]-Sales[[#This Row],[Licenses Bought]])</f>
        <v>9</v>
      </c>
      <c r="P1011" s="3">
        <f>IF(Sales[[#This Row],[Sales Month]]=MAX(Sales[Sales Month]),Sales[[#This Row],[Upsell $ Per Non-Paying User]]*Sales[[#This Row],[Non-Paying Users]],0)</f>
        <v>0</v>
      </c>
      <c r="Q1011" t="str">
        <f>_xlfn.IFS(Sales[[#This Row],[Current Upsell $]]=0," ",Sales[[#This Row],[Current Upsell $]]&gt;=400,"High",Sales[[#This Row],[Current Upsell $]]&gt;=100,"Medium",Sales[[#This Row],[Current Upsell $]]&lt;100,"Low")</f>
        <v xml:space="preserve"> </v>
      </c>
      <c r="R1011" t="str">
        <f>IF(Sales[[#This Row],[Current Upsell $]]&gt;0,_xlfn.TEXTJOIN(" ",FALSE,Sales[[#This Row],[Subscription Type]],Sales[[#This Row],[Upsell Priority]],TEXT(Sales[[#This Row],[Current Upsell $]],"$#")),"")</f>
        <v/>
      </c>
    </row>
    <row r="1012" spans="1:18" x14ac:dyDescent="0.25">
      <c r="A1012">
        <v>100070</v>
      </c>
      <c r="B1012" t="s">
        <v>3</v>
      </c>
      <c r="F1012">
        <v>0</v>
      </c>
      <c r="G1012">
        <v>7</v>
      </c>
      <c r="H1012" s="1">
        <v>44013</v>
      </c>
      <c r="I1012" s="1">
        <v>44348</v>
      </c>
      <c r="J1012">
        <v>11</v>
      </c>
      <c r="K1012">
        <v>0</v>
      </c>
      <c r="L1012" s="1">
        <v>44228</v>
      </c>
      <c r="M1012">
        <v>0</v>
      </c>
      <c r="N1012" s="11">
        <f>_xlfn.SWITCH(Sales[[#This Row],[Subscription Type]],"Basic",10,"Premium",10,"Business",25,"Enterprise",27)</f>
        <v>10</v>
      </c>
      <c r="O1012">
        <f>IF(Sales[[#This Row],[Number of Users]]-Sales[[#This Row],[Licenses Bought]]&lt;0,0,Sales[[#This Row],[Number of Users]]-Sales[[#This Row],[Licenses Bought]])</f>
        <v>7</v>
      </c>
      <c r="P1012" s="3">
        <f>IF(Sales[[#This Row],[Sales Month]]=MAX(Sales[Sales Month]),Sales[[#This Row],[Upsell $ Per Non-Paying User]]*Sales[[#This Row],[Non-Paying Users]],0)</f>
        <v>0</v>
      </c>
      <c r="Q1012" t="str">
        <f>_xlfn.IFS(Sales[[#This Row],[Current Upsell $]]=0," ",Sales[[#This Row],[Current Upsell $]]&gt;=400,"High",Sales[[#This Row],[Current Upsell $]]&gt;=100,"Medium",Sales[[#This Row],[Current Upsell $]]&lt;100,"Low")</f>
        <v xml:space="preserve"> </v>
      </c>
      <c r="R1012" t="str">
        <f>IF(Sales[[#This Row],[Current Upsell $]]&gt;0,_xlfn.TEXTJOIN(" ",FALSE,Sales[[#This Row],[Subscription Type]],Sales[[#This Row],[Upsell Priority]],TEXT(Sales[[#This Row],[Current Upsell $]],"$#")),"")</f>
        <v/>
      </c>
    </row>
    <row r="1013" spans="1:18" x14ac:dyDescent="0.25">
      <c r="A1013">
        <v>100071</v>
      </c>
      <c r="B1013" t="s">
        <v>3</v>
      </c>
      <c r="F1013">
        <v>0</v>
      </c>
      <c r="G1013">
        <v>10</v>
      </c>
      <c r="H1013" s="1">
        <v>44013</v>
      </c>
      <c r="I1013" s="1">
        <v>44348</v>
      </c>
      <c r="J1013">
        <v>11</v>
      </c>
      <c r="K1013">
        <v>0</v>
      </c>
      <c r="L1013" s="1">
        <v>44228</v>
      </c>
      <c r="M1013">
        <v>0</v>
      </c>
      <c r="N1013" s="11">
        <f>_xlfn.SWITCH(Sales[[#This Row],[Subscription Type]],"Basic",10,"Premium",10,"Business",25,"Enterprise",27)</f>
        <v>10</v>
      </c>
      <c r="O1013">
        <f>IF(Sales[[#This Row],[Number of Users]]-Sales[[#This Row],[Licenses Bought]]&lt;0,0,Sales[[#This Row],[Number of Users]]-Sales[[#This Row],[Licenses Bought]])</f>
        <v>10</v>
      </c>
      <c r="P1013" s="3">
        <f>IF(Sales[[#This Row],[Sales Month]]=MAX(Sales[Sales Month]),Sales[[#This Row],[Upsell $ Per Non-Paying User]]*Sales[[#This Row],[Non-Paying Users]],0)</f>
        <v>0</v>
      </c>
      <c r="Q1013" t="str">
        <f>_xlfn.IFS(Sales[[#This Row],[Current Upsell $]]=0," ",Sales[[#This Row],[Current Upsell $]]&gt;=400,"High",Sales[[#This Row],[Current Upsell $]]&gt;=100,"Medium",Sales[[#This Row],[Current Upsell $]]&lt;100,"Low")</f>
        <v xml:space="preserve"> </v>
      </c>
      <c r="R1013" t="str">
        <f>IF(Sales[[#This Row],[Current Upsell $]]&gt;0,_xlfn.TEXTJOIN(" ",FALSE,Sales[[#This Row],[Subscription Type]],Sales[[#This Row],[Upsell Priority]],TEXT(Sales[[#This Row],[Current Upsell $]],"$#")),"")</f>
        <v/>
      </c>
    </row>
    <row r="1014" spans="1:18" x14ac:dyDescent="0.25">
      <c r="A1014">
        <v>100072</v>
      </c>
      <c r="B1014" t="s">
        <v>3</v>
      </c>
      <c r="F1014">
        <v>0</v>
      </c>
      <c r="G1014">
        <v>3</v>
      </c>
      <c r="H1014" s="1">
        <v>44013</v>
      </c>
      <c r="I1014" s="1">
        <v>44256</v>
      </c>
      <c r="J1014">
        <v>8</v>
      </c>
      <c r="K1014">
        <v>3</v>
      </c>
      <c r="L1014" s="1">
        <v>44228</v>
      </c>
      <c r="M1014">
        <v>0</v>
      </c>
      <c r="N1014" s="11">
        <f>_xlfn.SWITCH(Sales[[#This Row],[Subscription Type]],"Basic",10,"Premium",10,"Business",25,"Enterprise",27)</f>
        <v>10</v>
      </c>
      <c r="O1014">
        <f>IF(Sales[[#This Row],[Number of Users]]-Sales[[#This Row],[Licenses Bought]]&lt;0,0,Sales[[#This Row],[Number of Users]]-Sales[[#This Row],[Licenses Bought]])</f>
        <v>3</v>
      </c>
      <c r="P1014" s="3">
        <f>IF(Sales[[#This Row],[Sales Month]]=MAX(Sales[Sales Month]),Sales[[#This Row],[Upsell $ Per Non-Paying User]]*Sales[[#This Row],[Non-Paying Users]],0)</f>
        <v>0</v>
      </c>
      <c r="Q1014" t="str">
        <f>_xlfn.IFS(Sales[[#This Row],[Current Upsell $]]=0," ",Sales[[#This Row],[Current Upsell $]]&gt;=400,"High",Sales[[#This Row],[Current Upsell $]]&gt;=100,"Medium",Sales[[#This Row],[Current Upsell $]]&lt;100,"Low")</f>
        <v xml:space="preserve"> </v>
      </c>
      <c r="R1014" t="str">
        <f>IF(Sales[[#This Row],[Current Upsell $]]&gt;0,_xlfn.TEXTJOIN(" ",FALSE,Sales[[#This Row],[Subscription Type]],Sales[[#This Row],[Upsell Priority]],TEXT(Sales[[#This Row],[Current Upsell $]],"$#")),"")</f>
        <v/>
      </c>
    </row>
    <row r="1015" spans="1:18" x14ac:dyDescent="0.25">
      <c r="A1015">
        <v>100073</v>
      </c>
      <c r="B1015" t="s">
        <v>3</v>
      </c>
      <c r="F1015">
        <v>0</v>
      </c>
      <c r="G1015">
        <v>3</v>
      </c>
      <c r="H1015" s="1">
        <v>44013</v>
      </c>
      <c r="I1015" s="1">
        <v>44378</v>
      </c>
      <c r="J1015">
        <v>12</v>
      </c>
      <c r="K1015">
        <v>0</v>
      </c>
      <c r="L1015" s="1">
        <v>44228</v>
      </c>
      <c r="M1015">
        <v>0</v>
      </c>
      <c r="N1015" s="11">
        <f>_xlfn.SWITCH(Sales[[#This Row],[Subscription Type]],"Basic",10,"Premium",10,"Business",25,"Enterprise",27)</f>
        <v>10</v>
      </c>
      <c r="O1015">
        <f>IF(Sales[[#This Row],[Number of Users]]-Sales[[#This Row],[Licenses Bought]]&lt;0,0,Sales[[#This Row],[Number of Users]]-Sales[[#This Row],[Licenses Bought]])</f>
        <v>3</v>
      </c>
      <c r="P1015" s="3">
        <f>IF(Sales[[#This Row],[Sales Month]]=MAX(Sales[Sales Month]),Sales[[#This Row],[Upsell $ Per Non-Paying User]]*Sales[[#This Row],[Non-Paying Users]],0)</f>
        <v>0</v>
      </c>
      <c r="Q1015" t="str">
        <f>_xlfn.IFS(Sales[[#This Row],[Current Upsell $]]=0," ",Sales[[#This Row],[Current Upsell $]]&gt;=400,"High",Sales[[#This Row],[Current Upsell $]]&gt;=100,"Medium",Sales[[#This Row],[Current Upsell $]]&lt;100,"Low")</f>
        <v xml:space="preserve"> </v>
      </c>
      <c r="R1015" t="str">
        <f>IF(Sales[[#This Row],[Current Upsell $]]&gt;0,_xlfn.TEXTJOIN(" ",FALSE,Sales[[#This Row],[Subscription Type]],Sales[[#This Row],[Upsell Priority]],TEXT(Sales[[#This Row],[Current Upsell $]],"$#")),"")</f>
        <v/>
      </c>
    </row>
    <row r="1016" spans="1:18" x14ac:dyDescent="0.25">
      <c r="A1016">
        <v>100074</v>
      </c>
      <c r="B1016" t="s">
        <v>0</v>
      </c>
      <c r="D1016" s="1"/>
      <c r="E1016" s="1"/>
      <c r="F1016">
        <v>2</v>
      </c>
      <c r="G1016">
        <v>3</v>
      </c>
      <c r="H1016" s="1">
        <v>44013</v>
      </c>
      <c r="I1016" s="1">
        <v>44378</v>
      </c>
      <c r="J1016">
        <v>12</v>
      </c>
      <c r="K1016">
        <v>0</v>
      </c>
      <c r="L1016" s="1">
        <v>44228</v>
      </c>
      <c r="M1016">
        <v>20</v>
      </c>
      <c r="N1016" s="11">
        <f>_xlfn.SWITCH(Sales[[#This Row],[Subscription Type]],"Basic",10,"Premium",10,"Business",25,"Enterprise",27)</f>
        <v>10</v>
      </c>
      <c r="O1016">
        <f>IF(Sales[[#This Row],[Number of Users]]-Sales[[#This Row],[Licenses Bought]]&lt;0,0,Sales[[#This Row],[Number of Users]]-Sales[[#This Row],[Licenses Bought]])</f>
        <v>1</v>
      </c>
      <c r="P1016" s="3">
        <f>IF(Sales[[#This Row],[Sales Month]]=MAX(Sales[Sales Month]),Sales[[#This Row],[Upsell $ Per Non-Paying User]]*Sales[[#This Row],[Non-Paying Users]],0)</f>
        <v>0</v>
      </c>
      <c r="Q1016" t="str">
        <f>_xlfn.IFS(Sales[[#This Row],[Current Upsell $]]=0," ",Sales[[#This Row],[Current Upsell $]]&gt;=400,"High",Sales[[#This Row],[Current Upsell $]]&gt;=100,"Medium",Sales[[#This Row],[Current Upsell $]]&lt;100,"Low")</f>
        <v xml:space="preserve"> </v>
      </c>
      <c r="R1016" t="str">
        <f>IF(Sales[[#This Row],[Current Upsell $]]&gt;0,_xlfn.TEXTJOIN(" ",FALSE,Sales[[#This Row],[Subscription Type]],Sales[[#This Row],[Upsell Priority]],TEXT(Sales[[#This Row],[Current Upsell $]],"$#")),"")</f>
        <v/>
      </c>
    </row>
    <row r="1017" spans="1:18" x14ac:dyDescent="0.25">
      <c r="A1017">
        <v>100076</v>
      </c>
      <c r="B1017" t="s">
        <v>3</v>
      </c>
      <c r="F1017">
        <v>0</v>
      </c>
      <c r="G1017">
        <v>2</v>
      </c>
      <c r="H1017" s="1">
        <v>44013</v>
      </c>
      <c r="I1017" s="1">
        <v>44317</v>
      </c>
      <c r="J1017">
        <v>10</v>
      </c>
      <c r="K1017">
        <v>1</v>
      </c>
      <c r="L1017" s="1">
        <v>44228</v>
      </c>
      <c r="M1017">
        <v>0</v>
      </c>
      <c r="N1017" s="11">
        <f>_xlfn.SWITCH(Sales[[#This Row],[Subscription Type]],"Basic",10,"Premium",10,"Business",25,"Enterprise",27)</f>
        <v>10</v>
      </c>
      <c r="O1017">
        <f>IF(Sales[[#This Row],[Number of Users]]-Sales[[#This Row],[Licenses Bought]]&lt;0,0,Sales[[#This Row],[Number of Users]]-Sales[[#This Row],[Licenses Bought]])</f>
        <v>2</v>
      </c>
      <c r="P1017" s="3">
        <f>IF(Sales[[#This Row],[Sales Month]]=MAX(Sales[Sales Month]),Sales[[#This Row],[Upsell $ Per Non-Paying User]]*Sales[[#This Row],[Non-Paying Users]],0)</f>
        <v>0</v>
      </c>
      <c r="Q1017" t="str">
        <f>_xlfn.IFS(Sales[[#This Row],[Current Upsell $]]=0," ",Sales[[#This Row],[Current Upsell $]]&gt;=400,"High",Sales[[#This Row],[Current Upsell $]]&gt;=100,"Medium",Sales[[#This Row],[Current Upsell $]]&lt;100,"Low")</f>
        <v xml:space="preserve"> </v>
      </c>
      <c r="R1017" t="str">
        <f>IF(Sales[[#This Row],[Current Upsell $]]&gt;0,_xlfn.TEXTJOIN(" ",FALSE,Sales[[#This Row],[Subscription Type]],Sales[[#This Row],[Upsell Priority]],TEXT(Sales[[#This Row],[Current Upsell $]],"$#")),"")</f>
        <v/>
      </c>
    </row>
    <row r="1018" spans="1:18" x14ac:dyDescent="0.25">
      <c r="A1018">
        <v>100077</v>
      </c>
      <c r="B1018" t="s">
        <v>3</v>
      </c>
      <c r="F1018">
        <v>0</v>
      </c>
      <c r="G1018">
        <v>2</v>
      </c>
      <c r="H1018" s="1">
        <v>44013</v>
      </c>
      <c r="I1018" s="1">
        <v>44317</v>
      </c>
      <c r="J1018">
        <v>10</v>
      </c>
      <c r="K1018">
        <v>1</v>
      </c>
      <c r="L1018" s="1">
        <v>44228</v>
      </c>
      <c r="M1018">
        <v>0</v>
      </c>
      <c r="N1018" s="11">
        <f>_xlfn.SWITCH(Sales[[#This Row],[Subscription Type]],"Basic",10,"Premium",10,"Business",25,"Enterprise",27)</f>
        <v>10</v>
      </c>
      <c r="O1018">
        <f>IF(Sales[[#This Row],[Number of Users]]-Sales[[#This Row],[Licenses Bought]]&lt;0,0,Sales[[#This Row],[Number of Users]]-Sales[[#This Row],[Licenses Bought]])</f>
        <v>2</v>
      </c>
      <c r="P1018" s="3">
        <f>IF(Sales[[#This Row],[Sales Month]]=MAX(Sales[Sales Month]),Sales[[#This Row],[Upsell $ Per Non-Paying User]]*Sales[[#This Row],[Non-Paying Users]],0)</f>
        <v>0</v>
      </c>
      <c r="Q1018" t="str">
        <f>_xlfn.IFS(Sales[[#This Row],[Current Upsell $]]=0," ",Sales[[#This Row],[Current Upsell $]]&gt;=400,"High",Sales[[#This Row],[Current Upsell $]]&gt;=100,"Medium",Sales[[#This Row],[Current Upsell $]]&lt;100,"Low")</f>
        <v xml:space="preserve"> </v>
      </c>
      <c r="R1018" t="str">
        <f>IF(Sales[[#This Row],[Current Upsell $]]&gt;0,_xlfn.TEXTJOIN(" ",FALSE,Sales[[#This Row],[Subscription Type]],Sales[[#This Row],[Upsell Priority]],TEXT(Sales[[#This Row],[Current Upsell $]],"$#")),"")</f>
        <v/>
      </c>
    </row>
    <row r="1019" spans="1:18" x14ac:dyDescent="0.25">
      <c r="A1019">
        <v>100079</v>
      </c>
      <c r="B1019" t="s">
        <v>0</v>
      </c>
      <c r="D1019" s="1"/>
      <c r="E1019" s="1"/>
      <c r="F1019">
        <v>1</v>
      </c>
      <c r="G1019">
        <v>1</v>
      </c>
      <c r="H1019" s="1">
        <v>44013</v>
      </c>
      <c r="I1019" s="1">
        <v>44378</v>
      </c>
      <c r="J1019">
        <v>12</v>
      </c>
      <c r="K1019">
        <v>0</v>
      </c>
      <c r="L1019" s="1">
        <v>44228</v>
      </c>
      <c r="M1019">
        <v>10</v>
      </c>
      <c r="N1019" s="11">
        <f>_xlfn.SWITCH(Sales[[#This Row],[Subscription Type]],"Basic",10,"Premium",10,"Business",25,"Enterprise",27)</f>
        <v>10</v>
      </c>
      <c r="O1019">
        <f>IF(Sales[[#This Row],[Number of Users]]-Sales[[#This Row],[Licenses Bought]]&lt;0,0,Sales[[#This Row],[Number of Users]]-Sales[[#This Row],[Licenses Bought]])</f>
        <v>0</v>
      </c>
      <c r="P1019" s="3">
        <f>IF(Sales[[#This Row],[Sales Month]]=MAX(Sales[Sales Month]),Sales[[#This Row],[Upsell $ Per Non-Paying User]]*Sales[[#This Row],[Non-Paying Users]],0)</f>
        <v>0</v>
      </c>
      <c r="Q1019" t="str">
        <f>_xlfn.IFS(Sales[[#This Row],[Current Upsell $]]=0," ",Sales[[#This Row],[Current Upsell $]]&gt;=400,"High",Sales[[#This Row],[Current Upsell $]]&gt;=100,"Medium",Sales[[#This Row],[Current Upsell $]]&lt;100,"Low")</f>
        <v xml:space="preserve"> </v>
      </c>
      <c r="R1019" t="str">
        <f>IF(Sales[[#This Row],[Current Upsell $]]&gt;0,_xlfn.TEXTJOIN(" ",FALSE,Sales[[#This Row],[Subscription Type]],Sales[[#This Row],[Upsell Priority]],TEXT(Sales[[#This Row],[Current Upsell $]],"$#")),"")</f>
        <v/>
      </c>
    </row>
    <row r="1020" spans="1:18" x14ac:dyDescent="0.25">
      <c r="A1020">
        <v>100080</v>
      </c>
      <c r="B1020" t="s">
        <v>0</v>
      </c>
      <c r="D1020" s="1"/>
      <c r="E1020" s="1"/>
      <c r="F1020">
        <v>1</v>
      </c>
      <c r="G1020">
        <v>2</v>
      </c>
      <c r="H1020" s="1">
        <v>44013</v>
      </c>
      <c r="I1020" s="1">
        <v>44378</v>
      </c>
      <c r="J1020">
        <v>12</v>
      </c>
      <c r="K1020">
        <v>0</v>
      </c>
      <c r="L1020" s="1">
        <v>44228</v>
      </c>
      <c r="M1020">
        <v>10</v>
      </c>
      <c r="N1020" s="11">
        <f>_xlfn.SWITCH(Sales[[#This Row],[Subscription Type]],"Basic",10,"Premium",10,"Business",25,"Enterprise",27)</f>
        <v>10</v>
      </c>
      <c r="O1020">
        <f>IF(Sales[[#This Row],[Number of Users]]-Sales[[#This Row],[Licenses Bought]]&lt;0,0,Sales[[#This Row],[Number of Users]]-Sales[[#This Row],[Licenses Bought]])</f>
        <v>1</v>
      </c>
      <c r="P1020" s="3">
        <f>IF(Sales[[#This Row],[Sales Month]]=MAX(Sales[Sales Month]),Sales[[#This Row],[Upsell $ Per Non-Paying User]]*Sales[[#This Row],[Non-Paying Users]],0)</f>
        <v>0</v>
      </c>
      <c r="Q1020" t="str">
        <f>_xlfn.IFS(Sales[[#This Row],[Current Upsell $]]=0," ",Sales[[#This Row],[Current Upsell $]]&gt;=400,"High",Sales[[#This Row],[Current Upsell $]]&gt;=100,"Medium",Sales[[#This Row],[Current Upsell $]]&lt;100,"Low")</f>
        <v xml:space="preserve"> </v>
      </c>
      <c r="R1020" t="str">
        <f>IF(Sales[[#This Row],[Current Upsell $]]&gt;0,_xlfn.TEXTJOIN(" ",FALSE,Sales[[#This Row],[Subscription Type]],Sales[[#This Row],[Upsell Priority]],TEXT(Sales[[#This Row],[Current Upsell $]],"$#")),"")</f>
        <v/>
      </c>
    </row>
    <row r="1021" spans="1:18" x14ac:dyDescent="0.25">
      <c r="A1021">
        <v>100081</v>
      </c>
      <c r="B1021" t="s">
        <v>0</v>
      </c>
      <c r="D1021" s="1"/>
      <c r="E1021" s="1"/>
      <c r="F1021">
        <v>36</v>
      </c>
      <c r="G1021">
        <v>43</v>
      </c>
      <c r="H1021" s="1">
        <v>44044</v>
      </c>
      <c r="I1021" s="1">
        <v>44378</v>
      </c>
      <c r="J1021">
        <v>11</v>
      </c>
      <c r="K1021">
        <v>0</v>
      </c>
      <c r="L1021" s="1">
        <v>44228</v>
      </c>
      <c r="M1021">
        <v>360</v>
      </c>
      <c r="N1021" s="11">
        <f>_xlfn.SWITCH(Sales[[#This Row],[Subscription Type]],"Basic",10,"Premium",10,"Business",25,"Enterprise",27)</f>
        <v>10</v>
      </c>
      <c r="O1021">
        <f>IF(Sales[[#This Row],[Number of Users]]-Sales[[#This Row],[Licenses Bought]]&lt;0,0,Sales[[#This Row],[Number of Users]]-Sales[[#This Row],[Licenses Bought]])</f>
        <v>7</v>
      </c>
      <c r="P1021" s="3">
        <f>IF(Sales[[#This Row],[Sales Month]]=MAX(Sales[Sales Month]),Sales[[#This Row],[Upsell $ Per Non-Paying User]]*Sales[[#This Row],[Non-Paying Users]],0)</f>
        <v>0</v>
      </c>
      <c r="Q1021" t="str">
        <f>_xlfn.IFS(Sales[[#This Row],[Current Upsell $]]=0," ",Sales[[#This Row],[Current Upsell $]]&gt;=400,"High",Sales[[#This Row],[Current Upsell $]]&gt;=100,"Medium",Sales[[#This Row],[Current Upsell $]]&lt;100,"Low")</f>
        <v xml:space="preserve"> </v>
      </c>
      <c r="R1021" t="str">
        <f>IF(Sales[[#This Row],[Current Upsell $]]&gt;0,_xlfn.TEXTJOIN(" ",FALSE,Sales[[#This Row],[Subscription Type]],Sales[[#This Row],[Upsell Priority]],TEXT(Sales[[#This Row],[Current Upsell $]],"$#")),"")</f>
        <v/>
      </c>
    </row>
    <row r="1022" spans="1:18" x14ac:dyDescent="0.25">
      <c r="A1022">
        <v>100082</v>
      </c>
      <c r="B1022" t="s">
        <v>0</v>
      </c>
      <c r="D1022" s="1"/>
      <c r="E1022" s="1"/>
      <c r="F1022">
        <v>34</v>
      </c>
      <c r="G1022">
        <v>41</v>
      </c>
      <c r="H1022" s="1">
        <v>44044</v>
      </c>
      <c r="I1022" s="1">
        <v>44378</v>
      </c>
      <c r="J1022">
        <v>11</v>
      </c>
      <c r="K1022">
        <v>0</v>
      </c>
      <c r="L1022" s="1">
        <v>44228</v>
      </c>
      <c r="M1022">
        <v>340</v>
      </c>
      <c r="N1022" s="11">
        <f>_xlfn.SWITCH(Sales[[#This Row],[Subscription Type]],"Basic",10,"Premium",10,"Business",25,"Enterprise",27)</f>
        <v>10</v>
      </c>
      <c r="O1022">
        <f>IF(Sales[[#This Row],[Number of Users]]-Sales[[#This Row],[Licenses Bought]]&lt;0,0,Sales[[#This Row],[Number of Users]]-Sales[[#This Row],[Licenses Bought]])</f>
        <v>7</v>
      </c>
      <c r="P1022" s="3">
        <f>IF(Sales[[#This Row],[Sales Month]]=MAX(Sales[Sales Month]),Sales[[#This Row],[Upsell $ Per Non-Paying User]]*Sales[[#This Row],[Non-Paying Users]],0)</f>
        <v>0</v>
      </c>
      <c r="Q1022" t="str">
        <f>_xlfn.IFS(Sales[[#This Row],[Current Upsell $]]=0," ",Sales[[#This Row],[Current Upsell $]]&gt;=400,"High",Sales[[#This Row],[Current Upsell $]]&gt;=100,"Medium",Sales[[#This Row],[Current Upsell $]]&lt;100,"Low")</f>
        <v xml:space="preserve"> </v>
      </c>
      <c r="R1022" t="str">
        <f>IF(Sales[[#This Row],[Current Upsell $]]&gt;0,_xlfn.TEXTJOIN(" ",FALSE,Sales[[#This Row],[Subscription Type]],Sales[[#This Row],[Upsell Priority]],TEXT(Sales[[#This Row],[Current Upsell $]],"$#")),"")</f>
        <v/>
      </c>
    </row>
    <row r="1023" spans="1:18" x14ac:dyDescent="0.25">
      <c r="A1023">
        <v>100083</v>
      </c>
      <c r="B1023" t="s">
        <v>0</v>
      </c>
      <c r="D1023" s="1"/>
      <c r="E1023" s="1"/>
      <c r="F1023">
        <v>28</v>
      </c>
      <c r="G1023">
        <v>32</v>
      </c>
      <c r="H1023" s="1">
        <v>44044</v>
      </c>
      <c r="I1023" s="1">
        <v>44378</v>
      </c>
      <c r="J1023">
        <v>11</v>
      </c>
      <c r="K1023">
        <v>0</v>
      </c>
      <c r="L1023" s="1">
        <v>44228</v>
      </c>
      <c r="M1023">
        <v>280</v>
      </c>
      <c r="N1023" s="11">
        <f>_xlfn.SWITCH(Sales[[#This Row],[Subscription Type]],"Basic",10,"Premium",10,"Business",25,"Enterprise",27)</f>
        <v>10</v>
      </c>
      <c r="O1023">
        <f>IF(Sales[[#This Row],[Number of Users]]-Sales[[#This Row],[Licenses Bought]]&lt;0,0,Sales[[#This Row],[Number of Users]]-Sales[[#This Row],[Licenses Bought]])</f>
        <v>4</v>
      </c>
      <c r="P1023" s="3">
        <f>IF(Sales[[#This Row],[Sales Month]]=MAX(Sales[Sales Month]),Sales[[#This Row],[Upsell $ Per Non-Paying User]]*Sales[[#This Row],[Non-Paying Users]],0)</f>
        <v>0</v>
      </c>
      <c r="Q1023" t="str">
        <f>_xlfn.IFS(Sales[[#This Row],[Current Upsell $]]=0," ",Sales[[#This Row],[Current Upsell $]]&gt;=400,"High",Sales[[#This Row],[Current Upsell $]]&gt;=100,"Medium",Sales[[#This Row],[Current Upsell $]]&lt;100,"Low")</f>
        <v xml:space="preserve"> </v>
      </c>
      <c r="R1023" t="str">
        <f>IF(Sales[[#This Row],[Current Upsell $]]&gt;0,_xlfn.TEXTJOIN(" ",FALSE,Sales[[#This Row],[Subscription Type]],Sales[[#This Row],[Upsell Priority]],TEXT(Sales[[#This Row],[Current Upsell $]],"$#")),"")</f>
        <v/>
      </c>
    </row>
    <row r="1024" spans="1:18" x14ac:dyDescent="0.25">
      <c r="A1024">
        <v>100084</v>
      </c>
      <c r="B1024" t="s">
        <v>0</v>
      </c>
      <c r="D1024" s="1"/>
      <c r="E1024" s="1"/>
      <c r="F1024">
        <v>22</v>
      </c>
      <c r="G1024">
        <v>26</v>
      </c>
      <c r="H1024" s="1">
        <v>44044</v>
      </c>
      <c r="I1024" s="1">
        <v>44378</v>
      </c>
      <c r="J1024">
        <v>11</v>
      </c>
      <c r="K1024">
        <v>0</v>
      </c>
      <c r="L1024" s="1">
        <v>44228</v>
      </c>
      <c r="M1024">
        <v>220</v>
      </c>
      <c r="N1024" s="11">
        <f>_xlfn.SWITCH(Sales[[#This Row],[Subscription Type]],"Basic",10,"Premium",10,"Business",25,"Enterprise",27)</f>
        <v>10</v>
      </c>
      <c r="O1024">
        <f>IF(Sales[[#This Row],[Number of Users]]-Sales[[#This Row],[Licenses Bought]]&lt;0,0,Sales[[#This Row],[Number of Users]]-Sales[[#This Row],[Licenses Bought]])</f>
        <v>4</v>
      </c>
      <c r="P1024" s="3">
        <f>IF(Sales[[#This Row],[Sales Month]]=MAX(Sales[Sales Month]),Sales[[#This Row],[Upsell $ Per Non-Paying User]]*Sales[[#This Row],[Non-Paying Users]],0)</f>
        <v>0</v>
      </c>
      <c r="Q1024" t="str">
        <f>_xlfn.IFS(Sales[[#This Row],[Current Upsell $]]=0," ",Sales[[#This Row],[Current Upsell $]]&gt;=400,"High",Sales[[#This Row],[Current Upsell $]]&gt;=100,"Medium",Sales[[#This Row],[Current Upsell $]]&lt;100,"Low")</f>
        <v xml:space="preserve"> </v>
      </c>
      <c r="R1024" t="str">
        <f>IF(Sales[[#This Row],[Current Upsell $]]&gt;0,_xlfn.TEXTJOIN(" ",FALSE,Sales[[#This Row],[Subscription Type]],Sales[[#This Row],[Upsell Priority]],TEXT(Sales[[#This Row],[Current Upsell $]],"$#")),"")</f>
        <v/>
      </c>
    </row>
    <row r="1025" spans="1:18" x14ac:dyDescent="0.25">
      <c r="A1025">
        <v>100085</v>
      </c>
      <c r="B1025" t="s">
        <v>0</v>
      </c>
      <c r="D1025" s="1"/>
      <c r="E1025" s="1"/>
      <c r="F1025">
        <v>22</v>
      </c>
      <c r="G1025">
        <v>26</v>
      </c>
      <c r="H1025" s="1">
        <v>44044</v>
      </c>
      <c r="I1025" s="1">
        <v>44378</v>
      </c>
      <c r="J1025">
        <v>11</v>
      </c>
      <c r="K1025">
        <v>0</v>
      </c>
      <c r="L1025" s="1">
        <v>44228</v>
      </c>
      <c r="M1025">
        <v>220</v>
      </c>
      <c r="N1025" s="11">
        <f>_xlfn.SWITCH(Sales[[#This Row],[Subscription Type]],"Basic",10,"Premium",10,"Business",25,"Enterprise",27)</f>
        <v>10</v>
      </c>
      <c r="O1025">
        <f>IF(Sales[[#This Row],[Number of Users]]-Sales[[#This Row],[Licenses Bought]]&lt;0,0,Sales[[#This Row],[Number of Users]]-Sales[[#This Row],[Licenses Bought]])</f>
        <v>4</v>
      </c>
      <c r="P1025" s="3">
        <f>IF(Sales[[#This Row],[Sales Month]]=MAX(Sales[Sales Month]),Sales[[#This Row],[Upsell $ Per Non-Paying User]]*Sales[[#This Row],[Non-Paying Users]],0)</f>
        <v>0</v>
      </c>
      <c r="Q1025" t="str">
        <f>_xlfn.IFS(Sales[[#This Row],[Current Upsell $]]=0," ",Sales[[#This Row],[Current Upsell $]]&gt;=400,"High",Sales[[#This Row],[Current Upsell $]]&gt;=100,"Medium",Sales[[#This Row],[Current Upsell $]]&lt;100,"Low")</f>
        <v xml:space="preserve"> </v>
      </c>
      <c r="R1025" t="str">
        <f>IF(Sales[[#This Row],[Current Upsell $]]&gt;0,_xlfn.TEXTJOIN(" ",FALSE,Sales[[#This Row],[Subscription Type]],Sales[[#This Row],[Upsell Priority]],TEXT(Sales[[#This Row],[Current Upsell $]],"$#")),"")</f>
        <v/>
      </c>
    </row>
    <row r="1026" spans="1:18" x14ac:dyDescent="0.25">
      <c r="A1026">
        <v>100086</v>
      </c>
      <c r="B1026" t="s">
        <v>1</v>
      </c>
      <c r="D1026" s="1"/>
      <c r="E1026" s="1"/>
      <c r="F1026">
        <v>21</v>
      </c>
      <c r="G1026">
        <v>30</v>
      </c>
      <c r="H1026" s="1">
        <v>44044</v>
      </c>
      <c r="I1026" s="1">
        <v>44378</v>
      </c>
      <c r="J1026">
        <v>11</v>
      </c>
      <c r="K1026">
        <v>0</v>
      </c>
      <c r="L1026" s="1">
        <v>44228</v>
      </c>
      <c r="M1026">
        <v>525</v>
      </c>
      <c r="N1026" s="11">
        <f>_xlfn.SWITCH(Sales[[#This Row],[Subscription Type]],"Basic",10,"Premium",10,"Business",25,"Enterprise",27)</f>
        <v>25</v>
      </c>
      <c r="O1026">
        <f>IF(Sales[[#This Row],[Number of Users]]-Sales[[#This Row],[Licenses Bought]]&lt;0,0,Sales[[#This Row],[Number of Users]]-Sales[[#This Row],[Licenses Bought]])</f>
        <v>9</v>
      </c>
      <c r="P1026" s="3">
        <f>IF(Sales[[#This Row],[Sales Month]]=MAX(Sales[Sales Month]),Sales[[#This Row],[Upsell $ Per Non-Paying User]]*Sales[[#This Row],[Non-Paying Users]],0)</f>
        <v>0</v>
      </c>
      <c r="Q1026" t="str">
        <f>_xlfn.IFS(Sales[[#This Row],[Current Upsell $]]=0," ",Sales[[#This Row],[Current Upsell $]]&gt;=400,"High",Sales[[#This Row],[Current Upsell $]]&gt;=100,"Medium",Sales[[#This Row],[Current Upsell $]]&lt;100,"Low")</f>
        <v xml:space="preserve"> </v>
      </c>
      <c r="R1026" t="str">
        <f>IF(Sales[[#This Row],[Current Upsell $]]&gt;0,_xlfn.TEXTJOIN(" ",FALSE,Sales[[#This Row],[Subscription Type]],Sales[[#This Row],[Upsell Priority]],TEXT(Sales[[#This Row],[Current Upsell $]],"$#")),"")</f>
        <v/>
      </c>
    </row>
    <row r="1027" spans="1:18" x14ac:dyDescent="0.25">
      <c r="A1027">
        <v>100087</v>
      </c>
      <c r="B1027" t="s">
        <v>0</v>
      </c>
      <c r="D1027" s="1"/>
      <c r="E1027" s="1"/>
      <c r="F1027">
        <v>21</v>
      </c>
      <c r="G1027">
        <v>24</v>
      </c>
      <c r="H1027" s="1">
        <v>44044</v>
      </c>
      <c r="I1027" s="1">
        <v>44378</v>
      </c>
      <c r="J1027">
        <v>11</v>
      </c>
      <c r="K1027">
        <v>0</v>
      </c>
      <c r="L1027" s="1">
        <v>44228</v>
      </c>
      <c r="M1027">
        <v>210</v>
      </c>
      <c r="N1027" s="11">
        <f>_xlfn.SWITCH(Sales[[#This Row],[Subscription Type]],"Basic",10,"Premium",10,"Business",25,"Enterprise",27)</f>
        <v>10</v>
      </c>
      <c r="O1027">
        <f>IF(Sales[[#This Row],[Number of Users]]-Sales[[#This Row],[Licenses Bought]]&lt;0,0,Sales[[#This Row],[Number of Users]]-Sales[[#This Row],[Licenses Bought]])</f>
        <v>3</v>
      </c>
      <c r="P1027" s="3">
        <f>IF(Sales[[#This Row],[Sales Month]]=MAX(Sales[Sales Month]),Sales[[#This Row],[Upsell $ Per Non-Paying User]]*Sales[[#This Row],[Non-Paying Users]],0)</f>
        <v>0</v>
      </c>
      <c r="Q1027" t="str">
        <f>_xlfn.IFS(Sales[[#This Row],[Current Upsell $]]=0," ",Sales[[#This Row],[Current Upsell $]]&gt;=400,"High",Sales[[#This Row],[Current Upsell $]]&gt;=100,"Medium",Sales[[#This Row],[Current Upsell $]]&lt;100,"Low")</f>
        <v xml:space="preserve"> </v>
      </c>
      <c r="R1027" t="str">
        <f>IF(Sales[[#This Row],[Current Upsell $]]&gt;0,_xlfn.TEXTJOIN(" ",FALSE,Sales[[#This Row],[Subscription Type]],Sales[[#This Row],[Upsell Priority]],TEXT(Sales[[#This Row],[Current Upsell $]],"$#")),"")</f>
        <v/>
      </c>
    </row>
    <row r="1028" spans="1:18" x14ac:dyDescent="0.25">
      <c r="A1028">
        <v>100088</v>
      </c>
      <c r="B1028" t="s">
        <v>3</v>
      </c>
      <c r="F1028">
        <v>0</v>
      </c>
      <c r="G1028">
        <v>17</v>
      </c>
      <c r="H1028" s="1">
        <v>44044</v>
      </c>
      <c r="I1028" s="1">
        <v>44317</v>
      </c>
      <c r="J1028">
        <v>9</v>
      </c>
      <c r="K1028">
        <v>1</v>
      </c>
      <c r="L1028" s="1">
        <v>44228</v>
      </c>
      <c r="M1028">
        <v>0</v>
      </c>
      <c r="N1028" s="11">
        <f>_xlfn.SWITCH(Sales[[#This Row],[Subscription Type]],"Basic",10,"Premium",10,"Business",25,"Enterprise",27)</f>
        <v>10</v>
      </c>
      <c r="O1028">
        <f>IF(Sales[[#This Row],[Number of Users]]-Sales[[#This Row],[Licenses Bought]]&lt;0,0,Sales[[#This Row],[Number of Users]]-Sales[[#This Row],[Licenses Bought]])</f>
        <v>17</v>
      </c>
      <c r="P1028" s="3">
        <f>IF(Sales[[#This Row],[Sales Month]]=MAX(Sales[Sales Month]),Sales[[#This Row],[Upsell $ Per Non-Paying User]]*Sales[[#This Row],[Non-Paying Users]],0)</f>
        <v>0</v>
      </c>
      <c r="Q1028" t="str">
        <f>_xlfn.IFS(Sales[[#This Row],[Current Upsell $]]=0," ",Sales[[#This Row],[Current Upsell $]]&gt;=400,"High",Sales[[#This Row],[Current Upsell $]]&gt;=100,"Medium",Sales[[#This Row],[Current Upsell $]]&lt;100,"Low")</f>
        <v xml:space="preserve"> </v>
      </c>
      <c r="R1028" t="str">
        <f>IF(Sales[[#This Row],[Current Upsell $]]&gt;0,_xlfn.TEXTJOIN(" ",FALSE,Sales[[#This Row],[Subscription Type]],Sales[[#This Row],[Upsell Priority]],TEXT(Sales[[#This Row],[Current Upsell $]],"$#")),"")</f>
        <v/>
      </c>
    </row>
    <row r="1029" spans="1:18" x14ac:dyDescent="0.25">
      <c r="A1029">
        <v>100089</v>
      </c>
      <c r="B1029" t="s">
        <v>0</v>
      </c>
      <c r="D1029" s="1"/>
      <c r="E1029" s="1"/>
      <c r="F1029">
        <v>14</v>
      </c>
      <c r="G1029">
        <v>18</v>
      </c>
      <c r="H1029" s="1">
        <v>44044</v>
      </c>
      <c r="I1029" s="1">
        <v>44378</v>
      </c>
      <c r="J1029">
        <v>11</v>
      </c>
      <c r="K1029">
        <v>0</v>
      </c>
      <c r="L1029" s="1">
        <v>44228</v>
      </c>
      <c r="M1029">
        <v>140</v>
      </c>
      <c r="N1029" s="11">
        <f>_xlfn.SWITCH(Sales[[#This Row],[Subscription Type]],"Basic",10,"Premium",10,"Business",25,"Enterprise",27)</f>
        <v>10</v>
      </c>
      <c r="O1029">
        <f>IF(Sales[[#This Row],[Number of Users]]-Sales[[#This Row],[Licenses Bought]]&lt;0,0,Sales[[#This Row],[Number of Users]]-Sales[[#This Row],[Licenses Bought]])</f>
        <v>4</v>
      </c>
      <c r="P1029" s="3">
        <f>IF(Sales[[#This Row],[Sales Month]]=MAX(Sales[Sales Month]),Sales[[#This Row],[Upsell $ Per Non-Paying User]]*Sales[[#This Row],[Non-Paying Users]],0)</f>
        <v>0</v>
      </c>
      <c r="Q1029" t="str">
        <f>_xlfn.IFS(Sales[[#This Row],[Current Upsell $]]=0," ",Sales[[#This Row],[Current Upsell $]]&gt;=400,"High",Sales[[#This Row],[Current Upsell $]]&gt;=100,"Medium",Sales[[#This Row],[Current Upsell $]]&lt;100,"Low")</f>
        <v xml:space="preserve"> </v>
      </c>
      <c r="R1029" t="str">
        <f>IF(Sales[[#This Row],[Current Upsell $]]&gt;0,_xlfn.TEXTJOIN(" ",FALSE,Sales[[#This Row],[Subscription Type]],Sales[[#This Row],[Upsell Priority]],TEXT(Sales[[#This Row],[Current Upsell $]],"$#")),"")</f>
        <v/>
      </c>
    </row>
    <row r="1030" spans="1:18" x14ac:dyDescent="0.25">
      <c r="A1030">
        <v>100091</v>
      </c>
      <c r="B1030" t="s">
        <v>3</v>
      </c>
      <c r="F1030">
        <v>0</v>
      </c>
      <c r="G1030">
        <v>8</v>
      </c>
      <c r="H1030" s="1">
        <v>44044</v>
      </c>
      <c r="I1030" s="1">
        <v>44378</v>
      </c>
      <c r="J1030">
        <v>11</v>
      </c>
      <c r="K1030">
        <v>0</v>
      </c>
      <c r="L1030" s="1">
        <v>44228</v>
      </c>
      <c r="M1030">
        <v>0</v>
      </c>
      <c r="N1030" s="11">
        <f>_xlfn.SWITCH(Sales[[#This Row],[Subscription Type]],"Basic",10,"Premium",10,"Business",25,"Enterprise",27)</f>
        <v>10</v>
      </c>
      <c r="O1030">
        <f>IF(Sales[[#This Row],[Number of Users]]-Sales[[#This Row],[Licenses Bought]]&lt;0,0,Sales[[#This Row],[Number of Users]]-Sales[[#This Row],[Licenses Bought]])</f>
        <v>8</v>
      </c>
      <c r="P1030" s="3">
        <f>IF(Sales[[#This Row],[Sales Month]]=MAX(Sales[Sales Month]),Sales[[#This Row],[Upsell $ Per Non-Paying User]]*Sales[[#This Row],[Non-Paying Users]],0)</f>
        <v>0</v>
      </c>
      <c r="Q1030" t="str">
        <f>_xlfn.IFS(Sales[[#This Row],[Current Upsell $]]=0," ",Sales[[#This Row],[Current Upsell $]]&gt;=400,"High",Sales[[#This Row],[Current Upsell $]]&gt;=100,"Medium",Sales[[#This Row],[Current Upsell $]]&lt;100,"Low")</f>
        <v xml:space="preserve"> </v>
      </c>
      <c r="R1030" t="str">
        <f>IF(Sales[[#This Row],[Current Upsell $]]&gt;0,_xlfn.TEXTJOIN(" ",FALSE,Sales[[#This Row],[Subscription Type]],Sales[[#This Row],[Upsell Priority]],TEXT(Sales[[#This Row],[Current Upsell $]],"$#")),"")</f>
        <v/>
      </c>
    </row>
    <row r="1031" spans="1:18" x14ac:dyDescent="0.25">
      <c r="A1031">
        <v>100092</v>
      </c>
      <c r="B1031" t="s">
        <v>0</v>
      </c>
      <c r="F1031">
        <v>7</v>
      </c>
      <c r="G1031">
        <v>10</v>
      </c>
      <c r="H1031" s="1">
        <v>44044</v>
      </c>
      <c r="I1031" s="1">
        <v>44317</v>
      </c>
      <c r="J1031">
        <v>9</v>
      </c>
      <c r="K1031">
        <v>1</v>
      </c>
      <c r="L1031" s="1">
        <v>44228</v>
      </c>
      <c r="M1031">
        <v>70</v>
      </c>
      <c r="N1031" s="11">
        <f>_xlfn.SWITCH(Sales[[#This Row],[Subscription Type]],"Basic",10,"Premium",10,"Business",25,"Enterprise",27)</f>
        <v>10</v>
      </c>
      <c r="O1031">
        <f>IF(Sales[[#This Row],[Number of Users]]-Sales[[#This Row],[Licenses Bought]]&lt;0,0,Sales[[#This Row],[Number of Users]]-Sales[[#This Row],[Licenses Bought]])</f>
        <v>3</v>
      </c>
      <c r="P1031" s="3">
        <f>IF(Sales[[#This Row],[Sales Month]]=MAX(Sales[Sales Month]),Sales[[#This Row],[Upsell $ Per Non-Paying User]]*Sales[[#This Row],[Non-Paying Users]],0)</f>
        <v>0</v>
      </c>
      <c r="Q1031" t="str">
        <f>_xlfn.IFS(Sales[[#This Row],[Current Upsell $]]=0," ",Sales[[#This Row],[Current Upsell $]]&gt;=400,"High",Sales[[#This Row],[Current Upsell $]]&gt;=100,"Medium",Sales[[#This Row],[Current Upsell $]]&lt;100,"Low")</f>
        <v xml:space="preserve"> </v>
      </c>
      <c r="R1031" t="str">
        <f>IF(Sales[[#This Row],[Current Upsell $]]&gt;0,_xlfn.TEXTJOIN(" ",FALSE,Sales[[#This Row],[Subscription Type]],Sales[[#This Row],[Upsell Priority]],TEXT(Sales[[#This Row],[Current Upsell $]],"$#")),"")</f>
        <v/>
      </c>
    </row>
    <row r="1032" spans="1:18" x14ac:dyDescent="0.25">
      <c r="A1032">
        <v>100094</v>
      </c>
      <c r="B1032" t="s">
        <v>0</v>
      </c>
      <c r="F1032">
        <v>4</v>
      </c>
      <c r="G1032">
        <v>6</v>
      </c>
      <c r="H1032" s="1">
        <v>44044</v>
      </c>
      <c r="I1032" s="1">
        <v>44287</v>
      </c>
      <c r="J1032">
        <v>8</v>
      </c>
      <c r="K1032">
        <v>2</v>
      </c>
      <c r="L1032" s="1">
        <v>44228</v>
      </c>
      <c r="M1032">
        <v>40</v>
      </c>
      <c r="N1032" s="11">
        <f>_xlfn.SWITCH(Sales[[#This Row],[Subscription Type]],"Basic",10,"Premium",10,"Business",25,"Enterprise",27)</f>
        <v>10</v>
      </c>
      <c r="O1032">
        <f>IF(Sales[[#This Row],[Number of Users]]-Sales[[#This Row],[Licenses Bought]]&lt;0,0,Sales[[#This Row],[Number of Users]]-Sales[[#This Row],[Licenses Bought]])</f>
        <v>2</v>
      </c>
      <c r="P1032" s="3">
        <f>IF(Sales[[#This Row],[Sales Month]]=MAX(Sales[Sales Month]),Sales[[#This Row],[Upsell $ Per Non-Paying User]]*Sales[[#This Row],[Non-Paying Users]],0)</f>
        <v>0</v>
      </c>
      <c r="Q1032" t="str">
        <f>_xlfn.IFS(Sales[[#This Row],[Current Upsell $]]=0," ",Sales[[#This Row],[Current Upsell $]]&gt;=400,"High",Sales[[#This Row],[Current Upsell $]]&gt;=100,"Medium",Sales[[#This Row],[Current Upsell $]]&lt;100,"Low")</f>
        <v xml:space="preserve"> </v>
      </c>
      <c r="R1032" t="str">
        <f>IF(Sales[[#This Row],[Current Upsell $]]&gt;0,_xlfn.TEXTJOIN(" ",FALSE,Sales[[#This Row],[Subscription Type]],Sales[[#This Row],[Upsell Priority]],TEXT(Sales[[#This Row],[Current Upsell $]],"$#")),"")</f>
        <v/>
      </c>
    </row>
    <row r="1033" spans="1:18" x14ac:dyDescent="0.25">
      <c r="A1033">
        <v>100096</v>
      </c>
      <c r="B1033" t="s">
        <v>0</v>
      </c>
      <c r="D1033" s="1"/>
      <c r="E1033" s="1"/>
      <c r="F1033">
        <v>4</v>
      </c>
      <c r="G1033">
        <v>7</v>
      </c>
      <c r="H1033" s="1">
        <v>44044</v>
      </c>
      <c r="I1033" s="1">
        <v>44378</v>
      </c>
      <c r="J1033">
        <v>11</v>
      </c>
      <c r="K1033">
        <v>0</v>
      </c>
      <c r="L1033" s="1">
        <v>44228</v>
      </c>
      <c r="M1033">
        <v>40</v>
      </c>
      <c r="N1033" s="11">
        <f>_xlfn.SWITCH(Sales[[#This Row],[Subscription Type]],"Basic",10,"Premium",10,"Business",25,"Enterprise",27)</f>
        <v>10</v>
      </c>
      <c r="O1033">
        <f>IF(Sales[[#This Row],[Number of Users]]-Sales[[#This Row],[Licenses Bought]]&lt;0,0,Sales[[#This Row],[Number of Users]]-Sales[[#This Row],[Licenses Bought]])</f>
        <v>3</v>
      </c>
      <c r="P1033" s="3">
        <f>IF(Sales[[#This Row],[Sales Month]]=MAX(Sales[Sales Month]),Sales[[#This Row],[Upsell $ Per Non-Paying User]]*Sales[[#This Row],[Non-Paying Users]],0)</f>
        <v>0</v>
      </c>
      <c r="Q1033" t="str">
        <f>_xlfn.IFS(Sales[[#This Row],[Current Upsell $]]=0," ",Sales[[#This Row],[Current Upsell $]]&gt;=400,"High",Sales[[#This Row],[Current Upsell $]]&gt;=100,"Medium",Sales[[#This Row],[Current Upsell $]]&lt;100,"Low")</f>
        <v xml:space="preserve"> </v>
      </c>
      <c r="R1033" t="str">
        <f>IF(Sales[[#This Row],[Current Upsell $]]&gt;0,_xlfn.TEXTJOIN(" ",FALSE,Sales[[#This Row],[Subscription Type]],Sales[[#This Row],[Upsell Priority]],TEXT(Sales[[#This Row],[Current Upsell $]],"$#")),"")</f>
        <v/>
      </c>
    </row>
    <row r="1034" spans="1:18" x14ac:dyDescent="0.25">
      <c r="A1034">
        <v>100100</v>
      </c>
      <c r="B1034" t="s">
        <v>3</v>
      </c>
      <c r="F1034">
        <v>0</v>
      </c>
      <c r="G1034">
        <v>3</v>
      </c>
      <c r="H1034" s="1">
        <v>44044</v>
      </c>
      <c r="I1034" s="1">
        <v>44256</v>
      </c>
      <c r="J1034">
        <v>7</v>
      </c>
      <c r="K1034">
        <v>3</v>
      </c>
      <c r="L1034" s="1">
        <v>44228</v>
      </c>
      <c r="M1034">
        <v>0</v>
      </c>
      <c r="N1034" s="11">
        <f>_xlfn.SWITCH(Sales[[#This Row],[Subscription Type]],"Basic",10,"Premium",10,"Business",25,"Enterprise",27)</f>
        <v>10</v>
      </c>
      <c r="O1034">
        <f>IF(Sales[[#This Row],[Number of Users]]-Sales[[#This Row],[Licenses Bought]]&lt;0,0,Sales[[#This Row],[Number of Users]]-Sales[[#This Row],[Licenses Bought]])</f>
        <v>3</v>
      </c>
      <c r="P1034" s="3">
        <f>IF(Sales[[#This Row],[Sales Month]]=MAX(Sales[Sales Month]),Sales[[#This Row],[Upsell $ Per Non-Paying User]]*Sales[[#This Row],[Non-Paying Users]],0)</f>
        <v>0</v>
      </c>
      <c r="Q1034" t="str">
        <f>_xlfn.IFS(Sales[[#This Row],[Current Upsell $]]=0," ",Sales[[#This Row],[Current Upsell $]]&gt;=400,"High",Sales[[#This Row],[Current Upsell $]]&gt;=100,"Medium",Sales[[#This Row],[Current Upsell $]]&lt;100,"Low")</f>
        <v xml:space="preserve"> </v>
      </c>
      <c r="R1034" t="str">
        <f>IF(Sales[[#This Row],[Current Upsell $]]&gt;0,_xlfn.TEXTJOIN(" ",FALSE,Sales[[#This Row],[Subscription Type]],Sales[[#This Row],[Upsell Priority]],TEXT(Sales[[#This Row],[Current Upsell $]],"$#")),"")</f>
        <v/>
      </c>
    </row>
    <row r="1035" spans="1:18" x14ac:dyDescent="0.25">
      <c r="A1035">
        <v>100103</v>
      </c>
      <c r="B1035" t="s">
        <v>3</v>
      </c>
      <c r="F1035">
        <v>0</v>
      </c>
      <c r="G1035">
        <v>2</v>
      </c>
      <c r="H1035" s="1">
        <v>44044</v>
      </c>
      <c r="I1035" s="1">
        <v>44256</v>
      </c>
      <c r="J1035">
        <v>7</v>
      </c>
      <c r="K1035">
        <v>3</v>
      </c>
      <c r="L1035" s="1">
        <v>44228</v>
      </c>
      <c r="M1035">
        <v>0</v>
      </c>
      <c r="N1035" s="11">
        <f>_xlfn.SWITCH(Sales[[#This Row],[Subscription Type]],"Basic",10,"Premium",10,"Business",25,"Enterprise",27)</f>
        <v>10</v>
      </c>
      <c r="O1035">
        <f>IF(Sales[[#This Row],[Number of Users]]-Sales[[#This Row],[Licenses Bought]]&lt;0,0,Sales[[#This Row],[Number of Users]]-Sales[[#This Row],[Licenses Bought]])</f>
        <v>2</v>
      </c>
      <c r="P1035" s="3">
        <f>IF(Sales[[#This Row],[Sales Month]]=MAX(Sales[Sales Month]),Sales[[#This Row],[Upsell $ Per Non-Paying User]]*Sales[[#This Row],[Non-Paying Users]],0)</f>
        <v>0</v>
      </c>
      <c r="Q1035" t="str">
        <f>_xlfn.IFS(Sales[[#This Row],[Current Upsell $]]=0," ",Sales[[#This Row],[Current Upsell $]]&gt;=400,"High",Sales[[#This Row],[Current Upsell $]]&gt;=100,"Medium",Sales[[#This Row],[Current Upsell $]]&lt;100,"Low")</f>
        <v xml:space="preserve"> </v>
      </c>
      <c r="R1035" t="str">
        <f>IF(Sales[[#This Row],[Current Upsell $]]&gt;0,_xlfn.TEXTJOIN(" ",FALSE,Sales[[#This Row],[Subscription Type]],Sales[[#This Row],[Upsell Priority]],TEXT(Sales[[#This Row],[Current Upsell $]],"$#")),"")</f>
        <v/>
      </c>
    </row>
    <row r="1036" spans="1:18" x14ac:dyDescent="0.25">
      <c r="A1036">
        <v>100106</v>
      </c>
      <c r="B1036" t="s">
        <v>3</v>
      </c>
      <c r="F1036">
        <v>0</v>
      </c>
      <c r="G1036">
        <v>2</v>
      </c>
      <c r="H1036" s="1">
        <v>44044</v>
      </c>
      <c r="I1036" s="1">
        <v>44228</v>
      </c>
      <c r="J1036">
        <v>6</v>
      </c>
      <c r="K1036">
        <v>4</v>
      </c>
      <c r="L1036" s="1">
        <v>44228</v>
      </c>
      <c r="M1036">
        <v>0</v>
      </c>
      <c r="N1036" s="11">
        <f>_xlfn.SWITCH(Sales[[#This Row],[Subscription Type]],"Basic",10,"Premium",10,"Business",25,"Enterprise",27)</f>
        <v>10</v>
      </c>
      <c r="O1036">
        <f>IF(Sales[[#This Row],[Number of Users]]-Sales[[#This Row],[Licenses Bought]]&lt;0,0,Sales[[#This Row],[Number of Users]]-Sales[[#This Row],[Licenses Bought]])</f>
        <v>2</v>
      </c>
      <c r="P1036" s="3">
        <f>IF(Sales[[#This Row],[Sales Month]]=MAX(Sales[Sales Month]),Sales[[#This Row],[Upsell $ Per Non-Paying User]]*Sales[[#This Row],[Non-Paying Users]],0)</f>
        <v>0</v>
      </c>
      <c r="Q1036" t="str">
        <f>_xlfn.IFS(Sales[[#This Row],[Current Upsell $]]=0," ",Sales[[#This Row],[Current Upsell $]]&gt;=400,"High",Sales[[#This Row],[Current Upsell $]]&gt;=100,"Medium",Sales[[#This Row],[Current Upsell $]]&lt;100,"Low")</f>
        <v xml:space="preserve"> </v>
      </c>
      <c r="R1036" t="str">
        <f>IF(Sales[[#This Row],[Current Upsell $]]&gt;0,_xlfn.TEXTJOIN(" ",FALSE,Sales[[#This Row],[Subscription Type]],Sales[[#This Row],[Upsell Priority]],TEXT(Sales[[#This Row],[Current Upsell $]],"$#")),"")</f>
        <v/>
      </c>
    </row>
    <row r="1037" spans="1:18" x14ac:dyDescent="0.25">
      <c r="A1037">
        <v>100108</v>
      </c>
      <c r="B1037" t="s">
        <v>0</v>
      </c>
      <c r="D1037" s="1"/>
      <c r="E1037" s="1"/>
      <c r="F1037">
        <v>1</v>
      </c>
      <c r="G1037">
        <v>2</v>
      </c>
      <c r="H1037" s="1">
        <v>44044</v>
      </c>
      <c r="I1037" s="1">
        <v>44378</v>
      </c>
      <c r="J1037">
        <v>11</v>
      </c>
      <c r="K1037">
        <v>0</v>
      </c>
      <c r="L1037" s="1">
        <v>44228</v>
      </c>
      <c r="M1037">
        <v>10</v>
      </c>
      <c r="N1037" s="11">
        <f>_xlfn.SWITCH(Sales[[#This Row],[Subscription Type]],"Basic",10,"Premium",10,"Business",25,"Enterprise",27)</f>
        <v>10</v>
      </c>
      <c r="O1037">
        <f>IF(Sales[[#This Row],[Number of Users]]-Sales[[#This Row],[Licenses Bought]]&lt;0,0,Sales[[#This Row],[Number of Users]]-Sales[[#This Row],[Licenses Bought]])</f>
        <v>1</v>
      </c>
      <c r="P1037" s="3">
        <f>IF(Sales[[#This Row],[Sales Month]]=MAX(Sales[Sales Month]),Sales[[#This Row],[Upsell $ Per Non-Paying User]]*Sales[[#This Row],[Non-Paying Users]],0)</f>
        <v>0</v>
      </c>
      <c r="Q1037" t="str">
        <f>_xlfn.IFS(Sales[[#This Row],[Current Upsell $]]=0," ",Sales[[#This Row],[Current Upsell $]]&gt;=400,"High",Sales[[#This Row],[Current Upsell $]]&gt;=100,"Medium",Sales[[#This Row],[Current Upsell $]]&lt;100,"Low")</f>
        <v xml:space="preserve"> </v>
      </c>
      <c r="R1037" t="str">
        <f>IF(Sales[[#This Row],[Current Upsell $]]&gt;0,_xlfn.TEXTJOIN(" ",FALSE,Sales[[#This Row],[Subscription Type]],Sales[[#This Row],[Upsell Priority]],TEXT(Sales[[#This Row],[Current Upsell $]],"$#")),"")</f>
        <v/>
      </c>
    </row>
    <row r="1038" spans="1:18" x14ac:dyDescent="0.25">
      <c r="A1038">
        <v>100109</v>
      </c>
      <c r="B1038" t="s">
        <v>0</v>
      </c>
      <c r="D1038" s="1"/>
      <c r="E1038" s="1"/>
      <c r="F1038">
        <v>1</v>
      </c>
      <c r="G1038">
        <v>1</v>
      </c>
      <c r="H1038" s="1">
        <v>44044</v>
      </c>
      <c r="I1038" s="1">
        <v>44378</v>
      </c>
      <c r="J1038">
        <v>11</v>
      </c>
      <c r="K1038">
        <v>0</v>
      </c>
      <c r="L1038" s="1">
        <v>44228</v>
      </c>
      <c r="M1038">
        <v>10</v>
      </c>
      <c r="N1038" s="11">
        <f>_xlfn.SWITCH(Sales[[#This Row],[Subscription Type]],"Basic",10,"Premium",10,"Business",25,"Enterprise",27)</f>
        <v>10</v>
      </c>
      <c r="O1038">
        <f>IF(Sales[[#This Row],[Number of Users]]-Sales[[#This Row],[Licenses Bought]]&lt;0,0,Sales[[#This Row],[Number of Users]]-Sales[[#This Row],[Licenses Bought]])</f>
        <v>0</v>
      </c>
      <c r="P1038" s="3">
        <f>IF(Sales[[#This Row],[Sales Month]]=MAX(Sales[Sales Month]),Sales[[#This Row],[Upsell $ Per Non-Paying User]]*Sales[[#This Row],[Non-Paying Users]],0)</f>
        <v>0</v>
      </c>
      <c r="Q1038" t="str">
        <f>_xlfn.IFS(Sales[[#This Row],[Current Upsell $]]=0," ",Sales[[#This Row],[Current Upsell $]]&gt;=400,"High",Sales[[#This Row],[Current Upsell $]]&gt;=100,"Medium",Sales[[#This Row],[Current Upsell $]]&lt;100,"Low")</f>
        <v xml:space="preserve"> </v>
      </c>
      <c r="R1038" t="str">
        <f>IF(Sales[[#This Row],[Current Upsell $]]&gt;0,_xlfn.TEXTJOIN(" ",FALSE,Sales[[#This Row],[Subscription Type]],Sales[[#This Row],[Upsell Priority]],TEXT(Sales[[#This Row],[Current Upsell $]],"$#")),"")</f>
        <v/>
      </c>
    </row>
    <row r="1039" spans="1:18" x14ac:dyDescent="0.25">
      <c r="A1039">
        <v>100110</v>
      </c>
      <c r="B1039" t="s">
        <v>0</v>
      </c>
      <c r="D1039" s="1"/>
      <c r="E1039" s="1"/>
      <c r="F1039">
        <v>62</v>
      </c>
      <c r="G1039">
        <v>64</v>
      </c>
      <c r="H1039" s="1">
        <v>44075</v>
      </c>
      <c r="I1039" s="1">
        <v>44378</v>
      </c>
      <c r="J1039">
        <v>10</v>
      </c>
      <c r="K1039">
        <v>0</v>
      </c>
      <c r="L1039" s="1">
        <v>44228</v>
      </c>
      <c r="M1039">
        <v>620</v>
      </c>
      <c r="N1039" s="11">
        <f>_xlfn.SWITCH(Sales[[#This Row],[Subscription Type]],"Basic",10,"Premium",10,"Business",25,"Enterprise",27)</f>
        <v>10</v>
      </c>
      <c r="O1039">
        <f>IF(Sales[[#This Row],[Number of Users]]-Sales[[#This Row],[Licenses Bought]]&lt;0,0,Sales[[#This Row],[Number of Users]]-Sales[[#This Row],[Licenses Bought]])</f>
        <v>2</v>
      </c>
      <c r="P1039" s="3">
        <f>IF(Sales[[#This Row],[Sales Month]]=MAX(Sales[Sales Month]),Sales[[#This Row],[Upsell $ Per Non-Paying User]]*Sales[[#This Row],[Non-Paying Users]],0)</f>
        <v>0</v>
      </c>
      <c r="Q1039" t="str">
        <f>_xlfn.IFS(Sales[[#This Row],[Current Upsell $]]=0," ",Sales[[#This Row],[Current Upsell $]]&gt;=400,"High",Sales[[#This Row],[Current Upsell $]]&gt;=100,"Medium",Sales[[#This Row],[Current Upsell $]]&lt;100,"Low")</f>
        <v xml:space="preserve"> </v>
      </c>
      <c r="R1039" t="str">
        <f>IF(Sales[[#This Row],[Current Upsell $]]&gt;0,_xlfn.TEXTJOIN(" ",FALSE,Sales[[#This Row],[Subscription Type]],Sales[[#This Row],[Upsell Priority]],TEXT(Sales[[#This Row],[Current Upsell $]],"$#")),"")</f>
        <v/>
      </c>
    </row>
    <row r="1040" spans="1:18" x14ac:dyDescent="0.25">
      <c r="A1040">
        <v>100112</v>
      </c>
      <c r="B1040" t="s">
        <v>1</v>
      </c>
      <c r="D1040" s="1"/>
      <c r="E1040" s="1"/>
      <c r="F1040">
        <v>47</v>
      </c>
      <c r="G1040">
        <v>53</v>
      </c>
      <c r="H1040" s="1">
        <v>44075</v>
      </c>
      <c r="I1040" s="1">
        <v>44378</v>
      </c>
      <c r="J1040">
        <v>10</v>
      </c>
      <c r="K1040">
        <v>0</v>
      </c>
      <c r="L1040" s="1">
        <v>44228</v>
      </c>
      <c r="M1040">
        <v>1175</v>
      </c>
      <c r="N1040" s="11">
        <f>_xlfn.SWITCH(Sales[[#This Row],[Subscription Type]],"Basic",10,"Premium",10,"Business",25,"Enterprise",27)</f>
        <v>25</v>
      </c>
      <c r="O1040">
        <f>IF(Sales[[#This Row],[Number of Users]]-Sales[[#This Row],[Licenses Bought]]&lt;0,0,Sales[[#This Row],[Number of Users]]-Sales[[#This Row],[Licenses Bought]])</f>
        <v>6</v>
      </c>
      <c r="P1040" s="3">
        <f>IF(Sales[[#This Row],[Sales Month]]=MAX(Sales[Sales Month]),Sales[[#This Row],[Upsell $ Per Non-Paying User]]*Sales[[#This Row],[Non-Paying Users]],0)</f>
        <v>0</v>
      </c>
      <c r="Q1040" t="str">
        <f>_xlfn.IFS(Sales[[#This Row],[Current Upsell $]]=0," ",Sales[[#This Row],[Current Upsell $]]&gt;=400,"High",Sales[[#This Row],[Current Upsell $]]&gt;=100,"Medium",Sales[[#This Row],[Current Upsell $]]&lt;100,"Low")</f>
        <v xml:space="preserve"> </v>
      </c>
      <c r="R1040" t="str">
        <f>IF(Sales[[#This Row],[Current Upsell $]]&gt;0,_xlfn.TEXTJOIN(" ",FALSE,Sales[[#This Row],[Subscription Type]],Sales[[#This Row],[Upsell Priority]],TEXT(Sales[[#This Row],[Current Upsell $]],"$#")),"")</f>
        <v/>
      </c>
    </row>
    <row r="1041" spans="1:18" x14ac:dyDescent="0.25">
      <c r="A1041">
        <v>100113</v>
      </c>
      <c r="B1041" t="s">
        <v>1</v>
      </c>
      <c r="D1041" s="1"/>
      <c r="E1041" s="1"/>
      <c r="F1041">
        <v>45</v>
      </c>
      <c r="G1041">
        <v>51</v>
      </c>
      <c r="H1041" s="1">
        <v>44075</v>
      </c>
      <c r="I1041" s="1">
        <v>44378</v>
      </c>
      <c r="J1041">
        <v>10</v>
      </c>
      <c r="K1041">
        <v>0</v>
      </c>
      <c r="L1041" s="1">
        <v>44228</v>
      </c>
      <c r="M1041">
        <v>1125</v>
      </c>
      <c r="N1041" s="11">
        <f>_xlfn.SWITCH(Sales[[#This Row],[Subscription Type]],"Basic",10,"Premium",10,"Business",25,"Enterprise",27)</f>
        <v>25</v>
      </c>
      <c r="O1041">
        <f>IF(Sales[[#This Row],[Number of Users]]-Sales[[#This Row],[Licenses Bought]]&lt;0,0,Sales[[#This Row],[Number of Users]]-Sales[[#This Row],[Licenses Bought]])</f>
        <v>6</v>
      </c>
      <c r="P1041" s="3">
        <f>IF(Sales[[#This Row],[Sales Month]]=MAX(Sales[Sales Month]),Sales[[#This Row],[Upsell $ Per Non-Paying User]]*Sales[[#This Row],[Non-Paying Users]],0)</f>
        <v>0</v>
      </c>
      <c r="Q1041" t="str">
        <f>_xlfn.IFS(Sales[[#This Row],[Current Upsell $]]=0," ",Sales[[#This Row],[Current Upsell $]]&gt;=400,"High",Sales[[#This Row],[Current Upsell $]]&gt;=100,"Medium",Sales[[#This Row],[Current Upsell $]]&lt;100,"Low")</f>
        <v xml:space="preserve"> </v>
      </c>
      <c r="R1041" t="str">
        <f>IF(Sales[[#This Row],[Current Upsell $]]&gt;0,_xlfn.TEXTJOIN(" ",FALSE,Sales[[#This Row],[Subscription Type]],Sales[[#This Row],[Upsell Priority]],TEXT(Sales[[#This Row],[Current Upsell $]],"$#")),"")</f>
        <v/>
      </c>
    </row>
    <row r="1042" spans="1:18" x14ac:dyDescent="0.25">
      <c r="A1042">
        <v>100114</v>
      </c>
      <c r="B1042" t="s">
        <v>1</v>
      </c>
      <c r="D1042" s="1"/>
      <c r="E1042" s="1"/>
      <c r="F1042">
        <v>43</v>
      </c>
      <c r="G1042">
        <v>54</v>
      </c>
      <c r="H1042" s="1">
        <v>44075</v>
      </c>
      <c r="I1042" s="1">
        <v>44378</v>
      </c>
      <c r="J1042">
        <v>10</v>
      </c>
      <c r="K1042">
        <v>0</v>
      </c>
      <c r="L1042" s="1">
        <v>44228</v>
      </c>
      <c r="M1042">
        <v>1075</v>
      </c>
      <c r="N1042" s="11">
        <f>_xlfn.SWITCH(Sales[[#This Row],[Subscription Type]],"Basic",10,"Premium",10,"Business",25,"Enterprise",27)</f>
        <v>25</v>
      </c>
      <c r="O1042">
        <f>IF(Sales[[#This Row],[Number of Users]]-Sales[[#This Row],[Licenses Bought]]&lt;0,0,Sales[[#This Row],[Number of Users]]-Sales[[#This Row],[Licenses Bought]])</f>
        <v>11</v>
      </c>
      <c r="P1042" s="3">
        <f>IF(Sales[[#This Row],[Sales Month]]=MAX(Sales[Sales Month]),Sales[[#This Row],[Upsell $ Per Non-Paying User]]*Sales[[#This Row],[Non-Paying Users]],0)</f>
        <v>0</v>
      </c>
      <c r="Q1042" t="str">
        <f>_xlfn.IFS(Sales[[#This Row],[Current Upsell $]]=0," ",Sales[[#This Row],[Current Upsell $]]&gt;=400,"High",Sales[[#This Row],[Current Upsell $]]&gt;=100,"Medium",Sales[[#This Row],[Current Upsell $]]&lt;100,"Low")</f>
        <v xml:space="preserve"> </v>
      </c>
      <c r="R1042" t="str">
        <f>IF(Sales[[#This Row],[Current Upsell $]]&gt;0,_xlfn.TEXTJOIN(" ",FALSE,Sales[[#This Row],[Subscription Type]],Sales[[#This Row],[Upsell Priority]],TEXT(Sales[[#This Row],[Current Upsell $]],"$#")),"")</f>
        <v/>
      </c>
    </row>
    <row r="1043" spans="1:18" x14ac:dyDescent="0.25">
      <c r="A1043">
        <v>100115</v>
      </c>
      <c r="B1043" t="s">
        <v>0</v>
      </c>
      <c r="D1043" s="1"/>
      <c r="E1043" s="1"/>
      <c r="F1043">
        <v>33</v>
      </c>
      <c r="G1043">
        <v>43</v>
      </c>
      <c r="H1043" s="1">
        <v>44075</v>
      </c>
      <c r="I1043" s="1">
        <v>44378</v>
      </c>
      <c r="J1043">
        <v>10</v>
      </c>
      <c r="K1043">
        <v>0</v>
      </c>
      <c r="L1043" s="1">
        <v>44228</v>
      </c>
      <c r="M1043">
        <v>330</v>
      </c>
      <c r="N1043" s="11">
        <f>_xlfn.SWITCH(Sales[[#This Row],[Subscription Type]],"Basic",10,"Premium",10,"Business",25,"Enterprise",27)</f>
        <v>10</v>
      </c>
      <c r="O1043">
        <f>IF(Sales[[#This Row],[Number of Users]]-Sales[[#This Row],[Licenses Bought]]&lt;0,0,Sales[[#This Row],[Number of Users]]-Sales[[#This Row],[Licenses Bought]])</f>
        <v>10</v>
      </c>
      <c r="P1043" s="3">
        <f>IF(Sales[[#This Row],[Sales Month]]=MAX(Sales[Sales Month]),Sales[[#This Row],[Upsell $ Per Non-Paying User]]*Sales[[#This Row],[Non-Paying Users]],0)</f>
        <v>0</v>
      </c>
      <c r="Q1043" t="str">
        <f>_xlfn.IFS(Sales[[#This Row],[Current Upsell $]]=0," ",Sales[[#This Row],[Current Upsell $]]&gt;=400,"High",Sales[[#This Row],[Current Upsell $]]&gt;=100,"Medium",Sales[[#This Row],[Current Upsell $]]&lt;100,"Low")</f>
        <v xml:space="preserve"> </v>
      </c>
      <c r="R1043" t="str">
        <f>IF(Sales[[#This Row],[Current Upsell $]]&gt;0,_xlfn.TEXTJOIN(" ",FALSE,Sales[[#This Row],[Subscription Type]],Sales[[#This Row],[Upsell Priority]],TEXT(Sales[[#This Row],[Current Upsell $]],"$#")),"")</f>
        <v/>
      </c>
    </row>
    <row r="1044" spans="1:18" x14ac:dyDescent="0.25">
      <c r="A1044">
        <v>100196</v>
      </c>
      <c r="B1044" t="s">
        <v>3</v>
      </c>
      <c r="D1044" s="1"/>
      <c r="E1044" s="1"/>
      <c r="F1044">
        <v>0</v>
      </c>
      <c r="G1044">
        <v>53</v>
      </c>
      <c r="H1044" s="1">
        <v>44228</v>
      </c>
      <c r="I1044" s="1">
        <v>44378</v>
      </c>
      <c r="J1044">
        <v>5</v>
      </c>
      <c r="K1044">
        <v>0</v>
      </c>
      <c r="L1044" s="1">
        <v>44228</v>
      </c>
      <c r="M1044">
        <v>0</v>
      </c>
      <c r="N1044" s="11">
        <f>_xlfn.SWITCH(Sales[[#This Row],[Subscription Type]],"Basic",10,"Premium",10,"Business",25,"Enterprise",27)</f>
        <v>10</v>
      </c>
      <c r="O1044">
        <f>IF(Sales[[#This Row],[Number of Users]]-Sales[[#This Row],[Licenses Bought]]&lt;0,0,Sales[[#This Row],[Number of Users]]-Sales[[#This Row],[Licenses Bought]])</f>
        <v>53</v>
      </c>
      <c r="P1044" s="3">
        <f>IF(Sales[[#This Row],[Sales Month]]=MAX(Sales[Sales Month]),Sales[[#This Row],[Upsell $ Per Non-Paying User]]*Sales[[#This Row],[Non-Paying Users]],0)</f>
        <v>0</v>
      </c>
      <c r="Q1044" t="str">
        <f>_xlfn.IFS(Sales[[#This Row],[Current Upsell $]]=0," ",Sales[[#This Row],[Current Upsell $]]&gt;=400,"High",Sales[[#This Row],[Current Upsell $]]&gt;=100,"Medium",Sales[[#This Row],[Current Upsell $]]&lt;100,"Low")</f>
        <v xml:space="preserve"> </v>
      </c>
      <c r="R1044" t="str">
        <f>IF(Sales[[#This Row],[Current Upsell $]]&gt;0,_xlfn.TEXTJOIN(" ",FALSE,Sales[[#This Row],[Subscription Type]],Sales[[#This Row],[Upsell Priority]],TEXT(Sales[[#This Row],[Current Upsell $]],"$#")),"")</f>
        <v/>
      </c>
    </row>
    <row r="1045" spans="1:18" x14ac:dyDescent="0.25">
      <c r="A1045">
        <v>100116</v>
      </c>
      <c r="B1045" t="s">
        <v>0</v>
      </c>
      <c r="D1045" s="1"/>
      <c r="E1045" s="1"/>
      <c r="F1045">
        <v>32</v>
      </c>
      <c r="G1045">
        <v>40</v>
      </c>
      <c r="H1045" s="1">
        <v>44075</v>
      </c>
      <c r="I1045" s="1">
        <v>44378</v>
      </c>
      <c r="J1045">
        <v>10</v>
      </c>
      <c r="K1045">
        <v>0</v>
      </c>
      <c r="L1045" s="1">
        <v>44228</v>
      </c>
      <c r="M1045">
        <v>320</v>
      </c>
      <c r="N1045" s="11">
        <f>_xlfn.SWITCH(Sales[[#This Row],[Subscription Type]],"Basic",10,"Premium",10,"Business",25,"Enterprise",27)</f>
        <v>10</v>
      </c>
      <c r="O1045">
        <f>IF(Sales[[#This Row],[Number of Users]]-Sales[[#This Row],[Licenses Bought]]&lt;0,0,Sales[[#This Row],[Number of Users]]-Sales[[#This Row],[Licenses Bought]])</f>
        <v>8</v>
      </c>
      <c r="P1045" s="3">
        <f>IF(Sales[[#This Row],[Sales Month]]=MAX(Sales[Sales Month]),Sales[[#This Row],[Upsell $ Per Non-Paying User]]*Sales[[#This Row],[Non-Paying Users]],0)</f>
        <v>0</v>
      </c>
      <c r="Q1045" t="str">
        <f>_xlfn.IFS(Sales[[#This Row],[Current Upsell $]]=0," ",Sales[[#This Row],[Current Upsell $]]&gt;=400,"High",Sales[[#This Row],[Current Upsell $]]&gt;=100,"Medium",Sales[[#This Row],[Current Upsell $]]&lt;100,"Low")</f>
        <v xml:space="preserve"> </v>
      </c>
      <c r="R1045" t="str">
        <f>IF(Sales[[#This Row],[Current Upsell $]]&gt;0,_xlfn.TEXTJOIN(" ",FALSE,Sales[[#This Row],[Subscription Type]],Sales[[#This Row],[Upsell Priority]],TEXT(Sales[[#This Row],[Current Upsell $]],"$#")),"")</f>
        <v/>
      </c>
    </row>
    <row r="1046" spans="1:18" x14ac:dyDescent="0.25">
      <c r="A1046">
        <v>100117</v>
      </c>
      <c r="B1046" t="s">
        <v>1</v>
      </c>
      <c r="D1046" s="1"/>
      <c r="E1046" s="1"/>
      <c r="F1046">
        <v>31</v>
      </c>
      <c r="G1046">
        <v>34</v>
      </c>
      <c r="H1046" s="1">
        <v>44075</v>
      </c>
      <c r="I1046" s="1">
        <v>44378</v>
      </c>
      <c r="J1046">
        <v>10</v>
      </c>
      <c r="K1046">
        <v>0</v>
      </c>
      <c r="L1046" s="1">
        <v>44228</v>
      </c>
      <c r="M1046">
        <v>775</v>
      </c>
      <c r="N1046" s="11">
        <f>_xlfn.SWITCH(Sales[[#This Row],[Subscription Type]],"Basic",10,"Premium",10,"Business",25,"Enterprise",27)</f>
        <v>25</v>
      </c>
      <c r="O1046">
        <f>IF(Sales[[#This Row],[Number of Users]]-Sales[[#This Row],[Licenses Bought]]&lt;0,0,Sales[[#This Row],[Number of Users]]-Sales[[#This Row],[Licenses Bought]])</f>
        <v>3</v>
      </c>
      <c r="P1046" s="3">
        <f>IF(Sales[[#This Row],[Sales Month]]=MAX(Sales[Sales Month]),Sales[[#This Row],[Upsell $ Per Non-Paying User]]*Sales[[#This Row],[Non-Paying Users]],0)</f>
        <v>0</v>
      </c>
      <c r="Q1046" t="str">
        <f>_xlfn.IFS(Sales[[#This Row],[Current Upsell $]]=0," ",Sales[[#This Row],[Current Upsell $]]&gt;=400,"High",Sales[[#This Row],[Current Upsell $]]&gt;=100,"Medium",Sales[[#This Row],[Current Upsell $]]&lt;100,"Low")</f>
        <v xml:space="preserve"> </v>
      </c>
      <c r="R1046" t="str">
        <f>IF(Sales[[#This Row],[Current Upsell $]]&gt;0,_xlfn.TEXTJOIN(" ",FALSE,Sales[[#This Row],[Subscription Type]],Sales[[#This Row],[Upsell Priority]],TEXT(Sales[[#This Row],[Current Upsell $]],"$#")),"")</f>
        <v/>
      </c>
    </row>
    <row r="1047" spans="1:18" x14ac:dyDescent="0.25">
      <c r="A1047">
        <v>100118</v>
      </c>
      <c r="B1047" t="s">
        <v>0</v>
      </c>
      <c r="D1047" s="1"/>
      <c r="E1047" s="1"/>
      <c r="F1047">
        <v>31</v>
      </c>
      <c r="G1047">
        <v>48</v>
      </c>
      <c r="H1047" s="1">
        <v>44075</v>
      </c>
      <c r="I1047" s="1">
        <v>44378</v>
      </c>
      <c r="J1047">
        <v>10</v>
      </c>
      <c r="K1047">
        <v>0</v>
      </c>
      <c r="L1047" s="1">
        <v>44228</v>
      </c>
      <c r="M1047">
        <v>310</v>
      </c>
      <c r="N1047" s="11">
        <f>_xlfn.SWITCH(Sales[[#This Row],[Subscription Type]],"Basic",10,"Premium",10,"Business",25,"Enterprise",27)</f>
        <v>10</v>
      </c>
      <c r="O1047">
        <f>IF(Sales[[#This Row],[Number of Users]]-Sales[[#This Row],[Licenses Bought]]&lt;0,0,Sales[[#This Row],[Number of Users]]-Sales[[#This Row],[Licenses Bought]])</f>
        <v>17</v>
      </c>
      <c r="P1047" s="3">
        <f>IF(Sales[[#This Row],[Sales Month]]=MAX(Sales[Sales Month]),Sales[[#This Row],[Upsell $ Per Non-Paying User]]*Sales[[#This Row],[Non-Paying Users]],0)</f>
        <v>0</v>
      </c>
      <c r="Q1047" t="str">
        <f>_xlfn.IFS(Sales[[#This Row],[Current Upsell $]]=0," ",Sales[[#This Row],[Current Upsell $]]&gt;=400,"High",Sales[[#This Row],[Current Upsell $]]&gt;=100,"Medium",Sales[[#This Row],[Current Upsell $]]&lt;100,"Low")</f>
        <v xml:space="preserve"> </v>
      </c>
      <c r="R1047" t="str">
        <f>IF(Sales[[#This Row],[Current Upsell $]]&gt;0,_xlfn.TEXTJOIN(" ",FALSE,Sales[[#This Row],[Subscription Type]],Sales[[#This Row],[Upsell Priority]],TEXT(Sales[[#This Row],[Current Upsell $]],"$#")),"")</f>
        <v/>
      </c>
    </row>
    <row r="1048" spans="1:18" x14ac:dyDescent="0.25">
      <c r="A1048">
        <v>100119</v>
      </c>
      <c r="B1048" t="s">
        <v>0</v>
      </c>
      <c r="D1048" s="1"/>
      <c r="E1048" s="1"/>
      <c r="F1048">
        <v>26</v>
      </c>
      <c r="G1048">
        <v>31</v>
      </c>
      <c r="H1048" s="1">
        <v>44075</v>
      </c>
      <c r="I1048" s="1">
        <v>44378</v>
      </c>
      <c r="J1048">
        <v>10</v>
      </c>
      <c r="K1048">
        <v>0</v>
      </c>
      <c r="L1048" s="1">
        <v>44228</v>
      </c>
      <c r="M1048">
        <v>260</v>
      </c>
      <c r="N1048" s="11">
        <f>_xlfn.SWITCH(Sales[[#This Row],[Subscription Type]],"Basic",10,"Premium",10,"Business",25,"Enterprise",27)</f>
        <v>10</v>
      </c>
      <c r="O1048">
        <f>IF(Sales[[#This Row],[Number of Users]]-Sales[[#This Row],[Licenses Bought]]&lt;0,0,Sales[[#This Row],[Number of Users]]-Sales[[#This Row],[Licenses Bought]])</f>
        <v>5</v>
      </c>
      <c r="P1048" s="3">
        <f>IF(Sales[[#This Row],[Sales Month]]=MAX(Sales[Sales Month]),Sales[[#This Row],[Upsell $ Per Non-Paying User]]*Sales[[#This Row],[Non-Paying Users]],0)</f>
        <v>0</v>
      </c>
      <c r="Q1048" t="str">
        <f>_xlfn.IFS(Sales[[#This Row],[Current Upsell $]]=0," ",Sales[[#This Row],[Current Upsell $]]&gt;=400,"High",Sales[[#This Row],[Current Upsell $]]&gt;=100,"Medium",Sales[[#This Row],[Current Upsell $]]&lt;100,"Low")</f>
        <v xml:space="preserve"> </v>
      </c>
      <c r="R1048" t="str">
        <f>IF(Sales[[#This Row],[Current Upsell $]]&gt;0,_xlfn.TEXTJOIN(" ",FALSE,Sales[[#This Row],[Subscription Type]],Sales[[#This Row],[Upsell Priority]],TEXT(Sales[[#This Row],[Current Upsell $]],"$#")),"")</f>
        <v/>
      </c>
    </row>
    <row r="1049" spans="1:18" x14ac:dyDescent="0.25">
      <c r="A1049">
        <v>100120</v>
      </c>
      <c r="B1049" t="s">
        <v>1</v>
      </c>
      <c r="D1049" s="1"/>
      <c r="E1049" s="1"/>
      <c r="F1049">
        <v>16</v>
      </c>
      <c r="G1049">
        <v>22</v>
      </c>
      <c r="H1049" s="1">
        <v>44075</v>
      </c>
      <c r="I1049" s="1">
        <v>44378</v>
      </c>
      <c r="J1049">
        <v>10</v>
      </c>
      <c r="K1049">
        <v>0</v>
      </c>
      <c r="L1049" s="1">
        <v>44228</v>
      </c>
      <c r="M1049">
        <v>400</v>
      </c>
      <c r="N1049" s="11">
        <f>_xlfn.SWITCH(Sales[[#This Row],[Subscription Type]],"Basic",10,"Premium",10,"Business",25,"Enterprise",27)</f>
        <v>25</v>
      </c>
      <c r="O1049">
        <f>IF(Sales[[#This Row],[Number of Users]]-Sales[[#This Row],[Licenses Bought]]&lt;0,0,Sales[[#This Row],[Number of Users]]-Sales[[#This Row],[Licenses Bought]])</f>
        <v>6</v>
      </c>
      <c r="P1049" s="3">
        <f>IF(Sales[[#This Row],[Sales Month]]=MAX(Sales[Sales Month]),Sales[[#This Row],[Upsell $ Per Non-Paying User]]*Sales[[#This Row],[Non-Paying Users]],0)</f>
        <v>0</v>
      </c>
      <c r="Q1049" t="str">
        <f>_xlfn.IFS(Sales[[#This Row],[Current Upsell $]]=0," ",Sales[[#This Row],[Current Upsell $]]&gt;=400,"High",Sales[[#This Row],[Current Upsell $]]&gt;=100,"Medium",Sales[[#This Row],[Current Upsell $]]&lt;100,"Low")</f>
        <v xml:space="preserve"> </v>
      </c>
      <c r="R1049" t="str">
        <f>IF(Sales[[#This Row],[Current Upsell $]]&gt;0,_xlfn.TEXTJOIN(" ",FALSE,Sales[[#This Row],[Subscription Type]],Sales[[#This Row],[Upsell Priority]],TEXT(Sales[[#This Row],[Current Upsell $]],"$#")),"")</f>
        <v/>
      </c>
    </row>
    <row r="1050" spans="1:18" x14ac:dyDescent="0.25">
      <c r="A1050">
        <v>100121</v>
      </c>
      <c r="B1050" t="s">
        <v>1</v>
      </c>
      <c r="D1050" s="1"/>
      <c r="E1050" s="1"/>
      <c r="F1050">
        <v>16</v>
      </c>
      <c r="G1050">
        <v>20</v>
      </c>
      <c r="H1050" s="1">
        <v>44075</v>
      </c>
      <c r="I1050" s="1">
        <v>44378</v>
      </c>
      <c r="J1050">
        <v>10</v>
      </c>
      <c r="K1050">
        <v>0</v>
      </c>
      <c r="L1050" s="1">
        <v>44228</v>
      </c>
      <c r="M1050">
        <v>400</v>
      </c>
      <c r="N1050" s="11">
        <f>_xlfn.SWITCH(Sales[[#This Row],[Subscription Type]],"Basic",10,"Premium",10,"Business",25,"Enterprise",27)</f>
        <v>25</v>
      </c>
      <c r="O1050">
        <f>IF(Sales[[#This Row],[Number of Users]]-Sales[[#This Row],[Licenses Bought]]&lt;0,0,Sales[[#This Row],[Number of Users]]-Sales[[#This Row],[Licenses Bought]])</f>
        <v>4</v>
      </c>
      <c r="P1050" s="3">
        <f>IF(Sales[[#This Row],[Sales Month]]=MAX(Sales[Sales Month]),Sales[[#This Row],[Upsell $ Per Non-Paying User]]*Sales[[#This Row],[Non-Paying Users]],0)</f>
        <v>0</v>
      </c>
      <c r="Q1050" t="str">
        <f>_xlfn.IFS(Sales[[#This Row],[Current Upsell $]]=0," ",Sales[[#This Row],[Current Upsell $]]&gt;=400,"High",Sales[[#This Row],[Current Upsell $]]&gt;=100,"Medium",Sales[[#This Row],[Current Upsell $]]&lt;100,"Low")</f>
        <v xml:space="preserve"> </v>
      </c>
      <c r="R1050" t="str">
        <f>IF(Sales[[#This Row],[Current Upsell $]]&gt;0,_xlfn.TEXTJOIN(" ",FALSE,Sales[[#This Row],[Subscription Type]],Sales[[#This Row],[Upsell Priority]],TEXT(Sales[[#This Row],[Current Upsell $]],"$#")),"")</f>
        <v/>
      </c>
    </row>
    <row r="1051" spans="1:18" x14ac:dyDescent="0.25">
      <c r="A1051">
        <v>100122</v>
      </c>
      <c r="B1051" t="s">
        <v>0</v>
      </c>
      <c r="D1051" s="1"/>
      <c r="E1051" s="1"/>
      <c r="F1051">
        <v>14</v>
      </c>
      <c r="G1051">
        <v>17</v>
      </c>
      <c r="H1051" s="1">
        <v>44075</v>
      </c>
      <c r="I1051" s="1">
        <v>44378</v>
      </c>
      <c r="J1051">
        <v>10</v>
      </c>
      <c r="K1051">
        <v>0</v>
      </c>
      <c r="L1051" s="1">
        <v>44228</v>
      </c>
      <c r="M1051">
        <v>140</v>
      </c>
      <c r="N1051" s="11">
        <f>_xlfn.SWITCH(Sales[[#This Row],[Subscription Type]],"Basic",10,"Premium",10,"Business",25,"Enterprise",27)</f>
        <v>10</v>
      </c>
      <c r="O1051">
        <f>IF(Sales[[#This Row],[Number of Users]]-Sales[[#This Row],[Licenses Bought]]&lt;0,0,Sales[[#This Row],[Number of Users]]-Sales[[#This Row],[Licenses Bought]])</f>
        <v>3</v>
      </c>
      <c r="P1051" s="3">
        <f>IF(Sales[[#This Row],[Sales Month]]=MAX(Sales[Sales Month]),Sales[[#This Row],[Upsell $ Per Non-Paying User]]*Sales[[#This Row],[Non-Paying Users]],0)</f>
        <v>0</v>
      </c>
      <c r="Q1051" t="str">
        <f>_xlfn.IFS(Sales[[#This Row],[Current Upsell $]]=0," ",Sales[[#This Row],[Current Upsell $]]&gt;=400,"High",Sales[[#This Row],[Current Upsell $]]&gt;=100,"Medium",Sales[[#This Row],[Current Upsell $]]&lt;100,"Low")</f>
        <v xml:space="preserve"> </v>
      </c>
      <c r="R1051" t="str">
        <f>IF(Sales[[#This Row],[Current Upsell $]]&gt;0,_xlfn.TEXTJOIN(" ",FALSE,Sales[[#This Row],[Subscription Type]],Sales[[#This Row],[Upsell Priority]],TEXT(Sales[[#This Row],[Current Upsell $]],"$#")),"")</f>
        <v/>
      </c>
    </row>
    <row r="1052" spans="1:18" x14ac:dyDescent="0.25">
      <c r="A1052">
        <v>100124</v>
      </c>
      <c r="B1052" t="s">
        <v>3</v>
      </c>
      <c r="F1052">
        <v>0</v>
      </c>
      <c r="G1052">
        <v>15</v>
      </c>
      <c r="H1052" s="1">
        <v>44075</v>
      </c>
      <c r="I1052" s="1">
        <v>44378</v>
      </c>
      <c r="J1052">
        <v>10</v>
      </c>
      <c r="K1052">
        <v>0</v>
      </c>
      <c r="L1052" s="1">
        <v>44228</v>
      </c>
      <c r="M1052">
        <v>0</v>
      </c>
      <c r="N1052" s="11">
        <f>_xlfn.SWITCH(Sales[[#This Row],[Subscription Type]],"Basic",10,"Premium",10,"Business",25,"Enterprise",27)</f>
        <v>10</v>
      </c>
      <c r="O1052">
        <f>IF(Sales[[#This Row],[Number of Users]]-Sales[[#This Row],[Licenses Bought]]&lt;0,0,Sales[[#This Row],[Number of Users]]-Sales[[#This Row],[Licenses Bought]])</f>
        <v>15</v>
      </c>
      <c r="P1052" s="3">
        <f>IF(Sales[[#This Row],[Sales Month]]=MAX(Sales[Sales Month]),Sales[[#This Row],[Upsell $ Per Non-Paying User]]*Sales[[#This Row],[Non-Paying Users]],0)</f>
        <v>0</v>
      </c>
      <c r="Q1052" t="str">
        <f>_xlfn.IFS(Sales[[#This Row],[Current Upsell $]]=0," ",Sales[[#This Row],[Current Upsell $]]&gt;=400,"High",Sales[[#This Row],[Current Upsell $]]&gt;=100,"Medium",Sales[[#This Row],[Current Upsell $]]&lt;100,"Low")</f>
        <v xml:space="preserve"> </v>
      </c>
      <c r="R1052" t="str">
        <f>IF(Sales[[#This Row],[Current Upsell $]]&gt;0,_xlfn.TEXTJOIN(" ",FALSE,Sales[[#This Row],[Subscription Type]],Sales[[#This Row],[Upsell Priority]],TEXT(Sales[[#This Row],[Current Upsell $]],"$#")),"")</f>
        <v/>
      </c>
    </row>
    <row r="1053" spans="1:18" x14ac:dyDescent="0.25">
      <c r="A1053">
        <v>100125</v>
      </c>
      <c r="B1053" t="s">
        <v>1</v>
      </c>
      <c r="D1053" s="1"/>
      <c r="E1053" s="1"/>
      <c r="F1053">
        <v>11</v>
      </c>
      <c r="G1053">
        <v>12</v>
      </c>
      <c r="H1053" s="1">
        <v>44075</v>
      </c>
      <c r="I1053" s="1">
        <v>44378</v>
      </c>
      <c r="J1053">
        <v>10</v>
      </c>
      <c r="K1053">
        <v>0</v>
      </c>
      <c r="L1053" s="1">
        <v>44228</v>
      </c>
      <c r="M1053">
        <v>275</v>
      </c>
      <c r="N1053" s="11">
        <f>_xlfn.SWITCH(Sales[[#This Row],[Subscription Type]],"Basic",10,"Premium",10,"Business",25,"Enterprise",27)</f>
        <v>25</v>
      </c>
      <c r="O1053">
        <f>IF(Sales[[#This Row],[Number of Users]]-Sales[[#This Row],[Licenses Bought]]&lt;0,0,Sales[[#This Row],[Number of Users]]-Sales[[#This Row],[Licenses Bought]])</f>
        <v>1</v>
      </c>
      <c r="P1053" s="3">
        <f>IF(Sales[[#This Row],[Sales Month]]=MAX(Sales[Sales Month]),Sales[[#This Row],[Upsell $ Per Non-Paying User]]*Sales[[#This Row],[Non-Paying Users]],0)</f>
        <v>0</v>
      </c>
      <c r="Q1053" t="str">
        <f>_xlfn.IFS(Sales[[#This Row],[Current Upsell $]]=0," ",Sales[[#This Row],[Current Upsell $]]&gt;=400,"High",Sales[[#This Row],[Current Upsell $]]&gt;=100,"Medium",Sales[[#This Row],[Current Upsell $]]&lt;100,"Low")</f>
        <v xml:space="preserve"> </v>
      </c>
      <c r="R1053" t="str">
        <f>IF(Sales[[#This Row],[Current Upsell $]]&gt;0,_xlfn.TEXTJOIN(" ",FALSE,Sales[[#This Row],[Subscription Type]],Sales[[#This Row],[Upsell Priority]],TEXT(Sales[[#This Row],[Current Upsell $]],"$#")),"")</f>
        <v/>
      </c>
    </row>
    <row r="1054" spans="1:18" x14ac:dyDescent="0.25">
      <c r="A1054">
        <v>100126</v>
      </c>
      <c r="B1054" t="s">
        <v>0</v>
      </c>
      <c r="D1054" s="1"/>
      <c r="E1054" s="1"/>
      <c r="F1054">
        <v>11</v>
      </c>
      <c r="G1054">
        <v>14</v>
      </c>
      <c r="H1054" s="1">
        <v>44075</v>
      </c>
      <c r="I1054" s="1">
        <v>44378</v>
      </c>
      <c r="J1054">
        <v>10</v>
      </c>
      <c r="K1054">
        <v>0</v>
      </c>
      <c r="L1054" s="1">
        <v>44228</v>
      </c>
      <c r="M1054">
        <v>110</v>
      </c>
      <c r="N1054" s="11">
        <f>_xlfn.SWITCH(Sales[[#This Row],[Subscription Type]],"Basic",10,"Premium",10,"Business",25,"Enterprise",27)</f>
        <v>10</v>
      </c>
      <c r="O1054">
        <f>IF(Sales[[#This Row],[Number of Users]]-Sales[[#This Row],[Licenses Bought]]&lt;0,0,Sales[[#This Row],[Number of Users]]-Sales[[#This Row],[Licenses Bought]])</f>
        <v>3</v>
      </c>
      <c r="P1054" s="3">
        <f>IF(Sales[[#This Row],[Sales Month]]=MAX(Sales[Sales Month]),Sales[[#This Row],[Upsell $ Per Non-Paying User]]*Sales[[#This Row],[Non-Paying Users]],0)</f>
        <v>0</v>
      </c>
      <c r="Q1054" t="str">
        <f>_xlfn.IFS(Sales[[#This Row],[Current Upsell $]]=0," ",Sales[[#This Row],[Current Upsell $]]&gt;=400,"High",Sales[[#This Row],[Current Upsell $]]&gt;=100,"Medium",Sales[[#This Row],[Current Upsell $]]&lt;100,"Low")</f>
        <v xml:space="preserve"> </v>
      </c>
      <c r="R1054" t="str">
        <f>IF(Sales[[#This Row],[Current Upsell $]]&gt;0,_xlfn.TEXTJOIN(" ",FALSE,Sales[[#This Row],[Subscription Type]],Sales[[#This Row],[Upsell Priority]],TEXT(Sales[[#This Row],[Current Upsell $]],"$#")),"")</f>
        <v/>
      </c>
    </row>
    <row r="1055" spans="1:18" x14ac:dyDescent="0.25">
      <c r="A1055">
        <v>100127</v>
      </c>
      <c r="B1055" t="s">
        <v>0</v>
      </c>
      <c r="D1055" s="1"/>
      <c r="E1055" s="1"/>
      <c r="F1055">
        <v>10</v>
      </c>
      <c r="G1055">
        <v>10</v>
      </c>
      <c r="H1055" s="1">
        <v>44075</v>
      </c>
      <c r="I1055" s="1">
        <v>44378</v>
      </c>
      <c r="J1055">
        <v>10</v>
      </c>
      <c r="K1055">
        <v>0</v>
      </c>
      <c r="L1055" s="1">
        <v>44228</v>
      </c>
      <c r="M1055">
        <v>100</v>
      </c>
      <c r="N1055" s="11">
        <f>_xlfn.SWITCH(Sales[[#This Row],[Subscription Type]],"Basic",10,"Premium",10,"Business",25,"Enterprise",27)</f>
        <v>10</v>
      </c>
      <c r="O1055">
        <f>IF(Sales[[#This Row],[Number of Users]]-Sales[[#This Row],[Licenses Bought]]&lt;0,0,Sales[[#This Row],[Number of Users]]-Sales[[#This Row],[Licenses Bought]])</f>
        <v>0</v>
      </c>
      <c r="P1055" s="3">
        <f>IF(Sales[[#This Row],[Sales Month]]=MAX(Sales[Sales Month]),Sales[[#This Row],[Upsell $ Per Non-Paying User]]*Sales[[#This Row],[Non-Paying Users]],0)</f>
        <v>0</v>
      </c>
      <c r="Q1055" t="str">
        <f>_xlfn.IFS(Sales[[#This Row],[Current Upsell $]]=0," ",Sales[[#This Row],[Current Upsell $]]&gt;=400,"High",Sales[[#This Row],[Current Upsell $]]&gt;=100,"Medium",Sales[[#This Row],[Current Upsell $]]&lt;100,"Low")</f>
        <v xml:space="preserve"> </v>
      </c>
      <c r="R1055" t="str">
        <f>IF(Sales[[#This Row],[Current Upsell $]]&gt;0,_xlfn.TEXTJOIN(" ",FALSE,Sales[[#This Row],[Subscription Type]],Sales[[#This Row],[Upsell Priority]],TEXT(Sales[[#This Row],[Current Upsell $]],"$#")),"")</f>
        <v/>
      </c>
    </row>
    <row r="1056" spans="1:18" x14ac:dyDescent="0.25">
      <c r="A1056">
        <v>100130</v>
      </c>
      <c r="B1056" t="s">
        <v>3</v>
      </c>
      <c r="F1056">
        <v>0</v>
      </c>
      <c r="G1056">
        <v>7</v>
      </c>
      <c r="H1056" s="1">
        <v>44075</v>
      </c>
      <c r="I1056" s="1">
        <v>44378</v>
      </c>
      <c r="J1056">
        <v>10</v>
      </c>
      <c r="K1056">
        <v>0</v>
      </c>
      <c r="L1056" s="1">
        <v>44228</v>
      </c>
      <c r="M1056">
        <v>0</v>
      </c>
      <c r="N1056" s="11">
        <f>_xlfn.SWITCH(Sales[[#This Row],[Subscription Type]],"Basic",10,"Premium",10,"Business",25,"Enterprise",27)</f>
        <v>10</v>
      </c>
      <c r="O1056">
        <f>IF(Sales[[#This Row],[Number of Users]]-Sales[[#This Row],[Licenses Bought]]&lt;0,0,Sales[[#This Row],[Number of Users]]-Sales[[#This Row],[Licenses Bought]])</f>
        <v>7</v>
      </c>
      <c r="P1056" s="3">
        <f>IF(Sales[[#This Row],[Sales Month]]=MAX(Sales[Sales Month]),Sales[[#This Row],[Upsell $ Per Non-Paying User]]*Sales[[#This Row],[Non-Paying Users]],0)</f>
        <v>0</v>
      </c>
      <c r="Q1056" t="str">
        <f>_xlfn.IFS(Sales[[#This Row],[Current Upsell $]]=0," ",Sales[[#This Row],[Current Upsell $]]&gt;=400,"High",Sales[[#This Row],[Current Upsell $]]&gt;=100,"Medium",Sales[[#This Row],[Current Upsell $]]&lt;100,"Low")</f>
        <v xml:space="preserve"> </v>
      </c>
      <c r="R1056" t="str">
        <f>IF(Sales[[#This Row],[Current Upsell $]]&gt;0,_xlfn.TEXTJOIN(" ",FALSE,Sales[[#This Row],[Subscription Type]],Sales[[#This Row],[Upsell Priority]],TEXT(Sales[[#This Row],[Current Upsell $]],"$#")),"")</f>
        <v/>
      </c>
    </row>
    <row r="1057" spans="1:18" x14ac:dyDescent="0.25">
      <c r="A1057">
        <v>100132</v>
      </c>
      <c r="B1057" t="s">
        <v>3</v>
      </c>
      <c r="F1057">
        <v>0</v>
      </c>
      <c r="G1057">
        <v>3</v>
      </c>
      <c r="H1057" s="1">
        <v>44075</v>
      </c>
      <c r="I1057" s="1">
        <v>44256</v>
      </c>
      <c r="J1057">
        <v>6</v>
      </c>
      <c r="K1057">
        <v>3</v>
      </c>
      <c r="L1057" s="1">
        <v>44228</v>
      </c>
      <c r="M1057">
        <v>0</v>
      </c>
      <c r="N1057" s="11">
        <f>_xlfn.SWITCH(Sales[[#This Row],[Subscription Type]],"Basic",10,"Premium",10,"Business",25,"Enterprise",27)</f>
        <v>10</v>
      </c>
      <c r="O1057">
        <f>IF(Sales[[#This Row],[Number of Users]]-Sales[[#This Row],[Licenses Bought]]&lt;0,0,Sales[[#This Row],[Number of Users]]-Sales[[#This Row],[Licenses Bought]])</f>
        <v>3</v>
      </c>
      <c r="P1057" s="3">
        <f>IF(Sales[[#This Row],[Sales Month]]=MAX(Sales[Sales Month]),Sales[[#This Row],[Upsell $ Per Non-Paying User]]*Sales[[#This Row],[Non-Paying Users]],0)</f>
        <v>0</v>
      </c>
      <c r="Q1057" t="str">
        <f>_xlfn.IFS(Sales[[#This Row],[Current Upsell $]]=0," ",Sales[[#This Row],[Current Upsell $]]&gt;=400,"High",Sales[[#This Row],[Current Upsell $]]&gt;=100,"Medium",Sales[[#This Row],[Current Upsell $]]&lt;100,"Low")</f>
        <v xml:space="preserve"> </v>
      </c>
      <c r="R1057" t="str">
        <f>IF(Sales[[#This Row],[Current Upsell $]]&gt;0,_xlfn.TEXTJOIN(" ",FALSE,Sales[[#This Row],[Subscription Type]],Sales[[#This Row],[Upsell Priority]],TEXT(Sales[[#This Row],[Current Upsell $]],"$#")),"")</f>
        <v/>
      </c>
    </row>
    <row r="1058" spans="1:18" x14ac:dyDescent="0.25">
      <c r="A1058">
        <v>100133</v>
      </c>
      <c r="B1058" t="s">
        <v>3</v>
      </c>
      <c r="F1058">
        <v>0</v>
      </c>
      <c r="G1058">
        <v>3</v>
      </c>
      <c r="H1058" s="1">
        <v>44075</v>
      </c>
      <c r="I1058" s="1">
        <v>44378</v>
      </c>
      <c r="J1058">
        <v>10</v>
      </c>
      <c r="K1058">
        <v>0</v>
      </c>
      <c r="L1058" s="1">
        <v>44228</v>
      </c>
      <c r="M1058">
        <v>0</v>
      </c>
      <c r="N1058" s="11">
        <f>_xlfn.SWITCH(Sales[[#This Row],[Subscription Type]],"Basic",10,"Premium",10,"Business",25,"Enterprise",27)</f>
        <v>10</v>
      </c>
      <c r="O1058">
        <f>IF(Sales[[#This Row],[Number of Users]]-Sales[[#This Row],[Licenses Bought]]&lt;0,0,Sales[[#This Row],[Number of Users]]-Sales[[#This Row],[Licenses Bought]])</f>
        <v>3</v>
      </c>
      <c r="P1058" s="3">
        <f>IF(Sales[[#This Row],[Sales Month]]=MAX(Sales[Sales Month]),Sales[[#This Row],[Upsell $ Per Non-Paying User]]*Sales[[#This Row],[Non-Paying Users]],0)</f>
        <v>0</v>
      </c>
      <c r="Q1058" t="str">
        <f>_xlfn.IFS(Sales[[#This Row],[Current Upsell $]]=0," ",Sales[[#This Row],[Current Upsell $]]&gt;=400,"High",Sales[[#This Row],[Current Upsell $]]&gt;=100,"Medium",Sales[[#This Row],[Current Upsell $]]&lt;100,"Low")</f>
        <v xml:space="preserve"> </v>
      </c>
      <c r="R1058" t="str">
        <f>IF(Sales[[#This Row],[Current Upsell $]]&gt;0,_xlfn.TEXTJOIN(" ",FALSE,Sales[[#This Row],[Subscription Type]],Sales[[#This Row],[Upsell Priority]],TEXT(Sales[[#This Row],[Current Upsell $]],"$#")),"")</f>
        <v/>
      </c>
    </row>
    <row r="1059" spans="1:18" x14ac:dyDescent="0.25">
      <c r="A1059">
        <v>100134</v>
      </c>
      <c r="B1059" t="s">
        <v>0</v>
      </c>
      <c r="F1059">
        <v>1</v>
      </c>
      <c r="G1059">
        <v>1</v>
      </c>
      <c r="H1059" s="1">
        <v>44075</v>
      </c>
      <c r="I1059" s="1">
        <v>44348</v>
      </c>
      <c r="J1059">
        <v>9</v>
      </c>
      <c r="K1059">
        <v>0</v>
      </c>
      <c r="L1059" s="1">
        <v>44228</v>
      </c>
      <c r="M1059">
        <v>10</v>
      </c>
      <c r="N1059" s="11">
        <f>_xlfn.SWITCH(Sales[[#This Row],[Subscription Type]],"Basic",10,"Premium",10,"Business",25,"Enterprise",27)</f>
        <v>10</v>
      </c>
      <c r="O1059">
        <f>IF(Sales[[#This Row],[Number of Users]]-Sales[[#This Row],[Licenses Bought]]&lt;0,0,Sales[[#This Row],[Number of Users]]-Sales[[#This Row],[Licenses Bought]])</f>
        <v>0</v>
      </c>
      <c r="P1059" s="3">
        <f>IF(Sales[[#This Row],[Sales Month]]=MAX(Sales[Sales Month]),Sales[[#This Row],[Upsell $ Per Non-Paying User]]*Sales[[#This Row],[Non-Paying Users]],0)</f>
        <v>0</v>
      </c>
      <c r="Q1059" t="str">
        <f>_xlfn.IFS(Sales[[#This Row],[Current Upsell $]]=0," ",Sales[[#This Row],[Current Upsell $]]&gt;=400,"High",Sales[[#This Row],[Current Upsell $]]&gt;=100,"Medium",Sales[[#This Row],[Current Upsell $]]&lt;100,"Low")</f>
        <v xml:space="preserve"> </v>
      </c>
      <c r="R1059" t="str">
        <f>IF(Sales[[#This Row],[Current Upsell $]]&gt;0,_xlfn.TEXTJOIN(" ",FALSE,Sales[[#This Row],[Subscription Type]],Sales[[#This Row],[Upsell Priority]],TEXT(Sales[[#This Row],[Current Upsell $]],"$#")),"")</f>
        <v/>
      </c>
    </row>
    <row r="1060" spans="1:18" x14ac:dyDescent="0.25">
      <c r="A1060">
        <v>100135</v>
      </c>
      <c r="B1060" t="s">
        <v>3</v>
      </c>
      <c r="F1060">
        <v>0</v>
      </c>
      <c r="G1060">
        <v>2</v>
      </c>
      <c r="H1060" s="1">
        <v>44075</v>
      </c>
      <c r="I1060" s="1">
        <v>44378</v>
      </c>
      <c r="J1060">
        <v>10</v>
      </c>
      <c r="K1060">
        <v>0</v>
      </c>
      <c r="L1060" s="1">
        <v>44228</v>
      </c>
      <c r="M1060">
        <v>0</v>
      </c>
      <c r="N1060" s="11">
        <f>_xlfn.SWITCH(Sales[[#This Row],[Subscription Type]],"Basic",10,"Premium",10,"Business",25,"Enterprise",27)</f>
        <v>10</v>
      </c>
      <c r="O1060">
        <f>IF(Sales[[#This Row],[Number of Users]]-Sales[[#This Row],[Licenses Bought]]&lt;0,0,Sales[[#This Row],[Number of Users]]-Sales[[#This Row],[Licenses Bought]])</f>
        <v>2</v>
      </c>
      <c r="P1060" s="3">
        <f>IF(Sales[[#This Row],[Sales Month]]=MAX(Sales[Sales Month]),Sales[[#This Row],[Upsell $ Per Non-Paying User]]*Sales[[#This Row],[Non-Paying Users]],0)</f>
        <v>0</v>
      </c>
      <c r="Q1060" t="str">
        <f>_xlfn.IFS(Sales[[#This Row],[Current Upsell $]]=0," ",Sales[[#This Row],[Current Upsell $]]&gt;=400,"High",Sales[[#This Row],[Current Upsell $]]&gt;=100,"Medium",Sales[[#This Row],[Current Upsell $]]&lt;100,"Low")</f>
        <v xml:space="preserve"> </v>
      </c>
      <c r="R1060" t="str">
        <f>IF(Sales[[#This Row],[Current Upsell $]]&gt;0,_xlfn.TEXTJOIN(" ",FALSE,Sales[[#This Row],[Subscription Type]],Sales[[#This Row],[Upsell Priority]],TEXT(Sales[[#This Row],[Current Upsell $]],"$#")),"")</f>
        <v/>
      </c>
    </row>
    <row r="1061" spans="1:18" x14ac:dyDescent="0.25">
      <c r="A1061">
        <v>100137</v>
      </c>
      <c r="B1061" t="s">
        <v>3</v>
      </c>
      <c r="F1061">
        <v>0</v>
      </c>
      <c r="G1061">
        <v>2</v>
      </c>
      <c r="H1061" s="1">
        <v>44075</v>
      </c>
      <c r="I1061" s="1">
        <v>44287</v>
      </c>
      <c r="J1061">
        <v>7</v>
      </c>
      <c r="K1061">
        <v>2</v>
      </c>
      <c r="L1061" s="1">
        <v>44228</v>
      </c>
      <c r="M1061">
        <v>0</v>
      </c>
      <c r="N1061" s="11">
        <f>_xlfn.SWITCH(Sales[[#This Row],[Subscription Type]],"Basic",10,"Premium",10,"Business",25,"Enterprise",27)</f>
        <v>10</v>
      </c>
      <c r="O1061">
        <f>IF(Sales[[#This Row],[Number of Users]]-Sales[[#This Row],[Licenses Bought]]&lt;0,0,Sales[[#This Row],[Number of Users]]-Sales[[#This Row],[Licenses Bought]])</f>
        <v>2</v>
      </c>
      <c r="P1061" s="3">
        <f>IF(Sales[[#This Row],[Sales Month]]=MAX(Sales[Sales Month]),Sales[[#This Row],[Upsell $ Per Non-Paying User]]*Sales[[#This Row],[Non-Paying Users]],0)</f>
        <v>0</v>
      </c>
      <c r="Q1061" t="str">
        <f>_xlfn.IFS(Sales[[#This Row],[Current Upsell $]]=0," ",Sales[[#This Row],[Current Upsell $]]&gt;=400,"High",Sales[[#This Row],[Current Upsell $]]&gt;=100,"Medium",Sales[[#This Row],[Current Upsell $]]&lt;100,"Low")</f>
        <v xml:space="preserve"> </v>
      </c>
      <c r="R1061" t="str">
        <f>IF(Sales[[#This Row],[Current Upsell $]]&gt;0,_xlfn.TEXTJOIN(" ",FALSE,Sales[[#This Row],[Subscription Type]],Sales[[#This Row],[Upsell Priority]],TEXT(Sales[[#This Row],[Current Upsell $]],"$#")),"")</f>
        <v/>
      </c>
    </row>
    <row r="1062" spans="1:18" x14ac:dyDescent="0.25">
      <c r="A1062">
        <v>100138</v>
      </c>
      <c r="B1062" t="s">
        <v>0</v>
      </c>
      <c r="F1062">
        <v>1</v>
      </c>
      <c r="G1062">
        <v>2</v>
      </c>
      <c r="H1062" s="1">
        <v>44075</v>
      </c>
      <c r="I1062" s="1">
        <v>44378</v>
      </c>
      <c r="J1062">
        <v>10</v>
      </c>
      <c r="K1062">
        <v>0</v>
      </c>
      <c r="L1062" s="1">
        <v>44228</v>
      </c>
      <c r="M1062">
        <v>10</v>
      </c>
      <c r="N1062" s="11">
        <f>_xlfn.SWITCH(Sales[[#This Row],[Subscription Type]],"Basic",10,"Premium",10,"Business",25,"Enterprise",27)</f>
        <v>10</v>
      </c>
      <c r="O1062">
        <f>IF(Sales[[#This Row],[Number of Users]]-Sales[[#This Row],[Licenses Bought]]&lt;0,0,Sales[[#This Row],[Number of Users]]-Sales[[#This Row],[Licenses Bought]])</f>
        <v>1</v>
      </c>
      <c r="P1062" s="3">
        <f>IF(Sales[[#This Row],[Sales Month]]=MAX(Sales[Sales Month]),Sales[[#This Row],[Upsell $ Per Non-Paying User]]*Sales[[#This Row],[Non-Paying Users]],0)</f>
        <v>0</v>
      </c>
      <c r="Q1062" t="str">
        <f>_xlfn.IFS(Sales[[#This Row],[Current Upsell $]]=0," ",Sales[[#This Row],[Current Upsell $]]&gt;=400,"High",Sales[[#This Row],[Current Upsell $]]&gt;=100,"Medium",Sales[[#This Row],[Current Upsell $]]&lt;100,"Low")</f>
        <v xml:space="preserve"> </v>
      </c>
      <c r="R1062" t="str">
        <f>IF(Sales[[#This Row],[Current Upsell $]]&gt;0,_xlfn.TEXTJOIN(" ",FALSE,Sales[[#This Row],[Subscription Type]],Sales[[#This Row],[Upsell Priority]],TEXT(Sales[[#This Row],[Current Upsell $]],"$#")),"")</f>
        <v/>
      </c>
    </row>
    <row r="1063" spans="1:18" x14ac:dyDescent="0.25">
      <c r="A1063">
        <v>100141</v>
      </c>
      <c r="B1063" t="s">
        <v>0</v>
      </c>
      <c r="D1063" s="1"/>
      <c r="E1063" s="1"/>
      <c r="F1063">
        <v>1</v>
      </c>
      <c r="G1063">
        <v>2</v>
      </c>
      <c r="H1063" s="1">
        <v>44075</v>
      </c>
      <c r="I1063" s="1">
        <v>44378</v>
      </c>
      <c r="J1063">
        <v>10</v>
      </c>
      <c r="K1063">
        <v>0</v>
      </c>
      <c r="L1063" s="1">
        <v>44228</v>
      </c>
      <c r="M1063">
        <v>10</v>
      </c>
      <c r="N1063" s="11">
        <f>_xlfn.SWITCH(Sales[[#This Row],[Subscription Type]],"Basic",10,"Premium",10,"Business",25,"Enterprise",27)</f>
        <v>10</v>
      </c>
      <c r="O1063">
        <f>IF(Sales[[#This Row],[Number of Users]]-Sales[[#This Row],[Licenses Bought]]&lt;0,0,Sales[[#This Row],[Number of Users]]-Sales[[#This Row],[Licenses Bought]])</f>
        <v>1</v>
      </c>
      <c r="P1063" s="3">
        <f>IF(Sales[[#This Row],[Sales Month]]=MAX(Sales[Sales Month]),Sales[[#This Row],[Upsell $ Per Non-Paying User]]*Sales[[#This Row],[Non-Paying Users]],0)</f>
        <v>0</v>
      </c>
      <c r="Q1063" t="str">
        <f>_xlfn.IFS(Sales[[#This Row],[Current Upsell $]]=0," ",Sales[[#This Row],[Current Upsell $]]&gt;=400,"High",Sales[[#This Row],[Current Upsell $]]&gt;=100,"Medium",Sales[[#This Row],[Current Upsell $]]&lt;100,"Low")</f>
        <v xml:space="preserve"> </v>
      </c>
      <c r="R1063" t="str">
        <f>IF(Sales[[#This Row],[Current Upsell $]]&gt;0,_xlfn.TEXTJOIN(" ",FALSE,Sales[[#This Row],[Subscription Type]],Sales[[#This Row],[Upsell Priority]],TEXT(Sales[[#This Row],[Current Upsell $]],"$#")),"")</f>
        <v/>
      </c>
    </row>
    <row r="1064" spans="1:18" x14ac:dyDescent="0.25">
      <c r="A1064">
        <v>100142</v>
      </c>
      <c r="B1064" t="s">
        <v>0</v>
      </c>
      <c r="D1064" s="1"/>
      <c r="E1064" s="1"/>
      <c r="F1064">
        <v>1</v>
      </c>
      <c r="G1064">
        <v>2</v>
      </c>
      <c r="H1064" s="1">
        <v>44075</v>
      </c>
      <c r="I1064" s="1">
        <v>44378</v>
      </c>
      <c r="J1064">
        <v>10</v>
      </c>
      <c r="K1064">
        <v>0</v>
      </c>
      <c r="L1064" s="1">
        <v>44228</v>
      </c>
      <c r="M1064">
        <v>10</v>
      </c>
      <c r="N1064" s="11">
        <f>_xlfn.SWITCH(Sales[[#This Row],[Subscription Type]],"Basic",10,"Premium",10,"Business",25,"Enterprise",27)</f>
        <v>10</v>
      </c>
      <c r="O1064">
        <f>IF(Sales[[#This Row],[Number of Users]]-Sales[[#This Row],[Licenses Bought]]&lt;0,0,Sales[[#This Row],[Number of Users]]-Sales[[#This Row],[Licenses Bought]])</f>
        <v>1</v>
      </c>
      <c r="P1064" s="3">
        <f>IF(Sales[[#This Row],[Sales Month]]=MAX(Sales[Sales Month]),Sales[[#This Row],[Upsell $ Per Non-Paying User]]*Sales[[#This Row],[Non-Paying Users]],0)</f>
        <v>0</v>
      </c>
      <c r="Q1064" t="str">
        <f>_xlfn.IFS(Sales[[#This Row],[Current Upsell $]]=0," ",Sales[[#This Row],[Current Upsell $]]&gt;=400,"High",Sales[[#This Row],[Current Upsell $]]&gt;=100,"Medium",Sales[[#This Row],[Current Upsell $]]&lt;100,"Low")</f>
        <v xml:space="preserve"> </v>
      </c>
      <c r="R1064" t="str">
        <f>IF(Sales[[#This Row],[Current Upsell $]]&gt;0,_xlfn.TEXTJOIN(" ",FALSE,Sales[[#This Row],[Subscription Type]],Sales[[#This Row],[Upsell Priority]],TEXT(Sales[[#This Row],[Current Upsell $]],"$#")),"")</f>
        <v/>
      </c>
    </row>
    <row r="1065" spans="1:18" x14ac:dyDescent="0.25">
      <c r="A1065">
        <v>100143</v>
      </c>
      <c r="B1065" t="s">
        <v>0</v>
      </c>
      <c r="D1065" s="1"/>
      <c r="E1065" s="1"/>
      <c r="F1065">
        <v>1</v>
      </c>
      <c r="G1065">
        <v>2</v>
      </c>
      <c r="H1065" s="1">
        <v>44075</v>
      </c>
      <c r="I1065" s="1">
        <v>44378</v>
      </c>
      <c r="J1065">
        <v>10</v>
      </c>
      <c r="K1065">
        <v>0</v>
      </c>
      <c r="L1065" s="1">
        <v>44228</v>
      </c>
      <c r="M1065">
        <v>10</v>
      </c>
      <c r="N1065" s="11">
        <f>_xlfn.SWITCH(Sales[[#This Row],[Subscription Type]],"Basic",10,"Premium",10,"Business",25,"Enterprise",27)</f>
        <v>10</v>
      </c>
      <c r="O1065">
        <f>IF(Sales[[#This Row],[Number of Users]]-Sales[[#This Row],[Licenses Bought]]&lt;0,0,Sales[[#This Row],[Number of Users]]-Sales[[#This Row],[Licenses Bought]])</f>
        <v>1</v>
      </c>
      <c r="P1065" s="3">
        <f>IF(Sales[[#This Row],[Sales Month]]=MAX(Sales[Sales Month]),Sales[[#This Row],[Upsell $ Per Non-Paying User]]*Sales[[#This Row],[Non-Paying Users]],0)</f>
        <v>0</v>
      </c>
      <c r="Q1065" t="str">
        <f>_xlfn.IFS(Sales[[#This Row],[Current Upsell $]]=0," ",Sales[[#This Row],[Current Upsell $]]&gt;=400,"High",Sales[[#This Row],[Current Upsell $]]&gt;=100,"Medium",Sales[[#This Row],[Current Upsell $]]&lt;100,"Low")</f>
        <v xml:space="preserve"> </v>
      </c>
      <c r="R1065" t="str">
        <f>IF(Sales[[#This Row],[Current Upsell $]]&gt;0,_xlfn.TEXTJOIN(" ",FALSE,Sales[[#This Row],[Subscription Type]],Sales[[#This Row],[Upsell Priority]],TEXT(Sales[[#This Row],[Current Upsell $]],"$#")),"")</f>
        <v/>
      </c>
    </row>
    <row r="1066" spans="1:18" x14ac:dyDescent="0.25">
      <c r="A1066">
        <v>100144</v>
      </c>
      <c r="B1066" t="s">
        <v>0</v>
      </c>
      <c r="D1066" s="1"/>
      <c r="E1066" s="1"/>
      <c r="F1066">
        <v>1</v>
      </c>
      <c r="G1066">
        <v>2</v>
      </c>
      <c r="H1066" s="1">
        <v>44075</v>
      </c>
      <c r="I1066" s="1">
        <v>44378</v>
      </c>
      <c r="J1066">
        <v>10</v>
      </c>
      <c r="K1066">
        <v>0</v>
      </c>
      <c r="L1066" s="1">
        <v>44228</v>
      </c>
      <c r="M1066">
        <v>10</v>
      </c>
      <c r="N1066" s="11">
        <f>_xlfn.SWITCH(Sales[[#This Row],[Subscription Type]],"Basic",10,"Premium",10,"Business",25,"Enterprise",27)</f>
        <v>10</v>
      </c>
      <c r="O1066">
        <f>IF(Sales[[#This Row],[Number of Users]]-Sales[[#This Row],[Licenses Bought]]&lt;0,0,Sales[[#This Row],[Number of Users]]-Sales[[#This Row],[Licenses Bought]])</f>
        <v>1</v>
      </c>
      <c r="P1066" s="3">
        <f>IF(Sales[[#This Row],[Sales Month]]=MAX(Sales[Sales Month]),Sales[[#This Row],[Upsell $ Per Non-Paying User]]*Sales[[#This Row],[Non-Paying Users]],0)</f>
        <v>0</v>
      </c>
      <c r="Q1066" t="str">
        <f>_xlfn.IFS(Sales[[#This Row],[Current Upsell $]]=0," ",Sales[[#This Row],[Current Upsell $]]&gt;=400,"High",Sales[[#This Row],[Current Upsell $]]&gt;=100,"Medium",Sales[[#This Row],[Current Upsell $]]&lt;100,"Low")</f>
        <v xml:space="preserve"> </v>
      </c>
      <c r="R1066" t="str">
        <f>IF(Sales[[#This Row],[Current Upsell $]]&gt;0,_xlfn.TEXTJOIN(" ",FALSE,Sales[[#This Row],[Subscription Type]],Sales[[#This Row],[Upsell Priority]],TEXT(Sales[[#This Row],[Current Upsell $]],"$#")),"")</f>
        <v/>
      </c>
    </row>
    <row r="1067" spans="1:18" x14ac:dyDescent="0.25">
      <c r="A1067">
        <v>100145</v>
      </c>
      <c r="B1067" t="s">
        <v>0</v>
      </c>
      <c r="D1067" s="1"/>
      <c r="E1067" s="1"/>
      <c r="F1067">
        <v>1</v>
      </c>
      <c r="G1067">
        <v>2</v>
      </c>
      <c r="H1067" s="1">
        <v>44075</v>
      </c>
      <c r="I1067" s="1">
        <v>44378</v>
      </c>
      <c r="J1067">
        <v>10</v>
      </c>
      <c r="K1067">
        <v>0</v>
      </c>
      <c r="L1067" s="1">
        <v>44228</v>
      </c>
      <c r="M1067">
        <v>10</v>
      </c>
      <c r="N1067" s="11">
        <f>_xlfn.SWITCH(Sales[[#This Row],[Subscription Type]],"Basic",10,"Premium",10,"Business",25,"Enterprise",27)</f>
        <v>10</v>
      </c>
      <c r="O1067">
        <f>IF(Sales[[#This Row],[Number of Users]]-Sales[[#This Row],[Licenses Bought]]&lt;0,0,Sales[[#This Row],[Number of Users]]-Sales[[#This Row],[Licenses Bought]])</f>
        <v>1</v>
      </c>
      <c r="P1067" s="3">
        <f>IF(Sales[[#This Row],[Sales Month]]=MAX(Sales[Sales Month]),Sales[[#This Row],[Upsell $ Per Non-Paying User]]*Sales[[#This Row],[Non-Paying Users]],0)</f>
        <v>0</v>
      </c>
      <c r="Q1067" t="str">
        <f>_xlfn.IFS(Sales[[#This Row],[Current Upsell $]]=0," ",Sales[[#This Row],[Current Upsell $]]&gt;=400,"High",Sales[[#This Row],[Current Upsell $]]&gt;=100,"Medium",Sales[[#This Row],[Current Upsell $]]&lt;100,"Low")</f>
        <v xml:space="preserve"> </v>
      </c>
      <c r="R1067" t="str">
        <f>IF(Sales[[#This Row],[Current Upsell $]]&gt;0,_xlfn.TEXTJOIN(" ",FALSE,Sales[[#This Row],[Subscription Type]],Sales[[#This Row],[Upsell Priority]],TEXT(Sales[[#This Row],[Current Upsell $]],"$#")),"")</f>
        <v/>
      </c>
    </row>
    <row r="1068" spans="1:18" x14ac:dyDescent="0.25">
      <c r="A1068">
        <v>100146</v>
      </c>
      <c r="B1068" t="s">
        <v>0</v>
      </c>
      <c r="D1068" s="1"/>
      <c r="E1068" s="1"/>
      <c r="F1068">
        <v>52</v>
      </c>
      <c r="G1068">
        <v>64</v>
      </c>
      <c r="H1068" s="1">
        <v>44105</v>
      </c>
      <c r="I1068" s="1">
        <v>44378</v>
      </c>
      <c r="J1068">
        <v>9</v>
      </c>
      <c r="K1068">
        <v>0</v>
      </c>
      <c r="L1068" s="1">
        <v>44228</v>
      </c>
      <c r="M1068">
        <v>520</v>
      </c>
      <c r="N1068" s="11">
        <f>_xlfn.SWITCH(Sales[[#This Row],[Subscription Type]],"Basic",10,"Premium",10,"Business",25,"Enterprise",27)</f>
        <v>10</v>
      </c>
      <c r="O1068">
        <f>IF(Sales[[#This Row],[Number of Users]]-Sales[[#This Row],[Licenses Bought]]&lt;0,0,Sales[[#This Row],[Number of Users]]-Sales[[#This Row],[Licenses Bought]])</f>
        <v>12</v>
      </c>
      <c r="P1068" s="3">
        <f>IF(Sales[[#This Row],[Sales Month]]=MAX(Sales[Sales Month]),Sales[[#This Row],[Upsell $ Per Non-Paying User]]*Sales[[#This Row],[Non-Paying Users]],0)</f>
        <v>0</v>
      </c>
      <c r="Q1068" t="str">
        <f>_xlfn.IFS(Sales[[#This Row],[Current Upsell $]]=0," ",Sales[[#This Row],[Current Upsell $]]&gt;=400,"High",Sales[[#This Row],[Current Upsell $]]&gt;=100,"Medium",Sales[[#This Row],[Current Upsell $]]&lt;100,"Low")</f>
        <v xml:space="preserve"> </v>
      </c>
      <c r="R1068" t="str">
        <f>IF(Sales[[#This Row],[Current Upsell $]]&gt;0,_xlfn.TEXTJOIN(" ",FALSE,Sales[[#This Row],[Subscription Type]],Sales[[#This Row],[Upsell Priority]],TEXT(Sales[[#This Row],[Current Upsell $]],"$#")),"")</f>
        <v/>
      </c>
    </row>
    <row r="1069" spans="1:18" x14ac:dyDescent="0.25">
      <c r="A1069">
        <v>100197</v>
      </c>
      <c r="B1069" t="s">
        <v>3</v>
      </c>
      <c r="D1069" s="1"/>
      <c r="E1069" s="1"/>
      <c r="F1069">
        <v>0</v>
      </c>
      <c r="G1069">
        <v>52</v>
      </c>
      <c r="H1069" s="1">
        <v>44228</v>
      </c>
      <c r="I1069" s="1">
        <v>44378</v>
      </c>
      <c r="J1069">
        <v>5</v>
      </c>
      <c r="K1069">
        <v>0</v>
      </c>
      <c r="L1069" s="1">
        <v>44228</v>
      </c>
      <c r="M1069">
        <v>0</v>
      </c>
      <c r="N1069" s="11">
        <f>_xlfn.SWITCH(Sales[[#This Row],[Subscription Type]],"Basic",10,"Premium",10,"Business",25,"Enterprise",27)</f>
        <v>10</v>
      </c>
      <c r="O1069">
        <f>IF(Sales[[#This Row],[Number of Users]]-Sales[[#This Row],[Licenses Bought]]&lt;0,0,Sales[[#This Row],[Number of Users]]-Sales[[#This Row],[Licenses Bought]])</f>
        <v>52</v>
      </c>
      <c r="P1069" s="3">
        <f>IF(Sales[[#This Row],[Sales Month]]=MAX(Sales[Sales Month]),Sales[[#This Row],[Upsell $ Per Non-Paying User]]*Sales[[#This Row],[Non-Paying Users]],0)</f>
        <v>0</v>
      </c>
      <c r="Q1069" t="str">
        <f>_xlfn.IFS(Sales[[#This Row],[Current Upsell $]]=0," ",Sales[[#This Row],[Current Upsell $]]&gt;=400,"High",Sales[[#This Row],[Current Upsell $]]&gt;=100,"Medium",Sales[[#This Row],[Current Upsell $]]&lt;100,"Low")</f>
        <v xml:space="preserve"> </v>
      </c>
      <c r="R1069" t="str">
        <f>IF(Sales[[#This Row],[Current Upsell $]]&gt;0,_xlfn.TEXTJOIN(" ",FALSE,Sales[[#This Row],[Subscription Type]],Sales[[#This Row],[Upsell Priority]],TEXT(Sales[[#This Row],[Current Upsell $]],"$#")),"")</f>
        <v/>
      </c>
    </row>
    <row r="1070" spans="1:18" x14ac:dyDescent="0.25">
      <c r="A1070">
        <v>100147</v>
      </c>
      <c r="B1070" t="s">
        <v>0</v>
      </c>
      <c r="D1070" s="1"/>
      <c r="E1070" s="1"/>
      <c r="F1070">
        <v>51</v>
      </c>
      <c r="G1070">
        <v>61</v>
      </c>
      <c r="H1070" s="1">
        <v>44105</v>
      </c>
      <c r="I1070" s="1">
        <v>44378</v>
      </c>
      <c r="J1070">
        <v>9</v>
      </c>
      <c r="K1070">
        <v>0</v>
      </c>
      <c r="L1070" s="1">
        <v>44228</v>
      </c>
      <c r="M1070">
        <v>510</v>
      </c>
      <c r="N1070" s="11">
        <f>_xlfn.SWITCH(Sales[[#This Row],[Subscription Type]],"Basic",10,"Premium",10,"Business",25,"Enterprise",27)</f>
        <v>10</v>
      </c>
      <c r="O1070">
        <f>IF(Sales[[#This Row],[Number of Users]]-Sales[[#This Row],[Licenses Bought]]&lt;0,0,Sales[[#This Row],[Number of Users]]-Sales[[#This Row],[Licenses Bought]])</f>
        <v>10</v>
      </c>
      <c r="P1070" s="3">
        <f>IF(Sales[[#This Row],[Sales Month]]=MAX(Sales[Sales Month]),Sales[[#This Row],[Upsell $ Per Non-Paying User]]*Sales[[#This Row],[Non-Paying Users]],0)</f>
        <v>0</v>
      </c>
      <c r="Q1070" t="str">
        <f>_xlfn.IFS(Sales[[#This Row],[Current Upsell $]]=0," ",Sales[[#This Row],[Current Upsell $]]&gt;=400,"High",Sales[[#This Row],[Current Upsell $]]&gt;=100,"Medium",Sales[[#This Row],[Current Upsell $]]&lt;100,"Low")</f>
        <v xml:space="preserve"> </v>
      </c>
      <c r="R1070" t="str">
        <f>IF(Sales[[#This Row],[Current Upsell $]]&gt;0,_xlfn.TEXTJOIN(" ",FALSE,Sales[[#This Row],[Subscription Type]],Sales[[#This Row],[Upsell Priority]],TEXT(Sales[[#This Row],[Current Upsell $]],"$#")),"")</f>
        <v/>
      </c>
    </row>
    <row r="1071" spans="1:18" x14ac:dyDescent="0.25">
      <c r="A1071">
        <v>100195</v>
      </c>
      <c r="B1071" t="s">
        <v>3</v>
      </c>
      <c r="D1071" s="1"/>
      <c r="E1071" s="1"/>
      <c r="F1071">
        <v>0</v>
      </c>
      <c r="G1071">
        <v>51</v>
      </c>
      <c r="H1071" s="1">
        <v>44228</v>
      </c>
      <c r="I1071" s="1">
        <v>44378</v>
      </c>
      <c r="J1071">
        <v>5</v>
      </c>
      <c r="K1071">
        <v>0</v>
      </c>
      <c r="L1071" s="1">
        <v>44228</v>
      </c>
      <c r="M1071">
        <v>0</v>
      </c>
      <c r="N1071" s="11">
        <f>_xlfn.SWITCH(Sales[[#This Row],[Subscription Type]],"Basic",10,"Premium",10,"Business",25,"Enterprise",27)</f>
        <v>10</v>
      </c>
      <c r="O1071">
        <f>IF(Sales[[#This Row],[Number of Users]]-Sales[[#This Row],[Licenses Bought]]&lt;0,0,Sales[[#This Row],[Number of Users]]-Sales[[#This Row],[Licenses Bought]])</f>
        <v>51</v>
      </c>
      <c r="P1071" s="3">
        <f>IF(Sales[[#This Row],[Sales Month]]=MAX(Sales[Sales Month]),Sales[[#This Row],[Upsell $ Per Non-Paying User]]*Sales[[#This Row],[Non-Paying Users]],0)</f>
        <v>0</v>
      </c>
      <c r="Q1071" t="str">
        <f>_xlfn.IFS(Sales[[#This Row],[Current Upsell $]]=0," ",Sales[[#This Row],[Current Upsell $]]&gt;=400,"High",Sales[[#This Row],[Current Upsell $]]&gt;=100,"Medium",Sales[[#This Row],[Current Upsell $]]&lt;100,"Low")</f>
        <v xml:space="preserve"> </v>
      </c>
      <c r="R1071" t="str">
        <f>IF(Sales[[#This Row],[Current Upsell $]]&gt;0,_xlfn.TEXTJOIN(" ",FALSE,Sales[[#This Row],[Subscription Type]],Sales[[#This Row],[Upsell Priority]],TEXT(Sales[[#This Row],[Current Upsell $]],"$#")),"")</f>
        <v/>
      </c>
    </row>
    <row r="1072" spans="1:18" x14ac:dyDescent="0.25">
      <c r="A1072">
        <v>100148</v>
      </c>
      <c r="B1072" t="s">
        <v>0</v>
      </c>
      <c r="D1072" s="1"/>
      <c r="E1072" s="1"/>
      <c r="F1072">
        <v>48</v>
      </c>
      <c r="G1072">
        <v>61</v>
      </c>
      <c r="H1072" s="1">
        <v>44105</v>
      </c>
      <c r="I1072" s="1">
        <v>44378</v>
      </c>
      <c r="J1072">
        <v>9</v>
      </c>
      <c r="K1072">
        <v>0</v>
      </c>
      <c r="L1072" s="1">
        <v>44228</v>
      </c>
      <c r="M1072">
        <v>480</v>
      </c>
      <c r="N1072" s="11">
        <f>_xlfn.SWITCH(Sales[[#This Row],[Subscription Type]],"Basic",10,"Premium",10,"Business",25,"Enterprise",27)</f>
        <v>10</v>
      </c>
      <c r="O1072">
        <f>IF(Sales[[#This Row],[Number of Users]]-Sales[[#This Row],[Licenses Bought]]&lt;0,0,Sales[[#This Row],[Number of Users]]-Sales[[#This Row],[Licenses Bought]])</f>
        <v>13</v>
      </c>
      <c r="P1072" s="3">
        <f>IF(Sales[[#This Row],[Sales Month]]=MAX(Sales[Sales Month]),Sales[[#This Row],[Upsell $ Per Non-Paying User]]*Sales[[#This Row],[Non-Paying Users]],0)</f>
        <v>0</v>
      </c>
      <c r="Q1072" t="str">
        <f>_xlfn.IFS(Sales[[#This Row],[Current Upsell $]]=0," ",Sales[[#This Row],[Current Upsell $]]&gt;=400,"High",Sales[[#This Row],[Current Upsell $]]&gt;=100,"Medium",Sales[[#This Row],[Current Upsell $]]&lt;100,"Low")</f>
        <v xml:space="preserve"> </v>
      </c>
      <c r="R1072" t="str">
        <f>IF(Sales[[#This Row],[Current Upsell $]]&gt;0,_xlfn.TEXTJOIN(" ",FALSE,Sales[[#This Row],[Subscription Type]],Sales[[#This Row],[Upsell Priority]],TEXT(Sales[[#This Row],[Current Upsell $]],"$#")),"")</f>
        <v/>
      </c>
    </row>
    <row r="1073" spans="1:18" x14ac:dyDescent="0.25">
      <c r="A1073">
        <v>100149</v>
      </c>
      <c r="B1073" t="s">
        <v>0</v>
      </c>
      <c r="D1073" s="1"/>
      <c r="E1073" s="1"/>
      <c r="F1073">
        <v>33</v>
      </c>
      <c r="G1073">
        <v>53</v>
      </c>
      <c r="H1073" s="1">
        <v>44105</v>
      </c>
      <c r="I1073" s="1">
        <v>44378</v>
      </c>
      <c r="J1073">
        <v>9</v>
      </c>
      <c r="K1073">
        <v>0</v>
      </c>
      <c r="L1073" s="1">
        <v>44228</v>
      </c>
      <c r="M1073">
        <v>330</v>
      </c>
      <c r="N1073" s="11">
        <f>_xlfn.SWITCH(Sales[[#This Row],[Subscription Type]],"Basic",10,"Premium",10,"Business",25,"Enterprise",27)</f>
        <v>10</v>
      </c>
      <c r="O1073">
        <f>IF(Sales[[#This Row],[Number of Users]]-Sales[[#This Row],[Licenses Bought]]&lt;0,0,Sales[[#This Row],[Number of Users]]-Sales[[#This Row],[Licenses Bought]])</f>
        <v>20</v>
      </c>
      <c r="P1073" s="3">
        <f>IF(Sales[[#This Row],[Sales Month]]=MAX(Sales[Sales Month]),Sales[[#This Row],[Upsell $ Per Non-Paying User]]*Sales[[#This Row],[Non-Paying Users]],0)</f>
        <v>0</v>
      </c>
      <c r="Q1073" t="str">
        <f>_xlfn.IFS(Sales[[#This Row],[Current Upsell $]]=0," ",Sales[[#This Row],[Current Upsell $]]&gt;=400,"High",Sales[[#This Row],[Current Upsell $]]&gt;=100,"Medium",Sales[[#This Row],[Current Upsell $]]&lt;100,"Low")</f>
        <v xml:space="preserve"> </v>
      </c>
      <c r="R1073" t="str">
        <f>IF(Sales[[#This Row],[Current Upsell $]]&gt;0,_xlfn.TEXTJOIN(" ",FALSE,Sales[[#This Row],[Subscription Type]],Sales[[#This Row],[Upsell Priority]],TEXT(Sales[[#This Row],[Current Upsell $]],"$#")),"")</f>
        <v/>
      </c>
    </row>
    <row r="1074" spans="1:18" x14ac:dyDescent="0.25">
      <c r="A1074">
        <v>100150</v>
      </c>
      <c r="B1074" t="s">
        <v>0</v>
      </c>
      <c r="D1074" s="1"/>
      <c r="E1074" s="1"/>
      <c r="F1074">
        <v>27</v>
      </c>
      <c r="G1074">
        <v>26</v>
      </c>
      <c r="H1074" s="1">
        <v>44105</v>
      </c>
      <c r="I1074" s="1">
        <v>44378</v>
      </c>
      <c r="J1074">
        <v>9</v>
      </c>
      <c r="K1074">
        <v>0</v>
      </c>
      <c r="L1074" s="1">
        <v>44228</v>
      </c>
      <c r="M1074">
        <v>270</v>
      </c>
      <c r="N1074" s="11">
        <f>_xlfn.SWITCH(Sales[[#This Row],[Subscription Type]],"Basic",10,"Premium",10,"Business",25,"Enterprise",27)</f>
        <v>10</v>
      </c>
      <c r="O1074">
        <f>IF(Sales[[#This Row],[Number of Users]]-Sales[[#This Row],[Licenses Bought]]&lt;0,0,Sales[[#This Row],[Number of Users]]-Sales[[#This Row],[Licenses Bought]])</f>
        <v>0</v>
      </c>
      <c r="P1074" s="3">
        <f>IF(Sales[[#This Row],[Sales Month]]=MAX(Sales[Sales Month]),Sales[[#This Row],[Upsell $ Per Non-Paying User]]*Sales[[#This Row],[Non-Paying Users]],0)</f>
        <v>0</v>
      </c>
      <c r="Q1074" t="str">
        <f>_xlfn.IFS(Sales[[#This Row],[Current Upsell $]]=0," ",Sales[[#This Row],[Current Upsell $]]&gt;=400,"High",Sales[[#This Row],[Current Upsell $]]&gt;=100,"Medium",Sales[[#This Row],[Current Upsell $]]&lt;100,"Low")</f>
        <v xml:space="preserve"> </v>
      </c>
      <c r="R1074" t="str">
        <f>IF(Sales[[#This Row],[Current Upsell $]]&gt;0,_xlfn.TEXTJOIN(" ",FALSE,Sales[[#This Row],[Subscription Type]],Sales[[#This Row],[Upsell Priority]],TEXT(Sales[[#This Row],[Current Upsell $]],"$#")),"")</f>
        <v/>
      </c>
    </row>
    <row r="1075" spans="1:18" x14ac:dyDescent="0.25">
      <c r="A1075">
        <v>100151</v>
      </c>
      <c r="B1075" t="s">
        <v>0</v>
      </c>
      <c r="D1075" s="1"/>
      <c r="E1075" s="1"/>
      <c r="F1075">
        <v>20</v>
      </c>
      <c r="G1075">
        <v>28</v>
      </c>
      <c r="H1075" s="1">
        <v>44105</v>
      </c>
      <c r="I1075" s="1">
        <v>44378</v>
      </c>
      <c r="J1075">
        <v>9</v>
      </c>
      <c r="K1075">
        <v>0</v>
      </c>
      <c r="L1075" s="1">
        <v>44228</v>
      </c>
      <c r="M1075">
        <v>200</v>
      </c>
      <c r="N1075" s="11">
        <f>_xlfn.SWITCH(Sales[[#This Row],[Subscription Type]],"Basic",10,"Premium",10,"Business",25,"Enterprise",27)</f>
        <v>10</v>
      </c>
      <c r="O1075">
        <f>IF(Sales[[#This Row],[Number of Users]]-Sales[[#This Row],[Licenses Bought]]&lt;0,0,Sales[[#This Row],[Number of Users]]-Sales[[#This Row],[Licenses Bought]])</f>
        <v>8</v>
      </c>
      <c r="P1075" s="3">
        <f>IF(Sales[[#This Row],[Sales Month]]=MAX(Sales[Sales Month]),Sales[[#This Row],[Upsell $ Per Non-Paying User]]*Sales[[#This Row],[Non-Paying Users]],0)</f>
        <v>0</v>
      </c>
      <c r="Q1075" t="str">
        <f>_xlfn.IFS(Sales[[#This Row],[Current Upsell $]]=0," ",Sales[[#This Row],[Current Upsell $]]&gt;=400,"High",Sales[[#This Row],[Current Upsell $]]&gt;=100,"Medium",Sales[[#This Row],[Current Upsell $]]&lt;100,"Low")</f>
        <v xml:space="preserve"> </v>
      </c>
      <c r="R1075" t="str">
        <f>IF(Sales[[#This Row],[Current Upsell $]]&gt;0,_xlfn.TEXTJOIN(" ",FALSE,Sales[[#This Row],[Subscription Type]],Sales[[#This Row],[Upsell Priority]],TEXT(Sales[[#This Row],[Current Upsell $]],"$#")),"")</f>
        <v/>
      </c>
    </row>
    <row r="1076" spans="1:18" x14ac:dyDescent="0.25">
      <c r="A1076">
        <v>100152</v>
      </c>
      <c r="B1076" t="s">
        <v>0</v>
      </c>
      <c r="D1076" s="1"/>
      <c r="E1076" s="1"/>
      <c r="F1076">
        <v>10</v>
      </c>
      <c r="G1076">
        <v>14</v>
      </c>
      <c r="H1076" s="1">
        <v>44105</v>
      </c>
      <c r="I1076" s="1">
        <v>44378</v>
      </c>
      <c r="J1076">
        <v>9</v>
      </c>
      <c r="K1076">
        <v>0</v>
      </c>
      <c r="L1076" s="1">
        <v>44228</v>
      </c>
      <c r="M1076">
        <v>100</v>
      </c>
      <c r="N1076" s="11">
        <f>_xlfn.SWITCH(Sales[[#This Row],[Subscription Type]],"Basic",10,"Premium",10,"Business",25,"Enterprise",27)</f>
        <v>10</v>
      </c>
      <c r="O1076">
        <f>IF(Sales[[#This Row],[Number of Users]]-Sales[[#This Row],[Licenses Bought]]&lt;0,0,Sales[[#This Row],[Number of Users]]-Sales[[#This Row],[Licenses Bought]])</f>
        <v>4</v>
      </c>
      <c r="P1076" s="3">
        <f>IF(Sales[[#This Row],[Sales Month]]=MAX(Sales[Sales Month]),Sales[[#This Row],[Upsell $ Per Non-Paying User]]*Sales[[#This Row],[Non-Paying Users]],0)</f>
        <v>0</v>
      </c>
      <c r="Q1076" t="str">
        <f>_xlfn.IFS(Sales[[#This Row],[Current Upsell $]]=0," ",Sales[[#This Row],[Current Upsell $]]&gt;=400,"High",Sales[[#This Row],[Current Upsell $]]&gt;=100,"Medium",Sales[[#This Row],[Current Upsell $]]&lt;100,"Low")</f>
        <v xml:space="preserve"> </v>
      </c>
      <c r="R1076" t="str">
        <f>IF(Sales[[#This Row],[Current Upsell $]]&gt;0,_xlfn.TEXTJOIN(" ",FALSE,Sales[[#This Row],[Subscription Type]],Sales[[#This Row],[Upsell Priority]],TEXT(Sales[[#This Row],[Current Upsell $]],"$#")),"")</f>
        <v/>
      </c>
    </row>
    <row r="1077" spans="1:18" x14ac:dyDescent="0.25">
      <c r="A1077">
        <v>100154</v>
      </c>
      <c r="B1077" t="s">
        <v>0</v>
      </c>
      <c r="D1077" s="1"/>
      <c r="E1077" s="1"/>
      <c r="F1077">
        <v>6</v>
      </c>
      <c r="G1077">
        <v>6</v>
      </c>
      <c r="H1077" s="1">
        <v>44105</v>
      </c>
      <c r="I1077" s="1">
        <v>44378</v>
      </c>
      <c r="J1077">
        <v>9</v>
      </c>
      <c r="K1077">
        <v>0</v>
      </c>
      <c r="L1077" s="1">
        <v>44228</v>
      </c>
      <c r="M1077">
        <v>60</v>
      </c>
      <c r="N1077" s="11">
        <f>_xlfn.SWITCH(Sales[[#This Row],[Subscription Type]],"Basic",10,"Premium",10,"Business",25,"Enterprise",27)</f>
        <v>10</v>
      </c>
      <c r="O1077">
        <f>IF(Sales[[#This Row],[Number of Users]]-Sales[[#This Row],[Licenses Bought]]&lt;0,0,Sales[[#This Row],[Number of Users]]-Sales[[#This Row],[Licenses Bought]])</f>
        <v>0</v>
      </c>
      <c r="P1077" s="3">
        <f>IF(Sales[[#This Row],[Sales Month]]=MAX(Sales[Sales Month]),Sales[[#This Row],[Upsell $ Per Non-Paying User]]*Sales[[#This Row],[Non-Paying Users]],0)</f>
        <v>0</v>
      </c>
      <c r="Q1077" t="str">
        <f>_xlfn.IFS(Sales[[#This Row],[Current Upsell $]]=0," ",Sales[[#This Row],[Current Upsell $]]&gt;=400,"High",Sales[[#This Row],[Current Upsell $]]&gt;=100,"Medium",Sales[[#This Row],[Current Upsell $]]&lt;100,"Low")</f>
        <v xml:space="preserve"> </v>
      </c>
      <c r="R1077" t="str">
        <f>IF(Sales[[#This Row],[Current Upsell $]]&gt;0,_xlfn.TEXTJOIN(" ",FALSE,Sales[[#This Row],[Subscription Type]],Sales[[#This Row],[Upsell Priority]],TEXT(Sales[[#This Row],[Current Upsell $]],"$#")),"")</f>
        <v/>
      </c>
    </row>
    <row r="1078" spans="1:18" x14ac:dyDescent="0.25">
      <c r="A1078">
        <v>100155</v>
      </c>
      <c r="B1078" t="s">
        <v>2</v>
      </c>
      <c r="C1078">
        <v>12</v>
      </c>
      <c r="D1078" s="1">
        <v>44501</v>
      </c>
      <c r="E1078" s="1">
        <v>44865</v>
      </c>
      <c r="F1078">
        <v>50</v>
      </c>
      <c r="G1078">
        <v>21</v>
      </c>
      <c r="H1078" s="1">
        <v>44105</v>
      </c>
      <c r="I1078" s="1">
        <v>44378</v>
      </c>
      <c r="J1078">
        <v>9</v>
      </c>
      <c r="K1078">
        <v>0</v>
      </c>
      <c r="L1078" s="1">
        <v>44228</v>
      </c>
      <c r="M1078">
        <v>1500</v>
      </c>
      <c r="N1078" s="11">
        <f>_xlfn.SWITCH(Sales[[#This Row],[Subscription Type]],"Basic",10,"Premium",10,"Business",25,"Enterprise",27)</f>
        <v>27</v>
      </c>
      <c r="O1078">
        <f>IF(Sales[[#This Row],[Number of Users]]-Sales[[#This Row],[Licenses Bought]]&lt;0,0,Sales[[#This Row],[Number of Users]]-Sales[[#This Row],[Licenses Bought]])</f>
        <v>0</v>
      </c>
      <c r="P1078" s="3">
        <f>IF(Sales[[#This Row],[Sales Month]]=MAX(Sales[Sales Month]),Sales[[#This Row],[Upsell $ Per Non-Paying User]]*Sales[[#This Row],[Non-Paying Users]],0)</f>
        <v>0</v>
      </c>
      <c r="Q1078" t="str">
        <f>_xlfn.IFS(Sales[[#This Row],[Current Upsell $]]=0," ",Sales[[#This Row],[Current Upsell $]]&gt;=400,"High",Sales[[#This Row],[Current Upsell $]]&gt;=100,"Medium",Sales[[#This Row],[Current Upsell $]]&lt;100,"Low")</f>
        <v xml:space="preserve"> </v>
      </c>
      <c r="R1078" t="str">
        <f>IF(Sales[[#This Row],[Current Upsell $]]&gt;0,_xlfn.TEXTJOIN(" ",FALSE,Sales[[#This Row],[Subscription Type]],Sales[[#This Row],[Upsell Priority]],TEXT(Sales[[#This Row],[Current Upsell $]],"$#")),"")</f>
        <v/>
      </c>
    </row>
    <row r="1079" spans="1:18" x14ac:dyDescent="0.25">
      <c r="A1079">
        <v>100156</v>
      </c>
      <c r="B1079" t="s">
        <v>3</v>
      </c>
      <c r="F1079">
        <v>0</v>
      </c>
      <c r="G1079">
        <v>4</v>
      </c>
      <c r="H1079" s="1">
        <v>44105</v>
      </c>
      <c r="I1079" s="1">
        <v>44317</v>
      </c>
      <c r="J1079">
        <v>7</v>
      </c>
      <c r="K1079">
        <v>1</v>
      </c>
      <c r="L1079" s="1">
        <v>44228</v>
      </c>
      <c r="M1079">
        <v>0</v>
      </c>
      <c r="N1079" s="11">
        <f>_xlfn.SWITCH(Sales[[#This Row],[Subscription Type]],"Basic",10,"Premium",10,"Business",25,"Enterprise",27)</f>
        <v>10</v>
      </c>
      <c r="O1079">
        <f>IF(Sales[[#This Row],[Number of Users]]-Sales[[#This Row],[Licenses Bought]]&lt;0,0,Sales[[#This Row],[Number of Users]]-Sales[[#This Row],[Licenses Bought]])</f>
        <v>4</v>
      </c>
      <c r="P1079" s="3">
        <f>IF(Sales[[#This Row],[Sales Month]]=MAX(Sales[Sales Month]),Sales[[#This Row],[Upsell $ Per Non-Paying User]]*Sales[[#This Row],[Non-Paying Users]],0)</f>
        <v>0</v>
      </c>
      <c r="Q1079" t="str">
        <f>_xlfn.IFS(Sales[[#This Row],[Current Upsell $]]=0," ",Sales[[#This Row],[Current Upsell $]]&gt;=400,"High",Sales[[#This Row],[Current Upsell $]]&gt;=100,"Medium",Sales[[#This Row],[Current Upsell $]]&lt;100,"Low")</f>
        <v xml:space="preserve"> </v>
      </c>
      <c r="R1079" t="str">
        <f>IF(Sales[[#This Row],[Current Upsell $]]&gt;0,_xlfn.TEXTJOIN(" ",FALSE,Sales[[#This Row],[Subscription Type]],Sales[[#This Row],[Upsell Priority]],TEXT(Sales[[#This Row],[Current Upsell $]],"$#")),"")</f>
        <v/>
      </c>
    </row>
    <row r="1080" spans="1:18" x14ac:dyDescent="0.25">
      <c r="A1080">
        <v>100157</v>
      </c>
      <c r="B1080" t="s">
        <v>3</v>
      </c>
      <c r="F1080">
        <v>0</v>
      </c>
      <c r="G1080">
        <v>2</v>
      </c>
      <c r="H1080" s="1">
        <v>44105</v>
      </c>
      <c r="I1080" s="1">
        <v>44378</v>
      </c>
      <c r="J1080">
        <v>9</v>
      </c>
      <c r="K1080">
        <v>0</v>
      </c>
      <c r="L1080" s="1">
        <v>44228</v>
      </c>
      <c r="M1080">
        <v>0</v>
      </c>
      <c r="N1080" s="11">
        <f>_xlfn.SWITCH(Sales[[#This Row],[Subscription Type]],"Basic",10,"Premium",10,"Business",25,"Enterprise",27)</f>
        <v>10</v>
      </c>
      <c r="O1080">
        <f>IF(Sales[[#This Row],[Number of Users]]-Sales[[#This Row],[Licenses Bought]]&lt;0,0,Sales[[#This Row],[Number of Users]]-Sales[[#This Row],[Licenses Bought]])</f>
        <v>2</v>
      </c>
      <c r="P1080" s="3">
        <f>IF(Sales[[#This Row],[Sales Month]]=MAX(Sales[Sales Month]),Sales[[#This Row],[Upsell $ Per Non-Paying User]]*Sales[[#This Row],[Non-Paying Users]],0)</f>
        <v>0</v>
      </c>
      <c r="Q1080" t="str">
        <f>_xlfn.IFS(Sales[[#This Row],[Current Upsell $]]=0," ",Sales[[#This Row],[Current Upsell $]]&gt;=400,"High",Sales[[#This Row],[Current Upsell $]]&gt;=100,"Medium",Sales[[#This Row],[Current Upsell $]]&lt;100,"Low")</f>
        <v xml:space="preserve"> </v>
      </c>
      <c r="R1080" t="str">
        <f>IF(Sales[[#This Row],[Current Upsell $]]&gt;0,_xlfn.TEXTJOIN(" ",FALSE,Sales[[#This Row],[Subscription Type]],Sales[[#This Row],[Upsell Priority]],TEXT(Sales[[#This Row],[Current Upsell $]],"$#")),"")</f>
        <v/>
      </c>
    </row>
    <row r="1081" spans="1:18" x14ac:dyDescent="0.25">
      <c r="A1081">
        <v>100158</v>
      </c>
      <c r="B1081" t="s">
        <v>3</v>
      </c>
      <c r="F1081">
        <v>0</v>
      </c>
      <c r="G1081">
        <v>2</v>
      </c>
      <c r="H1081" s="1">
        <v>44105</v>
      </c>
      <c r="I1081" s="1">
        <v>44348</v>
      </c>
      <c r="J1081">
        <v>8</v>
      </c>
      <c r="K1081">
        <v>0</v>
      </c>
      <c r="L1081" s="1">
        <v>44228</v>
      </c>
      <c r="M1081">
        <v>0</v>
      </c>
      <c r="N1081" s="11">
        <f>_xlfn.SWITCH(Sales[[#This Row],[Subscription Type]],"Basic",10,"Premium",10,"Business",25,"Enterprise",27)</f>
        <v>10</v>
      </c>
      <c r="O1081">
        <f>IF(Sales[[#This Row],[Number of Users]]-Sales[[#This Row],[Licenses Bought]]&lt;0,0,Sales[[#This Row],[Number of Users]]-Sales[[#This Row],[Licenses Bought]])</f>
        <v>2</v>
      </c>
      <c r="P1081" s="3">
        <f>IF(Sales[[#This Row],[Sales Month]]=MAX(Sales[Sales Month]),Sales[[#This Row],[Upsell $ Per Non-Paying User]]*Sales[[#This Row],[Non-Paying Users]],0)</f>
        <v>0</v>
      </c>
      <c r="Q1081" t="str">
        <f>_xlfn.IFS(Sales[[#This Row],[Current Upsell $]]=0," ",Sales[[#This Row],[Current Upsell $]]&gt;=400,"High",Sales[[#This Row],[Current Upsell $]]&gt;=100,"Medium",Sales[[#This Row],[Current Upsell $]]&lt;100,"Low")</f>
        <v xml:space="preserve"> </v>
      </c>
      <c r="R1081" t="str">
        <f>IF(Sales[[#This Row],[Current Upsell $]]&gt;0,_xlfn.TEXTJOIN(" ",FALSE,Sales[[#This Row],[Subscription Type]],Sales[[#This Row],[Upsell Priority]],TEXT(Sales[[#This Row],[Current Upsell $]],"$#")),"")</f>
        <v/>
      </c>
    </row>
    <row r="1082" spans="1:18" x14ac:dyDescent="0.25">
      <c r="A1082">
        <v>100159</v>
      </c>
      <c r="B1082" t="s">
        <v>3</v>
      </c>
      <c r="F1082">
        <v>0</v>
      </c>
      <c r="G1082">
        <v>2</v>
      </c>
      <c r="H1082" s="1">
        <v>44105</v>
      </c>
      <c r="I1082" s="1">
        <v>44378</v>
      </c>
      <c r="J1082">
        <v>9</v>
      </c>
      <c r="K1082">
        <v>0</v>
      </c>
      <c r="L1082" s="1">
        <v>44228</v>
      </c>
      <c r="M1082">
        <v>0</v>
      </c>
      <c r="N1082" s="11">
        <f>_xlfn.SWITCH(Sales[[#This Row],[Subscription Type]],"Basic",10,"Premium",10,"Business",25,"Enterprise",27)</f>
        <v>10</v>
      </c>
      <c r="O1082">
        <f>IF(Sales[[#This Row],[Number of Users]]-Sales[[#This Row],[Licenses Bought]]&lt;0,0,Sales[[#This Row],[Number of Users]]-Sales[[#This Row],[Licenses Bought]])</f>
        <v>2</v>
      </c>
      <c r="P1082" s="3">
        <f>IF(Sales[[#This Row],[Sales Month]]=MAX(Sales[Sales Month]),Sales[[#This Row],[Upsell $ Per Non-Paying User]]*Sales[[#This Row],[Non-Paying Users]],0)</f>
        <v>0</v>
      </c>
      <c r="Q1082" t="str">
        <f>_xlfn.IFS(Sales[[#This Row],[Current Upsell $]]=0," ",Sales[[#This Row],[Current Upsell $]]&gt;=400,"High",Sales[[#This Row],[Current Upsell $]]&gt;=100,"Medium",Sales[[#This Row],[Current Upsell $]]&lt;100,"Low")</f>
        <v xml:space="preserve"> </v>
      </c>
      <c r="R1082" t="str">
        <f>IF(Sales[[#This Row],[Current Upsell $]]&gt;0,_xlfn.TEXTJOIN(" ",FALSE,Sales[[#This Row],[Subscription Type]],Sales[[#This Row],[Upsell Priority]],TEXT(Sales[[#This Row],[Current Upsell $]],"$#")),"")</f>
        <v/>
      </c>
    </row>
    <row r="1083" spans="1:18" x14ac:dyDescent="0.25">
      <c r="A1083">
        <v>100160</v>
      </c>
      <c r="B1083" t="s">
        <v>3</v>
      </c>
      <c r="F1083">
        <v>0</v>
      </c>
      <c r="G1083">
        <v>1</v>
      </c>
      <c r="H1083" s="1">
        <v>44105</v>
      </c>
      <c r="I1083" s="1">
        <v>44378</v>
      </c>
      <c r="J1083">
        <v>9</v>
      </c>
      <c r="K1083">
        <v>0</v>
      </c>
      <c r="L1083" s="1">
        <v>44228</v>
      </c>
      <c r="M1083">
        <v>0</v>
      </c>
      <c r="N1083" s="11">
        <f>_xlfn.SWITCH(Sales[[#This Row],[Subscription Type]],"Basic",10,"Premium",10,"Business",25,"Enterprise",27)</f>
        <v>10</v>
      </c>
      <c r="O1083">
        <f>IF(Sales[[#This Row],[Number of Users]]-Sales[[#This Row],[Licenses Bought]]&lt;0,0,Sales[[#This Row],[Number of Users]]-Sales[[#This Row],[Licenses Bought]])</f>
        <v>1</v>
      </c>
      <c r="P1083" s="3">
        <f>IF(Sales[[#This Row],[Sales Month]]=MAX(Sales[Sales Month]),Sales[[#This Row],[Upsell $ Per Non-Paying User]]*Sales[[#This Row],[Non-Paying Users]],0)</f>
        <v>0</v>
      </c>
      <c r="Q1083" t="str">
        <f>_xlfn.IFS(Sales[[#This Row],[Current Upsell $]]=0," ",Sales[[#This Row],[Current Upsell $]]&gt;=400,"High",Sales[[#This Row],[Current Upsell $]]&gt;=100,"Medium",Sales[[#This Row],[Current Upsell $]]&lt;100,"Low")</f>
        <v xml:space="preserve"> </v>
      </c>
      <c r="R1083" t="str">
        <f>IF(Sales[[#This Row],[Current Upsell $]]&gt;0,_xlfn.TEXTJOIN(" ",FALSE,Sales[[#This Row],[Subscription Type]],Sales[[#This Row],[Upsell Priority]],TEXT(Sales[[#This Row],[Current Upsell $]],"$#")),"")</f>
        <v/>
      </c>
    </row>
    <row r="1084" spans="1:18" x14ac:dyDescent="0.25">
      <c r="A1084">
        <v>100161</v>
      </c>
      <c r="B1084" t="s">
        <v>3</v>
      </c>
      <c r="F1084">
        <v>0</v>
      </c>
      <c r="G1084">
        <v>2</v>
      </c>
      <c r="H1084" s="1">
        <v>44105</v>
      </c>
      <c r="I1084" s="1">
        <v>44348</v>
      </c>
      <c r="J1084">
        <v>8</v>
      </c>
      <c r="K1084">
        <v>0</v>
      </c>
      <c r="L1084" s="1">
        <v>44228</v>
      </c>
      <c r="M1084">
        <v>0</v>
      </c>
      <c r="N1084" s="11">
        <f>_xlfn.SWITCH(Sales[[#This Row],[Subscription Type]],"Basic",10,"Premium",10,"Business",25,"Enterprise",27)</f>
        <v>10</v>
      </c>
      <c r="O1084">
        <f>IF(Sales[[#This Row],[Number of Users]]-Sales[[#This Row],[Licenses Bought]]&lt;0,0,Sales[[#This Row],[Number of Users]]-Sales[[#This Row],[Licenses Bought]])</f>
        <v>2</v>
      </c>
      <c r="P1084" s="3">
        <f>IF(Sales[[#This Row],[Sales Month]]=MAX(Sales[Sales Month]),Sales[[#This Row],[Upsell $ Per Non-Paying User]]*Sales[[#This Row],[Non-Paying Users]],0)</f>
        <v>0</v>
      </c>
      <c r="Q1084" t="str">
        <f>_xlfn.IFS(Sales[[#This Row],[Current Upsell $]]=0," ",Sales[[#This Row],[Current Upsell $]]&gt;=400,"High",Sales[[#This Row],[Current Upsell $]]&gt;=100,"Medium",Sales[[#This Row],[Current Upsell $]]&lt;100,"Low")</f>
        <v xml:space="preserve"> </v>
      </c>
      <c r="R1084" t="str">
        <f>IF(Sales[[#This Row],[Current Upsell $]]&gt;0,_xlfn.TEXTJOIN(" ",FALSE,Sales[[#This Row],[Subscription Type]],Sales[[#This Row],[Upsell Priority]],TEXT(Sales[[#This Row],[Current Upsell $]],"$#")),"")</f>
        <v/>
      </c>
    </row>
    <row r="1085" spans="1:18" x14ac:dyDescent="0.25">
      <c r="A1085">
        <v>100162</v>
      </c>
      <c r="B1085" t="s">
        <v>3</v>
      </c>
      <c r="F1085">
        <v>0</v>
      </c>
      <c r="G1085">
        <v>2</v>
      </c>
      <c r="H1085" s="1">
        <v>44105</v>
      </c>
      <c r="I1085" s="1">
        <v>44378</v>
      </c>
      <c r="J1085">
        <v>9</v>
      </c>
      <c r="K1085">
        <v>0</v>
      </c>
      <c r="L1085" s="1">
        <v>44228</v>
      </c>
      <c r="M1085">
        <v>0</v>
      </c>
      <c r="N1085" s="11">
        <f>_xlfn.SWITCH(Sales[[#This Row],[Subscription Type]],"Basic",10,"Premium",10,"Business",25,"Enterprise",27)</f>
        <v>10</v>
      </c>
      <c r="O1085">
        <f>IF(Sales[[#This Row],[Number of Users]]-Sales[[#This Row],[Licenses Bought]]&lt;0,0,Sales[[#This Row],[Number of Users]]-Sales[[#This Row],[Licenses Bought]])</f>
        <v>2</v>
      </c>
      <c r="P1085" s="3">
        <f>IF(Sales[[#This Row],[Sales Month]]=MAX(Sales[Sales Month]),Sales[[#This Row],[Upsell $ Per Non-Paying User]]*Sales[[#This Row],[Non-Paying Users]],0)</f>
        <v>0</v>
      </c>
      <c r="Q1085" t="str">
        <f>_xlfn.IFS(Sales[[#This Row],[Current Upsell $]]=0," ",Sales[[#This Row],[Current Upsell $]]&gt;=400,"High",Sales[[#This Row],[Current Upsell $]]&gt;=100,"Medium",Sales[[#This Row],[Current Upsell $]]&lt;100,"Low")</f>
        <v xml:space="preserve"> </v>
      </c>
      <c r="R1085" t="str">
        <f>IF(Sales[[#This Row],[Current Upsell $]]&gt;0,_xlfn.TEXTJOIN(" ",FALSE,Sales[[#This Row],[Subscription Type]],Sales[[#This Row],[Upsell Priority]],TEXT(Sales[[#This Row],[Current Upsell $]],"$#")),"")</f>
        <v/>
      </c>
    </row>
    <row r="1086" spans="1:18" x14ac:dyDescent="0.25">
      <c r="A1086">
        <v>100164</v>
      </c>
      <c r="B1086" t="s">
        <v>0</v>
      </c>
      <c r="D1086" s="1"/>
      <c r="E1086" s="1"/>
      <c r="F1086">
        <v>29</v>
      </c>
      <c r="G1086">
        <v>29</v>
      </c>
      <c r="H1086" s="1">
        <v>44136</v>
      </c>
      <c r="I1086" s="1">
        <v>44378</v>
      </c>
      <c r="J1086">
        <v>8</v>
      </c>
      <c r="K1086">
        <v>0</v>
      </c>
      <c r="L1086" s="1">
        <v>44228</v>
      </c>
      <c r="M1086">
        <v>290</v>
      </c>
      <c r="N1086" s="11">
        <f>_xlfn.SWITCH(Sales[[#This Row],[Subscription Type]],"Basic",10,"Premium",10,"Business",25,"Enterprise",27)</f>
        <v>10</v>
      </c>
      <c r="O1086">
        <f>IF(Sales[[#This Row],[Number of Users]]-Sales[[#This Row],[Licenses Bought]]&lt;0,0,Sales[[#This Row],[Number of Users]]-Sales[[#This Row],[Licenses Bought]])</f>
        <v>0</v>
      </c>
      <c r="P1086" s="3">
        <f>IF(Sales[[#This Row],[Sales Month]]=MAX(Sales[Sales Month]),Sales[[#This Row],[Upsell $ Per Non-Paying User]]*Sales[[#This Row],[Non-Paying Users]],0)</f>
        <v>0</v>
      </c>
      <c r="Q1086" t="str">
        <f>_xlfn.IFS(Sales[[#This Row],[Current Upsell $]]=0," ",Sales[[#This Row],[Current Upsell $]]&gt;=400,"High",Sales[[#This Row],[Current Upsell $]]&gt;=100,"Medium",Sales[[#This Row],[Current Upsell $]]&lt;100,"Low")</f>
        <v xml:space="preserve"> </v>
      </c>
      <c r="R1086" t="str">
        <f>IF(Sales[[#This Row],[Current Upsell $]]&gt;0,_xlfn.TEXTJOIN(" ",FALSE,Sales[[#This Row],[Subscription Type]],Sales[[#This Row],[Upsell Priority]],TEXT(Sales[[#This Row],[Current Upsell $]],"$#")),"")</f>
        <v/>
      </c>
    </row>
    <row r="1087" spans="1:18" x14ac:dyDescent="0.25">
      <c r="A1087">
        <v>100165</v>
      </c>
      <c r="B1087" t="s">
        <v>0</v>
      </c>
      <c r="D1087" s="1"/>
      <c r="E1087" s="1"/>
      <c r="F1087">
        <v>25</v>
      </c>
      <c r="G1087">
        <v>34</v>
      </c>
      <c r="H1087" s="1">
        <v>44136</v>
      </c>
      <c r="I1087" s="1">
        <v>44378</v>
      </c>
      <c r="J1087">
        <v>8</v>
      </c>
      <c r="K1087">
        <v>0</v>
      </c>
      <c r="L1087" s="1">
        <v>44228</v>
      </c>
      <c r="M1087">
        <v>250</v>
      </c>
      <c r="N1087" s="11">
        <f>_xlfn.SWITCH(Sales[[#This Row],[Subscription Type]],"Basic",10,"Premium",10,"Business",25,"Enterprise",27)</f>
        <v>10</v>
      </c>
      <c r="O1087">
        <f>IF(Sales[[#This Row],[Number of Users]]-Sales[[#This Row],[Licenses Bought]]&lt;0,0,Sales[[#This Row],[Number of Users]]-Sales[[#This Row],[Licenses Bought]])</f>
        <v>9</v>
      </c>
      <c r="P1087" s="3">
        <f>IF(Sales[[#This Row],[Sales Month]]=MAX(Sales[Sales Month]),Sales[[#This Row],[Upsell $ Per Non-Paying User]]*Sales[[#This Row],[Non-Paying Users]],0)</f>
        <v>0</v>
      </c>
      <c r="Q1087" t="str">
        <f>_xlfn.IFS(Sales[[#This Row],[Current Upsell $]]=0," ",Sales[[#This Row],[Current Upsell $]]&gt;=400,"High",Sales[[#This Row],[Current Upsell $]]&gt;=100,"Medium",Sales[[#This Row],[Current Upsell $]]&lt;100,"Low")</f>
        <v xml:space="preserve"> </v>
      </c>
      <c r="R1087" t="str">
        <f>IF(Sales[[#This Row],[Current Upsell $]]&gt;0,_xlfn.TEXTJOIN(" ",FALSE,Sales[[#This Row],[Subscription Type]],Sales[[#This Row],[Upsell Priority]],TEXT(Sales[[#This Row],[Current Upsell $]],"$#")),"")</f>
        <v/>
      </c>
    </row>
    <row r="1088" spans="1:18" x14ac:dyDescent="0.25">
      <c r="A1088">
        <v>100166</v>
      </c>
      <c r="B1088" t="s">
        <v>0</v>
      </c>
      <c r="D1088" s="1"/>
      <c r="E1088" s="1"/>
      <c r="F1088">
        <v>16</v>
      </c>
      <c r="G1088">
        <v>27</v>
      </c>
      <c r="H1088" s="1">
        <v>44136</v>
      </c>
      <c r="I1088" s="1">
        <v>44378</v>
      </c>
      <c r="J1088">
        <v>8</v>
      </c>
      <c r="K1088">
        <v>0</v>
      </c>
      <c r="L1088" s="1">
        <v>44228</v>
      </c>
      <c r="M1088">
        <v>160</v>
      </c>
      <c r="N1088" s="11">
        <f>_xlfn.SWITCH(Sales[[#This Row],[Subscription Type]],"Basic",10,"Premium",10,"Business",25,"Enterprise",27)</f>
        <v>10</v>
      </c>
      <c r="O1088">
        <f>IF(Sales[[#This Row],[Number of Users]]-Sales[[#This Row],[Licenses Bought]]&lt;0,0,Sales[[#This Row],[Number of Users]]-Sales[[#This Row],[Licenses Bought]])</f>
        <v>11</v>
      </c>
      <c r="P1088" s="3">
        <f>IF(Sales[[#This Row],[Sales Month]]=MAX(Sales[Sales Month]),Sales[[#This Row],[Upsell $ Per Non-Paying User]]*Sales[[#This Row],[Non-Paying Users]],0)</f>
        <v>0</v>
      </c>
      <c r="Q1088" t="str">
        <f>_xlfn.IFS(Sales[[#This Row],[Current Upsell $]]=0," ",Sales[[#This Row],[Current Upsell $]]&gt;=400,"High",Sales[[#This Row],[Current Upsell $]]&gt;=100,"Medium",Sales[[#This Row],[Current Upsell $]]&lt;100,"Low")</f>
        <v xml:space="preserve"> </v>
      </c>
      <c r="R1088" t="str">
        <f>IF(Sales[[#This Row],[Current Upsell $]]&gt;0,_xlfn.TEXTJOIN(" ",FALSE,Sales[[#This Row],[Subscription Type]],Sales[[#This Row],[Upsell Priority]],TEXT(Sales[[#This Row],[Current Upsell $]],"$#")),"")</f>
        <v/>
      </c>
    </row>
    <row r="1089" spans="1:18" x14ac:dyDescent="0.25">
      <c r="A1089">
        <v>100169</v>
      </c>
      <c r="B1089" t="s">
        <v>0</v>
      </c>
      <c r="F1089">
        <v>1</v>
      </c>
      <c r="G1089">
        <v>2</v>
      </c>
      <c r="H1089" s="1">
        <v>44136</v>
      </c>
      <c r="I1089" s="1">
        <v>44317</v>
      </c>
      <c r="J1089">
        <v>6</v>
      </c>
      <c r="K1089">
        <v>1</v>
      </c>
      <c r="L1089" s="1">
        <v>44228</v>
      </c>
      <c r="M1089">
        <v>10</v>
      </c>
      <c r="N1089" s="11">
        <f>_xlfn.SWITCH(Sales[[#This Row],[Subscription Type]],"Basic",10,"Premium",10,"Business",25,"Enterprise",27)</f>
        <v>10</v>
      </c>
      <c r="O1089">
        <f>IF(Sales[[#This Row],[Number of Users]]-Sales[[#This Row],[Licenses Bought]]&lt;0,0,Sales[[#This Row],[Number of Users]]-Sales[[#This Row],[Licenses Bought]])</f>
        <v>1</v>
      </c>
      <c r="P1089" s="3">
        <f>IF(Sales[[#This Row],[Sales Month]]=MAX(Sales[Sales Month]),Sales[[#This Row],[Upsell $ Per Non-Paying User]]*Sales[[#This Row],[Non-Paying Users]],0)</f>
        <v>0</v>
      </c>
      <c r="Q1089" t="str">
        <f>_xlfn.IFS(Sales[[#This Row],[Current Upsell $]]=0," ",Sales[[#This Row],[Current Upsell $]]&gt;=400,"High",Sales[[#This Row],[Current Upsell $]]&gt;=100,"Medium",Sales[[#This Row],[Current Upsell $]]&lt;100,"Low")</f>
        <v xml:space="preserve"> </v>
      </c>
      <c r="R1089" t="str">
        <f>IF(Sales[[#This Row],[Current Upsell $]]&gt;0,_xlfn.TEXTJOIN(" ",FALSE,Sales[[#This Row],[Subscription Type]],Sales[[#This Row],[Upsell Priority]],TEXT(Sales[[#This Row],[Current Upsell $]],"$#")),"")</f>
        <v/>
      </c>
    </row>
    <row r="1090" spans="1:18" x14ac:dyDescent="0.25">
      <c r="A1090">
        <v>100170</v>
      </c>
      <c r="B1090" t="s">
        <v>0</v>
      </c>
      <c r="D1090" s="1"/>
      <c r="E1090" s="1"/>
      <c r="F1090">
        <v>1</v>
      </c>
      <c r="G1090">
        <v>2</v>
      </c>
      <c r="H1090" s="1">
        <v>44136</v>
      </c>
      <c r="I1090" s="1">
        <v>44378</v>
      </c>
      <c r="J1090">
        <v>8</v>
      </c>
      <c r="K1090">
        <v>0</v>
      </c>
      <c r="L1090" s="1">
        <v>44228</v>
      </c>
      <c r="M1090">
        <v>10</v>
      </c>
      <c r="N1090" s="11">
        <f>_xlfn.SWITCH(Sales[[#This Row],[Subscription Type]],"Basic",10,"Premium",10,"Business",25,"Enterprise",27)</f>
        <v>10</v>
      </c>
      <c r="O1090">
        <f>IF(Sales[[#This Row],[Number of Users]]-Sales[[#This Row],[Licenses Bought]]&lt;0,0,Sales[[#This Row],[Number of Users]]-Sales[[#This Row],[Licenses Bought]])</f>
        <v>1</v>
      </c>
      <c r="P1090" s="3">
        <f>IF(Sales[[#This Row],[Sales Month]]=MAX(Sales[Sales Month]),Sales[[#This Row],[Upsell $ Per Non-Paying User]]*Sales[[#This Row],[Non-Paying Users]],0)</f>
        <v>0</v>
      </c>
      <c r="Q1090" t="str">
        <f>_xlfn.IFS(Sales[[#This Row],[Current Upsell $]]=0," ",Sales[[#This Row],[Current Upsell $]]&gt;=400,"High",Sales[[#This Row],[Current Upsell $]]&gt;=100,"Medium",Sales[[#This Row],[Current Upsell $]]&lt;100,"Low")</f>
        <v xml:space="preserve"> </v>
      </c>
      <c r="R1090" t="str">
        <f>IF(Sales[[#This Row],[Current Upsell $]]&gt;0,_xlfn.TEXTJOIN(" ",FALSE,Sales[[#This Row],[Subscription Type]],Sales[[#This Row],[Upsell Priority]],TEXT(Sales[[#This Row],[Current Upsell $]],"$#")),"")</f>
        <v/>
      </c>
    </row>
    <row r="1091" spans="1:18" x14ac:dyDescent="0.25">
      <c r="A1091">
        <v>100171</v>
      </c>
      <c r="B1091" t="s">
        <v>0</v>
      </c>
      <c r="D1091" s="1"/>
      <c r="E1091" s="1"/>
      <c r="F1091">
        <v>35</v>
      </c>
      <c r="G1091">
        <v>45</v>
      </c>
      <c r="H1091" s="1">
        <v>44166</v>
      </c>
      <c r="I1091" s="1">
        <v>44378</v>
      </c>
      <c r="J1091">
        <v>7</v>
      </c>
      <c r="K1091">
        <v>0</v>
      </c>
      <c r="L1091" s="1">
        <v>44228</v>
      </c>
      <c r="M1091">
        <v>350</v>
      </c>
      <c r="N1091" s="11">
        <f>_xlfn.SWITCH(Sales[[#This Row],[Subscription Type]],"Basic",10,"Premium",10,"Business",25,"Enterprise",27)</f>
        <v>10</v>
      </c>
      <c r="O1091">
        <f>IF(Sales[[#This Row],[Number of Users]]-Sales[[#This Row],[Licenses Bought]]&lt;0,0,Sales[[#This Row],[Number of Users]]-Sales[[#This Row],[Licenses Bought]])</f>
        <v>10</v>
      </c>
      <c r="P1091" s="3">
        <f>IF(Sales[[#This Row],[Sales Month]]=MAX(Sales[Sales Month]),Sales[[#This Row],[Upsell $ Per Non-Paying User]]*Sales[[#This Row],[Non-Paying Users]],0)</f>
        <v>0</v>
      </c>
      <c r="Q1091" t="str">
        <f>_xlfn.IFS(Sales[[#This Row],[Current Upsell $]]=0," ",Sales[[#This Row],[Current Upsell $]]&gt;=400,"High",Sales[[#This Row],[Current Upsell $]]&gt;=100,"Medium",Sales[[#This Row],[Current Upsell $]]&lt;100,"Low")</f>
        <v xml:space="preserve"> </v>
      </c>
      <c r="R1091" t="str">
        <f>IF(Sales[[#This Row],[Current Upsell $]]&gt;0,_xlfn.TEXTJOIN(" ",FALSE,Sales[[#This Row],[Subscription Type]],Sales[[#This Row],[Upsell Priority]],TEXT(Sales[[#This Row],[Current Upsell $]],"$#")),"")</f>
        <v/>
      </c>
    </row>
    <row r="1092" spans="1:18" x14ac:dyDescent="0.25">
      <c r="A1092">
        <v>100172</v>
      </c>
      <c r="B1092" t="s">
        <v>1</v>
      </c>
      <c r="D1092" s="1"/>
      <c r="E1092" s="1"/>
      <c r="F1092">
        <v>9</v>
      </c>
      <c r="G1092">
        <v>12</v>
      </c>
      <c r="H1092" s="1">
        <v>44166</v>
      </c>
      <c r="I1092" s="1">
        <v>44378</v>
      </c>
      <c r="J1092">
        <v>7</v>
      </c>
      <c r="K1092">
        <v>0</v>
      </c>
      <c r="L1092" s="1">
        <v>44228</v>
      </c>
      <c r="M1092">
        <v>225</v>
      </c>
      <c r="N1092" s="11">
        <f>_xlfn.SWITCH(Sales[[#This Row],[Subscription Type]],"Basic",10,"Premium",10,"Business",25,"Enterprise",27)</f>
        <v>25</v>
      </c>
      <c r="O1092">
        <f>IF(Sales[[#This Row],[Number of Users]]-Sales[[#This Row],[Licenses Bought]]&lt;0,0,Sales[[#This Row],[Number of Users]]-Sales[[#This Row],[Licenses Bought]])</f>
        <v>3</v>
      </c>
      <c r="P1092" s="3">
        <f>IF(Sales[[#This Row],[Sales Month]]=MAX(Sales[Sales Month]),Sales[[#This Row],[Upsell $ Per Non-Paying User]]*Sales[[#This Row],[Non-Paying Users]],0)</f>
        <v>0</v>
      </c>
      <c r="Q1092" t="str">
        <f>_xlfn.IFS(Sales[[#This Row],[Current Upsell $]]=0," ",Sales[[#This Row],[Current Upsell $]]&gt;=400,"High",Sales[[#This Row],[Current Upsell $]]&gt;=100,"Medium",Sales[[#This Row],[Current Upsell $]]&lt;100,"Low")</f>
        <v xml:space="preserve"> </v>
      </c>
      <c r="R1092" t="str">
        <f>IF(Sales[[#This Row],[Current Upsell $]]&gt;0,_xlfn.TEXTJOIN(" ",FALSE,Sales[[#This Row],[Subscription Type]],Sales[[#This Row],[Upsell Priority]],TEXT(Sales[[#This Row],[Current Upsell $]],"$#")),"")</f>
        <v/>
      </c>
    </row>
    <row r="1093" spans="1:18" x14ac:dyDescent="0.25">
      <c r="A1093">
        <v>100173</v>
      </c>
      <c r="B1093" t="s">
        <v>3</v>
      </c>
      <c r="F1093">
        <v>0</v>
      </c>
      <c r="G1093">
        <v>6</v>
      </c>
      <c r="H1093" s="1">
        <v>44166</v>
      </c>
      <c r="I1093" s="1">
        <v>44228</v>
      </c>
      <c r="J1093">
        <v>2</v>
      </c>
      <c r="K1093">
        <v>4</v>
      </c>
      <c r="L1093" s="1">
        <v>44228</v>
      </c>
      <c r="M1093">
        <v>0</v>
      </c>
      <c r="N1093" s="11">
        <f>_xlfn.SWITCH(Sales[[#This Row],[Subscription Type]],"Basic",10,"Premium",10,"Business",25,"Enterprise",27)</f>
        <v>10</v>
      </c>
      <c r="O1093">
        <f>IF(Sales[[#This Row],[Number of Users]]-Sales[[#This Row],[Licenses Bought]]&lt;0,0,Sales[[#This Row],[Number of Users]]-Sales[[#This Row],[Licenses Bought]])</f>
        <v>6</v>
      </c>
      <c r="P1093" s="3">
        <f>IF(Sales[[#This Row],[Sales Month]]=MAX(Sales[Sales Month]),Sales[[#This Row],[Upsell $ Per Non-Paying User]]*Sales[[#This Row],[Non-Paying Users]],0)</f>
        <v>0</v>
      </c>
      <c r="Q1093" t="str">
        <f>_xlfn.IFS(Sales[[#This Row],[Current Upsell $]]=0," ",Sales[[#This Row],[Current Upsell $]]&gt;=400,"High",Sales[[#This Row],[Current Upsell $]]&gt;=100,"Medium",Sales[[#This Row],[Current Upsell $]]&lt;100,"Low")</f>
        <v xml:space="preserve"> </v>
      </c>
      <c r="R1093" t="str">
        <f>IF(Sales[[#This Row],[Current Upsell $]]&gt;0,_xlfn.TEXTJOIN(" ",FALSE,Sales[[#This Row],[Subscription Type]],Sales[[#This Row],[Upsell Priority]],TEXT(Sales[[#This Row],[Current Upsell $]],"$#")),"")</f>
        <v/>
      </c>
    </row>
    <row r="1094" spans="1:18" x14ac:dyDescent="0.25">
      <c r="A1094">
        <v>100174</v>
      </c>
      <c r="B1094" t="s">
        <v>3</v>
      </c>
      <c r="F1094">
        <v>0</v>
      </c>
      <c r="G1094">
        <v>7</v>
      </c>
      <c r="H1094" s="1">
        <v>44166</v>
      </c>
      <c r="I1094" s="1">
        <v>44287</v>
      </c>
      <c r="J1094">
        <v>4</v>
      </c>
      <c r="K1094">
        <v>2</v>
      </c>
      <c r="L1094" s="1">
        <v>44228</v>
      </c>
      <c r="M1094">
        <v>0</v>
      </c>
      <c r="N1094" s="11">
        <f>_xlfn.SWITCH(Sales[[#This Row],[Subscription Type]],"Basic",10,"Premium",10,"Business",25,"Enterprise",27)</f>
        <v>10</v>
      </c>
      <c r="O1094">
        <f>IF(Sales[[#This Row],[Number of Users]]-Sales[[#This Row],[Licenses Bought]]&lt;0,0,Sales[[#This Row],[Number of Users]]-Sales[[#This Row],[Licenses Bought]])</f>
        <v>7</v>
      </c>
      <c r="P1094" s="3">
        <f>IF(Sales[[#This Row],[Sales Month]]=MAX(Sales[Sales Month]),Sales[[#This Row],[Upsell $ Per Non-Paying User]]*Sales[[#This Row],[Non-Paying Users]],0)</f>
        <v>0</v>
      </c>
      <c r="Q1094" t="str">
        <f>_xlfn.IFS(Sales[[#This Row],[Current Upsell $]]=0," ",Sales[[#This Row],[Current Upsell $]]&gt;=400,"High",Sales[[#This Row],[Current Upsell $]]&gt;=100,"Medium",Sales[[#This Row],[Current Upsell $]]&lt;100,"Low")</f>
        <v xml:space="preserve"> </v>
      </c>
      <c r="R1094" t="str">
        <f>IF(Sales[[#This Row],[Current Upsell $]]&gt;0,_xlfn.TEXTJOIN(" ",FALSE,Sales[[#This Row],[Subscription Type]],Sales[[#This Row],[Upsell Priority]],TEXT(Sales[[#This Row],[Current Upsell $]],"$#")),"")</f>
        <v/>
      </c>
    </row>
    <row r="1095" spans="1:18" x14ac:dyDescent="0.25">
      <c r="A1095">
        <v>100175</v>
      </c>
      <c r="B1095" t="s">
        <v>0</v>
      </c>
      <c r="F1095">
        <v>5</v>
      </c>
      <c r="G1095">
        <v>6</v>
      </c>
      <c r="H1095" s="1">
        <v>44166</v>
      </c>
      <c r="I1095" s="1">
        <v>44378</v>
      </c>
      <c r="J1095">
        <v>7</v>
      </c>
      <c r="K1095">
        <v>0</v>
      </c>
      <c r="L1095" s="1">
        <v>44228</v>
      </c>
      <c r="M1095">
        <v>50</v>
      </c>
      <c r="N1095" s="11">
        <f>_xlfn.SWITCH(Sales[[#This Row],[Subscription Type]],"Basic",10,"Premium",10,"Business",25,"Enterprise",27)</f>
        <v>10</v>
      </c>
      <c r="O1095">
        <f>IF(Sales[[#This Row],[Number of Users]]-Sales[[#This Row],[Licenses Bought]]&lt;0,0,Sales[[#This Row],[Number of Users]]-Sales[[#This Row],[Licenses Bought]])</f>
        <v>1</v>
      </c>
      <c r="P1095" s="3">
        <f>IF(Sales[[#This Row],[Sales Month]]=MAX(Sales[Sales Month]),Sales[[#This Row],[Upsell $ Per Non-Paying User]]*Sales[[#This Row],[Non-Paying Users]],0)</f>
        <v>0</v>
      </c>
      <c r="Q1095" t="str">
        <f>_xlfn.IFS(Sales[[#This Row],[Current Upsell $]]=0," ",Sales[[#This Row],[Current Upsell $]]&gt;=400,"High",Sales[[#This Row],[Current Upsell $]]&gt;=100,"Medium",Sales[[#This Row],[Current Upsell $]]&lt;100,"Low")</f>
        <v xml:space="preserve"> </v>
      </c>
      <c r="R1095" t="str">
        <f>IF(Sales[[#This Row],[Current Upsell $]]&gt;0,_xlfn.TEXTJOIN(" ",FALSE,Sales[[#This Row],[Subscription Type]],Sales[[#This Row],[Upsell Priority]],TEXT(Sales[[#This Row],[Current Upsell $]],"$#")),"")</f>
        <v/>
      </c>
    </row>
    <row r="1096" spans="1:18" x14ac:dyDescent="0.25">
      <c r="A1096">
        <v>100176</v>
      </c>
      <c r="B1096" t="s">
        <v>3</v>
      </c>
      <c r="F1096">
        <v>0</v>
      </c>
      <c r="G1096">
        <v>6</v>
      </c>
      <c r="H1096" s="1">
        <v>44166</v>
      </c>
      <c r="I1096" s="1">
        <v>44317</v>
      </c>
      <c r="J1096">
        <v>5</v>
      </c>
      <c r="K1096">
        <v>1</v>
      </c>
      <c r="L1096" s="1">
        <v>44228</v>
      </c>
      <c r="M1096">
        <v>0</v>
      </c>
      <c r="N1096" s="11">
        <f>_xlfn.SWITCH(Sales[[#This Row],[Subscription Type]],"Basic",10,"Premium",10,"Business",25,"Enterprise",27)</f>
        <v>10</v>
      </c>
      <c r="O1096">
        <f>IF(Sales[[#This Row],[Number of Users]]-Sales[[#This Row],[Licenses Bought]]&lt;0,0,Sales[[#This Row],[Number of Users]]-Sales[[#This Row],[Licenses Bought]])</f>
        <v>6</v>
      </c>
      <c r="P1096" s="3">
        <f>IF(Sales[[#This Row],[Sales Month]]=MAX(Sales[Sales Month]),Sales[[#This Row],[Upsell $ Per Non-Paying User]]*Sales[[#This Row],[Non-Paying Users]],0)</f>
        <v>0</v>
      </c>
      <c r="Q1096" t="str">
        <f>_xlfn.IFS(Sales[[#This Row],[Current Upsell $]]=0," ",Sales[[#This Row],[Current Upsell $]]&gt;=400,"High",Sales[[#This Row],[Current Upsell $]]&gt;=100,"Medium",Sales[[#This Row],[Current Upsell $]]&lt;100,"Low")</f>
        <v xml:space="preserve"> </v>
      </c>
      <c r="R1096" t="str">
        <f>IF(Sales[[#This Row],[Current Upsell $]]&gt;0,_xlfn.TEXTJOIN(" ",FALSE,Sales[[#This Row],[Subscription Type]],Sales[[#This Row],[Upsell Priority]],TEXT(Sales[[#This Row],[Current Upsell $]],"$#")),"")</f>
        <v/>
      </c>
    </row>
    <row r="1097" spans="1:18" x14ac:dyDescent="0.25">
      <c r="A1097">
        <v>100177</v>
      </c>
      <c r="B1097" t="s">
        <v>0</v>
      </c>
      <c r="F1097">
        <v>4</v>
      </c>
      <c r="G1097">
        <v>6</v>
      </c>
      <c r="H1097" s="1">
        <v>44166</v>
      </c>
      <c r="I1097" s="1">
        <v>44228</v>
      </c>
      <c r="J1097">
        <v>2</v>
      </c>
      <c r="K1097">
        <v>4</v>
      </c>
      <c r="L1097" s="1">
        <v>44228</v>
      </c>
      <c r="M1097">
        <v>40</v>
      </c>
      <c r="N1097" s="11">
        <f>_xlfn.SWITCH(Sales[[#This Row],[Subscription Type]],"Basic",10,"Premium",10,"Business",25,"Enterprise",27)</f>
        <v>10</v>
      </c>
      <c r="O1097">
        <f>IF(Sales[[#This Row],[Number of Users]]-Sales[[#This Row],[Licenses Bought]]&lt;0,0,Sales[[#This Row],[Number of Users]]-Sales[[#This Row],[Licenses Bought]])</f>
        <v>2</v>
      </c>
      <c r="P1097" s="3">
        <f>IF(Sales[[#This Row],[Sales Month]]=MAX(Sales[Sales Month]),Sales[[#This Row],[Upsell $ Per Non-Paying User]]*Sales[[#This Row],[Non-Paying Users]],0)</f>
        <v>0</v>
      </c>
      <c r="Q1097" t="str">
        <f>_xlfn.IFS(Sales[[#This Row],[Current Upsell $]]=0," ",Sales[[#This Row],[Current Upsell $]]&gt;=400,"High",Sales[[#This Row],[Current Upsell $]]&gt;=100,"Medium",Sales[[#This Row],[Current Upsell $]]&lt;100,"Low")</f>
        <v xml:space="preserve"> </v>
      </c>
      <c r="R1097" t="str">
        <f>IF(Sales[[#This Row],[Current Upsell $]]&gt;0,_xlfn.TEXTJOIN(" ",FALSE,Sales[[#This Row],[Subscription Type]],Sales[[#This Row],[Upsell Priority]],TEXT(Sales[[#This Row],[Current Upsell $]],"$#")),"")</f>
        <v/>
      </c>
    </row>
    <row r="1098" spans="1:18" x14ac:dyDescent="0.25">
      <c r="A1098">
        <v>100178</v>
      </c>
      <c r="B1098" t="s">
        <v>0</v>
      </c>
      <c r="D1098" s="1"/>
      <c r="E1098" s="1"/>
      <c r="F1098">
        <v>3</v>
      </c>
      <c r="G1098">
        <v>5</v>
      </c>
      <c r="H1098" s="1">
        <v>44166</v>
      </c>
      <c r="I1098" s="1">
        <v>44378</v>
      </c>
      <c r="J1098">
        <v>7</v>
      </c>
      <c r="K1098">
        <v>0</v>
      </c>
      <c r="L1098" s="1">
        <v>44228</v>
      </c>
      <c r="M1098">
        <v>30</v>
      </c>
      <c r="N1098" s="11">
        <f>_xlfn.SWITCH(Sales[[#This Row],[Subscription Type]],"Basic",10,"Premium",10,"Business",25,"Enterprise",27)</f>
        <v>10</v>
      </c>
      <c r="O1098">
        <f>IF(Sales[[#This Row],[Number of Users]]-Sales[[#This Row],[Licenses Bought]]&lt;0,0,Sales[[#This Row],[Number of Users]]-Sales[[#This Row],[Licenses Bought]])</f>
        <v>2</v>
      </c>
      <c r="P1098" s="3">
        <f>IF(Sales[[#This Row],[Sales Month]]=MAX(Sales[Sales Month]),Sales[[#This Row],[Upsell $ Per Non-Paying User]]*Sales[[#This Row],[Non-Paying Users]],0)</f>
        <v>0</v>
      </c>
      <c r="Q1098" t="str">
        <f>_xlfn.IFS(Sales[[#This Row],[Current Upsell $]]=0," ",Sales[[#This Row],[Current Upsell $]]&gt;=400,"High",Sales[[#This Row],[Current Upsell $]]&gt;=100,"Medium",Sales[[#This Row],[Current Upsell $]]&lt;100,"Low")</f>
        <v xml:space="preserve"> </v>
      </c>
      <c r="R1098" t="str">
        <f>IF(Sales[[#This Row],[Current Upsell $]]&gt;0,_xlfn.TEXTJOIN(" ",FALSE,Sales[[#This Row],[Subscription Type]],Sales[[#This Row],[Upsell Priority]],TEXT(Sales[[#This Row],[Current Upsell $]],"$#")),"")</f>
        <v/>
      </c>
    </row>
    <row r="1099" spans="1:18" x14ac:dyDescent="0.25">
      <c r="A1099">
        <v>100179</v>
      </c>
      <c r="B1099" t="s">
        <v>3</v>
      </c>
      <c r="F1099">
        <v>0</v>
      </c>
      <c r="G1099">
        <v>3</v>
      </c>
      <c r="H1099" s="1">
        <v>44166</v>
      </c>
      <c r="I1099" s="1">
        <v>44287</v>
      </c>
      <c r="J1099">
        <v>4</v>
      </c>
      <c r="K1099">
        <v>2</v>
      </c>
      <c r="L1099" s="1">
        <v>44228</v>
      </c>
      <c r="M1099">
        <v>0</v>
      </c>
      <c r="N1099" s="11">
        <f>_xlfn.SWITCH(Sales[[#This Row],[Subscription Type]],"Basic",10,"Premium",10,"Business",25,"Enterprise",27)</f>
        <v>10</v>
      </c>
      <c r="O1099">
        <f>IF(Sales[[#This Row],[Number of Users]]-Sales[[#This Row],[Licenses Bought]]&lt;0,0,Sales[[#This Row],[Number of Users]]-Sales[[#This Row],[Licenses Bought]])</f>
        <v>3</v>
      </c>
      <c r="P1099" s="3">
        <f>IF(Sales[[#This Row],[Sales Month]]=MAX(Sales[Sales Month]),Sales[[#This Row],[Upsell $ Per Non-Paying User]]*Sales[[#This Row],[Non-Paying Users]],0)</f>
        <v>0</v>
      </c>
      <c r="Q1099" t="str">
        <f>_xlfn.IFS(Sales[[#This Row],[Current Upsell $]]=0," ",Sales[[#This Row],[Current Upsell $]]&gt;=400,"High",Sales[[#This Row],[Current Upsell $]]&gt;=100,"Medium",Sales[[#This Row],[Current Upsell $]]&lt;100,"Low")</f>
        <v xml:space="preserve"> </v>
      </c>
      <c r="R1099" t="str">
        <f>IF(Sales[[#This Row],[Current Upsell $]]&gt;0,_xlfn.TEXTJOIN(" ",FALSE,Sales[[#This Row],[Subscription Type]],Sales[[#This Row],[Upsell Priority]],TEXT(Sales[[#This Row],[Current Upsell $]],"$#")),"")</f>
        <v/>
      </c>
    </row>
    <row r="1100" spans="1:18" x14ac:dyDescent="0.25">
      <c r="A1100">
        <v>100180</v>
      </c>
      <c r="B1100" t="s">
        <v>0</v>
      </c>
      <c r="F1100">
        <v>1</v>
      </c>
      <c r="G1100">
        <v>2</v>
      </c>
      <c r="H1100" s="1">
        <v>44166</v>
      </c>
      <c r="I1100" s="1">
        <v>44228</v>
      </c>
      <c r="J1100">
        <v>2</v>
      </c>
      <c r="K1100">
        <v>4</v>
      </c>
      <c r="L1100" s="1">
        <v>44228</v>
      </c>
      <c r="M1100">
        <v>10</v>
      </c>
      <c r="N1100" s="11">
        <f>_xlfn.SWITCH(Sales[[#This Row],[Subscription Type]],"Basic",10,"Premium",10,"Business",25,"Enterprise",27)</f>
        <v>10</v>
      </c>
      <c r="O1100">
        <f>IF(Sales[[#This Row],[Number of Users]]-Sales[[#This Row],[Licenses Bought]]&lt;0,0,Sales[[#This Row],[Number of Users]]-Sales[[#This Row],[Licenses Bought]])</f>
        <v>1</v>
      </c>
      <c r="P1100" s="3">
        <f>IF(Sales[[#This Row],[Sales Month]]=MAX(Sales[Sales Month]),Sales[[#This Row],[Upsell $ Per Non-Paying User]]*Sales[[#This Row],[Non-Paying Users]],0)</f>
        <v>0</v>
      </c>
      <c r="Q1100" t="str">
        <f>_xlfn.IFS(Sales[[#This Row],[Current Upsell $]]=0," ",Sales[[#This Row],[Current Upsell $]]&gt;=400,"High",Sales[[#This Row],[Current Upsell $]]&gt;=100,"Medium",Sales[[#This Row],[Current Upsell $]]&lt;100,"Low")</f>
        <v xml:space="preserve"> </v>
      </c>
      <c r="R1100" t="str">
        <f>IF(Sales[[#This Row],[Current Upsell $]]&gt;0,_xlfn.TEXTJOIN(" ",FALSE,Sales[[#This Row],[Subscription Type]],Sales[[#This Row],[Upsell Priority]],TEXT(Sales[[#This Row],[Current Upsell $]],"$#")),"")</f>
        <v/>
      </c>
    </row>
    <row r="1101" spans="1:18" x14ac:dyDescent="0.25">
      <c r="A1101">
        <v>100181</v>
      </c>
      <c r="B1101" t="s">
        <v>3</v>
      </c>
      <c r="F1101">
        <v>0</v>
      </c>
      <c r="G1101">
        <v>2</v>
      </c>
      <c r="H1101" s="1">
        <v>44166</v>
      </c>
      <c r="I1101" s="1">
        <v>44317</v>
      </c>
      <c r="J1101">
        <v>5</v>
      </c>
      <c r="K1101">
        <v>1</v>
      </c>
      <c r="L1101" s="1">
        <v>44228</v>
      </c>
      <c r="M1101">
        <v>0</v>
      </c>
      <c r="N1101" s="11">
        <f>_xlfn.SWITCH(Sales[[#This Row],[Subscription Type]],"Basic",10,"Premium",10,"Business",25,"Enterprise",27)</f>
        <v>10</v>
      </c>
      <c r="O1101">
        <f>IF(Sales[[#This Row],[Number of Users]]-Sales[[#This Row],[Licenses Bought]]&lt;0,0,Sales[[#This Row],[Number of Users]]-Sales[[#This Row],[Licenses Bought]])</f>
        <v>2</v>
      </c>
      <c r="P1101" s="3">
        <f>IF(Sales[[#This Row],[Sales Month]]=MAX(Sales[Sales Month]),Sales[[#This Row],[Upsell $ Per Non-Paying User]]*Sales[[#This Row],[Non-Paying Users]],0)</f>
        <v>0</v>
      </c>
      <c r="Q1101" t="str">
        <f>_xlfn.IFS(Sales[[#This Row],[Current Upsell $]]=0," ",Sales[[#This Row],[Current Upsell $]]&gt;=400,"High",Sales[[#This Row],[Current Upsell $]]&gt;=100,"Medium",Sales[[#This Row],[Current Upsell $]]&lt;100,"Low")</f>
        <v xml:space="preserve"> </v>
      </c>
      <c r="R1101" t="str">
        <f>IF(Sales[[#This Row],[Current Upsell $]]&gt;0,_xlfn.TEXTJOIN(" ",FALSE,Sales[[#This Row],[Subscription Type]],Sales[[#This Row],[Upsell Priority]],TEXT(Sales[[#This Row],[Current Upsell $]],"$#")),"")</f>
        <v/>
      </c>
    </row>
    <row r="1102" spans="1:18" x14ac:dyDescent="0.25">
      <c r="A1102">
        <v>100182</v>
      </c>
      <c r="B1102" t="s">
        <v>3</v>
      </c>
      <c r="F1102">
        <v>0</v>
      </c>
      <c r="G1102">
        <v>2</v>
      </c>
      <c r="H1102" s="1">
        <v>44166</v>
      </c>
      <c r="I1102" s="1">
        <v>44256</v>
      </c>
      <c r="J1102">
        <v>3</v>
      </c>
      <c r="K1102">
        <v>3</v>
      </c>
      <c r="L1102" s="1">
        <v>44228</v>
      </c>
      <c r="M1102">
        <v>0</v>
      </c>
      <c r="N1102" s="11">
        <f>_xlfn.SWITCH(Sales[[#This Row],[Subscription Type]],"Basic",10,"Premium",10,"Business",25,"Enterprise",27)</f>
        <v>10</v>
      </c>
      <c r="O1102">
        <f>IF(Sales[[#This Row],[Number of Users]]-Sales[[#This Row],[Licenses Bought]]&lt;0,0,Sales[[#This Row],[Number of Users]]-Sales[[#This Row],[Licenses Bought]])</f>
        <v>2</v>
      </c>
      <c r="P1102" s="3">
        <f>IF(Sales[[#This Row],[Sales Month]]=MAX(Sales[Sales Month]),Sales[[#This Row],[Upsell $ Per Non-Paying User]]*Sales[[#This Row],[Non-Paying Users]],0)</f>
        <v>0</v>
      </c>
      <c r="Q1102" t="str">
        <f>_xlfn.IFS(Sales[[#This Row],[Current Upsell $]]=0," ",Sales[[#This Row],[Current Upsell $]]&gt;=400,"High",Sales[[#This Row],[Current Upsell $]]&gt;=100,"Medium",Sales[[#This Row],[Current Upsell $]]&lt;100,"Low")</f>
        <v xml:space="preserve"> </v>
      </c>
      <c r="R1102" t="str">
        <f>IF(Sales[[#This Row],[Current Upsell $]]&gt;0,_xlfn.TEXTJOIN(" ",FALSE,Sales[[#This Row],[Subscription Type]],Sales[[#This Row],[Upsell Priority]],TEXT(Sales[[#This Row],[Current Upsell $]],"$#")),"")</f>
        <v/>
      </c>
    </row>
    <row r="1103" spans="1:18" x14ac:dyDescent="0.25">
      <c r="A1103">
        <v>100183</v>
      </c>
      <c r="B1103" t="s">
        <v>0</v>
      </c>
      <c r="D1103" s="1"/>
      <c r="E1103" s="1"/>
      <c r="F1103">
        <v>9</v>
      </c>
      <c r="G1103">
        <v>39</v>
      </c>
      <c r="H1103" s="1">
        <v>44197</v>
      </c>
      <c r="I1103" s="1">
        <v>44378</v>
      </c>
      <c r="J1103">
        <v>6</v>
      </c>
      <c r="K1103">
        <v>0</v>
      </c>
      <c r="L1103" s="1">
        <v>44228</v>
      </c>
      <c r="M1103">
        <v>90</v>
      </c>
      <c r="N1103" s="11">
        <f>_xlfn.SWITCH(Sales[[#This Row],[Subscription Type]],"Basic",10,"Premium",10,"Business",25,"Enterprise",27)</f>
        <v>10</v>
      </c>
      <c r="O1103">
        <f>IF(Sales[[#This Row],[Number of Users]]-Sales[[#This Row],[Licenses Bought]]&lt;0,0,Sales[[#This Row],[Number of Users]]-Sales[[#This Row],[Licenses Bought]])</f>
        <v>30</v>
      </c>
      <c r="P1103" s="3">
        <f>IF(Sales[[#This Row],[Sales Month]]=MAX(Sales[Sales Month]),Sales[[#This Row],[Upsell $ Per Non-Paying User]]*Sales[[#This Row],[Non-Paying Users]],0)</f>
        <v>0</v>
      </c>
      <c r="Q1103" t="str">
        <f>_xlfn.IFS(Sales[[#This Row],[Current Upsell $]]=0," ",Sales[[#This Row],[Current Upsell $]]&gt;=400,"High",Sales[[#This Row],[Current Upsell $]]&gt;=100,"Medium",Sales[[#This Row],[Current Upsell $]]&lt;100,"Low")</f>
        <v xml:space="preserve"> </v>
      </c>
      <c r="R1103" t="str">
        <f>IF(Sales[[#This Row],[Current Upsell $]]&gt;0,_xlfn.TEXTJOIN(" ",FALSE,Sales[[#This Row],[Subscription Type]],Sales[[#This Row],[Upsell Priority]],TEXT(Sales[[#This Row],[Current Upsell $]],"$#")),"")</f>
        <v/>
      </c>
    </row>
    <row r="1104" spans="1:18" x14ac:dyDescent="0.25">
      <c r="A1104">
        <v>100184</v>
      </c>
      <c r="B1104" t="s">
        <v>0</v>
      </c>
      <c r="D1104" s="1"/>
      <c r="E1104" s="1"/>
      <c r="F1104">
        <v>10</v>
      </c>
      <c r="G1104">
        <v>29</v>
      </c>
      <c r="H1104" s="1">
        <v>44197</v>
      </c>
      <c r="I1104" s="1">
        <v>44378</v>
      </c>
      <c r="J1104">
        <v>6</v>
      </c>
      <c r="K1104">
        <v>0</v>
      </c>
      <c r="L1104" s="1">
        <v>44228</v>
      </c>
      <c r="M1104">
        <v>100</v>
      </c>
      <c r="N1104" s="11">
        <f>_xlfn.SWITCH(Sales[[#This Row],[Subscription Type]],"Basic",10,"Premium",10,"Business",25,"Enterprise",27)</f>
        <v>10</v>
      </c>
      <c r="O1104">
        <f>IF(Sales[[#This Row],[Number of Users]]-Sales[[#This Row],[Licenses Bought]]&lt;0,0,Sales[[#This Row],[Number of Users]]-Sales[[#This Row],[Licenses Bought]])</f>
        <v>19</v>
      </c>
      <c r="P1104" s="3">
        <f>IF(Sales[[#This Row],[Sales Month]]=MAX(Sales[Sales Month]),Sales[[#This Row],[Upsell $ Per Non-Paying User]]*Sales[[#This Row],[Non-Paying Users]],0)</f>
        <v>0</v>
      </c>
      <c r="Q1104" t="str">
        <f>_xlfn.IFS(Sales[[#This Row],[Current Upsell $]]=0," ",Sales[[#This Row],[Current Upsell $]]&gt;=400,"High",Sales[[#This Row],[Current Upsell $]]&gt;=100,"Medium",Sales[[#This Row],[Current Upsell $]]&lt;100,"Low")</f>
        <v xml:space="preserve"> </v>
      </c>
      <c r="R1104" t="str">
        <f>IF(Sales[[#This Row],[Current Upsell $]]&gt;0,_xlfn.TEXTJOIN(" ",FALSE,Sales[[#This Row],[Subscription Type]],Sales[[#This Row],[Upsell Priority]],TEXT(Sales[[#This Row],[Current Upsell $]],"$#")),"")</f>
        <v/>
      </c>
    </row>
    <row r="1105" spans="1:18" x14ac:dyDescent="0.25">
      <c r="A1105">
        <v>100185</v>
      </c>
      <c r="B1105" t="s">
        <v>3</v>
      </c>
      <c r="F1105">
        <v>0</v>
      </c>
      <c r="G1105">
        <v>15</v>
      </c>
      <c r="H1105" s="1">
        <v>44197</v>
      </c>
      <c r="I1105" s="1">
        <v>44348</v>
      </c>
      <c r="J1105">
        <v>5</v>
      </c>
      <c r="K1105">
        <v>0</v>
      </c>
      <c r="L1105" s="1">
        <v>44228</v>
      </c>
      <c r="M1105">
        <v>0</v>
      </c>
      <c r="N1105" s="11">
        <f>_xlfn.SWITCH(Sales[[#This Row],[Subscription Type]],"Basic",10,"Premium",10,"Business",25,"Enterprise",27)</f>
        <v>10</v>
      </c>
      <c r="O1105">
        <f>IF(Sales[[#This Row],[Number of Users]]-Sales[[#This Row],[Licenses Bought]]&lt;0,0,Sales[[#This Row],[Number of Users]]-Sales[[#This Row],[Licenses Bought]])</f>
        <v>15</v>
      </c>
      <c r="P1105" s="3">
        <f>IF(Sales[[#This Row],[Sales Month]]=MAX(Sales[Sales Month]),Sales[[#This Row],[Upsell $ Per Non-Paying User]]*Sales[[#This Row],[Non-Paying Users]],0)</f>
        <v>0</v>
      </c>
      <c r="Q1105" t="str">
        <f>_xlfn.IFS(Sales[[#This Row],[Current Upsell $]]=0," ",Sales[[#This Row],[Current Upsell $]]&gt;=400,"High",Sales[[#This Row],[Current Upsell $]]&gt;=100,"Medium",Sales[[#This Row],[Current Upsell $]]&lt;100,"Low")</f>
        <v xml:space="preserve"> </v>
      </c>
      <c r="R1105" t="str">
        <f>IF(Sales[[#This Row],[Current Upsell $]]&gt;0,_xlfn.TEXTJOIN(" ",FALSE,Sales[[#This Row],[Subscription Type]],Sales[[#This Row],[Upsell Priority]],TEXT(Sales[[#This Row],[Current Upsell $]],"$#")),"")</f>
        <v/>
      </c>
    </row>
    <row r="1106" spans="1:18" x14ac:dyDescent="0.25">
      <c r="A1106">
        <v>100186</v>
      </c>
      <c r="B1106" t="s">
        <v>2</v>
      </c>
      <c r="C1106">
        <v>12</v>
      </c>
      <c r="D1106" s="1">
        <v>44682</v>
      </c>
      <c r="E1106" s="1">
        <v>45046</v>
      </c>
      <c r="F1106">
        <v>25</v>
      </c>
      <c r="G1106">
        <v>23</v>
      </c>
      <c r="H1106" s="1">
        <v>44197</v>
      </c>
      <c r="I1106" s="1">
        <v>44378</v>
      </c>
      <c r="J1106">
        <v>6</v>
      </c>
      <c r="K1106">
        <v>0</v>
      </c>
      <c r="L1106" s="1">
        <v>44228</v>
      </c>
      <c r="M1106">
        <v>450</v>
      </c>
      <c r="N1106" s="11">
        <f>_xlfn.SWITCH(Sales[[#This Row],[Subscription Type]],"Basic",10,"Premium",10,"Business",25,"Enterprise",27)</f>
        <v>27</v>
      </c>
      <c r="O1106">
        <f>IF(Sales[[#This Row],[Number of Users]]-Sales[[#This Row],[Licenses Bought]]&lt;0,0,Sales[[#This Row],[Number of Users]]-Sales[[#This Row],[Licenses Bought]])</f>
        <v>0</v>
      </c>
      <c r="P1106" s="3">
        <f>IF(Sales[[#This Row],[Sales Month]]=MAX(Sales[Sales Month]),Sales[[#This Row],[Upsell $ Per Non-Paying User]]*Sales[[#This Row],[Non-Paying Users]],0)</f>
        <v>0</v>
      </c>
      <c r="Q1106" t="str">
        <f>_xlfn.IFS(Sales[[#This Row],[Current Upsell $]]=0," ",Sales[[#This Row],[Current Upsell $]]&gt;=400,"High",Sales[[#This Row],[Current Upsell $]]&gt;=100,"Medium",Sales[[#This Row],[Current Upsell $]]&lt;100,"Low")</f>
        <v xml:space="preserve"> </v>
      </c>
      <c r="R1106" t="str">
        <f>IF(Sales[[#This Row],[Current Upsell $]]&gt;0,_xlfn.TEXTJOIN(" ",FALSE,Sales[[#This Row],[Subscription Type]],Sales[[#This Row],[Upsell Priority]],TEXT(Sales[[#This Row],[Current Upsell $]],"$#")),"")</f>
        <v/>
      </c>
    </row>
    <row r="1107" spans="1:18" x14ac:dyDescent="0.25">
      <c r="A1107">
        <v>100187</v>
      </c>
      <c r="B1107" t="s">
        <v>3</v>
      </c>
      <c r="F1107">
        <v>0</v>
      </c>
      <c r="G1107">
        <v>3</v>
      </c>
      <c r="H1107" s="1">
        <v>44197</v>
      </c>
      <c r="I1107" s="1">
        <v>44378</v>
      </c>
      <c r="J1107">
        <v>6</v>
      </c>
      <c r="K1107">
        <v>0</v>
      </c>
      <c r="L1107" s="1">
        <v>44228</v>
      </c>
      <c r="M1107">
        <v>0</v>
      </c>
      <c r="N1107" s="11">
        <f>_xlfn.SWITCH(Sales[[#This Row],[Subscription Type]],"Basic",10,"Premium",10,"Business",25,"Enterprise",27)</f>
        <v>10</v>
      </c>
      <c r="O1107">
        <f>IF(Sales[[#This Row],[Number of Users]]-Sales[[#This Row],[Licenses Bought]]&lt;0,0,Sales[[#This Row],[Number of Users]]-Sales[[#This Row],[Licenses Bought]])</f>
        <v>3</v>
      </c>
      <c r="P1107" s="3">
        <f>IF(Sales[[#This Row],[Sales Month]]=MAX(Sales[Sales Month]),Sales[[#This Row],[Upsell $ Per Non-Paying User]]*Sales[[#This Row],[Non-Paying Users]],0)</f>
        <v>0</v>
      </c>
      <c r="Q1107" t="str">
        <f>_xlfn.IFS(Sales[[#This Row],[Current Upsell $]]=0," ",Sales[[#This Row],[Current Upsell $]]&gt;=400,"High",Sales[[#This Row],[Current Upsell $]]&gt;=100,"Medium",Sales[[#This Row],[Current Upsell $]]&lt;100,"Low")</f>
        <v xml:space="preserve"> </v>
      </c>
      <c r="R1107" t="str">
        <f>IF(Sales[[#This Row],[Current Upsell $]]&gt;0,_xlfn.TEXTJOIN(" ",FALSE,Sales[[#This Row],[Subscription Type]],Sales[[#This Row],[Upsell Priority]],TEXT(Sales[[#This Row],[Current Upsell $]],"$#")),"")</f>
        <v/>
      </c>
    </row>
    <row r="1108" spans="1:18" x14ac:dyDescent="0.25">
      <c r="A1108">
        <v>100188</v>
      </c>
      <c r="B1108" t="s">
        <v>3</v>
      </c>
      <c r="F1108">
        <v>0</v>
      </c>
      <c r="G1108">
        <v>2</v>
      </c>
      <c r="H1108" s="1">
        <v>44197</v>
      </c>
      <c r="I1108" s="1">
        <v>44348</v>
      </c>
      <c r="J1108">
        <v>5</v>
      </c>
      <c r="K1108">
        <v>0</v>
      </c>
      <c r="L1108" s="1">
        <v>44228</v>
      </c>
      <c r="M1108">
        <v>0</v>
      </c>
      <c r="N1108" s="11">
        <f>_xlfn.SWITCH(Sales[[#This Row],[Subscription Type]],"Basic",10,"Premium",10,"Business",25,"Enterprise",27)</f>
        <v>10</v>
      </c>
      <c r="O1108">
        <f>IF(Sales[[#This Row],[Number of Users]]-Sales[[#This Row],[Licenses Bought]]&lt;0,0,Sales[[#This Row],[Number of Users]]-Sales[[#This Row],[Licenses Bought]])</f>
        <v>2</v>
      </c>
      <c r="P1108" s="3">
        <f>IF(Sales[[#This Row],[Sales Month]]=MAX(Sales[Sales Month]),Sales[[#This Row],[Upsell $ Per Non-Paying User]]*Sales[[#This Row],[Non-Paying Users]],0)</f>
        <v>0</v>
      </c>
      <c r="Q1108" t="str">
        <f>_xlfn.IFS(Sales[[#This Row],[Current Upsell $]]=0," ",Sales[[#This Row],[Current Upsell $]]&gt;=400,"High",Sales[[#This Row],[Current Upsell $]]&gt;=100,"Medium",Sales[[#This Row],[Current Upsell $]]&lt;100,"Low")</f>
        <v xml:space="preserve"> </v>
      </c>
      <c r="R1108" t="str">
        <f>IF(Sales[[#This Row],[Current Upsell $]]&gt;0,_xlfn.TEXTJOIN(" ",FALSE,Sales[[#This Row],[Subscription Type]],Sales[[#This Row],[Upsell Priority]],TEXT(Sales[[#This Row],[Current Upsell $]],"$#")),"")</f>
        <v/>
      </c>
    </row>
    <row r="1109" spans="1:18" x14ac:dyDescent="0.25">
      <c r="A1109">
        <v>100189</v>
      </c>
      <c r="B1109" t="s">
        <v>3</v>
      </c>
      <c r="F1109">
        <v>0</v>
      </c>
      <c r="G1109">
        <v>2</v>
      </c>
      <c r="H1109" s="1">
        <v>44197</v>
      </c>
      <c r="I1109" s="1">
        <v>44317</v>
      </c>
      <c r="J1109">
        <v>4</v>
      </c>
      <c r="K1109">
        <v>1</v>
      </c>
      <c r="L1109" s="1">
        <v>44228</v>
      </c>
      <c r="M1109">
        <v>0</v>
      </c>
      <c r="N1109" s="11">
        <f>_xlfn.SWITCH(Sales[[#This Row],[Subscription Type]],"Basic",10,"Premium",10,"Business",25,"Enterprise",27)</f>
        <v>10</v>
      </c>
      <c r="O1109">
        <f>IF(Sales[[#This Row],[Number of Users]]-Sales[[#This Row],[Licenses Bought]]&lt;0,0,Sales[[#This Row],[Number of Users]]-Sales[[#This Row],[Licenses Bought]])</f>
        <v>2</v>
      </c>
      <c r="P1109" s="3">
        <f>IF(Sales[[#This Row],[Sales Month]]=MAX(Sales[Sales Month]),Sales[[#This Row],[Upsell $ Per Non-Paying User]]*Sales[[#This Row],[Non-Paying Users]],0)</f>
        <v>0</v>
      </c>
      <c r="Q1109" t="str">
        <f>_xlfn.IFS(Sales[[#This Row],[Current Upsell $]]=0," ",Sales[[#This Row],[Current Upsell $]]&gt;=400,"High",Sales[[#This Row],[Current Upsell $]]&gt;=100,"Medium",Sales[[#This Row],[Current Upsell $]]&lt;100,"Low")</f>
        <v xml:space="preserve"> </v>
      </c>
      <c r="R1109" t="str">
        <f>IF(Sales[[#This Row],[Current Upsell $]]&gt;0,_xlfn.TEXTJOIN(" ",FALSE,Sales[[#This Row],[Subscription Type]],Sales[[#This Row],[Upsell Priority]],TEXT(Sales[[#This Row],[Current Upsell $]],"$#")),"")</f>
        <v/>
      </c>
    </row>
    <row r="1110" spans="1:18" x14ac:dyDescent="0.25">
      <c r="A1110">
        <v>100190</v>
      </c>
      <c r="B1110" t="s">
        <v>3</v>
      </c>
      <c r="F1110">
        <v>0</v>
      </c>
      <c r="G1110">
        <v>2</v>
      </c>
      <c r="H1110" s="1">
        <v>44197</v>
      </c>
      <c r="I1110" s="1">
        <v>44317</v>
      </c>
      <c r="J1110">
        <v>4</v>
      </c>
      <c r="K1110">
        <v>1</v>
      </c>
      <c r="L1110" s="1">
        <v>44228</v>
      </c>
      <c r="M1110">
        <v>0</v>
      </c>
      <c r="N1110" s="11">
        <f>_xlfn.SWITCH(Sales[[#This Row],[Subscription Type]],"Basic",10,"Premium",10,"Business",25,"Enterprise",27)</f>
        <v>10</v>
      </c>
      <c r="O1110">
        <f>IF(Sales[[#This Row],[Number of Users]]-Sales[[#This Row],[Licenses Bought]]&lt;0,0,Sales[[#This Row],[Number of Users]]-Sales[[#This Row],[Licenses Bought]])</f>
        <v>2</v>
      </c>
      <c r="P1110" s="3">
        <f>IF(Sales[[#This Row],[Sales Month]]=MAX(Sales[Sales Month]),Sales[[#This Row],[Upsell $ Per Non-Paying User]]*Sales[[#This Row],[Non-Paying Users]],0)</f>
        <v>0</v>
      </c>
      <c r="Q1110" t="str">
        <f>_xlfn.IFS(Sales[[#This Row],[Current Upsell $]]=0," ",Sales[[#This Row],[Current Upsell $]]&gt;=400,"High",Sales[[#This Row],[Current Upsell $]]&gt;=100,"Medium",Sales[[#This Row],[Current Upsell $]]&lt;100,"Low")</f>
        <v xml:space="preserve"> </v>
      </c>
      <c r="R1110" t="str">
        <f>IF(Sales[[#This Row],[Current Upsell $]]&gt;0,_xlfn.TEXTJOIN(" ",FALSE,Sales[[#This Row],[Subscription Type]],Sales[[#This Row],[Upsell Priority]],TEXT(Sales[[#This Row],[Current Upsell $]],"$#")),"")</f>
        <v/>
      </c>
    </row>
    <row r="1111" spans="1:18" x14ac:dyDescent="0.25">
      <c r="A1111">
        <v>100191</v>
      </c>
      <c r="B1111" t="s">
        <v>0</v>
      </c>
      <c r="D1111" s="1"/>
      <c r="E1111" s="1"/>
      <c r="F1111">
        <v>1</v>
      </c>
      <c r="G1111">
        <v>2</v>
      </c>
      <c r="H1111" s="1">
        <v>44197</v>
      </c>
      <c r="I1111" s="1">
        <v>44378</v>
      </c>
      <c r="J1111">
        <v>6</v>
      </c>
      <c r="K1111">
        <v>0</v>
      </c>
      <c r="L1111" s="1">
        <v>44228</v>
      </c>
      <c r="M1111">
        <v>10</v>
      </c>
      <c r="N1111" s="11">
        <f>_xlfn.SWITCH(Sales[[#This Row],[Subscription Type]],"Basic",10,"Premium",10,"Business",25,"Enterprise",27)</f>
        <v>10</v>
      </c>
      <c r="O1111">
        <f>IF(Sales[[#This Row],[Number of Users]]-Sales[[#This Row],[Licenses Bought]]&lt;0,0,Sales[[#This Row],[Number of Users]]-Sales[[#This Row],[Licenses Bought]])</f>
        <v>1</v>
      </c>
      <c r="P1111" s="3">
        <f>IF(Sales[[#This Row],[Sales Month]]=MAX(Sales[Sales Month]),Sales[[#This Row],[Upsell $ Per Non-Paying User]]*Sales[[#This Row],[Non-Paying Users]],0)</f>
        <v>0</v>
      </c>
      <c r="Q1111" t="str">
        <f>_xlfn.IFS(Sales[[#This Row],[Current Upsell $]]=0," ",Sales[[#This Row],[Current Upsell $]]&gt;=400,"High",Sales[[#This Row],[Current Upsell $]]&gt;=100,"Medium",Sales[[#This Row],[Current Upsell $]]&lt;100,"Low")</f>
        <v xml:space="preserve"> </v>
      </c>
      <c r="R1111" t="str">
        <f>IF(Sales[[#This Row],[Current Upsell $]]&gt;0,_xlfn.TEXTJOIN(" ",FALSE,Sales[[#This Row],[Subscription Type]],Sales[[#This Row],[Upsell Priority]],TEXT(Sales[[#This Row],[Current Upsell $]],"$#")),"")</f>
        <v/>
      </c>
    </row>
    <row r="1112" spans="1:18" x14ac:dyDescent="0.25">
      <c r="A1112">
        <v>100167</v>
      </c>
      <c r="B1112" t="s">
        <v>2</v>
      </c>
      <c r="C1112">
        <v>12</v>
      </c>
      <c r="D1112" s="1">
        <v>44409</v>
      </c>
      <c r="E1112" s="1">
        <v>44773</v>
      </c>
      <c r="F1112">
        <v>80</v>
      </c>
      <c r="G1112">
        <v>98</v>
      </c>
      <c r="H1112" s="1">
        <v>44136</v>
      </c>
      <c r="I1112" s="1">
        <v>44378</v>
      </c>
      <c r="J1112">
        <v>8</v>
      </c>
      <c r="K1112">
        <v>0</v>
      </c>
      <c r="L1112" s="1">
        <v>44228</v>
      </c>
      <c r="M1112">
        <v>2400</v>
      </c>
      <c r="N1112" s="11">
        <f>_xlfn.SWITCH(Sales[[#This Row],[Subscription Type]],"Basic",10,"Premium",10,"Business",25,"Enterprise",27)</f>
        <v>27</v>
      </c>
      <c r="O1112">
        <f>IF(Sales[[#This Row],[Number of Users]]-Sales[[#This Row],[Licenses Bought]]&lt;0,0,Sales[[#This Row],[Number of Users]]-Sales[[#This Row],[Licenses Bought]])</f>
        <v>18</v>
      </c>
      <c r="P1112" s="3">
        <f>IF(Sales[[#This Row],[Sales Month]]=MAX(Sales[Sales Month]),Sales[[#This Row],[Upsell $ Per Non-Paying User]]*Sales[[#This Row],[Non-Paying Users]],0)</f>
        <v>0</v>
      </c>
      <c r="Q1112" t="str">
        <f>_xlfn.IFS(Sales[[#This Row],[Current Upsell $]]=0," ",Sales[[#This Row],[Current Upsell $]]&gt;=400,"High",Sales[[#This Row],[Current Upsell $]]&gt;=100,"Medium",Sales[[#This Row],[Current Upsell $]]&lt;100,"Low")</f>
        <v xml:space="preserve"> </v>
      </c>
      <c r="R1112" t="str">
        <f>IF(Sales[[#This Row],[Current Upsell $]]&gt;0,_xlfn.TEXTJOIN(" ",FALSE,Sales[[#This Row],[Subscription Type]],Sales[[#This Row],[Upsell Priority]],TEXT(Sales[[#This Row],[Current Upsell $]],"$#")),"")</f>
        <v/>
      </c>
    </row>
    <row r="1113" spans="1:18" x14ac:dyDescent="0.25">
      <c r="A1113">
        <v>100111</v>
      </c>
      <c r="B1113" t="s">
        <v>1</v>
      </c>
      <c r="D1113" s="1"/>
      <c r="E1113" s="1"/>
      <c r="F1113">
        <v>48</v>
      </c>
      <c r="G1113">
        <v>67</v>
      </c>
      <c r="H1113" s="1">
        <v>44075</v>
      </c>
      <c r="I1113" s="1">
        <v>44378</v>
      </c>
      <c r="J1113">
        <v>10</v>
      </c>
      <c r="K1113">
        <v>0</v>
      </c>
      <c r="L1113" s="1">
        <v>44228</v>
      </c>
      <c r="M1113">
        <v>1200</v>
      </c>
      <c r="N1113" s="11">
        <f>_xlfn.SWITCH(Sales[[#This Row],[Subscription Type]],"Basic",10,"Premium",10,"Business",25,"Enterprise",27)</f>
        <v>25</v>
      </c>
      <c r="O1113">
        <f>IF(Sales[[#This Row],[Number of Users]]-Sales[[#This Row],[Licenses Bought]]&lt;0,0,Sales[[#This Row],[Number of Users]]-Sales[[#This Row],[Licenses Bought]])</f>
        <v>19</v>
      </c>
      <c r="P1113" s="3">
        <f>IF(Sales[[#This Row],[Sales Month]]=MAX(Sales[Sales Month]),Sales[[#This Row],[Upsell $ Per Non-Paying User]]*Sales[[#This Row],[Non-Paying Users]],0)</f>
        <v>0</v>
      </c>
      <c r="Q1113" t="str">
        <f>_xlfn.IFS(Sales[[#This Row],[Current Upsell $]]=0," ",Sales[[#This Row],[Current Upsell $]]&gt;=400,"High",Sales[[#This Row],[Current Upsell $]]&gt;=100,"Medium",Sales[[#This Row],[Current Upsell $]]&lt;100,"Low")</f>
        <v xml:space="preserve"> </v>
      </c>
      <c r="R1113" t="str">
        <f>IF(Sales[[#This Row],[Current Upsell $]]&gt;0,_xlfn.TEXTJOIN(" ",FALSE,Sales[[#This Row],[Subscription Type]],Sales[[#This Row],[Upsell Priority]],TEXT(Sales[[#This Row],[Current Upsell $]],"$#")),"")</f>
        <v/>
      </c>
    </row>
    <row r="1114" spans="1:18" x14ac:dyDescent="0.25">
      <c r="A1114">
        <v>100200</v>
      </c>
      <c r="B1114" t="s">
        <v>3</v>
      </c>
      <c r="D1114" s="1"/>
      <c r="E1114" s="1"/>
      <c r="F1114">
        <v>0</v>
      </c>
      <c r="G1114">
        <v>35</v>
      </c>
      <c r="H1114" s="1">
        <v>44228</v>
      </c>
      <c r="I1114" s="1">
        <v>44378</v>
      </c>
      <c r="J1114">
        <v>5</v>
      </c>
      <c r="K1114">
        <v>0</v>
      </c>
      <c r="L1114" s="1">
        <v>44228</v>
      </c>
      <c r="M1114">
        <v>0</v>
      </c>
      <c r="N1114" s="11">
        <f>_xlfn.SWITCH(Sales[[#This Row],[Subscription Type]],"Basic",10,"Premium",10,"Business",25,"Enterprise",27)</f>
        <v>10</v>
      </c>
      <c r="O1114">
        <f>IF(Sales[[#This Row],[Number of Users]]-Sales[[#This Row],[Licenses Bought]]&lt;0,0,Sales[[#This Row],[Number of Users]]-Sales[[#This Row],[Licenses Bought]])</f>
        <v>35</v>
      </c>
      <c r="P1114" s="3">
        <f>IF(Sales[[#This Row],[Sales Month]]=MAX(Sales[Sales Month]),Sales[[#This Row],[Upsell $ Per Non-Paying User]]*Sales[[#This Row],[Non-Paying Users]],0)</f>
        <v>0</v>
      </c>
      <c r="Q1114" t="str">
        <f>_xlfn.IFS(Sales[[#This Row],[Current Upsell $]]=0," ",Sales[[#This Row],[Current Upsell $]]&gt;=400,"High",Sales[[#This Row],[Current Upsell $]]&gt;=100,"Medium",Sales[[#This Row],[Current Upsell $]]&lt;100,"Low")</f>
        <v xml:space="preserve"> </v>
      </c>
      <c r="R1114" t="str">
        <f>IF(Sales[[#This Row],[Current Upsell $]]&gt;0,_xlfn.TEXTJOIN(" ",FALSE,Sales[[#This Row],[Subscription Type]],Sales[[#This Row],[Upsell Priority]],TEXT(Sales[[#This Row],[Current Upsell $]],"$#")),"")</f>
        <v/>
      </c>
    </row>
    <row r="1115" spans="1:18" x14ac:dyDescent="0.25">
      <c r="A1115">
        <v>100201</v>
      </c>
      <c r="B1115" t="s">
        <v>3</v>
      </c>
      <c r="D1115" s="1"/>
      <c r="E1115" s="1"/>
      <c r="F1115">
        <v>0</v>
      </c>
      <c r="G1115">
        <v>38</v>
      </c>
      <c r="H1115" s="1">
        <v>44228</v>
      </c>
      <c r="I1115" s="1">
        <v>44378</v>
      </c>
      <c r="J1115">
        <v>5</v>
      </c>
      <c r="K1115">
        <v>0</v>
      </c>
      <c r="L1115" s="1">
        <v>44228</v>
      </c>
      <c r="M1115">
        <v>0</v>
      </c>
      <c r="N1115" s="11">
        <f>_xlfn.SWITCH(Sales[[#This Row],[Subscription Type]],"Basic",10,"Premium",10,"Business",25,"Enterprise",27)</f>
        <v>10</v>
      </c>
      <c r="O1115">
        <f>IF(Sales[[#This Row],[Number of Users]]-Sales[[#This Row],[Licenses Bought]]&lt;0,0,Sales[[#This Row],[Number of Users]]-Sales[[#This Row],[Licenses Bought]])</f>
        <v>38</v>
      </c>
      <c r="P1115" s="3">
        <f>IF(Sales[[#This Row],[Sales Month]]=MAX(Sales[Sales Month]),Sales[[#This Row],[Upsell $ Per Non-Paying User]]*Sales[[#This Row],[Non-Paying Users]],0)</f>
        <v>0</v>
      </c>
      <c r="Q1115" t="str">
        <f>_xlfn.IFS(Sales[[#This Row],[Current Upsell $]]=0," ",Sales[[#This Row],[Current Upsell $]]&gt;=400,"High",Sales[[#This Row],[Current Upsell $]]&gt;=100,"Medium",Sales[[#This Row],[Current Upsell $]]&lt;100,"Low")</f>
        <v xml:space="preserve"> </v>
      </c>
      <c r="R1115" t="str">
        <f>IF(Sales[[#This Row],[Current Upsell $]]&gt;0,_xlfn.TEXTJOIN(" ",FALSE,Sales[[#This Row],[Subscription Type]],Sales[[#This Row],[Upsell Priority]],TEXT(Sales[[#This Row],[Current Upsell $]],"$#")),"")</f>
        <v/>
      </c>
    </row>
    <row r="1116" spans="1:18" x14ac:dyDescent="0.25">
      <c r="A1116">
        <v>100202</v>
      </c>
      <c r="B1116" t="s">
        <v>3</v>
      </c>
      <c r="D1116" s="1"/>
      <c r="E1116" s="1"/>
      <c r="F1116">
        <v>0</v>
      </c>
      <c r="G1116">
        <v>31</v>
      </c>
      <c r="H1116" s="1">
        <v>44228</v>
      </c>
      <c r="I1116" s="1">
        <v>44378</v>
      </c>
      <c r="J1116">
        <v>5</v>
      </c>
      <c r="K1116">
        <v>0</v>
      </c>
      <c r="L1116" s="1">
        <v>44228</v>
      </c>
      <c r="M1116">
        <v>0</v>
      </c>
      <c r="N1116" s="11">
        <f>_xlfn.SWITCH(Sales[[#This Row],[Subscription Type]],"Basic",10,"Premium",10,"Business",25,"Enterprise",27)</f>
        <v>10</v>
      </c>
      <c r="O1116">
        <f>IF(Sales[[#This Row],[Number of Users]]-Sales[[#This Row],[Licenses Bought]]&lt;0,0,Sales[[#This Row],[Number of Users]]-Sales[[#This Row],[Licenses Bought]])</f>
        <v>31</v>
      </c>
      <c r="P1116" s="3">
        <f>IF(Sales[[#This Row],[Sales Month]]=MAX(Sales[Sales Month]),Sales[[#This Row],[Upsell $ Per Non-Paying User]]*Sales[[#This Row],[Non-Paying Users]],0)</f>
        <v>0</v>
      </c>
      <c r="Q1116" t="str">
        <f>_xlfn.IFS(Sales[[#This Row],[Current Upsell $]]=0," ",Sales[[#This Row],[Current Upsell $]]&gt;=400,"High",Sales[[#This Row],[Current Upsell $]]&gt;=100,"Medium",Sales[[#This Row],[Current Upsell $]]&lt;100,"Low")</f>
        <v xml:space="preserve"> </v>
      </c>
      <c r="R1116" t="str">
        <f>IF(Sales[[#This Row],[Current Upsell $]]&gt;0,_xlfn.TEXTJOIN(" ",FALSE,Sales[[#This Row],[Subscription Type]],Sales[[#This Row],[Upsell Priority]],TEXT(Sales[[#This Row],[Current Upsell $]],"$#")),"")</f>
        <v/>
      </c>
    </row>
    <row r="1117" spans="1:18" x14ac:dyDescent="0.25">
      <c r="A1117">
        <v>100203</v>
      </c>
      <c r="B1117" t="s">
        <v>3</v>
      </c>
      <c r="D1117" s="1"/>
      <c r="E1117" s="1"/>
      <c r="F1117">
        <v>0</v>
      </c>
      <c r="G1117">
        <v>26</v>
      </c>
      <c r="H1117" s="1">
        <v>44228</v>
      </c>
      <c r="I1117" s="1">
        <v>44378</v>
      </c>
      <c r="J1117">
        <v>5</v>
      </c>
      <c r="K1117">
        <v>0</v>
      </c>
      <c r="L1117" s="1">
        <v>44228</v>
      </c>
      <c r="M1117">
        <v>0</v>
      </c>
      <c r="N1117" s="11">
        <f>_xlfn.SWITCH(Sales[[#This Row],[Subscription Type]],"Basic",10,"Premium",10,"Business",25,"Enterprise",27)</f>
        <v>10</v>
      </c>
      <c r="O1117">
        <f>IF(Sales[[#This Row],[Number of Users]]-Sales[[#This Row],[Licenses Bought]]&lt;0,0,Sales[[#This Row],[Number of Users]]-Sales[[#This Row],[Licenses Bought]])</f>
        <v>26</v>
      </c>
      <c r="P1117" s="3">
        <f>IF(Sales[[#This Row],[Sales Month]]=MAX(Sales[Sales Month]),Sales[[#This Row],[Upsell $ Per Non-Paying User]]*Sales[[#This Row],[Non-Paying Users]],0)</f>
        <v>0</v>
      </c>
      <c r="Q1117" t="str">
        <f>_xlfn.IFS(Sales[[#This Row],[Current Upsell $]]=0," ",Sales[[#This Row],[Current Upsell $]]&gt;=400,"High",Sales[[#This Row],[Current Upsell $]]&gt;=100,"Medium",Sales[[#This Row],[Current Upsell $]]&lt;100,"Low")</f>
        <v xml:space="preserve"> </v>
      </c>
      <c r="R1117" t="str">
        <f>IF(Sales[[#This Row],[Current Upsell $]]&gt;0,_xlfn.TEXTJOIN(" ",FALSE,Sales[[#This Row],[Subscription Type]],Sales[[#This Row],[Upsell Priority]],TEXT(Sales[[#This Row],[Current Upsell $]],"$#")),"")</f>
        <v/>
      </c>
    </row>
    <row r="1118" spans="1:18" x14ac:dyDescent="0.25">
      <c r="A1118">
        <v>100204</v>
      </c>
      <c r="B1118" t="s">
        <v>3</v>
      </c>
      <c r="D1118" s="1"/>
      <c r="E1118" s="1"/>
      <c r="F1118">
        <v>0</v>
      </c>
      <c r="G1118">
        <v>21</v>
      </c>
      <c r="H1118" s="1">
        <v>44228</v>
      </c>
      <c r="I1118" s="1">
        <v>44378</v>
      </c>
      <c r="J1118">
        <v>5</v>
      </c>
      <c r="K1118">
        <v>0</v>
      </c>
      <c r="L1118" s="1">
        <v>44228</v>
      </c>
      <c r="M1118">
        <v>0</v>
      </c>
      <c r="N1118" s="11">
        <f>_xlfn.SWITCH(Sales[[#This Row],[Subscription Type]],"Basic",10,"Premium",10,"Business",25,"Enterprise",27)</f>
        <v>10</v>
      </c>
      <c r="O1118">
        <f>IF(Sales[[#This Row],[Number of Users]]-Sales[[#This Row],[Licenses Bought]]&lt;0,0,Sales[[#This Row],[Number of Users]]-Sales[[#This Row],[Licenses Bought]])</f>
        <v>21</v>
      </c>
      <c r="P1118" s="3">
        <f>IF(Sales[[#This Row],[Sales Month]]=MAX(Sales[Sales Month]),Sales[[#This Row],[Upsell $ Per Non-Paying User]]*Sales[[#This Row],[Non-Paying Users]],0)</f>
        <v>0</v>
      </c>
      <c r="Q1118" t="str">
        <f>_xlfn.IFS(Sales[[#This Row],[Current Upsell $]]=0," ",Sales[[#This Row],[Current Upsell $]]&gt;=400,"High",Sales[[#This Row],[Current Upsell $]]&gt;=100,"Medium",Sales[[#This Row],[Current Upsell $]]&lt;100,"Low")</f>
        <v xml:space="preserve"> </v>
      </c>
      <c r="R1118" t="str">
        <f>IF(Sales[[#This Row],[Current Upsell $]]&gt;0,_xlfn.TEXTJOIN(" ",FALSE,Sales[[#This Row],[Subscription Type]],Sales[[#This Row],[Upsell Priority]],TEXT(Sales[[#This Row],[Current Upsell $]],"$#")),"")</f>
        <v/>
      </c>
    </row>
    <row r="1119" spans="1:18" x14ac:dyDescent="0.25">
      <c r="A1119">
        <v>100205</v>
      </c>
      <c r="B1119" t="s">
        <v>3</v>
      </c>
      <c r="D1119" s="1"/>
      <c r="E1119" s="1"/>
      <c r="F1119">
        <v>0</v>
      </c>
      <c r="G1119">
        <v>25</v>
      </c>
      <c r="H1119" s="1">
        <v>44228</v>
      </c>
      <c r="I1119" s="1">
        <v>44378</v>
      </c>
      <c r="J1119">
        <v>5</v>
      </c>
      <c r="K1119">
        <v>0</v>
      </c>
      <c r="L1119" s="1">
        <v>44228</v>
      </c>
      <c r="M1119">
        <v>0</v>
      </c>
      <c r="N1119" s="11">
        <f>_xlfn.SWITCH(Sales[[#This Row],[Subscription Type]],"Basic",10,"Premium",10,"Business",25,"Enterprise",27)</f>
        <v>10</v>
      </c>
      <c r="O1119">
        <f>IF(Sales[[#This Row],[Number of Users]]-Sales[[#This Row],[Licenses Bought]]&lt;0,0,Sales[[#This Row],[Number of Users]]-Sales[[#This Row],[Licenses Bought]])</f>
        <v>25</v>
      </c>
      <c r="P1119" s="3">
        <f>IF(Sales[[#This Row],[Sales Month]]=MAX(Sales[Sales Month]),Sales[[#This Row],[Upsell $ Per Non-Paying User]]*Sales[[#This Row],[Non-Paying Users]],0)</f>
        <v>0</v>
      </c>
      <c r="Q1119" t="str">
        <f>_xlfn.IFS(Sales[[#This Row],[Current Upsell $]]=0," ",Sales[[#This Row],[Current Upsell $]]&gt;=400,"High",Sales[[#This Row],[Current Upsell $]]&gt;=100,"Medium",Sales[[#This Row],[Current Upsell $]]&lt;100,"Low")</f>
        <v xml:space="preserve"> </v>
      </c>
      <c r="R1119" t="str">
        <f>IF(Sales[[#This Row],[Current Upsell $]]&gt;0,_xlfn.TEXTJOIN(" ",FALSE,Sales[[#This Row],[Subscription Type]],Sales[[#This Row],[Upsell Priority]],TEXT(Sales[[#This Row],[Current Upsell $]],"$#")),"")</f>
        <v/>
      </c>
    </row>
    <row r="1120" spans="1:18" x14ac:dyDescent="0.25">
      <c r="A1120">
        <v>100206</v>
      </c>
      <c r="B1120" t="s">
        <v>3</v>
      </c>
      <c r="F1120">
        <v>0</v>
      </c>
      <c r="G1120">
        <v>17</v>
      </c>
      <c r="H1120" s="1">
        <v>44228</v>
      </c>
      <c r="I1120" s="1">
        <v>44378</v>
      </c>
      <c r="J1120">
        <v>5</v>
      </c>
      <c r="K1120">
        <v>0</v>
      </c>
      <c r="L1120" s="1">
        <v>44228</v>
      </c>
      <c r="M1120">
        <v>0</v>
      </c>
      <c r="N1120" s="11">
        <f>_xlfn.SWITCH(Sales[[#This Row],[Subscription Type]],"Basic",10,"Premium",10,"Business",25,"Enterprise",27)</f>
        <v>10</v>
      </c>
      <c r="O1120">
        <f>IF(Sales[[#This Row],[Number of Users]]-Sales[[#This Row],[Licenses Bought]]&lt;0,0,Sales[[#This Row],[Number of Users]]-Sales[[#This Row],[Licenses Bought]])</f>
        <v>17</v>
      </c>
      <c r="P1120" s="3">
        <f>IF(Sales[[#This Row],[Sales Month]]=MAX(Sales[Sales Month]),Sales[[#This Row],[Upsell $ Per Non-Paying User]]*Sales[[#This Row],[Non-Paying Users]],0)</f>
        <v>0</v>
      </c>
      <c r="Q1120" t="str">
        <f>_xlfn.IFS(Sales[[#This Row],[Current Upsell $]]=0," ",Sales[[#This Row],[Current Upsell $]]&gt;=400,"High",Sales[[#This Row],[Current Upsell $]]&gt;=100,"Medium",Sales[[#This Row],[Current Upsell $]]&lt;100,"Low")</f>
        <v xml:space="preserve"> </v>
      </c>
      <c r="R1120" t="str">
        <f>IF(Sales[[#This Row],[Current Upsell $]]&gt;0,_xlfn.TEXTJOIN(" ",FALSE,Sales[[#This Row],[Subscription Type]],Sales[[#This Row],[Upsell Priority]],TEXT(Sales[[#This Row],[Current Upsell $]],"$#")),"")</f>
        <v/>
      </c>
    </row>
    <row r="1121" spans="1:18" x14ac:dyDescent="0.25">
      <c r="A1121">
        <v>100207</v>
      </c>
      <c r="B1121" t="s">
        <v>3</v>
      </c>
      <c r="D1121" s="1"/>
      <c r="E1121" s="1"/>
      <c r="F1121">
        <v>0</v>
      </c>
      <c r="G1121">
        <v>15</v>
      </c>
      <c r="H1121" s="1">
        <v>44228</v>
      </c>
      <c r="I1121" s="1">
        <v>44378</v>
      </c>
      <c r="J1121">
        <v>5</v>
      </c>
      <c r="K1121">
        <v>0</v>
      </c>
      <c r="L1121" s="1">
        <v>44228</v>
      </c>
      <c r="M1121">
        <v>0</v>
      </c>
      <c r="N1121" s="11">
        <f>_xlfn.SWITCH(Sales[[#This Row],[Subscription Type]],"Basic",10,"Premium",10,"Business",25,"Enterprise",27)</f>
        <v>10</v>
      </c>
      <c r="O1121">
        <f>IF(Sales[[#This Row],[Number of Users]]-Sales[[#This Row],[Licenses Bought]]&lt;0,0,Sales[[#This Row],[Number of Users]]-Sales[[#This Row],[Licenses Bought]])</f>
        <v>15</v>
      </c>
      <c r="P1121" s="3">
        <f>IF(Sales[[#This Row],[Sales Month]]=MAX(Sales[Sales Month]),Sales[[#This Row],[Upsell $ Per Non-Paying User]]*Sales[[#This Row],[Non-Paying Users]],0)</f>
        <v>0</v>
      </c>
      <c r="Q1121" t="str">
        <f>_xlfn.IFS(Sales[[#This Row],[Current Upsell $]]=0," ",Sales[[#This Row],[Current Upsell $]]&gt;=400,"High",Sales[[#This Row],[Current Upsell $]]&gt;=100,"Medium",Sales[[#This Row],[Current Upsell $]]&lt;100,"Low")</f>
        <v xml:space="preserve"> </v>
      </c>
      <c r="R1121" t="str">
        <f>IF(Sales[[#This Row],[Current Upsell $]]&gt;0,_xlfn.TEXTJOIN(" ",FALSE,Sales[[#This Row],[Subscription Type]],Sales[[#This Row],[Upsell Priority]],TEXT(Sales[[#This Row],[Current Upsell $]],"$#")),"")</f>
        <v/>
      </c>
    </row>
    <row r="1122" spans="1:18" x14ac:dyDescent="0.25">
      <c r="A1122">
        <v>100208</v>
      </c>
      <c r="B1122" t="s">
        <v>3</v>
      </c>
      <c r="F1122">
        <v>0</v>
      </c>
      <c r="G1122">
        <v>12</v>
      </c>
      <c r="H1122" s="1">
        <v>44228</v>
      </c>
      <c r="I1122" s="1">
        <v>44348</v>
      </c>
      <c r="J1122">
        <v>4</v>
      </c>
      <c r="K1122">
        <v>0</v>
      </c>
      <c r="L1122" s="1">
        <v>44228</v>
      </c>
      <c r="M1122">
        <v>0</v>
      </c>
      <c r="N1122" s="11">
        <f>_xlfn.SWITCH(Sales[[#This Row],[Subscription Type]],"Basic",10,"Premium",10,"Business",25,"Enterprise",27)</f>
        <v>10</v>
      </c>
      <c r="O1122">
        <f>IF(Sales[[#This Row],[Number of Users]]-Sales[[#This Row],[Licenses Bought]]&lt;0,0,Sales[[#This Row],[Number of Users]]-Sales[[#This Row],[Licenses Bought]])</f>
        <v>12</v>
      </c>
      <c r="P1122" s="3">
        <f>IF(Sales[[#This Row],[Sales Month]]=MAX(Sales[Sales Month]),Sales[[#This Row],[Upsell $ Per Non-Paying User]]*Sales[[#This Row],[Non-Paying Users]],0)</f>
        <v>0</v>
      </c>
      <c r="Q1122" t="str">
        <f>_xlfn.IFS(Sales[[#This Row],[Current Upsell $]]=0," ",Sales[[#This Row],[Current Upsell $]]&gt;=400,"High",Sales[[#This Row],[Current Upsell $]]&gt;=100,"Medium",Sales[[#This Row],[Current Upsell $]]&lt;100,"Low")</f>
        <v xml:space="preserve"> </v>
      </c>
      <c r="R1122" t="str">
        <f>IF(Sales[[#This Row],[Current Upsell $]]&gt;0,_xlfn.TEXTJOIN(" ",FALSE,Sales[[#This Row],[Subscription Type]],Sales[[#This Row],[Upsell Priority]],TEXT(Sales[[#This Row],[Current Upsell $]],"$#")),"")</f>
        <v/>
      </c>
    </row>
    <row r="1123" spans="1:18" x14ac:dyDescent="0.25">
      <c r="A1123">
        <v>100209</v>
      </c>
      <c r="B1123" t="s">
        <v>3</v>
      </c>
      <c r="F1123">
        <v>0</v>
      </c>
      <c r="G1123">
        <v>13</v>
      </c>
      <c r="H1123" s="1">
        <v>44228</v>
      </c>
      <c r="I1123" s="1">
        <v>44378</v>
      </c>
      <c r="J1123">
        <v>5</v>
      </c>
      <c r="K1123">
        <v>0</v>
      </c>
      <c r="L1123" s="1">
        <v>44228</v>
      </c>
      <c r="M1123">
        <v>0</v>
      </c>
      <c r="N1123" s="11">
        <f>_xlfn.SWITCH(Sales[[#This Row],[Subscription Type]],"Basic",10,"Premium",10,"Business",25,"Enterprise",27)</f>
        <v>10</v>
      </c>
      <c r="O1123">
        <f>IF(Sales[[#This Row],[Number of Users]]-Sales[[#This Row],[Licenses Bought]]&lt;0,0,Sales[[#This Row],[Number of Users]]-Sales[[#This Row],[Licenses Bought]])</f>
        <v>13</v>
      </c>
      <c r="P1123" s="3">
        <f>IF(Sales[[#This Row],[Sales Month]]=MAX(Sales[Sales Month]),Sales[[#This Row],[Upsell $ Per Non-Paying User]]*Sales[[#This Row],[Non-Paying Users]],0)</f>
        <v>0</v>
      </c>
      <c r="Q1123" t="str">
        <f>_xlfn.IFS(Sales[[#This Row],[Current Upsell $]]=0," ",Sales[[#This Row],[Current Upsell $]]&gt;=400,"High",Sales[[#This Row],[Current Upsell $]]&gt;=100,"Medium",Sales[[#This Row],[Current Upsell $]]&lt;100,"Low")</f>
        <v xml:space="preserve"> </v>
      </c>
      <c r="R1123" t="str">
        <f>IF(Sales[[#This Row],[Current Upsell $]]&gt;0,_xlfn.TEXTJOIN(" ",FALSE,Sales[[#This Row],[Subscription Type]],Sales[[#This Row],[Upsell Priority]],TEXT(Sales[[#This Row],[Current Upsell $]],"$#")),"")</f>
        <v/>
      </c>
    </row>
    <row r="1124" spans="1:18" x14ac:dyDescent="0.25">
      <c r="A1124">
        <v>100210</v>
      </c>
      <c r="B1124" t="s">
        <v>3</v>
      </c>
      <c r="F1124">
        <v>0</v>
      </c>
      <c r="G1124">
        <v>6</v>
      </c>
      <c r="H1124" s="1">
        <v>44228</v>
      </c>
      <c r="I1124" s="1">
        <v>44348</v>
      </c>
      <c r="J1124">
        <v>4</v>
      </c>
      <c r="K1124">
        <v>0</v>
      </c>
      <c r="L1124" s="1">
        <v>44228</v>
      </c>
      <c r="M1124">
        <v>0</v>
      </c>
      <c r="N1124" s="11">
        <f>_xlfn.SWITCH(Sales[[#This Row],[Subscription Type]],"Basic",10,"Premium",10,"Business",25,"Enterprise",27)</f>
        <v>10</v>
      </c>
      <c r="O1124">
        <f>IF(Sales[[#This Row],[Number of Users]]-Sales[[#This Row],[Licenses Bought]]&lt;0,0,Sales[[#This Row],[Number of Users]]-Sales[[#This Row],[Licenses Bought]])</f>
        <v>6</v>
      </c>
      <c r="P1124" s="3">
        <f>IF(Sales[[#This Row],[Sales Month]]=MAX(Sales[Sales Month]),Sales[[#This Row],[Upsell $ Per Non-Paying User]]*Sales[[#This Row],[Non-Paying Users]],0)</f>
        <v>0</v>
      </c>
      <c r="Q1124" t="str">
        <f>_xlfn.IFS(Sales[[#This Row],[Current Upsell $]]=0," ",Sales[[#This Row],[Current Upsell $]]&gt;=400,"High",Sales[[#This Row],[Current Upsell $]]&gt;=100,"Medium",Sales[[#This Row],[Current Upsell $]]&lt;100,"Low")</f>
        <v xml:space="preserve"> </v>
      </c>
      <c r="R1124" t="str">
        <f>IF(Sales[[#This Row],[Current Upsell $]]&gt;0,_xlfn.TEXTJOIN(" ",FALSE,Sales[[#This Row],[Subscription Type]],Sales[[#This Row],[Upsell Priority]],TEXT(Sales[[#This Row],[Current Upsell $]],"$#")),"")</f>
        <v/>
      </c>
    </row>
    <row r="1125" spans="1:18" x14ac:dyDescent="0.25">
      <c r="A1125">
        <v>100211</v>
      </c>
      <c r="B1125" t="s">
        <v>3</v>
      </c>
      <c r="F1125">
        <v>0</v>
      </c>
      <c r="G1125">
        <v>4</v>
      </c>
      <c r="H1125" s="1">
        <v>44228</v>
      </c>
      <c r="I1125" s="1">
        <v>44256</v>
      </c>
      <c r="J1125">
        <v>1</v>
      </c>
      <c r="K1125">
        <v>3</v>
      </c>
      <c r="L1125" s="1">
        <v>44228</v>
      </c>
      <c r="M1125">
        <v>0</v>
      </c>
      <c r="N1125" s="11">
        <f>_xlfn.SWITCH(Sales[[#This Row],[Subscription Type]],"Basic",10,"Premium",10,"Business",25,"Enterprise",27)</f>
        <v>10</v>
      </c>
      <c r="O1125">
        <f>IF(Sales[[#This Row],[Number of Users]]-Sales[[#This Row],[Licenses Bought]]&lt;0,0,Sales[[#This Row],[Number of Users]]-Sales[[#This Row],[Licenses Bought]])</f>
        <v>4</v>
      </c>
      <c r="P1125" s="3">
        <f>IF(Sales[[#This Row],[Sales Month]]=MAX(Sales[Sales Month]),Sales[[#This Row],[Upsell $ Per Non-Paying User]]*Sales[[#This Row],[Non-Paying Users]],0)</f>
        <v>0</v>
      </c>
      <c r="Q1125" t="str">
        <f>_xlfn.IFS(Sales[[#This Row],[Current Upsell $]]=0," ",Sales[[#This Row],[Current Upsell $]]&gt;=400,"High",Sales[[#This Row],[Current Upsell $]]&gt;=100,"Medium",Sales[[#This Row],[Current Upsell $]]&lt;100,"Low")</f>
        <v xml:space="preserve"> </v>
      </c>
      <c r="R1125" t="str">
        <f>IF(Sales[[#This Row],[Current Upsell $]]&gt;0,_xlfn.TEXTJOIN(" ",FALSE,Sales[[#This Row],[Subscription Type]],Sales[[#This Row],[Upsell Priority]],TEXT(Sales[[#This Row],[Current Upsell $]],"$#")),"")</f>
        <v/>
      </c>
    </row>
    <row r="1126" spans="1:18" x14ac:dyDescent="0.25">
      <c r="A1126">
        <v>100212</v>
      </c>
      <c r="B1126" t="s">
        <v>3</v>
      </c>
      <c r="F1126">
        <v>0</v>
      </c>
      <c r="G1126">
        <v>3</v>
      </c>
      <c r="H1126" s="1">
        <v>44228</v>
      </c>
      <c r="I1126" s="1">
        <v>44378</v>
      </c>
      <c r="J1126">
        <v>5</v>
      </c>
      <c r="K1126">
        <v>0</v>
      </c>
      <c r="L1126" s="1">
        <v>44228</v>
      </c>
      <c r="M1126">
        <v>0</v>
      </c>
      <c r="N1126" s="11">
        <f>_xlfn.SWITCH(Sales[[#This Row],[Subscription Type]],"Basic",10,"Premium",10,"Business",25,"Enterprise",27)</f>
        <v>10</v>
      </c>
      <c r="O1126">
        <f>IF(Sales[[#This Row],[Number of Users]]-Sales[[#This Row],[Licenses Bought]]&lt;0,0,Sales[[#This Row],[Number of Users]]-Sales[[#This Row],[Licenses Bought]])</f>
        <v>3</v>
      </c>
      <c r="P1126" s="3">
        <f>IF(Sales[[#This Row],[Sales Month]]=MAX(Sales[Sales Month]),Sales[[#This Row],[Upsell $ Per Non-Paying User]]*Sales[[#This Row],[Non-Paying Users]],0)</f>
        <v>0</v>
      </c>
      <c r="Q1126" t="str">
        <f>_xlfn.IFS(Sales[[#This Row],[Current Upsell $]]=0," ",Sales[[#This Row],[Current Upsell $]]&gt;=400,"High",Sales[[#This Row],[Current Upsell $]]&gt;=100,"Medium",Sales[[#This Row],[Current Upsell $]]&lt;100,"Low")</f>
        <v xml:space="preserve"> </v>
      </c>
      <c r="R1126" t="str">
        <f>IF(Sales[[#This Row],[Current Upsell $]]&gt;0,_xlfn.TEXTJOIN(" ",FALSE,Sales[[#This Row],[Subscription Type]],Sales[[#This Row],[Upsell Priority]],TEXT(Sales[[#This Row],[Current Upsell $]],"$#")),"")</f>
        <v/>
      </c>
    </row>
    <row r="1127" spans="1:18" x14ac:dyDescent="0.25">
      <c r="A1127">
        <v>100213</v>
      </c>
      <c r="B1127" t="s">
        <v>3</v>
      </c>
      <c r="F1127">
        <v>0</v>
      </c>
      <c r="G1127">
        <v>3</v>
      </c>
      <c r="H1127" s="1">
        <v>44228</v>
      </c>
      <c r="I1127" s="1">
        <v>44378</v>
      </c>
      <c r="J1127">
        <v>5</v>
      </c>
      <c r="K1127">
        <v>0</v>
      </c>
      <c r="L1127" s="1">
        <v>44228</v>
      </c>
      <c r="M1127">
        <v>0</v>
      </c>
      <c r="N1127" s="11">
        <f>_xlfn.SWITCH(Sales[[#This Row],[Subscription Type]],"Basic",10,"Premium",10,"Business",25,"Enterprise",27)</f>
        <v>10</v>
      </c>
      <c r="O1127">
        <f>IF(Sales[[#This Row],[Number of Users]]-Sales[[#This Row],[Licenses Bought]]&lt;0,0,Sales[[#This Row],[Number of Users]]-Sales[[#This Row],[Licenses Bought]])</f>
        <v>3</v>
      </c>
      <c r="P1127" s="3">
        <f>IF(Sales[[#This Row],[Sales Month]]=MAX(Sales[Sales Month]),Sales[[#This Row],[Upsell $ Per Non-Paying User]]*Sales[[#This Row],[Non-Paying Users]],0)</f>
        <v>0</v>
      </c>
      <c r="Q1127" t="str">
        <f>_xlfn.IFS(Sales[[#This Row],[Current Upsell $]]=0," ",Sales[[#This Row],[Current Upsell $]]&gt;=400,"High",Sales[[#This Row],[Current Upsell $]]&gt;=100,"Medium",Sales[[#This Row],[Current Upsell $]]&lt;100,"Low")</f>
        <v xml:space="preserve"> </v>
      </c>
      <c r="R1127" t="str">
        <f>IF(Sales[[#This Row],[Current Upsell $]]&gt;0,_xlfn.TEXTJOIN(" ",FALSE,Sales[[#This Row],[Subscription Type]],Sales[[#This Row],[Upsell Priority]],TEXT(Sales[[#This Row],[Current Upsell $]],"$#")),"")</f>
        <v/>
      </c>
    </row>
    <row r="1128" spans="1:18" x14ac:dyDescent="0.25">
      <c r="A1128">
        <v>100214</v>
      </c>
      <c r="B1128" t="s">
        <v>3</v>
      </c>
      <c r="D1128" s="1"/>
      <c r="E1128" s="1"/>
      <c r="F1128">
        <v>0</v>
      </c>
      <c r="G1128">
        <v>3</v>
      </c>
      <c r="H1128" s="1">
        <v>44228</v>
      </c>
      <c r="I1128" s="1">
        <v>44378</v>
      </c>
      <c r="J1128">
        <v>5</v>
      </c>
      <c r="K1128">
        <v>0</v>
      </c>
      <c r="L1128" s="1">
        <v>44228</v>
      </c>
      <c r="M1128">
        <v>0</v>
      </c>
      <c r="N1128" s="11">
        <f>_xlfn.SWITCH(Sales[[#This Row],[Subscription Type]],"Basic",10,"Premium",10,"Business",25,"Enterprise",27)</f>
        <v>10</v>
      </c>
      <c r="O1128">
        <f>IF(Sales[[#This Row],[Number of Users]]-Sales[[#This Row],[Licenses Bought]]&lt;0,0,Sales[[#This Row],[Number of Users]]-Sales[[#This Row],[Licenses Bought]])</f>
        <v>3</v>
      </c>
      <c r="P1128" s="3">
        <f>IF(Sales[[#This Row],[Sales Month]]=MAX(Sales[Sales Month]),Sales[[#This Row],[Upsell $ Per Non-Paying User]]*Sales[[#This Row],[Non-Paying Users]],0)</f>
        <v>0</v>
      </c>
      <c r="Q1128" t="str">
        <f>_xlfn.IFS(Sales[[#This Row],[Current Upsell $]]=0," ",Sales[[#This Row],[Current Upsell $]]&gt;=400,"High",Sales[[#This Row],[Current Upsell $]]&gt;=100,"Medium",Sales[[#This Row],[Current Upsell $]]&lt;100,"Low")</f>
        <v xml:space="preserve"> </v>
      </c>
      <c r="R1128" t="str">
        <f>IF(Sales[[#This Row],[Current Upsell $]]&gt;0,_xlfn.TEXTJOIN(" ",FALSE,Sales[[#This Row],[Subscription Type]],Sales[[#This Row],[Upsell Priority]],TEXT(Sales[[#This Row],[Current Upsell $]],"$#")),"")</f>
        <v/>
      </c>
    </row>
    <row r="1129" spans="1:18" x14ac:dyDescent="0.25">
      <c r="A1129">
        <v>100215</v>
      </c>
      <c r="B1129" t="s">
        <v>3</v>
      </c>
      <c r="F1129">
        <v>0</v>
      </c>
      <c r="G1129">
        <v>2</v>
      </c>
      <c r="H1129" s="1">
        <v>44228</v>
      </c>
      <c r="I1129" s="1">
        <v>44348</v>
      </c>
      <c r="J1129">
        <v>4</v>
      </c>
      <c r="K1129">
        <v>0</v>
      </c>
      <c r="L1129" s="1">
        <v>44228</v>
      </c>
      <c r="M1129">
        <v>0</v>
      </c>
      <c r="N1129" s="11">
        <f>_xlfn.SWITCH(Sales[[#This Row],[Subscription Type]],"Basic",10,"Premium",10,"Business",25,"Enterprise",27)</f>
        <v>10</v>
      </c>
      <c r="O1129">
        <f>IF(Sales[[#This Row],[Number of Users]]-Sales[[#This Row],[Licenses Bought]]&lt;0,0,Sales[[#This Row],[Number of Users]]-Sales[[#This Row],[Licenses Bought]])</f>
        <v>2</v>
      </c>
      <c r="P1129" s="3">
        <f>IF(Sales[[#This Row],[Sales Month]]=MAX(Sales[Sales Month]),Sales[[#This Row],[Upsell $ Per Non-Paying User]]*Sales[[#This Row],[Non-Paying Users]],0)</f>
        <v>0</v>
      </c>
      <c r="Q1129" t="str">
        <f>_xlfn.IFS(Sales[[#This Row],[Current Upsell $]]=0," ",Sales[[#This Row],[Current Upsell $]]&gt;=400,"High",Sales[[#This Row],[Current Upsell $]]&gt;=100,"Medium",Sales[[#This Row],[Current Upsell $]]&lt;100,"Low")</f>
        <v xml:space="preserve"> </v>
      </c>
      <c r="R1129" t="str">
        <f>IF(Sales[[#This Row],[Current Upsell $]]&gt;0,_xlfn.TEXTJOIN(" ",FALSE,Sales[[#This Row],[Subscription Type]],Sales[[#This Row],[Upsell Priority]],TEXT(Sales[[#This Row],[Current Upsell $]],"$#")),"")</f>
        <v/>
      </c>
    </row>
    <row r="1130" spans="1:18" x14ac:dyDescent="0.25">
      <c r="A1130">
        <v>100216</v>
      </c>
      <c r="B1130" t="s">
        <v>3</v>
      </c>
      <c r="F1130">
        <v>0</v>
      </c>
      <c r="G1130">
        <v>2</v>
      </c>
      <c r="H1130" s="1">
        <v>44228</v>
      </c>
      <c r="I1130" s="1">
        <v>44348</v>
      </c>
      <c r="J1130">
        <v>4</v>
      </c>
      <c r="K1130">
        <v>0</v>
      </c>
      <c r="L1130" s="1">
        <v>44228</v>
      </c>
      <c r="M1130">
        <v>0</v>
      </c>
      <c r="N1130" s="11">
        <f>_xlfn.SWITCH(Sales[[#This Row],[Subscription Type]],"Basic",10,"Premium",10,"Business",25,"Enterprise",27)</f>
        <v>10</v>
      </c>
      <c r="O1130">
        <f>IF(Sales[[#This Row],[Number of Users]]-Sales[[#This Row],[Licenses Bought]]&lt;0,0,Sales[[#This Row],[Number of Users]]-Sales[[#This Row],[Licenses Bought]])</f>
        <v>2</v>
      </c>
      <c r="P1130" s="3">
        <f>IF(Sales[[#This Row],[Sales Month]]=MAX(Sales[Sales Month]),Sales[[#This Row],[Upsell $ Per Non-Paying User]]*Sales[[#This Row],[Non-Paying Users]],0)</f>
        <v>0</v>
      </c>
      <c r="Q1130" t="str">
        <f>_xlfn.IFS(Sales[[#This Row],[Current Upsell $]]=0," ",Sales[[#This Row],[Current Upsell $]]&gt;=400,"High",Sales[[#This Row],[Current Upsell $]]&gt;=100,"Medium",Sales[[#This Row],[Current Upsell $]]&lt;100,"Low")</f>
        <v xml:space="preserve"> </v>
      </c>
      <c r="R1130" t="str">
        <f>IF(Sales[[#This Row],[Current Upsell $]]&gt;0,_xlfn.TEXTJOIN(" ",FALSE,Sales[[#This Row],[Subscription Type]],Sales[[#This Row],[Upsell Priority]],TEXT(Sales[[#This Row],[Current Upsell $]],"$#")),"")</f>
        <v/>
      </c>
    </row>
    <row r="1131" spans="1:18" x14ac:dyDescent="0.25">
      <c r="A1131">
        <v>100217</v>
      </c>
      <c r="B1131" t="s">
        <v>3</v>
      </c>
      <c r="F1131">
        <v>0</v>
      </c>
      <c r="G1131">
        <v>2</v>
      </c>
      <c r="H1131" s="1">
        <v>44228</v>
      </c>
      <c r="I1131" s="1">
        <v>44378</v>
      </c>
      <c r="J1131">
        <v>5</v>
      </c>
      <c r="K1131">
        <v>0</v>
      </c>
      <c r="L1131" s="1">
        <v>44228</v>
      </c>
      <c r="M1131">
        <v>0</v>
      </c>
      <c r="N1131" s="11">
        <f>_xlfn.SWITCH(Sales[[#This Row],[Subscription Type]],"Basic",10,"Premium",10,"Business",25,"Enterprise",27)</f>
        <v>10</v>
      </c>
      <c r="O1131">
        <f>IF(Sales[[#This Row],[Number of Users]]-Sales[[#This Row],[Licenses Bought]]&lt;0,0,Sales[[#This Row],[Number of Users]]-Sales[[#This Row],[Licenses Bought]])</f>
        <v>2</v>
      </c>
      <c r="P1131" s="3">
        <f>IF(Sales[[#This Row],[Sales Month]]=MAX(Sales[Sales Month]),Sales[[#This Row],[Upsell $ Per Non-Paying User]]*Sales[[#This Row],[Non-Paying Users]],0)</f>
        <v>0</v>
      </c>
      <c r="Q1131" t="str">
        <f>_xlfn.IFS(Sales[[#This Row],[Current Upsell $]]=0," ",Sales[[#This Row],[Current Upsell $]]&gt;=400,"High",Sales[[#This Row],[Current Upsell $]]&gt;=100,"Medium",Sales[[#This Row],[Current Upsell $]]&lt;100,"Low")</f>
        <v xml:space="preserve"> </v>
      </c>
      <c r="R1131" t="str">
        <f>IF(Sales[[#This Row],[Current Upsell $]]&gt;0,_xlfn.TEXTJOIN(" ",FALSE,Sales[[#This Row],[Subscription Type]],Sales[[#This Row],[Upsell Priority]],TEXT(Sales[[#This Row],[Current Upsell $]],"$#")),"")</f>
        <v/>
      </c>
    </row>
    <row r="1132" spans="1:18" x14ac:dyDescent="0.25">
      <c r="A1132">
        <v>100218</v>
      </c>
      <c r="B1132" t="s">
        <v>3</v>
      </c>
      <c r="D1132" s="1"/>
      <c r="E1132" s="1"/>
      <c r="F1132">
        <v>0</v>
      </c>
      <c r="G1132">
        <v>2</v>
      </c>
      <c r="H1132" s="1">
        <v>44228</v>
      </c>
      <c r="I1132" s="1">
        <v>44378</v>
      </c>
      <c r="J1132">
        <v>5</v>
      </c>
      <c r="K1132">
        <v>0</v>
      </c>
      <c r="L1132" s="1">
        <v>44228</v>
      </c>
      <c r="M1132">
        <v>0</v>
      </c>
      <c r="N1132" s="11">
        <f>_xlfn.SWITCH(Sales[[#This Row],[Subscription Type]],"Basic",10,"Premium",10,"Business",25,"Enterprise",27)</f>
        <v>10</v>
      </c>
      <c r="O1132">
        <f>IF(Sales[[#This Row],[Number of Users]]-Sales[[#This Row],[Licenses Bought]]&lt;0,0,Sales[[#This Row],[Number of Users]]-Sales[[#This Row],[Licenses Bought]])</f>
        <v>2</v>
      </c>
      <c r="P1132" s="3">
        <f>IF(Sales[[#This Row],[Sales Month]]=MAX(Sales[Sales Month]),Sales[[#This Row],[Upsell $ Per Non-Paying User]]*Sales[[#This Row],[Non-Paying Users]],0)</f>
        <v>0</v>
      </c>
      <c r="Q1132" t="str">
        <f>_xlfn.IFS(Sales[[#This Row],[Current Upsell $]]=0," ",Sales[[#This Row],[Current Upsell $]]&gt;=400,"High",Sales[[#This Row],[Current Upsell $]]&gt;=100,"Medium",Sales[[#This Row],[Current Upsell $]]&lt;100,"Low")</f>
        <v xml:space="preserve"> </v>
      </c>
      <c r="R1132" t="str">
        <f>IF(Sales[[#This Row],[Current Upsell $]]&gt;0,_xlfn.TEXTJOIN(" ",FALSE,Sales[[#This Row],[Subscription Type]],Sales[[#This Row],[Upsell Priority]],TEXT(Sales[[#This Row],[Current Upsell $]],"$#")),"")</f>
        <v/>
      </c>
    </row>
    <row r="1133" spans="1:18" x14ac:dyDescent="0.25">
      <c r="A1133">
        <v>100198</v>
      </c>
      <c r="B1133" t="s">
        <v>3</v>
      </c>
      <c r="D1133" s="1"/>
      <c r="E1133" s="1"/>
      <c r="F1133">
        <v>0</v>
      </c>
      <c r="G1133">
        <v>45</v>
      </c>
      <c r="H1133" s="1">
        <v>44228</v>
      </c>
      <c r="I1133" s="1">
        <v>44378</v>
      </c>
      <c r="J1133">
        <v>5</v>
      </c>
      <c r="K1133">
        <v>0</v>
      </c>
      <c r="L1133" s="1">
        <v>44228</v>
      </c>
      <c r="M1133">
        <v>0</v>
      </c>
      <c r="N1133" s="11">
        <f>_xlfn.SWITCH(Sales[[#This Row],[Subscription Type]],"Basic",10,"Premium",10,"Business",25,"Enterprise",27)</f>
        <v>10</v>
      </c>
      <c r="O1133">
        <f>IF(Sales[[#This Row],[Number of Users]]-Sales[[#This Row],[Licenses Bought]]&lt;0,0,Sales[[#This Row],[Number of Users]]-Sales[[#This Row],[Licenses Bought]])</f>
        <v>45</v>
      </c>
      <c r="P1133" s="3">
        <f>IF(Sales[[#This Row],[Sales Month]]=MAX(Sales[Sales Month]),Sales[[#This Row],[Upsell $ Per Non-Paying User]]*Sales[[#This Row],[Non-Paying Users]],0)</f>
        <v>0</v>
      </c>
      <c r="Q1133" t="str">
        <f>_xlfn.IFS(Sales[[#This Row],[Current Upsell $]]=0," ",Sales[[#This Row],[Current Upsell $]]&gt;=400,"High",Sales[[#This Row],[Current Upsell $]]&gt;=100,"Medium",Sales[[#This Row],[Current Upsell $]]&lt;100,"Low")</f>
        <v xml:space="preserve"> </v>
      </c>
      <c r="R1133" t="str">
        <f>IF(Sales[[#This Row],[Current Upsell $]]&gt;0,_xlfn.TEXTJOIN(" ",FALSE,Sales[[#This Row],[Subscription Type]],Sales[[#This Row],[Upsell Priority]],TEXT(Sales[[#This Row],[Current Upsell $]],"$#")),"")</f>
        <v/>
      </c>
    </row>
    <row r="1134" spans="1:18" x14ac:dyDescent="0.25">
      <c r="A1134">
        <v>100199</v>
      </c>
      <c r="B1134" t="s">
        <v>3</v>
      </c>
      <c r="D1134" s="1"/>
      <c r="E1134" s="1"/>
      <c r="F1134">
        <v>0</v>
      </c>
      <c r="G1134">
        <v>41</v>
      </c>
      <c r="H1134" s="1">
        <v>44228</v>
      </c>
      <c r="I1134" s="1">
        <v>44378</v>
      </c>
      <c r="J1134">
        <v>5</v>
      </c>
      <c r="K1134">
        <v>0</v>
      </c>
      <c r="L1134" s="1">
        <v>44228</v>
      </c>
      <c r="M1134">
        <v>0</v>
      </c>
      <c r="N1134" s="11">
        <f>_xlfn.SWITCH(Sales[[#This Row],[Subscription Type]],"Basic",10,"Premium",10,"Business",25,"Enterprise",27)</f>
        <v>10</v>
      </c>
      <c r="O1134">
        <f>IF(Sales[[#This Row],[Number of Users]]-Sales[[#This Row],[Licenses Bought]]&lt;0,0,Sales[[#This Row],[Number of Users]]-Sales[[#This Row],[Licenses Bought]])</f>
        <v>41</v>
      </c>
      <c r="P1134" s="3">
        <f>IF(Sales[[#This Row],[Sales Month]]=MAX(Sales[Sales Month]),Sales[[#This Row],[Upsell $ Per Non-Paying User]]*Sales[[#This Row],[Non-Paying Users]],0)</f>
        <v>0</v>
      </c>
      <c r="Q1134" t="str">
        <f>_xlfn.IFS(Sales[[#This Row],[Current Upsell $]]=0," ",Sales[[#This Row],[Current Upsell $]]&gt;=400,"High",Sales[[#This Row],[Current Upsell $]]&gt;=100,"Medium",Sales[[#This Row],[Current Upsell $]]&lt;100,"Low")</f>
        <v xml:space="preserve"> </v>
      </c>
      <c r="R1134" t="str">
        <f>IF(Sales[[#This Row],[Current Upsell $]]&gt;0,_xlfn.TEXTJOIN(" ",FALSE,Sales[[#This Row],[Subscription Type]],Sales[[#This Row],[Upsell Priority]],TEXT(Sales[[#This Row],[Current Upsell $]],"$#")),"")</f>
        <v/>
      </c>
    </row>
    <row r="1135" spans="1:18" x14ac:dyDescent="0.25">
      <c r="A1135">
        <v>100002</v>
      </c>
      <c r="B1135" t="s">
        <v>3</v>
      </c>
      <c r="F1135">
        <v>0</v>
      </c>
      <c r="G1135">
        <v>2</v>
      </c>
      <c r="H1135" s="1">
        <v>43647</v>
      </c>
      <c r="I1135" s="1">
        <v>44287</v>
      </c>
      <c r="J1135">
        <v>21</v>
      </c>
      <c r="K1135">
        <v>2</v>
      </c>
      <c r="L1135" s="1">
        <v>44197</v>
      </c>
      <c r="M1135">
        <v>0</v>
      </c>
      <c r="N1135" s="11">
        <f>_xlfn.SWITCH(Sales[[#This Row],[Subscription Type]],"Basic",10,"Premium",10,"Business",25,"Enterprise",27)</f>
        <v>10</v>
      </c>
      <c r="O1135">
        <f>IF(Sales[[#This Row],[Number of Users]]-Sales[[#This Row],[Licenses Bought]]&lt;0,0,Sales[[#This Row],[Number of Users]]-Sales[[#This Row],[Licenses Bought]])</f>
        <v>2</v>
      </c>
      <c r="P1135" s="3">
        <f>IF(Sales[[#This Row],[Sales Month]]=MAX(Sales[Sales Month]),Sales[[#This Row],[Upsell $ Per Non-Paying User]]*Sales[[#This Row],[Non-Paying Users]],0)</f>
        <v>0</v>
      </c>
      <c r="Q1135" t="str">
        <f>_xlfn.IFS(Sales[[#This Row],[Current Upsell $]]=0," ",Sales[[#This Row],[Current Upsell $]]&gt;=400,"High",Sales[[#This Row],[Current Upsell $]]&gt;=100,"Medium",Sales[[#This Row],[Current Upsell $]]&lt;100,"Low")</f>
        <v xml:space="preserve"> </v>
      </c>
      <c r="R1135" t="str">
        <f>IF(Sales[[#This Row],[Current Upsell $]]&gt;0,_xlfn.TEXTJOIN(" ",FALSE,Sales[[#This Row],[Subscription Type]],Sales[[#This Row],[Upsell Priority]],TEXT(Sales[[#This Row],[Current Upsell $]],"$#")),"")</f>
        <v/>
      </c>
    </row>
    <row r="1136" spans="1:18" x14ac:dyDescent="0.25">
      <c r="A1136">
        <v>100005</v>
      </c>
      <c r="B1136" t="s">
        <v>1</v>
      </c>
      <c r="D1136" s="1"/>
      <c r="E1136" s="1"/>
      <c r="F1136">
        <v>37</v>
      </c>
      <c r="G1136">
        <v>49</v>
      </c>
      <c r="H1136" s="1">
        <v>43800</v>
      </c>
      <c r="I1136" s="1">
        <v>44378</v>
      </c>
      <c r="J1136">
        <v>19</v>
      </c>
      <c r="K1136">
        <v>0</v>
      </c>
      <c r="L1136" s="1">
        <v>44197</v>
      </c>
      <c r="M1136">
        <v>925</v>
      </c>
      <c r="N1136" s="11">
        <f>_xlfn.SWITCH(Sales[[#This Row],[Subscription Type]],"Basic",10,"Premium",10,"Business",25,"Enterprise",27)</f>
        <v>25</v>
      </c>
      <c r="O1136">
        <f>IF(Sales[[#This Row],[Number of Users]]-Sales[[#This Row],[Licenses Bought]]&lt;0,0,Sales[[#This Row],[Number of Users]]-Sales[[#This Row],[Licenses Bought]])</f>
        <v>12</v>
      </c>
      <c r="P1136" s="3">
        <f>IF(Sales[[#This Row],[Sales Month]]=MAX(Sales[Sales Month]),Sales[[#This Row],[Upsell $ Per Non-Paying User]]*Sales[[#This Row],[Non-Paying Users]],0)</f>
        <v>0</v>
      </c>
      <c r="Q1136" t="str">
        <f>_xlfn.IFS(Sales[[#This Row],[Current Upsell $]]=0," ",Sales[[#This Row],[Current Upsell $]]&gt;=400,"High",Sales[[#This Row],[Current Upsell $]]&gt;=100,"Medium",Sales[[#This Row],[Current Upsell $]]&lt;100,"Low")</f>
        <v xml:space="preserve"> </v>
      </c>
      <c r="R1136" t="str">
        <f>IF(Sales[[#This Row],[Current Upsell $]]&gt;0,_xlfn.TEXTJOIN(" ",FALSE,Sales[[#This Row],[Subscription Type]],Sales[[#This Row],[Upsell Priority]],TEXT(Sales[[#This Row],[Current Upsell $]],"$#")),"")</f>
        <v/>
      </c>
    </row>
    <row r="1137" spans="1:18" x14ac:dyDescent="0.25">
      <c r="A1137">
        <v>100006</v>
      </c>
      <c r="B1137" t="s">
        <v>0</v>
      </c>
      <c r="F1137">
        <v>5</v>
      </c>
      <c r="G1137">
        <v>7</v>
      </c>
      <c r="H1137" s="1">
        <v>43800</v>
      </c>
      <c r="I1137" s="1">
        <v>44287</v>
      </c>
      <c r="J1137">
        <v>16</v>
      </c>
      <c r="K1137">
        <v>2</v>
      </c>
      <c r="L1137" s="1">
        <v>44197</v>
      </c>
      <c r="M1137">
        <v>50</v>
      </c>
      <c r="N1137" s="11">
        <f>_xlfn.SWITCH(Sales[[#This Row],[Subscription Type]],"Basic",10,"Premium",10,"Business",25,"Enterprise",27)</f>
        <v>10</v>
      </c>
      <c r="O1137">
        <f>IF(Sales[[#This Row],[Number of Users]]-Sales[[#This Row],[Licenses Bought]]&lt;0,0,Sales[[#This Row],[Number of Users]]-Sales[[#This Row],[Licenses Bought]])</f>
        <v>2</v>
      </c>
      <c r="P1137" s="3">
        <f>IF(Sales[[#This Row],[Sales Month]]=MAX(Sales[Sales Month]),Sales[[#This Row],[Upsell $ Per Non-Paying User]]*Sales[[#This Row],[Non-Paying Users]],0)</f>
        <v>0</v>
      </c>
      <c r="Q1137" t="str">
        <f>_xlfn.IFS(Sales[[#This Row],[Current Upsell $]]=0," ",Sales[[#This Row],[Current Upsell $]]&gt;=400,"High",Sales[[#This Row],[Current Upsell $]]&gt;=100,"Medium",Sales[[#This Row],[Current Upsell $]]&lt;100,"Low")</f>
        <v xml:space="preserve"> </v>
      </c>
      <c r="R1137" t="str">
        <f>IF(Sales[[#This Row],[Current Upsell $]]&gt;0,_xlfn.TEXTJOIN(" ",FALSE,Sales[[#This Row],[Subscription Type]],Sales[[#This Row],[Upsell Priority]],TEXT(Sales[[#This Row],[Current Upsell $]],"$#")),"")</f>
        <v/>
      </c>
    </row>
    <row r="1138" spans="1:18" x14ac:dyDescent="0.25">
      <c r="A1138">
        <v>100007</v>
      </c>
      <c r="B1138" t="s">
        <v>2</v>
      </c>
      <c r="C1138">
        <v>12</v>
      </c>
      <c r="D1138" s="1">
        <v>44378</v>
      </c>
      <c r="E1138" s="1">
        <v>44742</v>
      </c>
      <c r="F1138">
        <v>600</v>
      </c>
      <c r="G1138">
        <v>657</v>
      </c>
      <c r="H1138" s="1">
        <v>43831</v>
      </c>
      <c r="I1138" s="1">
        <v>44378</v>
      </c>
      <c r="J1138">
        <v>18</v>
      </c>
      <c r="K1138">
        <v>0</v>
      </c>
      <c r="L1138" s="1">
        <v>44197</v>
      </c>
      <c r="M1138">
        <v>18000</v>
      </c>
      <c r="N1138" s="11">
        <f>_xlfn.SWITCH(Sales[[#This Row],[Subscription Type]],"Basic",10,"Premium",10,"Business",25,"Enterprise",27)</f>
        <v>27</v>
      </c>
      <c r="O1138">
        <f>IF(Sales[[#This Row],[Number of Users]]-Sales[[#This Row],[Licenses Bought]]&lt;0,0,Sales[[#This Row],[Number of Users]]-Sales[[#This Row],[Licenses Bought]])</f>
        <v>57</v>
      </c>
      <c r="P1138" s="3">
        <f>IF(Sales[[#This Row],[Sales Month]]=MAX(Sales[Sales Month]),Sales[[#This Row],[Upsell $ Per Non-Paying User]]*Sales[[#This Row],[Non-Paying Users]],0)</f>
        <v>0</v>
      </c>
      <c r="Q1138" t="str">
        <f>_xlfn.IFS(Sales[[#This Row],[Current Upsell $]]=0," ",Sales[[#This Row],[Current Upsell $]]&gt;=400,"High",Sales[[#This Row],[Current Upsell $]]&gt;=100,"Medium",Sales[[#This Row],[Current Upsell $]]&lt;100,"Low")</f>
        <v xml:space="preserve"> </v>
      </c>
      <c r="R1138" t="str">
        <f>IF(Sales[[#This Row],[Current Upsell $]]&gt;0,_xlfn.TEXTJOIN(" ",FALSE,Sales[[#This Row],[Subscription Type]],Sales[[#This Row],[Upsell Priority]],TEXT(Sales[[#This Row],[Current Upsell $]],"$#")),"")</f>
        <v/>
      </c>
    </row>
    <row r="1139" spans="1:18" x14ac:dyDescent="0.25">
      <c r="A1139">
        <v>100008</v>
      </c>
      <c r="B1139" t="s">
        <v>0</v>
      </c>
      <c r="D1139" s="1"/>
      <c r="E1139" s="1"/>
      <c r="F1139">
        <v>1</v>
      </c>
      <c r="G1139">
        <v>1</v>
      </c>
      <c r="H1139" s="1">
        <v>43831</v>
      </c>
      <c r="I1139" s="1">
        <v>44378</v>
      </c>
      <c r="J1139">
        <v>18</v>
      </c>
      <c r="K1139">
        <v>0</v>
      </c>
      <c r="L1139" s="1">
        <v>44197</v>
      </c>
      <c r="M1139">
        <v>10</v>
      </c>
      <c r="N1139" s="11">
        <f>_xlfn.SWITCH(Sales[[#This Row],[Subscription Type]],"Basic",10,"Premium",10,"Business",25,"Enterprise",27)</f>
        <v>10</v>
      </c>
      <c r="O1139">
        <f>IF(Sales[[#This Row],[Number of Users]]-Sales[[#This Row],[Licenses Bought]]&lt;0,0,Sales[[#This Row],[Number of Users]]-Sales[[#This Row],[Licenses Bought]])</f>
        <v>0</v>
      </c>
      <c r="P1139" s="3">
        <f>IF(Sales[[#This Row],[Sales Month]]=MAX(Sales[Sales Month]),Sales[[#This Row],[Upsell $ Per Non-Paying User]]*Sales[[#This Row],[Non-Paying Users]],0)</f>
        <v>0</v>
      </c>
      <c r="Q1139" t="str">
        <f>_xlfn.IFS(Sales[[#This Row],[Current Upsell $]]=0," ",Sales[[#This Row],[Current Upsell $]]&gt;=400,"High",Sales[[#This Row],[Current Upsell $]]&gt;=100,"Medium",Sales[[#This Row],[Current Upsell $]]&lt;100,"Low")</f>
        <v xml:space="preserve"> </v>
      </c>
      <c r="R1139" t="str">
        <f>IF(Sales[[#This Row],[Current Upsell $]]&gt;0,_xlfn.TEXTJOIN(" ",FALSE,Sales[[#This Row],[Subscription Type]],Sales[[#This Row],[Upsell Priority]],TEXT(Sales[[#This Row],[Current Upsell $]],"$#")),"")</f>
        <v/>
      </c>
    </row>
    <row r="1140" spans="1:18" x14ac:dyDescent="0.25">
      <c r="A1140">
        <v>100009</v>
      </c>
      <c r="B1140" t="s">
        <v>1</v>
      </c>
      <c r="D1140" s="1"/>
      <c r="E1140" s="1"/>
      <c r="F1140">
        <v>52</v>
      </c>
      <c r="G1140">
        <v>56</v>
      </c>
      <c r="H1140" s="1">
        <v>43862</v>
      </c>
      <c r="I1140" s="1">
        <v>44378</v>
      </c>
      <c r="J1140">
        <v>17</v>
      </c>
      <c r="K1140">
        <v>0</v>
      </c>
      <c r="L1140" s="1">
        <v>44197</v>
      </c>
      <c r="M1140">
        <v>1300</v>
      </c>
      <c r="N1140" s="11">
        <f>_xlfn.SWITCH(Sales[[#This Row],[Subscription Type]],"Basic",10,"Premium",10,"Business",25,"Enterprise",27)</f>
        <v>25</v>
      </c>
      <c r="O1140">
        <f>IF(Sales[[#This Row],[Number of Users]]-Sales[[#This Row],[Licenses Bought]]&lt;0,0,Sales[[#This Row],[Number of Users]]-Sales[[#This Row],[Licenses Bought]])</f>
        <v>4</v>
      </c>
      <c r="P1140" s="3">
        <f>IF(Sales[[#This Row],[Sales Month]]=MAX(Sales[Sales Month]),Sales[[#This Row],[Upsell $ Per Non-Paying User]]*Sales[[#This Row],[Non-Paying Users]],0)</f>
        <v>0</v>
      </c>
      <c r="Q1140" t="str">
        <f>_xlfn.IFS(Sales[[#This Row],[Current Upsell $]]=0," ",Sales[[#This Row],[Current Upsell $]]&gt;=400,"High",Sales[[#This Row],[Current Upsell $]]&gt;=100,"Medium",Sales[[#This Row],[Current Upsell $]]&lt;100,"Low")</f>
        <v xml:space="preserve"> </v>
      </c>
      <c r="R1140" t="str">
        <f>IF(Sales[[#This Row],[Current Upsell $]]&gt;0,_xlfn.TEXTJOIN(" ",FALSE,Sales[[#This Row],[Subscription Type]],Sales[[#This Row],[Upsell Priority]],TEXT(Sales[[#This Row],[Current Upsell $]],"$#")),"")</f>
        <v/>
      </c>
    </row>
    <row r="1141" spans="1:18" x14ac:dyDescent="0.25">
      <c r="A1141">
        <v>100011</v>
      </c>
      <c r="B1141" t="s">
        <v>1</v>
      </c>
      <c r="D1141" s="1"/>
      <c r="E1141" s="1"/>
      <c r="F1141">
        <v>37</v>
      </c>
      <c r="G1141">
        <v>47</v>
      </c>
      <c r="H1141" s="1">
        <v>43891</v>
      </c>
      <c r="I1141" s="1">
        <v>44378</v>
      </c>
      <c r="J1141">
        <v>16</v>
      </c>
      <c r="K1141">
        <v>0</v>
      </c>
      <c r="L1141" s="1">
        <v>44197</v>
      </c>
      <c r="M1141">
        <v>925</v>
      </c>
      <c r="N1141" s="11">
        <f>_xlfn.SWITCH(Sales[[#This Row],[Subscription Type]],"Basic",10,"Premium",10,"Business",25,"Enterprise",27)</f>
        <v>25</v>
      </c>
      <c r="O1141">
        <f>IF(Sales[[#This Row],[Number of Users]]-Sales[[#This Row],[Licenses Bought]]&lt;0,0,Sales[[#This Row],[Number of Users]]-Sales[[#This Row],[Licenses Bought]])</f>
        <v>10</v>
      </c>
      <c r="P1141" s="3">
        <f>IF(Sales[[#This Row],[Sales Month]]=MAX(Sales[Sales Month]),Sales[[#This Row],[Upsell $ Per Non-Paying User]]*Sales[[#This Row],[Non-Paying Users]],0)</f>
        <v>0</v>
      </c>
      <c r="Q1141" t="str">
        <f>_xlfn.IFS(Sales[[#This Row],[Current Upsell $]]=0," ",Sales[[#This Row],[Current Upsell $]]&gt;=400,"High",Sales[[#This Row],[Current Upsell $]]&gt;=100,"Medium",Sales[[#This Row],[Current Upsell $]]&lt;100,"Low")</f>
        <v xml:space="preserve"> </v>
      </c>
      <c r="R1141" t="str">
        <f>IF(Sales[[#This Row],[Current Upsell $]]&gt;0,_xlfn.TEXTJOIN(" ",FALSE,Sales[[#This Row],[Subscription Type]],Sales[[#This Row],[Upsell Priority]],TEXT(Sales[[#This Row],[Current Upsell $]],"$#")),"")</f>
        <v/>
      </c>
    </row>
    <row r="1142" spans="1:18" x14ac:dyDescent="0.25">
      <c r="A1142">
        <v>100012</v>
      </c>
      <c r="B1142" t="s">
        <v>0</v>
      </c>
      <c r="D1142" s="1"/>
      <c r="E1142" s="1"/>
      <c r="F1142">
        <v>32</v>
      </c>
      <c r="G1142">
        <v>37</v>
      </c>
      <c r="H1142" s="1">
        <v>43891</v>
      </c>
      <c r="I1142" s="1">
        <v>44378</v>
      </c>
      <c r="J1142">
        <v>16</v>
      </c>
      <c r="K1142">
        <v>0</v>
      </c>
      <c r="L1142" s="1">
        <v>44197</v>
      </c>
      <c r="M1142">
        <v>320</v>
      </c>
      <c r="N1142" s="11">
        <f>_xlfn.SWITCH(Sales[[#This Row],[Subscription Type]],"Basic",10,"Premium",10,"Business",25,"Enterprise",27)</f>
        <v>10</v>
      </c>
      <c r="O1142">
        <f>IF(Sales[[#This Row],[Number of Users]]-Sales[[#This Row],[Licenses Bought]]&lt;0,0,Sales[[#This Row],[Number of Users]]-Sales[[#This Row],[Licenses Bought]])</f>
        <v>5</v>
      </c>
      <c r="P1142" s="3">
        <f>IF(Sales[[#This Row],[Sales Month]]=MAX(Sales[Sales Month]),Sales[[#This Row],[Upsell $ Per Non-Paying User]]*Sales[[#This Row],[Non-Paying Users]],0)</f>
        <v>0</v>
      </c>
      <c r="Q1142" t="str">
        <f>_xlfn.IFS(Sales[[#This Row],[Current Upsell $]]=0," ",Sales[[#This Row],[Current Upsell $]]&gt;=400,"High",Sales[[#This Row],[Current Upsell $]]&gt;=100,"Medium",Sales[[#This Row],[Current Upsell $]]&lt;100,"Low")</f>
        <v xml:space="preserve"> </v>
      </c>
      <c r="R1142" t="str">
        <f>IF(Sales[[#This Row],[Current Upsell $]]&gt;0,_xlfn.TEXTJOIN(" ",FALSE,Sales[[#This Row],[Subscription Type]],Sales[[#This Row],[Upsell Priority]],TEXT(Sales[[#This Row],[Current Upsell $]],"$#")),"")</f>
        <v/>
      </c>
    </row>
    <row r="1143" spans="1:18" x14ac:dyDescent="0.25">
      <c r="A1143">
        <v>100013</v>
      </c>
      <c r="B1143" t="s">
        <v>0</v>
      </c>
      <c r="F1143">
        <v>11</v>
      </c>
      <c r="G1143">
        <v>17</v>
      </c>
      <c r="H1143" s="1">
        <v>43891</v>
      </c>
      <c r="I1143" s="1">
        <v>44256</v>
      </c>
      <c r="J1143">
        <v>12</v>
      </c>
      <c r="K1143">
        <v>3</v>
      </c>
      <c r="L1143" s="1">
        <v>44197</v>
      </c>
      <c r="M1143">
        <v>110</v>
      </c>
      <c r="N1143" s="11">
        <f>_xlfn.SWITCH(Sales[[#This Row],[Subscription Type]],"Basic",10,"Premium",10,"Business",25,"Enterprise",27)</f>
        <v>10</v>
      </c>
      <c r="O1143">
        <f>IF(Sales[[#This Row],[Number of Users]]-Sales[[#This Row],[Licenses Bought]]&lt;0,0,Sales[[#This Row],[Number of Users]]-Sales[[#This Row],[Licenses Bought]])</f>
        <v>6</v>
      </c>
      <c r="P1143" s="3">
        <f>IF(Sales[[#This Row],[Sales Month]]=MAX(Sales[Sales Month]),Sales[[#This Row],[Upsell $ Per Non-Paying User]]*Sales[[#This Row],[Non-Paying Users]],0)</f>
        <v>0</v>
      </c>
      <c r="Q1143" t="str">
        <f>_xlfn.IFS(Sales[[#This Row],[Current Upsell $]]=0," ",Sales[[#This Row],[Current Upsell $]]&gt;=400,"High",Sales[[#This Row],[Current Upsell $]]&gt;=100,"Medium",Sales[[#This Row],[Current Upsell $]]&lt;100,"Low")</f>
        <v xml:space="preserve"> </v>
      </c>
      <c r="R1143" t="str">
        <f>IF(Sales[[#This Row],[Current Upsell $]]&gt;0,_xlfn.TEXTJOIN(" ",FALSE,Sales[[#This Row],[Subscription Type]],Sales[[#This Row],[Upsell Priority]],TEXT(Sales[[#This Row],[Current Upsell $]],"$#")),"")</f>
        <v/>
      </c>
    </row>
    <row r="1144" spans="1:18" x14ac:dyDescent="0.25">
      <c r="A1144">
        <v>100016</v>
      </c>
      <c r="B1144" t="s">
        <v>3</v>
      </c>
      <c r="F1144">
        <v>0</v>
      </c>
      <c r="G1144">
        <v>2</v>
      </c>
      <c r="H1144" s="1">
        <v>43891</v>
      </c>
      <c r="I1144" s="1">
        <v>44348</v>
      </c>
      <c r="J1144">
        <v>15</v>
      </c>
      <c r="K1144">
        <v>0</v>
      </c>
      <c r="L1144" s="1">
        <v>44197</v>
      </c>
      <c r="M1144">
        <v>0</v>
      </c>
      <c r="N1144" s="11">
        <f>_xlfn.SWITCH(Sales[[#This Row],[Subscription Type]],"Basic",10,"Premium",10,"Business",25,"Enterprise",27)</f>
        <v>10</v>
      </c>
      <c r="O1144">
        <f>IF(Sales[[#This Row],[Number of Users]]-Sales[[#This Row],[Licenses Bought]]&lt;0,0,Sales[[#This Row],[Number of Users]]-Sales[[#This Row],[Licenses Bought]])</f>
        <v>2</v>
      </c>
      <c r="P1144" s="3">
        <f>IF(Sales[[#This Row],[Sales Month]]=MAX(Sales[Sales Month]),Sales[[#This Row],[Upsell $ Per Non-Paying User]]*Sales[[#This Row],[Non-Paying Users]],0)</f>
        <v>0</v>
      </c>
      <c r="Q1144" t="str">
        <f>_xlfn.IFS(Sales[[#This Row],[Current Upsell $]]=0," ",Sales[[#This Row],[Current Upsell $]]&gt;=400,"High",Sales[[#This Row],[Current Upsell $]]&gt;=100,"Medium",Sales[[#This Row],[Current Upsell $]]&lt;100,"Low")</f>
        <v xml:space="preserve"> </v>
      </c>
      <c r="R1144" t="str">
        <f>IF(Sales[[#This Row],[Current Upsell $]]&gt;0,_xlfn.TEXTJOIN(" ",FALSE,Sales[[#This Row],[Subscription Type]],Sales[[#This Row],[Upsell Priority]],TEXT(Sales[[#This Row],[Current Upsell $]],"$#")),"")</f>
        <v/>
      </c>
    </row>
    <row r="1145" spans="1:18" x14ac:dyDescent="0.25">
      <c r="A1145">
        <v>100017</v>
      </c>
      <c r="B1145" t="s">
        <v>1</v>
      </c>
      <c r="D1145" s="1"/>
      <c r="E1145" s="1"/>
      <c r="F1145">
        <v>68</v>
      </c>
      <c r="G1145">
        <v>72</v>
      </c>
      <c r="H1145" s="1">
        <v>43922</v>
      </c>
      <c r="I1145" s="1">
        <v>44378</v>
      </c>
      <c r="J1145">
        <v>15</v>
      </c>
      <c r="K1145">
        <v>0</v>
      </c>
      <c r="L1145" s="1">
        <v>44197</v>
      </c>
      <c r="M1145">
        <v>1700</v>
      </c>
      <c r="N1145" s="11">
        <f>_xlfn.SWITCH(Sales[[#This Row],[Subscription Type]],"Basic",10,"Premium",10,"Business",25,"Enterprise",27)</f>
        <v>25</v>
      </c>
      <c r="O1145">
        <f>IF(Sales[[#This Row],[Number of Users]]-Sales[[#This Row],[Licenses Bought]]&lt;0,0,Sales[[#This Row],[Number of Users]]-Sales[[#This Row],[Licenses Bought]])</f>
        <v>4</v>
      </c>
      <c r="P1145" s="3">
        <f>IF(Sales[[#This Row],[Sales Month]]=MAX(Sales[Sales Month]),Sales[[#This Row],[Upsell $ Per Non-Paying User]]*Sales[[#This Row],[Non-Paying Users]],0)</f>
        <v>0</v>
      </c>
      <c r="Q1145" t="str">
        <f>_xlfn.IFS(Sales[[#This Row],[Current Upsell $]]=0," ",Sales[[#This Row],[Current Upsell $]]&gt;=400,"High",Sales[[#This Row],[Current Upsell $]]&gt;=100,"Medium",Sales[[#This Row],[Current Upsell $]]&lt;100,"Low")</f>
        <v xml:space="preserve"> </v>
      </c>
      <c r="R1145" t="str">
        <f>IF(Sales[[#This Row],[Current Upsell $]]&gt;0,_xlfn.TEXTJOIN(" ",FALSE,Sales[[#This Row],[Subscription Type]],Sales[[#This Row],[Upsell Priority]],TEXT(Sales[[#This Row],[Current Upsell $]],"$#")),"")</f>
        <v/>
      </c>
    </row>
    <row r="1146" spans="1:18" x14ac:dyDescent="0.25">
      <c r="A1146">
        <v>100019</v>
      </c>
      <c r="B1146" t="s">
        <v>0</v>
      </c>
      <c r="D1146" s="1"/>
      <c r="E1146" s="1"/>
      <c r="F1146">
        <v>33</v>
      </c>
      <c r="G1146">
        <v>30</v>
      </c>
      <c r="H1146" s="1">
        <v>43922</v>
      </c>
      <c r="I1146" s="1">
        <v>44378</v>
      </c>
      <c r="J1146">
        <v>15</v>
      </c>
      <c r="K1146">
        <v>0</v>
      </c>
      <c r="L1146" s="1">
        <v>44197</v>
      </c>
      <c r="M1146">
        <v>330</v>
      </c>
      <c r="N1146" s="11">
        <f>_xlfn.SWITCH(Sales[[#This Row],[Subscription Type]],"Basic",10,"Premium",10,"Business",25,"Enterprise",27)</f>
        <v>10</v>
      </c>
      <c r="O1146">
        <f>IF(Sales[[#This Row],[Number of Users]]-Sales[[#This Row],[Licenses Bought]]&lt;0,0,Sales[[#This Row],[Number of Users]]-Sales[[#This Row],[Licenses Bought]])</f>
        <v>0</v>
      </c>
      <c r="P1146" s="3">
        <f>IF(Sales[[#This Row],[Sales Month]]=MAX(Sales[Sales Month]),Sales[[#This Row],[Upsell $ Per Non-Paying User]]*Sales[[#This Row],[Non-Paying Users]],0)</f>
        <v>0</v>
      </c>
      <c r="Q1146" t="str">
        <f>_xlfn.IFS(Sales[[#This Row],[Current Upsell $]]=0," ",Sales[[#This Row],[Current Upsell $]]&gt;=400,"High",Sales[[#This Row],[Current Upsell $]]&gt;=100,"Medium",Sales[[#This Row],[Current Upsell $]]&lt;100,"Low")</f>
        <v xml:space="preserve"> </v>
      </c>
      <c r="R1146" t="str">
        <f>IF(Sales[[#This Row],[Current Upsell $]]&gt;0,_xlfn.TEXTJOIN(" ",FALSE,Sales[[#This Row],[Subscription Type]],Sales[[#This Row],[Upsell Priority]],TEXT(Sales[[#This Row],[Current Upsell $]],"$#")),"")</f>
        <v/>
      </c>
    </row>
    <row r="1147" spans="1:18" x14ac:dyDescent="0.25">
      <c r="A1147">
        <v>100020</v>
      </c>
      <c r="B1147" t="s">
        <v>0</v>
      </c>
      <c r="D1147" s="1"/>
      <c r="E1147" s="1"/>
      <c r="F1147">
        <v>12</v>
      </c>
      <c r="G1147">
        <v>12</v>
      </c>
      <c r="H1147" s="1">
        <v>43922</v>
      </c>
      <c r="I1147" s="1">
        <v>44378</v>
      </c>
      <c r="J1147">
        <v>15</v>
      </c>
      <c r="K1147">
        <v>0</v>
      </c>
      <c r="L1147" s="1">
        <v>44197</v>
      </c>
      <c r="M1147">
        <v>120</v>
      </c>
      <c r="N1147" s="11">
        <f>_xlfn.SWITCH(Sales[[#This Row],[Subscription Type]],"Basic",10,"Premium",10,"Business",25,"Enterprise",27)</f>
        <v>10</v>
      </c>
      <c r="O1147">
        <f>IF(Sales[[#This Row],[Number of Users]]-Sales[[#This Row],[Licenses Bought]]&lt;0,0,Sales[[#This Row],[Number of Users]]-Sales[[#This Row],[Licenses Bought]])</f>
        <v>0</v>
      </c>
      <c r="P1147" s="3">
        <f>IF(Sales[[#This Row],[Sales Month]]=MAX(Sales[Sales Month]),Sales[[#This Row],[Upsell $ Per Non-Paying User]]*Sales[[#This Row],[Non-Paying Users]],0)</f>
        <v>0</v>
      </c>
      <c r="Q1147" t="str">
        <f>_xlfn.IFS(Sales[[#This Row],[Current Upsell $]]=0," ",Sales[[#This Row],[Current Upsell $]]&gt;=400,"High",Sales[[#This Row],[Current Upsell $]]&gt;=100,"Medium",Sales[[#This Row],[Current Upsell $]]&lt;100,"Low")</f>
        <v xml:space="preserve"> </v>
      </c>
      <c r="R1147" t="str">
        <f>IF(Sales[[#This Row],[Current Upsell $]]&gt;0,_xlfn.TEXTJOIN(" ",FALSE,Sales[[#This Row],[Subscription Type]],Sales[[#This Row],[Upsell Priority]],TEXT(Sales[[#This Row],[Current Upsell $]],"$#")),"")</f>
        <v/>
      </c>
    </row>
    <row r="1148" spans="1:18" x14ac:dyDescent="0.25">
      <c r="A1148">
        <v>100025</v>
      </c>
      <c r="B1148" t="s">
        <v>3</v>
      </c>
      <c r="F1148">
        <v>0</v>
      </c>
      <c r="G1148">
        <v>2</v>
      </c>
      <c r="H1148" s="1">
        <v>43922</v>
      </c>
      <c r="I1148" s="1">
        <v>44378</v>
      </c>
      <c r="J1148">
        <v>15</v>
      </c>
      <c r="K1148">
        <v>0</v>
      </c>
      <c r="L1148" s="1">
        <v>44197</v>
      </c>
      <c r="M1148">
        <v>0</v>
      </c>
      <c r="N1148" s="11">
        <f>_xlfn.SWITCH(Sales[[#This Row],[Subscription Type]],"Basic",10,"Premium",10,"Business",25,"Enterprise",27)</f>
        <v>10</v>
      </c>
      <c r="O1148">
        <f>IF(Sales[[#This Row],[Number of Users]]-Sales[[#This Row],[Licenses Bought]]&lt;0,0,Sales[[#This Row],[Number of Users]]-Sales[[#This Row],[Licenses Bought]])</f>
        <v>2</v>
      </c>
      <c r="P1148" s="3">
        <f>IF(Sales[[#This Row],[Sales Month]]=MAX(Sales[Sales Month]),Sales[[#This Row],[Upsell $ Per Non-Paying User]]*Sales[[#This Row],[Non-Paying Users]],0)</f>
        <v>0</v>
      </c>
      <c r="Q1148" t="str">
        <f>_xlfn.IFS(Sales[[#This Row],[Current Upsell $]]=0," ",Sales[[#This Row],[Current Upsell $]]&gt;=400,"High",Sales[[#This Row],[Current Upsell $]]&gt;=100,"Medium",Sales[[#This Row],[Current Upsell $]]&lt;100,"Low")</f>
        <v xml:space="preserve"> </v>
      </c>
      <c r="R1148" t="str">
        <f>IF(Sales[[#This Row],[Current Upsell $]]&gt;0,_xlfn.TEXTJOIN(" ",FALSE,Sales[[#This Row],[Subscription Type]],Sales[[#This Row],[Upsell Priority]],TEXT(Sales[[#This Row],[Current Upsell $]],"$#")),"")</f>
        <v/>
      </c>
    </row>
    <row r="1149" spans="1:18" x14ac:dyDescent="0.25">
      <c r="A1149">
        <v>100026</v>
      </c>
      <c r="B1149" t="s">
        <v>0</v>
      </c>
      <c r="D1149" s="1"/>
      <c r="E1149" s="1"/>
      <c r="F1149">
        <v>27</v>
      </c>
      <c r="G1149">
        <v>33</v>
      </c>
      <c r="H1149" s="1">
        <v>43952</v>
      </c>
      <c r="I1149" s="1">
        <v>44378</v>
      </c>
      <c r="J1149">
        <v>14</v>
      </c>
      <c r="K1149">
        <v>0</v>
      </c>
      <c r="L1149" s="1">
        <v>44197</v>
      </c>
      <c r="M1149">
        <v>270</v>
      </c>
      <c r="N1149" s="11">
        <f>_xlfn.SWITCH(Sales[[#This Row],[Subscription Type]],"Basic",10,"Premium",10,"Business",25,"Enterprise",27)</f>
        <v>10</v>
      </c>
      <c r="O1149">
        <f>IF(Sales[[#This Row],[Number of Users]]-Sales[[#This Row],[Licenses Bought]]&lt;0,0,Sales[[#This Row],[Number of Users]]-Sales[[#This Row],[Licenses Bought]])</f>
        <v>6</v>
      </c>
      <c r="P1149" s="3">
        <f>IF(Sales[[#This Row],[Sales Month]]=MAX(Sales[Sales Month]),Sales[[#This Row],[Upsell $ Per Non-Paying User]]*Sales[[#This Row],[Non-Paying Users]],0)</f>
        <v>0</v>
      </c>
      <c r="Q1149" t="str">
        <f>_xlfn.IFS(Sales[[#This Row],[Current Upsell $]]=0," ",Sales[[#This Row],[Current Upsell $]]&gt;=400,"High",Sales[[#This Row],[Current Upsell $]]&gt;=100,"Medium",Sales[[#This Row],[Current Upsell $]]&lt;100,"Low")</f>
        <v xml:space="preserve"> </v>
      </c>
      <c r="R1149" t="str">
        <f>IF(Sales[[#This Row],[Current Upsell $]]&gt;0,_xlfn.TEXTJOIN(" ",FALSE,Sales[[#This Row],[Subscription Type]],Sales[[#This Row],[Upsell Priority]],TEXT(Sales[[#This Row],[Current Upsell $]],"$#")),"")</f>
        <v/>
      </c>
    </row>
    <row r="1150" spans="1:18" x14ac:dyDescent="0.25">
      <c r="A1150">
        <v>100027</v>
      </c>
      <c r="B1150" t="s">
        <v>1</v>
      </c>
      <c r="D1150" s="1"/>
      <c r="E1150" s="1"/>
      <c r="F1150">
        <v>26</v>
      </c>
      <c r="G1150">
        <v>27</v>
      </c>
      <c r="H1150" s="1">
        <v>43952</v>
      </c>
      <c r="I1150" s="1">
        <v>44378</v>
      </c>
      <c r="J1150">
        <v>14</v>
      </c>
      <c r="K1150">
        <v>0</v>
      </c>
      <c r="L1150" s="1">
        <v>44197</v>
      </c>
      <c r="M1150">
        <v>650</v>
      </c>
      <c r="N1150" s="11">
        <f>_xlfn.SWITCH(Sales[[#This Row],[Subscription Type]],"Basic",10,"Premium",10,"Business",25,"Enterprise",27)</f>
        <v>25</v>
      </c>
      <c r="O1150">
        <f>IF(Sales[[#This Row],[Number of Users]]-Sales[[#This Row],[Licenses Bought]]&lt;0,0,Sales[[#This Row],[Number of Users]]-Sales[[#This Row],[Licenses Bought]])</f>
        <v>1</v>
      </c>
      <c r="P1150" s="3">
        <f>IF(Sales[[#This Row],[Sales Month]]=MAX(Sales[Sales Month]),Sales[[#This Row],[Upsell $ Per Non-Paying User]]*Sales[[#This Row],[Non-Paying Users]],0)</f>
        <v>0</v>
      </c>
      <c r="Q1150" t="str">
        <f>_xlfn.IFS(Sales[[#This Row],[Current Upsell $]]=0," ",Sales[[#This Row],[Current Upsell $]]&gt;=400,"High",Sales[[#This Row],[Current Upsell $]]&gt;=100,"Medium",Sales[[#This Row],[Current Upsell $]]&lt;100,"Low")</f>
        <v xml:space="preserve"> </v>
      </c>
      <c r="R1150" t="str">
        <f>IF(Sales[[#This Row],[Current Upsell $]]&gt;0,_xlfn.TEXTJOIN(" ",FALSE,Sales[[#This Row],[Subscription Type]],Sales[[#This Row],[Upsell Priority]],TEXT(Sales[[#This Row],[Current Upsell $]],"$#")),"")</f>
        <v/>
      </c>
    </row>
    <row r="1151" spans="1:18" x14ac:dyDescent="0.25">
      <c r="A1151">
        <v>100028</v>
      </c>
      <c r="B1151" t="s">
        <v>0</v>
      </c>
      <c r="D1151" s="1"/>
      <c r="E1151" s="1"/>
      <c r="F1151">
        <v>25</v>
      </c>
      <c r="G1151">
        <v>32</v>
      </c>
      <c r="H1151" s="1">
        <v>43952</v>
      </c>
      <c r="I1151" s="1">
        <v>44378</v>
      </c>
      <c r="J1151">
        <v>14</v>
      </c>
      <c r="K1151">
        <v>0</v>
      </c>
      <c r="L1151" s="1">
        <v>44197</v>
      </c>
      <c r="M1151">
        <v>250</v>
      </c>
      <c r="N1151" s="11">
        <f>_xlfn.SWITCH(Sales[[#This Row],[Subscription Type]],"Basic",10,"Premium",10,"Business",25,"Enterprise",27)</f>
        <v>10</v>
      </c>
      <c r="O1151">
        <f>IF(Sales[[#This Row],[Number of Users]]-Sales[[#This Row],[Licenses Bought]]&lt;0,0,Sales[[#This Row],[Number of Users]]-Sales[[#This Row],[Licenses Bought]])</f>
        <v>7</v>
      </c>
      <c r="P1151" s="3">
        <f>IF(Sales[[#This Row],[Sales Month]]=MAX(Sales[Sales Month]),Sales[[#This Row],[Upsell $ Per Non-Paying User]]*Sales[[#This Row],[Non-Paying Users]],0)</f>
        <v>0</v>
      </c>
      <c r="Q1151" t="str">
        <f>_xlfn.IFS(Sales[[#This Row],[Current Upsell $]]=0," ",Sales[[#This Row],[Current Upsell $]]&gt;=400,"High",Sales[[#This Row],[Current Upsell $]]&gt;=100,"Medium",Sales[[#This Row],[Current Upsell $]]&lt;100,"Low")</f>
        <v xml:space="preserve"> </v>
      </c>
      <c r="R1151" t="str">
        <f>IF(Sales[[#This Row],[Current Upsell $]]&gt;0,_xlfn.TEXTJOIN(" ",FALSE,Sales[[#This Row],[Subscription Type]],Sales[[#This Row],[Upsell Priority]],TEXT(Sales[[#This Row],[Current Upsell $]],"$#")),"")</f>
        <v/>
      </c>
    </row>
    <row r="1152" spans="1:18" x14ac:dyDescent="0.25">
      <c r="A1152">
        <v>100030</v>
      </c>
      <c r="B1152" t="s">
        <v>3</v>
      </c>
      <c r="F1152">
        <v>0</v>
      </c>
      <c r="G1152">
        <v>8</v>
      </c>
      <c r="H1152" s="1">
        <v>43952</v>
      </c>
      <c r="I1152" s="1">
        <v>44378</v>
      </c>
      <c r="J1152">
        <v>14</v>
      </c>
      <c r="K1152">
        <v>0</v>
      </c>
      <c r="L1152" s="1">
        <v>44197</v>
      </c>
      <c r="M1152">
        <v>0</v>
      </c>
      <c r="N1152" s="11">
        <f>_xlfn.SWITCH(Sales[[#This Row],[Subscription Type]],"Basic",10,"Premium",10,"Business",25,"Enterprise",27)</f>
        <v>10</v>
      </c>
      <c r="O1152">
        <f>IF(Sales[[#This Row],[Number of Users]]-Sales[[#This Row],[Licenses Bought]]&lt;0,0,Sales[[#This Row],[Number of Users]]-Sales[[#This Row],[Licenses Bought]])</f>
        <v>8</v>
      </c>
      <c r="P1152" s="3">
        <f>IF(Sales[[#This Row],[Sales Month]]=MAX(Sales[Sales Month]),Sales[[#This Row],[Upsell $ Per Non-Paying User]]*Sales[[#This Row],[Non-Paying Users]],0)</f>
        <v>0</v>
      </c>
      <c r="Q1152" t="str">
        <f>_xlfn.IFS(Sales[[#This Row],[Current Upsell $]]=0," ",Sales[[#This Row],[Current Upsell $]]&gt;=400,"High",Sales[[#This Row],[Current Upsell $]]&gt;=100,"Medium",Sales[[#This Row],[Current Upsell $]]&lt;100,"Low")</f>
        <v xml:space="preserve"> </v>
      </c>
      <c r="R1152" t="str">
        <f>IF(Sales[[#This Row],[Current Upsell $]]&gt;0,_xlfn.TEXTJOIN(" ",FALSE,Sales[[#This Row],[Subscription Type]],Sales[[#This Row],[Upsell Priority]],TEXT(Sales[[#This Row],[Current Upsell $]],"$#")),"")</f>
        <v/>
      </c>
    </row>
    <row r="1153" spans="1:18" x14ac:dyDescent="0.25">
      <c r="A1153">
        <v>100031</v>
      </c>
      <c r="B1153" t="s">
        <v>3</v>
      </c>
      <c r="F1153">
        <v>0</v>
      </c>
      <c r="G1153">
        <v>6</v>
      </c>
      <c r="H1153" s="1">
        <v>43952</v>
      </c>
      <c r="I1153" s="1">
        <v>44378</v>
      </c>
      <c r="J1153">
        <v>14</v>
      </c>
      <c r="K1153">
        <v>0</v>
      </c>
      <c r="L1153" s="1">
        <v>44197</v>
      </c>
      <c r="M1153">
        <v>0</v>
      </c>
      <c r="N1153" s="11">
        <f>_xlfn.SWITCH(Sales[[#This Row],[Subscription Type]],"Basic",10,"Premium",10,"Business",25,"Enterprise",27)</f>
        <v>10</v>
      </c>
      <c r="O1153">
        <f>IF(Sales[[#This Row],[Number of Users]]-Sales[[#This Row],[Licenses Bought]]&lt;0,0,Sales[[#This Row],[Number of Users]]-Sales[[#This Row],[Licenses Bought]])</f>
        <v>6</v>
      </c>
      <c r="P1153" s="3">
        <f>IF(Sales[[#This Row],[Sales Month]]=MAX(Sales[Sales Month]),Sales[[#This Row],[Upsell $ Per Non-Paying User]]*Sales[[#This Row],[Non-Paying Users]],0)</f>
        <v>0</v>
      </c>
      <c r="Q1153" t="str">
        <f>_xlfn.IFS(Sales[[#This Row],[Current Upsell $]]=0," ",Sales[[#This Row],[Current Upsell $]]&gt;=400,"High",Sales[[#This Row],[Current Upsell $]]&gt;=100,"Medium",Sales[[#This Row],[Current Upsell $]]&lt;100,"Low")</f>
        <v xml:space="preserve"> </v>
      </c>
      <c r="R1153" t="str">
        <f>IF(Sales[[#This Row],[Current Upsell $]]&gt;0,_xlfn.TEXTJOIN(" ",FALSE,Sales[[#This Row],[Subscription Type]],Sales[[#This Row],[Upsell Priority]],TEXT(Sales[[#This Row],[Current Upsell $]],"$#")),"")</f>
        <v/>
      </c>
    </row>
    <row r="1154" spans="1:18" x14ac:dyDescent="0.25">
      <c r="A1154">
        <v>100032</v>
      </c>
      <c r="B1154" t="s">
        <v>3</v>
      </c>
      <c r="F1154">
        <v>0</v>
      </c>
      <c r="G1154">
        <v>5</v>
      </c>
      <c r="H1154" s="1">
        <v>43952</v>
      </c>
      <c r="I1154" s="1">
        <v>44256</v>
      </c>
      <c r="J1154">
        <v>10</v>
      </c>
      <c r="K1154">
        <v>3</v>
      </c>
      <c r="L1154" s="1">
        <v>44197</v>
      </c>
      <c r="M1154">
        <v>0</v>
      </c>
      <c r="N1154" s="11">
        <f>_xlfn.SWITCH(Sales[[#This Row],[Subscription Type]],"Basic",10,"Premium",10,"Business",25,"Enterprise",27)</f>
        <v>10</v>
      </c>
      <c r="O1154">
        <f>IF(Sales[[#This Row],[Number of Users]]-Sales[[#This Row],[Licenses Bought]]&lt;0,0,Sales[[#This Row],[Number of Users]]-Sales[[#This Row],[Licenses Bought]])</f>
        <v>5</v>
      </c>
      <c r="P1154" s="3">
        <f>IF(Sales[[#This Row],[Sales Month]]=MAX(Sales[Sales Month]),Sales[[#This Row],[Upsell $ Per Non-Paying User]]*Sales[[#This Row],[Non-Paying Users]],0)</f>
        <v>0</v>
      </c>
      <c r="Q1154" t="str">
        <f>_xlfn.IFS(Sales[[#This Row],[Current Upsell $]]=0," ",Sales[[#This Row],[Current Upsell $]]&gt;=400,"High",Sales[[#This Row],[Current Upsell $]]&gt;=100,"Medium",Sales[[#This Row],[Current Upsell $]]&lt;100,"Low")</f>
        <v xml:space="preserve"> </v>
      </c>
      <c r="R1154" t="str">
        <f>IF(Sales[[#This Row],[Current Upsell $]]&gt;0,_xlfn.TEXTJOIN(" ",FALSE,Sales[[#This Row],[Subscription Type]],Sales[[#This Row],[Upsell Priority]],TEXT(Sales[[#This Row],[Current Upsell $]],"$#")),"")</f>
        <v/>
      </c>
    </row>
    <row r="1155" spans="1:18" x14ac:dyDescent="0.25">
      <c r="A1155">
        <v>100033</v>
      </c>
      <c r="B1155" t="s">
        <v>3</v>
      </c>
      <c r="F1155">
        <v>0</v>
      </c>
      <c r="G1155">
        <v>2</v>
      </c>
      <c r="H1155" s="1">
        <v>43952</v>
      </c>
      <c r="I1155" s="1">
        <v>44228</v>
      </c>
      <c r="J1155">
        <v>9</v>
      </c>
      <c r="K1155">
        <v>4</v>
      </c>
      <c r="L1155" s="1">
        <v>44197</v>
      </c>
      <c r="M1155">
        <v>0</v>
      </c>
      <c r="N1155" s="11">
        <f>_xlfn.SWITCH(Sales[[#This Row],[Subscription Type]],"Basic",10,"Premium",10,"Business",25,"Enterprise",27)</f>
        <v>10</v>
      </c>
      <c r="O1155">
        <f>IF(Sales[[#This Row],[Number of Users]]-Sales[[#This Row],[Licenses Bought]]&lt;0,0,Sales[[#This Row],[Number of Users]]-Sales[[#This Row],[Licenses Bought]])</f>
        <v>2</v>
      </c>
      <c r="P1155" s="3">
        <f>IF(Sales[[#This Row],[Sales Month]]=MAX(Sales[Sales Month]),Sales[[#This Row],[Upsell $ Per Non-Paying User]]*Sales[[#This Row],[Non-Paying Users]],0)</f>
        <v>0</v>
      </c>
      <c r="Q1155" t="str">
        <f>_xlfn.IFS(Sales[[#This Row],[Current Upsell $]]=0," ",Sales[[#This Row],[Current Upsell $]]&gt;=400,"High",Sales[[#This Row],[Current Upsell $]]&gt;=100,"Medium",Sales[[#This Row],[Current Upsell $]]&lt;100,"Low")</f>
        <v xml:space="preserve"> </v>
      </c>
      <c r="R1155" t="str">
        <f>IF(Sales[[#This Row],[Current Upsell $]]&gt;0,_xlfn.TEXTJOIN(" ",FALSE,Sales[[#This Row],[Subscription Type]],Sales[[#This Row],[Upsell Priority]],TEXT(Sales[[#This Row],[Current Upsell $]],"$#")),"")</f>
        <v/>
      </c>
    </row>
    <row r="1156" spans="1:18" x14ac:dyDescent="0.25">
      <c r="A1156">
        <v>100034</v>
      </c>
      <c r="B1156" t="s">
        <v>3</v>
      </c>
      <c r="F1156">
        <v>0</v>
      </c>
      <c r="G1156">
        <v>2</v>
      </c>
      <c r="H1156" s="1">
        <v>43952</v>
      </c>
      <c r="I1156" s="1">
        <v>44317</v>
      </c>
      <c r="J1156">
        <v>12</v>
      </c>
      <c r="K1156">
        <v>1</v>
      </c>
      <c r="L1156" s="1">
        <v>44197</v>
      </c>
      <c r="M1156">
        <v>0</v>
      </c>
      <c r="N1156" s="11">
        <f>_xlfn.SWITCH(Sales[[#This Row],[Subscription Type]],"Basic",10,"Premium",10,"Business",25,"Enterprise",27)</f>
        <v>10</v>
      </c>
      <c r="O1156">
        <f>IF(Sales[[#This Row],[Number of Users]]-Sales[[#This Row],[Licenses Bought]]&lt;0,0,Sales[[#This Row],[Number of Users]]-Sales[[#This Row],[Licenses Bought]])</f>
        <v>2</v>
      </c>
      <c r="P1156" s="3">
        <f>IF(Sales[[#This Row],[Sales Month]]=MAX(Sales[Sales Month]),Sales[[#This Row],[Upsell $ Per Non-Paying User]]*Sales[[#This Row],[Non-Paying Users]],0)</f>
        <v>0</v>
      </c>
      <c r="Q1156" t="str">
        <f>_xlfn.IFS(Sales[[#This Row],[Current Upsell $]]=0," ",Sales[[#This Row],[Current Upsell $]]&gt;=400,"High",Sales[[#This Row],[Current Upsell $]]&gt;=100,"Medium",Sales[[#This Row],[Current Upsell $]]&lt;100,"Low")</f>
        <v xml:space="preserve"> </v>
      </c>
      <c r="R1156" t="str">
        <f>IF(Sales[[#This Row],[Current Upsell $]]&gt;0,_xlfn.TEXTJOIN(" ",FALSE,Sales[[#This Row],[Subscription Type]],Sales[[#This Row],[Upsell Priority]],TEXT(Sales[[#This Row],[Current Upsell $]],"$#")),"")</f>
        <v/>
      </c>
    </row>
    <row r="1157" spans="1:18" x14ac:dyDescent="0.25">
      <c r="A1157">
        <v>100035</v>
      </c>
      <c r="B1157" t="s">
        <v>3</v>
      </c>
      <c r="F1157">
        <v>0</v>
      </c>
      <c r="G1157">
        <v>2</v>
      </c>
      <c r="H1157" s="1">
        <v>43952</v>
      </c>
      <c r="I1157" s="1">
        <v>44228</v>
      </c>
      <c r="J1157">
        <v>9</v>
      </c>
      <c r="K1157">
        <v>4</v>
      </c>
      <c r="L1157" s="1">
        <v>44197</v>
      </c>
      <c r="M1157">
        <v>0</v>
      </c>
      <c r="N1157" s="11">
        <f>_xlfn.SWITCH(Sales[[#This Row],[Subscription Type]],"Basic",10,"Premium",10,"Business",25,"Enterprise",27)</f>
        <v>10</v>
      </c>
      <c r="O1157">
        <f>IF(Sales[[#This Row],[Number of Users]]-Sales[[#This Row],[Licenses Bought]]&lt;0,0,Sales[[#This Row],[Number of Users]]-Sales[[#This Row],[Licenses Bought]])</f>
        <v>2</v>
      </c>
      <c r="P1157" s="3">
        <f>IF(Sales[[#This Row],[Sales Month]]=MAX(Sales[Sales Month]),Sales[[#This Row],[Upsell $ Per Non-Paying User]]*Sales[[#This Row],[Non-Paying Users]],0)</f>
        <v>0</v>
      </c>
      <c r="Q1157" t="str">
        <f>_xlfn.IFS(Sales[[#This Row],[Current Upsell $]]=0," ",Sales[[#This Row],[Current Upsell $]]&gt;=400,"High",Sales[[#This Row],[Current Upsell $]]&gt;=100,"Medium",Sales[[#This Row],[Current Upsell $]]&lt;100,"Low")</f>
        <v xml:space="preserve"> </v>
      </c>
      <c r="R1157" t="str">
        <f>IF(Sales[[#This Row],[Current Upsell $]]&gt;0,_xlfn.TEXTJOIN(" ",FALSE,Sales[[#This Row],[Subscription Type]],Sales[[#This Row],[Upsell Priority]],TEXT(Sales[[#This Row],[Current Upsell $]],"$#")),"")</f>
        <v/>
      </c>
    </row>
    <row r="1158" spans="1:18" x14ac:dyDescent="0.25">
      <c r="A1158">
        <v>100036</v>
      </c>
      <c r="B1158" t="s">
        <v>0</v>
      </c>
      <c r="D1158" s="1"/>
      <c r="E1158" s="1"/>
      <c r="F1158">
        <v>1</v>
      </c>
      <c r="G1158">
        <v>2</v>
      </c>
      <c r="H1158" s="1">
        <v>43952</v>
      </c>
      <c r="I1158" s="1">
        <v>44378</v>
      </c>
      <c r="J1158">
        <v>14</v>
      </c>
      <c r="K1158">
        <v>0</v>
      </c>
      <c r="L1158" s="1">
        <v>44197</v>
      </c>
      <c r="M1158">
        <v>10</v>
      </c>
      <c r="N1158" s="11">
        <f>_xlfn.SWITCH(Sales[[#This Row],[Subscription Type]],"Basic",10,"Premium",10,"Business",25,"Enterprise",27)</f>
        <v>10</v>
      </c>
      <c r="O1158">
        <f>IF(Sales[[#This Row],[Number of Users]]-Sales[[#This Row],[Licenses Bought]]&lt;0,0,Sales[[#This Row],[Number of Users]]-Sales[[#This Row],[Licenses Bought]])</f>
        <v>1</v>
      </c>
      <c r="P1158" s="3">
        <f>IF(Sales[[#This Row],[Sales Month]]=MAX(Sales[Sales Month]),Sales[[#This Row],[Upsell $ Per Non-Paying User]]*Sales[[#This Row],[Non-Paying Users]],0)</f>
        <v>0</v>
      </c>
      <c r="Q1158" t="str">
        <f>_xlfn.IFS(Sales[[#This Row],[Current Upsell $]]=0," ",Sales[[#This Row],[Current Upsell $]]&gt;=400,"High",Sales[[#This Row],[Current Upsell $]]&gt;=100,"Medium",Sales[[#This Row],[Current Upsell $]]&lt;100,"Low")</f>
        <v xml:space="preserve"> </v>
      </c>
      <c r="R1158" t="str">
        <f>IF(Sales[[#This Row],[Current Upsell $]]&gt;0,_xlfn.TEXTJOIN(" ",FALSE,Sales[[#This Row],[Subscription Type]],Sales[[#This Row],[Upsell Priority]],TEXT(Sales[[#This Row],[Current Upsell $]],"$#")),"")</f>
        <v/>
      </c>
    </row>
    <row r="1159" spans="1:18" x14ac:dyDescent="0.25">
      <c r="A1159">
        <v>100037</v>
      </c>
      <c r="B1159" t="s">
        <v>0</v>
      </c>
      <c r="D1159" s="1"/>
      <c r="E1159" s="1"/>
      <c r="F1159">
        <v>53</v>
      </c>
      <c r="G1159">
        <v>67</v>
      </c>
      <c r="H1159" s="1">
        <v>43983</v>
      </c>
      <c r="I1159" s="1">
        <v>44378</v>
      </c>
      <c r="J1159">
        <v>13</v>
      </c>
      <c r="K1159">
        <v>0</v>
      </c>
      <c r="L1159" s="1">
        <v>44197</v>
      </c>
      <c r="M1159">
        <v>530</v>
      </c>
      <c r="N1159" s="11">
        <f>_xlfn.SWITCH(Sales[[#This Row],[Subscription Type]],"Basic",10,"Premium",10,"Business",25,"Enterprise",27)</f>
        <v>10</v>
      </c>
      <c r="O1159">
        <f>IF(Sales[[#This Row],[Number of Users]]-Sales[[#This Row],[Licenses Bought]]&lt;0,0,Sales[[#This Row],[Number of Users]]-Sales[[#This Row],[Licenses Bought]])</f>
        <v>14</v>
      </c>
      <c r="P1159" s="3">
        <f>IF(Sales[[#This Row],[Sales Month]]=MAX(Sales[Sales Month]),Sales[[#This Row],[Upsell $ Per Non-Paying User]]*Sales[[#This Row],[Non-Paying Users]],0)</f>
        <v>0</v>
      </c>
      <c r="Q1159" t="str">
        <f>_xlfn.IFS(Sales[[#This Row],[Current Upsell $]]=0," ",Sales[[#This Row],[Current Upsell $]]&gt;=400,"High",Sales[[#This Row],[Current Upsell $]]&gt;=100,"Medium",Sales[[#This Row],[Current Upsell $]]&lt;100,"Low")</f>
        <v xml:space="preserve"> </v>
      </c>
      <c r="R1159" t="str">
        <f>IF(Sales[[#This Row],[Current Upsell $]]&gt;0,_xlfn.TEXTJOIN(" ",FALSE,Sales[[#This Row],[Subscription Type]],Sales[[#This Row],[Upsell Priority]],TEXT(Sales[[#This Row],[Current Upsell $]],"$#")),"")</f>
        <v/>
      </c>
    </row>
    <row r="1160" spans="1:18" x14ac:dyDescent="0.25">
      <c r="A1160">
        <v>100038</v>
      </c>
      <c r="B1160" t="s">
        <v>1</v>
      </c>
      <c r="D1160" s="1"/>
      <c r="E1160" s="1"/>
      <c r="F1160">
        <v>52</v>
      </c>
      <c r="G1160">
        <v>61</v>
      </c>
      <c r="H1160" s="1">
        <v>43983</v>
      </c>
      <c r="I1160" s="1">
        <v>44378</v>
      </c>
      <c r="J1160">
        <v>13</v>
      </c>
      <c r="K1160">
        <v>0</v>
      </c>
      <c r="L1160" s="1">
        <v>44197</v>
      </c>
      <c r="M1160">
        <v>1300</v>
      </c>
      <c r="N1160" s="11">
        <f>_xlfn.SWITCH(Sales[[#This Row],[Subscription Type]],"Basic",10,"Premium",10,"Business",25,"Enterprise",27)</f>
        <v>25</v>
      </c>
      <c r="O1160">
        <f>IF(Sales[[#This Row],[Number of Users]]-Sales[[#This Row],[Licenses Bought]]&lt;0,0,Sales[[#This Row],[Number of Users]]-Sales[[#This Row],[Licenses Bought]])</f>
        <v>9</v>
      </c>
      <c r="P1160" s="3">
        <f>IF(Sales[[#This Row],[Sales Month]]=MAX(Sales[Sales Month]),Sales[[#This Row],[Upsell $ Per Non-Paying User]]*Sales[[#This Row],[Non-Paying Users]],0)</f>
        <v>0</v>
      </c>
      <c r="Q1160" t="str">
        <f>_xlfn.IFS(Sales[[#This Row],[Current Upsell $]]=0," ",Sales[[#This Row],[Current Upsell $]]&gt;=400,"High",Sales[[#This Row],[Current Upsell $]]&gt;=100,"Medium",Sales[[#This Row],[Current Upsell $]]&lt;100,"Low")</f>
        <v xml:space="preserve"> </v>
      </c>
      <c r="R1160" t="str">
        <f>IF(Sales[[#This Row],[Current Upsell $]]&gt;0,_xlfn.TEXTJOIN(" ",FALSE,Sales[[#This Row],[Subscription Type]],Sales[[#This Row],[Upsell Priority]],TEXT(Sales[[#This Row],[Current Upsell $]],"$#")),"")</f>
        <v/>
      </c>
    </row>
    <row r="1161" spans="1:18" x14ac:dyDescent="0.25">
      <c r="A1161">
        <v>100039</v>
      </c>
      <c r="B1161" t="s">
        <v>0</v>
      </c>
      <c r="D1161" s="1"/>
      <c r="E1161" s="1"/>
      <c r="F1161">
        <v>40</v>
      </c>
      <c r="G1161">
        <v>42</v>
      </c>
      <c r="H1161" s="1">
        <v>43983</v>
      </c>
      <c r="I1161" s="1">
        <v>44378</v>
      </c>
      <c r="J1161">
        <v>13</v>
      </c>
      <c r="K1161">
        <v>0</v>
      </c>
      <c r="L1161" s="1">
        <v>44197</v>
      </c>
      <c r="M1161">
        <v>400</v>
      </c>
      <c r="N1161" s="11">
        <f>_xlfn.SWITCH(Sales[[#This Row],[Subscription Type]],"Basic",10,"Premium",10,"Business",25,"Enterprise",27)</f>
        <v>10</v>
      </c>
      <c r="O1161">
        <f>IF(Sales[[#This Row],[Number of Users]]-Sales[[#This Row],[Licenses Bought]]&lt;0,0,Sales[[#This Row],[Number of Users]]-Sales[[#This Row],[Licenses Bought]])</f>
        <v>2</v>
      </c>
      <c r="P1161" s="3">
        <f>IF(Sales[[#This Row],[Sales Month]]=MAX(Sales[Sales Month]),Sales[[#This Row],[Upsell $ Per Non-Paying User]]*Sales[[#This Row],[Non-Paying Users]],0)</f>
        <v>0</v>
      </c>
      <c r="Q1161" t="str">
        <f>_xlfn.IFS(Sales[[#This Row],[Current Upsell $]]=0," ",Sales[[#This Row],[Current Upsell $]]&gt;=400,"High",Sales[[#This Row],[Current Upsell $]]&gt;=100,"Medium",Sales[[#This Row],[Current Upsell $]]&lt;100,"Low")</f>
        <v xml:space="preserve"> </v>
      </c>
      <c r="R1161" t="str">
        <f>IF(Sales[[#This Row],[Current Upsell $]]&gt;0,_xlfn.TEXTJOIN(" ",FALSE,Sales[[#This Row],[Subscription Type]],Sales[[#This Row],[Upsell Priority]],TEXT(Sales[[#This Row],[Current Upsell $]],"$#")),"")</f>
        <v/>
      </c>
    </row>
    <row r="1162" spans="1:18" x14ac:dyDescent="0.25">
      <c r="A1162">
        <v>100040</v>
      </c>
      <c r="B1162" t="s">
        <v>0</v>
      </c>
      <c r="D1162" s="1"/>
      <c r="E1162" s="1"/>
      <c r="F1162">
        <v>36</v>
      </c>
      <c r="G1162">
        <v>44</v>
      </c>
      <c r="H1162" s="1">
        <v>43983</v>
      </c>
      <c r="I1162" s="1">
        <v>44378</v>
      </c>
      <c r="J1162">
        <v>13</v>
      </c>
      <c r="K1162">
        <v>0</v>
      </c>
      <c r="L1162" s="1">
        <v>44197</v>
      </c>
      <c r="M1162">
        <v>360</v>
      </c>
      <c r="N1162" s="11">
        <f>_xlfn.SWITCH(Sales[[#This Row],[Subscription Type]],"Basic",10,"Premium",10,"Business",25,"Enterprise",27)</f>
        <v>10</v>
      </c>
      <c r="O1162">
        <f>IF(Sales[[#This Row],[Number of Users]]-Sales[[#This Row],[Licenses Bought]]&lt;0,0,Sales[[#This Row],[Number of Users]]-Sales[[#This Row],[Licenses Bought]])</f>
        <v>8</v>
      </c>
      <c r="P1162" s="3">
        <f>IF(Sales[[#This Row],[Sales Month]]=MAX(Sales[Sales Month]),Sales[[#This Row],[Upsell $ Per Non-Paying User]]*Sales[[#This Row],[Non-Paying Users]],0)</f>
        <v>0</v>
      </c>
      <c r="Q1162" t="str">
        <f>_xlfn.IFS(Sales[[#This Row],[Current Upsell $]]=0," ",Sales[[#This Row],[Current Upsell $]]&gt;=400,"High",Sales[[#This Row],[Current Upsell $]]&gt;=100,"Medium",Sales[[#This Row],[Current Upsell $]]&lt;100,"Low")</f>
        <v xml:space="preserve"> </v>
      </c>
      <c r="R1162" t="str">
        <f>IF(Sales[[#This Row],[Current Upsell $]]&gt;0,_xlfn.TEXTJOIN(" ",FALSE,Sales[[#This Row],[Subscription Type]],Sales[[#This Row],[Upsell Priority]],TEXT(Sales[[#This Row],[Current Upsell $]],"$#")),"")</f>
        <v/>
      </c>
    </row>
    <row r="1163" spans="1:18" x14ac:dyDescent="0.25">
      <c r="A1163">
        <v>100041</v>
      </c>
      <c r="B1163" t="s">
        <v>1</v>
      </c>
      <c r="D1163" s="1"/>
      <c r="E1163" s="1"/>
      <c r="F1163">
        <v>32</v>
      </c>
      <c r="G1163">
        <v>38</v>
      </c>
      <c r="H1163" s="1">
        <v>43983</v>
      </c>
      <c r="I1163" s="1">
        <v>44378</v>
      </c>
      <c r="J1163">
        <v>13</v>
      </c>
      <c r="K1163">
        <v>0</v>
      </c>
      <c r="L1163" s="1">
        <v>44197</v>
      </c>
      <c r="M1163">
        <v>800</v>
      </c>
      <c r="N1163" s="11">
        <f>_xlfn.SWITCH(Sales[[#This Row],[Subscription Type]],"Basic",10,"Premium",10,"Business",25,"Enterprise",27)</f>
        <v>25</v>
      </c>
      <c r="O1163">
        <f>IF(Sales[[#This Row],[Number of Users]]-Sales[[#This Row],[Licenses Bought]]&lt;0,0,Sales[[#This Row],[Number of Users]]-Sales[[#This Row],[Licenses Bought]])</f>
        <v>6</v>
      </c>
      <c r="P1163" s="3">
        <f>IF(Sales[[#This Row],[Sales Month]]=MAX(Sales[Sales Month]),Sales[[#This Row],[Upsell $ Per Non-Paying User]]*Sales[[#This Row],[Non-Paying Users]],0)</f>
        <v>0</v>
      </c>
      <c r="Q1163" t="str">
        <f>_xlfn.IFS(Sales[[#This Row],[Current Upsell $]]=0," ",Sales[[#This Row],[Current Upsell $]]&gt;=400,"High",Sales[[#This Row],[Current Upsell $]]&gt;=100,"Medium",Sales[[#This Row],[Current Upsell $]]&lt;100,"Low")</f>
        <v xml:space="preserve"> </v>
      </c>
      <c r="R1163" t="str">
        <f>IF(Sales[[#This Row],[Current Upsell $]]&gt;0,_xlfn.TEXTJOIN(" ",FALSE,Sales[[#This Row],[Subscription Type]],Sales[[#This Row],[Upsell Priority]],TEXT(Sales[[#This Row],[Current Upsell $]],"$#")),"")</f>
        <v/>
      </c>
    </row>
    <row r="1164" spans="1:18" x14ac:dyDescent="0.25">
      <c r="A1164">
        <v>100018</v>
      </c>
      <c r="B1164" t="s">
        <v>1</v>
      </c>
      <c r="D1164" s="1"/>
      <c r="E1164" s="1"/>
      <c r="F1164">
        <v>58</v>
      </c>
      <c r="G1164">
        <v>84</v>
      </c>
      <c r="H1164" s="1">
        <v>43922</v>
      </c>
      <c r="I1164" s="1">
        <v>44378</v>
      </c>
      <c r="J1164">
        <v>15</v>
      </c>
      <c r="K1164">
        <v>0</v>
      </c>
      <c r="L1164" s="1">
        <v>44197</v>
      </c>
      <c r="M1164">
        <v>1450</v>
      </c>
      <c r="N1164" s="11">
        <f>_xlfn.SWITCH(Sales[[#This Row],[Subscription Type]],"Basic",10,"Premium",10,"Business",25,"Enterprise",27)</f>
        <v>25</v>
      </c>
      <c r="O1164">
        <f>IF(Sales[[#This Row],[Number of Users]]-Sales[[#This Row],[Licenses Bought]]&lt;0,0,Sales[[#This Row],[Number of Users]]-Sales[[#This Row],[Licenses Bought]])</f>
        <v>26</v>
      </c>
      <c r="P1164" s="3">
        <f>IF(Sales[[#This Row],[Sales Month]]=MAX(Sales[Sales Month]),Sales[[#This Row],[Upsell $ Per Non-Paying User]]*Sales[[#This Row],[Non-Paying Users]],0)</f>
        <v>0</v>
      </c>
      <c r="Q1164" t="str">
        <f>_xlfn.IFS(Sales[[#This Row],[Current Upsell $]]=0," ",Sales[[#This Row],[Current Upsell $]]&gt;=400,"High",Sales[[#This Row],[Current Upsell $]]&gt;=100,"Medium",Sales[[#This Row],[Current Upsell $]]&lt;100,"Low")</f>
        <v xml:space="preserve"> </v>
      </c>
      <c r="R1164" t="str">
        <f>IF(Sales[[#This Row],[Current Upsell $]]&gt;0,_xlfn.TEXTJOIN(" ",FALSE,Sales[[#This Row],[Subscription Type]],Sales[[#This Row],[Upsell Priority]],TEXT(Sales[[#This Row],[Current Upsell $]],"$#")),"")</f>
        <v/>
      </c>
    </row>
    <row r="1165" spans="1:18" x14ac:dyDescent="0.25">
      <c r="A1165">
        <v>100042</v>
      </c>
      <c r="B1165" t="s">
        <v>1</v>
      </c>
      <c r="D1165" s="1"/>
      <c r="E1165" s="1"/>
      <c r="F1165">
        <v>26</v>
      </c>
      <c r="G1165">
        <v>32</v>
      </c>
      <c r="H1165" s="1">
        <v>43983</v>
      </c>
      <c r="I1165" s="1">
        <v>44378</v>
      </c>
      <c r="J1165">
        <v>13</v>
      </c>
      <c r="K1165">
        <v>0</v>
      </c>
      <c r="L1165" s="1">
        <v>44197</v>
      </c>
      <c r="M1165">
        <v>650</v>
      </c>
      <c r="N1165" s="11">
        <f>_xlfn.SWITCH(Sales[[#This Row],[Subscription Type]],"Basic",10,"Premium",10,"Business",25,"Enterprise",27)</f>
        <v>25</v>
      </c>
      <c r="O1165">
        <f>IF(Sales[[#This Row],[Number of Users]]-Sales[[#This Row],[Licenses Bought]]&lt;0,0,Sales[[#This Row],[Number of Users]]-Sales[[#This Row],[Licenses Bought]])</f>
        <v>6</v>
      </c>
      <c r="P1165" s="3">
        <f>IF(Sales[[#This Row],[Sales Month]]=MAX(Sales[Sales Month]),Sales[[#This Row],[Upsell $ Per Non-Paying User]]*Sales[[#This Row],[Non-Paying Users]],0)</f>
        <v>0</v>
      </c>
      <c r="Q1165" t="str">
        <f>_xlfn.IFS(Sales[[#This Row],[Current Upsell $]]=0," ",Sales[[#This Row],[Current Upsell $]]&gt;=400,"High",Sales[[#This Row],[Current Upsell $]]&gt;=100,"Medium",Sales[[#This Row],[Current Upsell $]]&lt;100,"Low")</f>
        <v xml:space="preserve"> </v>
      </c>
      <c r="R1165" t="str">
        <f>IF(Sales[[#This Row],[Current Upsell $]]&gt;0,_xlfn.TEXTJOIN(" ",FALSE,Sales[[#This Row],[Subscription Type]],Sales[[#This Row],[Upsell Priority]],TEXT(Sales[[#This Row],[Current Upsell $]],"$#")),"")</f>
        <v/>
      </c>
    </row>
    <row r="1166" spans="1:18" x14ac:dyDescent="0.25">
      <c r="A1166">
        <v>100043</v>
      </c>
      <c r="B1166" t="s">
        <v>0</v>
      </c>
      <c r="D1166" s="1"/>
      <c r="E1166" s="1"/>
      <c r="F1166">
        <v>13</v>
      </c>
      <c r="G1166">
        <v>16</v>
      </c>
      <c r="H1166" s="1">
        <v>43983</v>
      </c>
      <c r="I1166" s="1">
        <v>44378</v>
      </c>
      <c r="J1166">
        <v>13</v>
      </c>
      <c r="K1166">
        <v>0</v>
      </c>
      <c r="L1166" s="1">
        <v>44197</v>
      </c>
      <c r="M1166">
        <v>130</v>
      </c>
      <c r="N1166" s="11">
        <f>_xlfn.SWITCH(Sales[[#This Row],[Subscription Type]],"Basic",10,"Premium",10,"Business",25,"Enterprise",27)</f>
        <v>10</v>
      </c>
      <c r="O1166">
        <f>IF(Sales[[#This Row],[Number of Users]]-Sales[[#This Row],[Licenses Bought]]&lt;0,0,Sales[[#This Row],[Number of Users]]-Sales[[#This Row],[Licenses Bought]])</f>
        <v>3</v>
      </c>
      <c r="P1166" s="3">
        <f>IF(Sales[[#This Row],[Sales Month]]=MAX(Sales[Sales Month]),Sales[[#This Row],[Upsell $ Per Non-Paying User]]*Sales[[#This Row],[Non-Paying Users]],0)</f>
        <v>0</v>
      </c>
      <c r="Q1166" t="str">
        <f>_xlfn.IFS(Sales[[#This Row],[Current Upsell $]]=0," ",Sales[[#This Row],[Current Upsell $]]&gt;=400,"High",Sales[[#This Row],[Current Upsell $]]&gt;=100,"Medium",Sales[[#This Row],[Current Upsell $]]&lt;100,"Low")</f>
        <v xml:space="preserve"> </v>
      </c>
      <c r="R1166" t="str">
        <f>IF(Sales[[#This Row],[Current Upsell $]]&gt;0,_xlfn.TEXTJOIN(" ",FALSE,Sales[[#This Row],[Subscription Type]],Sales[[#This Row],[Upsell Priority]],TEXT(Sales[[#This Row],[Current Upsell $]],"$#")),"")</f>
        <v/>
      </c>
    </row>
    <row r="1167" spans="1:18" x14ac:dyDescent="0.25">
      <c r="A1167">
        <v>100044</v>
      </c>
      <c r="B1167" t="s">
        <v>3</v>
      </c>
      <c r="F1167">
        <v>0</v>
      </c>
      <c r="G1167">
        <v>14</v>
      </c>
      <c r="H1167" s="1">
        <v>43983</v>
      </c>
      <c r="I1167" s="1">
        <v>44348</v>
      </c>
      <c r="J1167">
        <v>12</v>
      </c>
      <c r="K1167">
        <v>0</v>
      </c>
      <c r="L1167" s="1">
        <v>44197</v>
      </c>
      <c r="M1167">
        <v>0</v>
      </c>
      <c r="N1167" s="11">
        <f>_xlfn.SWITCH(Sales[[#This Row],[Subscription Type]],"Basic",10,"Premium",10,"Business",25,"Enterprise",27)</f>
        <v>10</v>
      </c>
      <c r="O1167">
        <f>IF(Sales[[#This Row],[Number of Users]]-Sales[[#This Row],[Licenses Bought]]&lt;0,0,Sales[[#This Row],[Number of Users]]-Sales[[#This Row],[Licenses Bought]])</f>
        <v>14</v>
      </c>
      <c r="P1167" s="3">
        <f>IF(Sales[[#This Row],[Sales Month]]=MAX(Sales[Sales Month]),Sales[[#This Row],[Upsell $ Per Non-Paying User]]*Sales[[#This Row],[Non-Paying Users]],0)</f>
        <v>0</v>
      </c>
      <c r="Q1167" t="str">
        <f>_xlfn.IFS(Sales[[#This Row],[Current Upsell $]]=0," ",Sales[[#This Row],[Current Upsell $]]&gt;=400,"High",Sales[[#This Row],[Current Upsell $]]&gt;=100,"Medium",Sales[[#This Row],[Current Upsell $]]&lt;100,"Low")</f>
        <v xml:space="preserve"> </v>
      </c>
      <c r="R1167" t="str">
        <f>IF(Sales[[#This Row],[Current Upsell $]]&gt;0,_xlfn.TEXTJOIN(" ",FALSE,Sales[[#This Row],[Subscription Type]],Sales[[#This Row],[Upsell Priority]],TEXT(Sales[[#This Row],[Current Upsell $]],"$#")),"")</f>
        <v/>
      </c>
    </row>
    <row r="1168" spans="1:18" x14ac:dyDescent="0.25">
      <c r="A1168">
        <v>100045</v>
      </c>
      <c r="B1168" t="s">
        <v>1</v>
      </c>
      <c r="D1168" s="1"/>
      <c r="E1168" s="1"/>
      <c r="F1168">
        <v>9</v>
      </c>
      <c r="G1168">
        <v>11</v>
      </c>
      <c r="H1168" s="1">
        <v>43983</v>
      </c>
      <c r="I1168" s="1">
        <v>44378</v>
      </c>
      <c r="J1168">
        <v>13</v>
      </c>
      <c r="K1168">
        <v>0</v>
      </c>
      <c r="L1168" s="1">
        <v>44197</v>
      </c>
      <c r="M1168">
        <v>225</v>
      </c>
      <c r="N1168" s="11">
        <f>_xlfn.SWITCH(Sales[[#This Row],[Subscription Type]],"Basic",10,"Premium",10,"Business",25,"Enterprise",27)</f>
        <v>25</v>
      </c>
      <c r="O1168">
        <f>IF(Sales[[#This Row],[Number of Users]]-Sales[[#This Row],[Licenses Bought]]&lt;0,0,Sales[[#This Row],[Number of Users]]-Sales[[#This Row],[Licenses Bought]])</f>
        <v>2</v>
      </c>
      <c r="P1168" s="3">
        <f>IF(Sales[[#This Row],[Sales Month]]=MAX(Sales[Sales Month]),Sales[[#This Row],[Upsell $ Per Non-Paying User]]*Sales[[#This Row],[Non-Paying Users]],0)</f>
        <v>0</v>
      </c>
      <c r="Q1168" t="str">
        <f>_xlfn.IFS(Sales[[#This Row],[Current Upsell $]]=0," ",Sales[[#This Row],[Current Upsell $]]&gt;=400,"High",Sales[[#This Row],[Current Upsell $]]&gt;=100,"Medium",Sales[[#This Row],[Current Upsell $]]&lt;100,"Low")</f>
        <v xml:space="preserve"> </v>
      </c>
      <c r="R1168" t="str">
        <f>IF(Sales[[#This Row],[Current Upsell $]]&gt;0,_xlfn.TEXTJOIN(" ",FALSE,Sales[[#This Row],[Subscription Type]],Sales[[#This Row],[Upsell Priority]],TEXT(Sales[[#This Row],[Current Upsell $]],"$#")),"")</f>
        <v/>
      </c>
    </row>
    <row r="1169" spans="1:18" x14ac:dyDescent="0.25">
      <c r="A1169">
        <v>100047</v>
      </c>
      <c r="B1169" t="s">
        <v>3</v>
      </c>
      <c r="F1169">
        <v>0</v>
      </c>
      <c r="G1169">
        <v>8</v>
      </c>
      <c r="H1169" s="1">
        <v>43983</v>
      </c>
      <c r="I1169" s="1">
        <v>44197</v>
      </c>
      <c r="J1169">
        <v>7</v>
      </c>
      <c r="K1169">
        <v>5</v>
      </c>
      <c r="L1169" s="1">
        <v>44197</v>
      </c>
      <c r="M1169">
        <v>0</v>
      </c>
      <c r="N1169" s="11">
        <f>_xlfn.SWITCH(Sales[[#This Row],[Subscription Type]],"Basic",10,"Premium",10,"Business",25,"Enterprise",27)</f>
        <v>10</v>
      </c>
      <c r="O1169">
        <f>IF(Sales[[#This Row],[Number of Users]]-Sales[[#This Row],[Licenses Bought]]&lt;0,0,Sales[[#This Row],[Number of Users]]-Sales[[#This Row],[Licenses Bought]])</f>
        <v>8</v>
      </c>
      <c r="P1169" s="3">
        <f>IF(Sales[[#This Row],[Sales Month]]=MAX(Sales[Sales Month]),Sales[[#This Row],[Upsell $ Per Non-Paying User]]*Sales[[#This Row],[Non-Paying Users]],0)</f>
        <v>0</v>
      </c>
      <c r="Q1169" t="str">
        <f>_xlfn.IFS(Sales[[#This Row],[Current Upsell $]]=0," ",Sales[[#This Row],[Current Upsell $]]&gt;=400,"High",Sales[[#This Row],[Current Upsell $]]&gt;=100,"Medium",Sales[[#This Row],[Current Upsell $]]&lt;100,"Low")</f>
        <v xml:space="preserve"> </v>
      </c>
      <c r="R1169" t="str">
        <f>IF(Sales[[#This Row],[Current Upsell $]]&gt;0,_xlfn.TEXTJOIN(" ",FALSE,Sales[[#This Row],[Subscription Type]],Sales[[#This Row],[Upsell Priority]],TEXT(Sales[[#This Row],[Current Upsell $]],"$#")),"")</f>
        <v/>
      </c>
    </row>
    <row r="1170" spans="1:18" x14ac:dyDescent="0.25">
      <c r="A1170">
        <v>100048</v>
      </c>
      <c r="B1170" t="s">
        <v>0</v>
      </c>
      <c r="D1170" s="1"/>
      <c r="E1170" s="1"/>
      <c r="F1170">
        <v>6</v>
      </c>
      <c r="G1170">
        <v>8</v>
      </c>
      <c r="H1170" s="1">
        <v>43983</v>
      </c>
      <c r="I1170" s="1">
        <v>44378</v>
      </c>
      <c r="J1170">
        <v>13</v>
      </c>
      <c r="K1170">
        <v>0</v>
      </c>
      <c r="L1170" s="1">
        <v>44197</v>
      </c>
      <c r="M1170">
        <v>60</v>
      </c>
      <c r="N1170" s="11">
        <f>_xlfn.SWITCH(Sales[[#This Row],[Subscription Type]],"Basic",10,"Premium",10,"Business",25,"Enterprise",27)</f>
        <v>10</v>
      </c>
      <c r="O1170">
        <f>IF(Sales[[#This Row],[Number of Users]]-Sales[[#This Row],[Licenses Bought]]&lt;0,0,Sales[[#This Row],[Number of Users]]-Sales[[#This Row],[Licenses Bought]])</f>
        <v>2</v>
      </c>
      <c r="P1170" s="3">
        <f>IF(Sales[[#This Row],[Sales Month]]=MAX(Sales[Sales Month]),Sales[[#This Row],[Upsell $ Per Non-Paying User]]*Sales[[#This Row],[Non-Paying Users]],0)</f>
        <v>0</v>
      </c>
      <c r="Q1170" t="str">
        <f>_xlfn.IFS(Sales[[#This Row],[Current Upsell $]]=0," ",Sales[[#This Row],[Current Upsell $]]&gt;=400,"High",Sales[[#This Row],[Current Upsell $]]&gt;=100,"Medium",Sales[[#This Row],[Current Upsell $]]&lt;100,"Low")</f>
        <v xml:space="preserve"> </v>
      </c>
      <c r="R1170" t="str">
        <f>IF(Sales[[#This Row],[Current Upsell $]]&gt;0,_xlfn.TEXTJOIN(" ",FALSE,Sales[[#This Row],[Subscription Type]],Sales[[#This Row],[Upsell Priority]],TEXT(Sales[[#This Row],[Current Upsell $]],"$#")),"")</f>
        <v/>
      </c>
    </row>
    <row r="1171" spans="1:18" x14ac:dyDescent="0.25">
      <c r="A1171">
        <v>100049</v>
      </c>
      <c r="B1171" t="s">
        <v>3</v>
      </c>
      <c r="F1171">
        <v>0</v>
      </c>
      <c r="G1171">
        <v>6</v>
      </c>
      <c r="H1171" s="1">
        <v>43983</v>
      </c>
      <c r="I1171" s="1">
        <v>44378</v>
      </c>
      <c r="J1171">
        <v>13</v>
      </c>
      <c r="K1171">
        <v>0</v>
      </c>
      <c r="L1171" s="1">
        <v>44197</v>
      </c>
      <c r="M1171">
        <v>0</v>
      </c>
      <c r="N1171" s="11">
        <f>_xlfn.SWITCH(Sales[[#This Row],[Subscription Type]],"Basic",10,"Premium",10,"Business",25,"Enterprise",27)</f>
        <v>10</v>
      </c>
      <c r="O1171">
        <f>IF(Sales[[#This Row],[Number of Users]]-Sales[[#This Row],[Licenses Bought]]&lt;0,0,Sales[[#This Row],[Number of Users]]-Sales[[#This Row],[Licenses Bought]])</f>
        <v>6</v>
      </c>
      <c r="P1171" s="3">
        <f>IF(Sales[[#This Row],[Sales Month]]=MAX(Sales[Sales Month]),Sales[[#This Row],[Upsell $ Per Non-Paying User]]*Sales[[#This Row],[Non-Paying Users]],0)</f>
        <v>0</v>
      </c>
      <c r="Q1171" t="str">
        <f>_xlfn.IFS(Sales[[#This Row],[Current Upsell $]]=0," ",Sales[[#This Row],[Current Upsell $]]&gt;=400,"High",Sales[[#This Row],[Current Upsell $]]&gt;=100,"Medium",Sales[[#This Row],[Current Upsell $]]&lt;100,"Low")</f>
        <v xml:space="preserve"> </v>
      </c>
      <c r="R1171" t="str">
        <f>IF(Sales[[#This Row],[Current Upsell $]]&gt;0,_xlfn.TEXTJOIN(" ",FALSE,Sales[[#This Row],[Subscription Type]],Sales[[#This Row],[Upsell Priority]],TEXT(Sales[[#This Row],[Current Upsell $]],"$#")),"")</f>
        <v/>
      </c>
    </row>
    <row r="1172" spans="1:18" x14ac:dyDescent="0.25">
      <c r="A1172">
        <v>100050</v>
      </c>
      <c r="B1172" t="s">
        <v>0</v>
      </c>
      <c r="D1172" s="1"/>
      <c r="E1172" s="1"/>
      <c r="F1172">
        <v>5</v>
      </c>
      <c r="G1172">
        <v>6</v>
      </c>
      <c r="H1172" s="1">
        <v>43983</v>
      </c>
      <c r="I1172" s="1">
        <v>44378</v>
      </c>
      <c r="J1172">
        <v>13</v>
      </c>
      <c r="K1172">
        <v>0</v>
      </c>
      <c r="L1172" s="1">
        <v>44197</v>
      </c>
      <c r="M1172">
        <v>50</v>
      </c>
      <c r="N1172" s="11">
        <f>_xlfn.SWITCH(Sales[[#This Row],[Subscription Type]],"Basic",10,"Premium",10,"Business",25,"Enterprise",27)</f>
        <v>10</v>
      </c>
      <c r="O1172">
        <f>IF(Sales[[#This Row],[Number of Users]]-Sales[[#This Row],[Licenses Bought]]&lt;0,0,Sales[[#This Row],[Number of Users]]-Sales[[#This Row],[Licenses Bought]])</f>
        <v>1</v>
      </c>
      <c r="P1172" s="3">
        <f>IF(Sales[[#This Row],[Sales Month]]=MAX(Sales[Sales Month]),Sales[[#This Row],[Upsell $ Per Non-Paying User]]*Sales[[#This Row],[Non-Paying Users]],0)</f>
        <v>0</v>
      </c>
      <c r="Q1172" t="str">
        <f>_xlfn.IFS(Sales[[#This Row],[Current Upsell $]]=0," ",Sales[[#This Row],[Current Upsell $]]&gt;=400,"High",Sales[[#This Row],[Current Upsell $]]&gt;=100,"Medium",Sales[[#This Row],[Current Upsell $]]&lt;100,"Low")</f>
        <v xml:space="preserve"> </v>
      </c>
      <c r="R1172" t="str">
        <f>IF(Sales[[#This Row],[Current Upsell $]]&gt;0,_xlfn.TEXTJOIN(" ",FALSE,Sales[[#This Row],[Subscription Type]],Sales[[#This Row],[Upsell Priority]],TEXT(Sales[[#This Row],[Current Upsell $]],"$#")),"")</f>
        <v/>
      </c>
    </row>
    <row r="1173" spans="1:18" x14ac:dyDescent="0.25">
      <c r="A1173">
        <v>100054</v>
      </c>
      <c r="B1173" t="s">
        <v>3</v>
      </c>
      <c r="F1173">
        <v>0</v>
      </c>
      <c r="G1173">
        <v>2</v>
      </c>
      <c r="H1173" s="1">
        <v>43983</v>
      </c>
      <c r="I1173" s="1">
        <v>44317</v>
      </c>
      <c r="J1173">
        <v>11</v>
      </c>
      <c r="K1173">
        <v>1</v>
      </c>
      <c r="L1173" s="1">
        <v>44197</v>
      </c>
      <c r="M1173">
        <v>0</v>
      </c>
      <c r="N1173" s="11">
        <f>_xlfn.SWITCH(Sales[[#This Row],[Subscription Type]],"Basic",10,"Premium",10,"Business",25,"Enterprise",27)</f>
        <v>10</v>
      </c>
      <c r="O1173">
        <f>IF(Sales[[#This Row],[Number of Users]]-Sales[[#This Row],[Licenses Bought]]&lt;0,0,Sales[[#This Row],[Number of Users]]-Sales[[#This Row],[Licenses Bought]])</f>
        <v>2</v>
      </c>
      <c r="P1173" s="3">
        <f>IF(Sales[[#This Row],[Sales Month]]=MAX(Sales[Sales Month]),Sales[[#This Row],[Upsell $ Per Non-Paying User]]*Sales[[#This Row],[Non-Paying Users]],0)</f>
        <v>0</v>
      </c>
      <c r="Q1173" t="str">
        <f>_xlfn.IFS(Sales[[#This Row],[Current Upsell $]]=0," ",Sales[[#This Row],[Current Upsell $]]&gt;=400,"High",Sales[[#This Row],[Current Upsell $]]&gt;=100,"Medium",Sales[[#This Row],[Current Upsell $]]&lt;100,"Low")</f>
        <v xml:space="preserve"> </v>
      </c>
      <c r="R1173" t="str">
        <f>IF(Sales[[#This Row],[Current Upsell $]]&gt;0,_xlfn.TEXTJOIN(" ",FALSE,Sales[[#This Row],[Subscription Type]],Sales[[#This Row],[Upsell Priority]],TEXT(Sales[[#This Row],[Current Upsell $]],"$#")),"")</f>
        <v/>
      </c>
    </row>
    <row r="1174" spans="1:18" x14ac:dyDescent="0.25">
      <c r="A1174">
        <v>100055</v>
      </c>
      <c r="B1174" t="s">
        <v>3</v>
      </c>
      <c r="F1174">
        <v>0</v>
      </c>
      <c r="G1174">
        <v>2</v>
      </c>
      <c r="H1174" s="1">
        <v>43983</v>
      </c>
      <c r="I1174" s="1">
        <v>44228</v>
      </c>
      <c r="J1174">
        <v>8</v>
      </c>
      <c r="K1174">
        <v>4</v>
      </c>
      <c r="L1174" s="1">
        <v>44197</v>
      </c>
      <c r="M1174">
        <v>0</v>
      </c>
      <c r="N1174" s="11">
        <f>_xlfn.SWITCH(Sales[[#This Row],[Subscription Type]],"Basic",10,"Premium",10,"Business",25,"Enterprise",27)</f>
        <v>10</v>
      </c>
      <c r="O1174">
        <f>IF(Sales[[#This Row],[Number of Users]]-Sales[[#This Row],[Licenses Bought]]&lt;0,0,Sales[[#This Row],[Number of Users]]-Sales[[#This Row],[Licenses Bought]])</f>
        <v>2</v>
      </c>
      <c r="P1174" s="3">
        <f>IF(Sales[[#This Row],[Sales Month]]=MAX(Sales[Sales Month]),Sales[[#This Row],[Upsell $ Per Non-Paying User]]*Sales[[#This Row],[Non-Paying Users]],0)</f>
        <v>0</v>
      </c>
      <c r="Q1174" t="str">
        <f>_xlfn.IFS(Sales[[#This Row],[Current Upsell $]]=0," ",Sales[[#This Row],[Current Upsell $]]&gt;=400,"High",Sales[[#This Row],[Current Upsell $]]&gt;=100,"Medium",Sales[[#This Row],[Current Upsell $]]&lt;100,"Low")</f>
        <v xml:space="preserve"> </v>
      </c>
      <c r="R1174" t="str">
        <f>IF(Sales[[#This Row],[Current Upsell $]]&gt;0,_xlfn.TEXTJOIN(" ",FALSE,Sales[[#This Row],[Subscription Type]],Sales[[#This Row],[Upsell Priority]],TEXT(Sales[[#This Row],[Current Upsell $]],"$#")),"")</f>
        <v/>
      </c>
    </row>
    <row r="1175" spans="1:18" x14ac:dyDescent="0.25">
      <c r="A1175">
        <v>100056</v>
      </c>
      <c r="B1175" t="s">
        <v>0</v>
      </c>
      <c r="D1175" s="1"/>
      <c r="E1175" s="1"/>
      <c r="F1175">
        <v>1</v>
      </c>
      <c r="G1175">
        <v>1</v>
      </c>
      <c r="H1175" s="1">
        <v>43983</v>
      </c>
      <c r="I1175" s="1">
        <v>44378</v>
      </c>
      <c r="J1175">
        <v>13</v>
      </c>
      <c r="K1175">
        <v>0</v>
      </c>
      <c r="L1175" s="1">
        <v>44197</v>
      </c>
      <c r="M1175">
        <v>10</v>
      </c>
      <c r="N1175" s="11">
        <f>_xlfn.SWITCH(Sales[[#This Row],[Subscription Type]],"Basic",10,"Premium",10,"Business",25,"Enterprise",27)</f>
        <v>10</v>
      </c>
      <c r="O1175">
        <f>IF(Sales[[#This Row],[Number of Users]]-Sales[[#This Row],[Licenses Bought]]&lt;0,0,Sales[[#This Row],[Number of Users]]-Sales[[#This Row],[Licenses Bought]])</f>
        <v>0</v>
      </c>
      <c r="P1175" s="3">
        <f>IF(Sales[[#This Row],[Sales Month]]=MAX(Sales[Sales Month]),Sales[[#This Row],[Upsell $ Per Non-Paying User]]*Sales[[#This Row],[Non-Paying Users]],0)</f>
        <v>0</v>
      </c>
      <c r="Q1175" t="str">
        <f>_xlfn.IFS(Sales[[#This Row],[Current Upsell $]]=0," ",Sales[[#This Row],[Current Upsell $]]&gt;=400,"High",Sales[[#This Row],[Current Upsell $]]&gt;=100,"Medium",Sales[[#This Row],[Current Upsell $]]&lt;100,"Low")</f>
        <v xml:space="preserve"> </v>
      </c>
      <c r="R1175" t="str">
        <f>IF(Sales[[#This Row],[Current Upsell $]]&gt;0,_xlfn.TEXTJOIN(" ",FALSE,Sales[[#This Row],[Subscription Type]],Sales[[#This Row],[Upsell Priority]],TEXT(Sales[[#This Row],[Current Upsell $]],"$#")),"")</f>
        <v/>
      </c>
    </row>
    <row r="1176" spans="1:18" x14ac:dyDescent="0.25">
      <c r="A1176">
        <v>100057</v>
      </c>
      <c r="B1176" t="s">
        <v>0</v>
      </c>
      <c r="D1176" s="1"/>
      <c r="E1176" s="1"/>
      <c r="F1176">
        <v>56</v>
      </c>
      <c r="G1176">
        <v>60</v>
      </c>
      <c r="H1176" s="1">
        <v>44013</v>
      </c>
      <c r="I1176" s="1">
        <v>44378</v>
      </c>
      <c r="J1176">
        <v>12</v>
      </c>
      <c r="K1176">
        <v>0</v>
      </c>
      <c r="L1176" s="1">
        <v>44197</v>
      </c>
      <c r="M1176">
        <v>560</v>
      </c>
      <c r="N1176" s="11">
        <f>_xlfn.SWITCH(Sales[[#This Row],[Subscription Type]],"Basic",10,"Premium",10,"Business",25,"Enterprise",27)</f>
        <v>10</v>
      </c>
      <c r="O1176">
        <f>IF(Sales[[#This Row],[Number of Users]]-Sales[[#This Row],[Licenses Bought]]&lt;0,0,Sales[[#This Row],[Number of Users]]-Sales[[#This Row],[Licenses Bought]])</f>
        <v>4</v>
      </c>
      <c r="P1176" s="3">
        <f>IF(Sales[[#This Row],[Sales Month]]=MAX(Sales[Sales Month]),Sales[[#This Row],[Upsell $ Per Non-Paying User]]*Sales[[#This Row],[Non-Paying Users]],0)</f>
        <v>0</v>
      </c>
      <c r="Q1176" t="str">
        <f>_xlfn.IFS(Sales[[#This Row],[Current Upsell $]]=0," ",Sales[[#This Row],[Current Upsell $]]&gt;=400,"High",Sales[[#This Row],[Current Upsell $]]&gt;=100,"Medium",Sales[[#This Row],[Current Upsell $]]&lt;100,"Low")</f>
        <v xml:space="preserve"> </v>
      </c>
      <c r="R1176" t="str">
        <f>IF(Sales[[#This Row],[Current Upsell $]]&gt;0,_xlfn.TEXTJOIN(" ",FALSE,Sales[[#This Row],[Subscription Type]],Sales[[#This Row],[Upsell Priority]],TEXT(Sales[[#This Row],[Current Upsell $]],"$#")),"")</f>
        <v/>
      </c>
    </row>
    <row r="1177" spans="1:18" x14ac:dyDescent="0.25">
      <c r="A1177">
        <v>100058</v>
      </c>
      <c r="B1177" t="s">
        <v>1</v>
      </c>
      <c r="D1177" s="1"/>
      <c r="E1177" s="1"/>
      <c r="F1177">
        <v>55</v>
      </c>
      <c r="G1177">
        <v>69</v>
      </c>
      <c r="H1177" s="1">
        <v>44013</v>
      </c>
      <c r="I1177" s="1">
        <v>44378</v>
      </c>
      <c r="J1177">
        <v>12</v>
      </c>
      <c r="K1177">
        <v>0</v>
      </c>
      <c r="L1177" s="1">
        <v>44197</v>
      </c>
      <c r="M1177">
        <v>1375</v>
      </c>
      <c r="N1177" s="11">
        <f>_xlfn.SWITCH(Sales[[#This Row],[Subscription Type]],"Basic",10,"Premium",10,"Business",25,"Enterprise",27)</f>
        <v>25</v>
      </c>
      <c r="O1177">
        <f>IF(Sales[[#This Row],[Number of Users]]-Sales[[#This Row],[Licenses Bought]]&lt;0,0,Sales[[#This Row],[Number of Users]]-Sales[[#This Row],[Licenses Bought]])</f>
        <v>14</v>
      </c>
      <c r="P1177" s="3">
        <f>IF(Sales[[#This Row],[Sales Month]]=MAX(Sales[Sales Month]),Sales[[#This Row],[Upsell $ Per Non-Paying User]]*Sales[[#This Row],[Non-Paying Users]],0)</f>
        <v>0</v>
      </c>
      <c r="Q1177" t="str">
        <f>_xlfn.IFS(Sales[[#This Row],[Current Upsell $]]=0," ",Sales[[#This Row],[Current Upsell $]]&gt;=400,"High",Sales[[#This Row],[Current Upsell $]]&gt;=100,"Medium",Sales[[#This Row],[Current Upsell $]]&lt;100,"Low")</f>
        <v xml:space="preserve"> </v>
      </c>
      <c r="R1177" t="str">
        <f>IF(Sales[[#This Row],[Current Upsell $]]&gt;0,_xlfn.TEXTJOIN(" ",FALSE,Sales[[#This Row],[Subscription Type]],Sales[[#This Row],[Upsell Priority]],TEXT(Sales[[#This Row],[Current Upsell $]],"$#")),"")</f>
        <v/>
      </c>
    </row>
    <row r="1178" spans="1:18" x14ac:dyDescent="0.25">
      <c r="A1178">
        <v>100059</v>
      </c>
      <c r="B1178" t="s">
        <v>0</v>
      </c>
      <c r="D1178" s="1"/>
      <c r="E1178" s="1"/>
      <c r="F1178">
        <v>33</v>
      </c>
      <c r="G1178">
        <v>40</v>
      </c>
      <c r="H1178" s="1">
        <v>44013</v>
      </c>
      <c r="I1178" s="1">
        <v>44378</v>
      </c>
      <c r="J1178">
        <v>12</v>
      </c>
      <c r="K1178">
        <v>0</v>
      </c>
      <c r="L1178" s="1">
        <v>44197</v>
      </c>
      <c r="M1178">
        <v>330</v>
      </c>
      <c r="N1178" s="11">
        <f>_xlfn.SWITCH(Sales[[#This Row],[Subscription Type]],"Basic",10,"Premium",10,"Business",25,"Enterprise",27)</f>
        <v>10</v>
      </c>
      <c r="O1178">
        <f>IF(Sales[[#This Row],[Number of Users]]-Sales[[#This Row],[Licenses Bought]]&lt;0,0,Sales[[#This Row],[Number of Users]]-Sales[[#This Row],[Licenses Bought]])</f>
        <v>7</v>
      </c>
      <c r="P1178" s="3">
        <f>IF(Sales[[#This Row],[Sales Month]]=MAX(Sales[Sales Month]),Sales[[#This Row],[Upsell $ Per Non-Paying User]]*Sales[[#This Row],[Non-Paying Users]],0)</f>
        <v>0</v>
      </c>
      <c r="Q1178" t="str">
        <f>_xlfn.IFS(Sales[[#This Row],[Current Upsell $]]=0," ",Sales[[#This Row],[Current Upsell $]]&gt;=400,"High",Sales[[#This Row],[Current Upsell $]]&gt;=100,"Medium",Sales[[#This Row],[Current Upsell $]]&lt;100,"Low")</f>
        <v xml:space="preserve"> </v>
      </c>
      <c r="R1178" t="str">
        <f>IF(Sales[[#This Row],[Current Upsell $]]&gt;0,_xlfn.TEXTJOIN(" ",FALSE,Sales[[#This Row],[Subscription Type]],Sales[[#This Row],[Upsell Priority]],TEXT(Sales[[#This Row],[Current Upsell $]],"$#")),"")</f>
        <v/>
      </c>
    </row>
    <row r="1179" spans="1:18" x14ac:dyDescent="0.25">
      <c r="A1179">
        <v>100060</v>
      </c>
      <c r="B1179" t="s">
        <v>1</v>
      </c>
      <c r="D1179" s="1"/>
      <c r="E1179" s="1"/>
      <c r="F1179">
        <v>31</v>
      </c>
      <c r="G1179">
        <v>40</v>
      </c>
      <c r="H1179" s="1">
        <v>44013</v>
      </c>
      <c r="I1179" s="1">
        <v>44378</v>
      </c>
      <c r="J1179">
        <v>12</v>
      </c>
      <c r="K1179">
        <v>0</v>
      </c>
      <c r="L1179" s="1">
        <v>44197</v>
      </c>
      <c r="M1179">
        <v>775</v>
      </c>
      <c r="N1179" s="11">
        <f>_xlfn.SWITCH(Sales[[#This Row],[Subscription Type]],"Basic",10,"Premium",10,"Business",25,"Enterprise",27)</f>
        <v>25</v>
      </c>
      <c r="O1179">
        <f>IF(Sales[[#This Row],[Number of Users]]-Sales[[#This Row],[Licenses Bought]]&lt;0,0,Sales[[#This Row],[Number of Users]]-Sales[[#This Row],[Licenses Bought]])</f>
        <v>9</v>
      </c>
      <c r="P1179" s="3">
        <f>IF(Sales[[#This Row],[Sales Month]]=MAX(Sales[Sales Month]),Sales[[#This Row],[Upsell $ Per Non-Paying User]]*Sales[[#This Row],[Non-Paying Users]],0)</f>
        <v>0</v>
      </c>
      <c r="Q1179" t="str">
        <f>_xlfn.IFS(Sales[[#This Row],[Current Upsell $]]=0," ",Sales[[#This Row],[Current Upsell $]]&gt;=400,"High",Sales[[#This Row],[Current Upsell $]]&gt;=100,"Medium",Sales[[#This Row],[Current Upsell $]]&lt;100,"Low")</f>
        <v xml:space="preserve"> </v>
      </c>
      <c r="R1179" t="str">
        <f>IF(Sales[[#This Row],[Current Upsell $]]&gt;0,_xlfn.TEXTJOIN(" ",FALSE,Sales[[#This Row],[Subscription Type]],Sales[[#This Row],[Upsell Priority]],TEXT(Sales[[#This Row],[Current Upsell $]],"$#")),"")</f>
        <v/>
      </c>
    </row>
    <row r="1180" spans="1:18" x14ac:dyDescent="0.25">
      <c r="A1180">
        <v>100061</v>
      </c>
      <c r="B1180" t="s">
        <v>0</v>
      </c>
      <c r="D1180" s="1"/>
      <c r="E1180" s="1"/>
      <c r="F1180">
        <v>16</v>
      </c>
      <c r="G1180">
        <v>17</v>
      </c>
      <c r="H1180" s="1">
        <v>44013</v>
      </c>
      <c r="I1180" s="1">
        <v>44378</v>
      </c>
      <c r="J1180">
        <v>12</v>
      </c>
      <c r="K1180">
        <v>0</v>
      </c>
      <c r="L1180" s="1">
        <v>44197</v>
      </c>
      <c r="M1180">
        <v>160</v>
      </c>
      <c r="N1180" s="11">
        <f>_xlfn.SWITCH(Sales[[#This Row],[Subscription Type]],"Basic",10,"Premium",10,"Business",25,"Enterprise",27)</f>
        <v>10</v>
      </c>
      <c r="O1180">
        <f>IF(Sales[[#This Row],[Number of Users]]-Sales[[#This Row],[Licenses Bought]]&lt;0,0,Sales[[#This Row],[Number of Users]]-Sales[[#This Row],[Licenses Bought]])</f>
        <v>1</v>
      </c>
      <c r="P1180" s="3">
        <f>IF(Sales[[#This Row],[Sales Month]]=MAX(Sales[Sales Month]),Sales[[#This Row],[Upsell $ Per Non-Paying User]]*Sales[[#This Row],[Non-Paying Users]],0)</f>
        <v>0</v>
      </c>
      <c r="Q1180" t="str">
        <f>_xlfn.IFS(Sales[[#This Row],[Current Upsell $]]=0," ",Sales[[#This Row],[Current Upsell $]]&gt;=400,"High",Sales[[#This Row],[Current Upsell $]]&gt;=100,"Medium",Sales[[#This Row],[Current Upsell $]]&lt;100,"Low")</f>
        <v xml:space="preserve"> </v>
      </c>
      <c r="R1180" t="str">
        <f>IF(Sales[[#This Row],[Current Upsell $]]&gt;0,_xlfn.TEXTJOIN(" ",FALSE,Sales[[#This Row],[Subscription Type]],Sales[[#This Row],[Upsell Priority]],TEXT(Sales[[#This Row],[Current Upsell $]],"$#")),"")</f>
        <v/>
      </c>
    </row>
    <row r="1181" spans="1:18" x14ac:dyDescent="0.25">
      <c r="A1181">
        <v>100062</v>
      </c>
      <c r="B1181" t="s">
        <v>0</v>
      </c>
      <c r="D1181" s="1"/>
      <c r="E1181" s="1"/>
      <c r="F1181">
        <v>15</v>
      </c>
      <c r="G1181">
        <v>18</v>
      </c>
      <c r="H1181" s="1">
        <v>44013</v>
      </c>
      <c r="I1181" s="1">
        <v>44378</v>
      </c>
      <c r="J1181">
        <v>12</v>
      </c>
      <c r="K1181">
        <v>0</v>
      </c>
      <c r="L1181" s="1">
        <v>44197</v>
      </c>
      <c r="M1181">
        <v>150</v>
      </c>
      <c r="N1181" s="11">
        <f>_xlfn.SWITCH(Sales[[#This Row],[Subscription Type]],"Basic",10,"Premium",10,"Business",25,"Enterprise",27)</f>
        <v>10</v>
      </c>
      <c r="O1181">
        <f>IF(Sales[[#This Row],[Number of Users]]-Sales[[#This Row],[Licenses Bought]]&lt;0,0,Sales[[#This Row],[Number of Users]]-Sales[[#This Row],[Licenses Bought]])</f>
        <v>3</v>
      </c>
      <c r="P1181" s="3">
        <f>IF(Sales[[#This Row],[Sales Month]]=MAX(Sales[Sales Month]),Sales[[#This Row],[Upsell $ Per Non-Paying User]]*Sales[[#This Row],[Non-Paying Users]],0)</f>
        <v>0</v>
      </c>
      <c r="Q1181" t="str">
        <f>_xlfn.IFS(Sales[[#This Row],[Current Upsell $]]=0," ",Sales[[#This Row],[Current Upsell $]]&gt;=400,"High",Sales[[#This Row],[Current Upsell $]]&gt;=100,"Medium",Sales[[#This Row],[Current Upsell $]]&lt;100,"Low")</f>
        <v xml:space="preserve"> </v>
      </c>
      <c r="R1181" t="str">
        <f>IF(Sales[[#This Row],[Current Upsell $]]&gt;0,_xlfn.TEXTJOIN(" ",FALSE,Sales[[#This Row],[Subscription Type]],Sales[[#This Row],[Upsell Priority]],TEXT(Sales[[#This Row],[Current Upsell $]],"$#")),"")</f>
        <v/>
      </c>
    </row>
    <row r="1182" spans="1:18" x14ac:dyDescent="0.25">
      <c r="A1182">
        <v>100064</v>
      </c>
      <c r="B1182" t="s">
        <v>0</v>
      </c>
      <c r="F1182">
        <v>12</v>
      </c>
      <c r="G1182">
        <v>19</v>
      </c>
      <c r="H1182" s="1">
        <v>44013</v>
      </c>
      <c r="I1182" s="1">
        <v>44256</v>
      </c>
      <c r="J1182">
        <v>8</v>
      </c>
      <c r="K1182">
        <v>3</v>
      </c>
      <c r="L1182" s="1">
        <v>44197</v>
      </c>
      <c r="M1182">
        <v>120</v>
      </c>
      <c r="N1182" s="11">
        <f>_xlfn.SWITCH(Sales[[#This Row],[Subscription Type]],"Basic",10,"Premium",10,"Business",25,"Enterprise",27)</f>
        <v>10</v>
      </c>
      <c r="O1182">
        <f>IF(Sales[[#This Row],[Number of Users]]-Sales[[#This Row],[Licenses Bought]]&lt;0,0,Sales[[#This Row],[Number of Users]]-Sales[[#This Row],[Licenses Bought]])</f>
        <v>7</v>
      </c>
      <c r="P1182" s="3">
        <f>IF(Sales[[#This Row],[Sales Month]]=MAX(Sales[Sales Month]),Sales[[#This Row],[Upsell $ Per Non-Paying User]]*Sales[[#This Row],[Non-Paying Users]],0)</f>
        <v>0</v>
      </c>
      <c r="Q1182" t="str">
        <f>_xlfn.IFS(Sales[[#This Row],[Current Upsell $]]=0," ",Sales[[#This Row],[Current Upsell $]]&gt;=400,"High",Sales[[#This Row],[Current Upsell $]]&gt;=100,"Medium",Sales[[#This Row],[Current Upsell $]]&lt;100,"Low")</f>
        <v xml:space="preserve"> </v>
      </c>
      <c r="R1182" t="str">
        <f>IF(Sales[[#This Row],[Current Upsell $]]&gt;0,_xlfn.TEXTJOIN(" ",FALSE,Sales[[#This Row],[Subscription Type]],Sales[[#This Row],[Upsell Priority]],TEXT(Sales[[#This Row],[Current Upsell $]],"$#")),"")</f>
        <v/>
      </c>
    </row>
    <row r="1183" spans="1:18" x14ac:dyDescent="0.25">
      <c r="A1183">
        <v>100065</v>
      </c>
      <c r="B1183" t="s">
        <v>3</v>
      </c>
      <c r="F1183">
        <v>0</v>
      </c>
      <c r="G1183">
        <v>14</v>
      </c>
      <c r="H1183" s="1">
        <v>44013</v>
      </c>
      <c r="I1183" s="1">
        <v>44197</v>
      </c>
      <c r="J1183">
        <v>6</v>
      </c>
      <c r="K1183">
        <v>5</v>
      </c>
      <c r="L1183" s="1">
        <v>44197</v>
      </c>
      <c r="M1183">
        <v>0</v>
      </c>
      <c r="N1183" s="11">
        <f>_xlfn.SWITCH(Sales[[#This Row],[Subscription Type]],"Basic",10,"Premium",10,"Business",25,"Enterprise",27)</f>
        <v>10</v>
      </c>
      <c r="O1183">
        <f>IF(Sales[[#This Row],[Number of Users]]-Sales[[#This Row],[Licenses Bought]]&lt;0,0,Sales[[#This Row],[Number of Users]]-Sales[[#This Row],[Licenses Bought]])</f>
        <v>14</v>
      </c>
      <c r="P1183" s="3">
        <f>IF(Sales[[#This Row],[Sales Month]]=MAX(Sales[Sales Month]),Sales[[#This Row],[Upsell $ Per Non-Paying User]]*Sales[[#This Row],[Non-Paying Users]],0)</f>
        <v>0</v>
      </c>
      <c r="Q1183" t="str">
        <f>_xlfn.IFS(Sales[[#This Row],[Current Upsell $]]=0," ",Sales[[#This Row],[Current Upsell $]]&gt;=400,"High",Sales[[#This Row],[Current Upsell $]]&gt;=100,"Medium",Sales[[#This Row],[Current Upsell $]]&lt;100,"Low")</f>
        <v xml:space="preserve"> </v>
      </c>
      <c r="R1183" t="str">
        <f>IF(Sales[[#This Row],[Current Upsell $]]&gt;0,_xlfn.TEXTJOIN(" ",FALSE,Sales[[#This Row],[Subscription Type]],Sales[[#This Row],[Upsell Priority]],TEXT(Sales[[#This Row],[Current Upsell $]],"$#")),"")</f>
        <v/>
      </c>
    </row>
    <row r="1184" spans="1:18" x14ac:dyDescent="0.25">
      <c r="A1184">
        <v>100066</v>
      </c>
      <c r="B1184" t="s">
        <v>3</v>
      </c>
      <c r="F1184">
        <v>0</v>
      </c>
      <c r="G1184">
        <v>9</v>
      </c>
      <c r="H1184" s="1">
        <v>44013</v>
      </c>
      <c r="I1184" s="1">
        <v>44197</v>
      </c>
      <c r="J1184">
        <v>6</v>
      </c>
      <c r="K1184">
        <v>5</v>
      </c>
      <c r="L1184" s="1">
        <v>44197</v>
      </c>
      <c r="M1184">
        <v>0</v>
      </c>
      <c r="N1184" s="11">
        <f>_xlfn.SWITCH(Sales[[#This Row],[Subscription Type]],"Basic",10,"Premium",10,"Business",25,"Enterprise",27)</f>
        <v>10</v>
      </c>
      <c r="O1184">
        <f>IF(Sales[[#This Row],[Number of Users]]-Sales[[#This Row],[Licenses Bought]]&lt;0,0,Sales[[#This Row],[Number of Users]]-Sales[[#This Row],[Licenses Bought]])</f>
        <v>9</v>
      </c>
      <c r="P1184" s="3">
        <f>IF(Sales[[#This Row],[Sales Month]]=MAX(Sales[Sales Month]),Sales[[#This Row],[Upsell $ Per Non-Paying User]]*Sales[[#This Row],[Non-Paying Users]],0)</f>
        <v>0</v>
      </c>
      <c r="Q1184" t="str">
        <f>_xlfn.IFS(Sales[[#This Row],[Current Upsell $]]=0," ",Sales[[#This Row],[Current Upsell $]]&gt;=400,"High",Sales[[#This Row],[Current Upsell $]]&gt;=100,"Medium",Sales[[#This Row],[Current Upsell $]]&lt;100,"Low")</f>
        <v xml:space="preserve"> </v>
      </c>
      <c r="R1184" t="str">
        <f>IF(Sales[[#This Row],[Current Upsell $]]&gt;0,_xlfn.TEXTJOIN(" ",FALSE,Sales[[#This Row],[Subscription Type]],Sales[[#This Row],[Upsell Priority]],TEXT(Sales[[#This Row],[Current Upsell $]],"$#")),"")</f>
        <v/>
      </c>
    </row>
    <row r="1185" spans="1:18" x14ac:dyDescent="0.25">
      <c r="A1185">
        <v>100068</v>
      </c>
      <c r="B1185" t="s">
        <v>0</v>
      </c>
      <c r="F1185">
        <v>8</v>
      </c>
      <c r="G1185">
        <v>12</v>
      </c>
      <c r="H1185" s="1">
        <v>44013</v>
      </c>
      <c r="I1185" s="1">
        <v>44287</v>
      </c>
      <c r="J1185">
        <v>9</v>
      </c>
      <c r="K1185">
        <v>2</v>
      </c>
      <c r="L1185" s="1">
        <v>44197</v>
      </c>
      <c r="M1185">
        <v>80</v>
      </c>
      <c r="N1185" s="11">
        <f>_xlfn.SWITCH(Sales[[#This Row],[Subscription Type]],"Basic",10,"Premium",10,"Business",25,"Enterprise",27)</f>
        <v>10</v>
      </c>
      <c r="O1185">
        <f>IF(Sales[[#This Row],[Number of Users]]-Sales[[#This Row],[Licenses Bought]]&lt;0,0,Sales[[#This Row],[Number of Users]]-Sales[[#This Row],[Licenses Bought]])</f>
        <v>4</v>
      </c>
      <c r="P1185" s="3">
        <f>IF(Sales[[#This Row],[Sales Month]]=MAX(Sales[Sales Month]),Sales[[#This Row],[Upsell $ Per Non-Paying User]]*Sales[[#This Row],[Non-Paying Users]],0)</f>
        <v>0</v>
      </c>
      <c r="Q1185" t="str">
        <f>_xlfn.IFS(Sales[[#This Row],[Current Upsell $]]=0," ",Sales[[#This Row],[Current Upsell $]]&gt;=400,"High",Sales[[#This Row],[Current Upsell $]]&gt;=100,"Medium",Sales[[#This Row],[Current Upsell $]]&lt;100,"Low")</f>
        <v xml:space="preserve"> </v>
      </c>
      <c r="R1185" t="str">
        <f>IF(Sales[[#This Row],[Current Upsell $]]&gt;0,_xlfn.TEXTJOIN(" ",FALSE,Sales[[#This Row],[Subscription Type]],Sales[[#This Row],[Upsell Priority]],TEXT(Sales[[#This Row],[Current Upsell $]],"$#")),"")</f>
        <v/>
      </c>
    </row>
    <row r="1186" spans="1:18" x14ac:dyDescent="0.25">
      <c r="A1186">
        <v>100069</v>
      </c>
      <c r="B1186" t="s">
        <v>3</v>
      </c>
      <c r="F1186">
        <v>0</v>
      </c>
      <c r="G1186">
        <v>10</v>
      </c>
      <c r="H1186" s="1">
        <v>44013</v>
      </c>
      <c r="I1186" s="1">
        <v>44348</v>
      </c>
      <c r="J1186">
        <v>11</v>
      </c>
      <c r="K1186">
        <v>0</v>
      </c>
      <c r="L1186" s="1">
        <v>44197</v>
      </c>
      <c r="M1186">
        <v>0</v>
      </c>
      <c r="N1186" s="11">
        <f>_xlfn.SWITCH(Sales[[#This Row],[Subscription Type]],"Basic",10,"Premium",10,"Business",25,"Enterprise",27)</f>
        <v>10</v>
      </c>
      <c r="O1186">
        <f>IF(Sales[[#This Row],[Number of Users]]-Sales[[#This Row],[Licenses Bought]]&lt;0,0,Sales[[#This Row],[Number of Users]]-Sales[[#This Row],[Licenses Bought]])</f>
        <v>10</v>
      </c>
      <c r="P1186" s="3">
        <f>IF(Sales[[#This Row],[Sales Month]]=MAX(Sales[Sales Month]),Sales[[#This Row],[Upsell $ Per Non-Paying User]]*Sales[[#This Row],[Non-Paying Users]],0)</f>
        <v>0</v>
      </c>
      <c r="Q1186" t="str">
        <f>_xlfn.IFS(Sales[[#This Row],[Current Upsell $]]=0," ",Sales[[#This Row],[Current Upsell $]]&gt;=400,"High",Sales[[#This Row],[Current Upsell $]]&gt;=100,"Medium",Sales[[#This Row],[Current Upsell $]]&lt;100,"Low")</f>
        <v xml:space="preserve"> </v>
      </c>
      <c r="R1186" t="str">
        <f>IF(Sales[[#This Row],[Current Upsell $]]&gt;0,_xlfn.TEXTJOIN(" ",FALSE,Sales[[#This Row],[Subscription Type]],Sales[[#This Row],[Upsell Priority]],TEXT(Sales[[#This Row],[Current Upsell $]],"$#")),"")</f>
        <v/>
      </c>
    </row>
    <row r="1187" spans="1:18" x14ac:dyDescent="0.25">
      <c r="A1187">
        <v>100070</v>
      </c>
      <c r="B1187" t="s">
        <v>3</v>
      </c>
      <c r="F1187">
        <v>0</v>
      </c>
      <c r="G1187">
        <v>7</v>
      </c>
      <c r="H1187" s="1">
        <v>44013</v>
      </c>
      <c r="I1187" s="1">
        <v>44348</v>
      </c>
      <c r="J1187">
        <v>11</v>
      </c>
      <c r="K1187">
        <v>0</v>
      </c>
      <c r="L1187" s="1">
        <v>44197</v>
      </c>
      <c r="M1187">
        <v>0</v>
      </c>
      <c r="N1187" s="11">
        <f>_xlfn.SWITCH(Sales[[#This Row],[Subscription Type]],"Basic",10,"Premium",10,"Business",25,"Enterprise",27)</f>
        <v>10</v>
      </c>
      <c r="O1187">
        <f>IF(Sales[[#This Row],[Number of Users]]-Sales[[#This Row],[Licenses Bought]]&lt;0,0,Sales[[#This Row],[Number of Users]]-Sales[[#This Row],[Licenses Bought]])</f>
        <v>7</v>
      </c>
      <c r="P1187" s="3">
        <f>IF(Sales[[#This Row],[Sales Month]]=MAX(Sales[Sales Month]),Sales[[#This Row],[Upsell $ Per Non-Paying User]]*Sales[[#This Row],[Non-Paying Users]],0)</f>
        <v>0</v>
      </c>
      <c r="Q1187" t="str">
        <f>_xlfn.IFS(Sales[[#This Row],[Current Upsell $]]=0," ",Sales[[#This Row],[Current Upsell $]]&gt;=400,"High",Sales[[#This Row],[Current Upsell $]]&gt;=100,"Medium",Sales[[#This Row],[Current Upsell $]]&lt;100,"Low")</f>
        <v xml:space="preserve"> </v>
      </c>
      <c r="R1187" t="str">
        <f>IF(Sales[[#This Row],[Current Upsell $]]&gt;0,_xlfn.TEXTJOIN(" ",FALSE,Sales[[#This Row],[Subscription Type]],Sales[[#This Row],[Upsell Priority]],TEXT(Sales[[#This Row],[Current Upsell $]],"$#")),"")</f>
        <v/>
      </c>
    </row>
    <row r="1188" spans="1:18" x14ac:dyDescent="0.25">
      <c r="A1188">
        <v>100071</v>
      </c>
      <c r="B1188" t="s">
        <v>3</v>
      </c>
      <c r="F1188">
        <v>0</v>
      </c>
      <c r="G1188">
        <v>8</v>
      </c>
      <c r="H1188" s="1">
        <v>44013</v>
      </c>
      <c r="I1188" s="1">
        <v>44348</v>
      </c>
      <c r="J1188">
        <v>11</v>
      </c>
      <c r="K1188">
        <v>0</v>
      </c>
      <c r="L1188" s="1">
        <v>44197</v>
      </c>
      <c r="M1188">
        <v>0</v>
      </c>
      <c r="N1188" s="11">
        <f>_xlfn.SWITCH(Sales[[#This Row],[Subscription Type]],"Basic",10,"Premium",10,"Business",25,"Enterprise",27)</f>
        <v>10</v>
      </c>
      <c r="O1188">
        <f>IF(Sales[[#This Row],[Number of Users]]-Sales[[#This Row],[Licenses Bought]]&lt;0,0,Sales[[#This Row],[Number of Users]]-Sales[[#This Row],[Licenses Bought]])</f>
        <v>8</v>
      </c>
      <c r="P1188" s="3">
        <f>IF(Sales[[#This Row],[Sales Month]]=MAX(Sales[Sales Month]),Sales[[#This Row],[Upsell $ Per Non-Paying User]]*Sales[[#This Row],[Non-Paying Users]],0)</f>
        <v>0</v>
      </c>
      <c r="Q1188" t="str">
        <f>_xlfn.IFS(Sales[[#This Row],[Current Upsell $]]=0," ",Sales[[#This Row],[Current Upsell $]]&gt;=400,"High",Sales[[#This Row],[Current Upsell $]]&gt;=100,"Medium",Sales[[#This Row],[Current Upsell $]]&lt;100,"Low")</f>
        <v xml:space="preserve"> </v>
      </c>
      <c r="R1188" t="str">
        <f>IF(Sales[[#This Row],[Current Upsell $]]&gt;0,_xlfn.TEXTJOIN(" ",FALSE,Sales[[#This Row],[Subscription Type]],Sales[[#This Row],[Upsell Priority]],TEXT(Sales[[#This Row],[Current Upsell $]],"$#")),"")</f>
        <v/>
      </c>
    </row>
    <row r="1189" spans="1:18" x14ac:dyDescent="0.25">
      <c r="A1189">
        <v>100072</v>
      </c>
      <c r="B1189" t="s">
        <v>3</v>
      </c>
      <c r="F1189">
        <v>0</v>
      </c>
      <c r="G1189">
        <v>3</v>
      </c>
      <c r="H1189" s="1">
        <v>44013</v>
      </c>
      <c r="I1189" s="1">
        <v>44256</v>
      </c>
      <c r="J1189">
        <v>8</v>
      </c>
      <c r="K1189">
        <v>3</v>
      </c>
      <c r="L1189" s="1">
        <v>44197</v>
      </c>
      <c r="M1189">
        <v>0</v>
      </c>
      <c r="N1189" s="11">
        <f>_xlfn.SWITCH(Sales[[#This Row],[Subscription Type]],"Basic",10,"Premium",10,"Business",25,"Enterprise",27)</f>
        <v>10</v>
      </c>
      <c r="O1189">
        <f>IF(Sales[[#This Row],[Number of Users]]-Sales[[#This Row],[Licenses Bought]]&lt;0,0,Sales[[#This Row],[Number of Users]]-Sales[[#This Row],[Licenses Bought]])</f>
        <v>3</v>
      </c>
      <c r="P1189" s="3">
        <f>IF(Sales[[#This Row],[Sales Month]]=MAX(Sales[Sales Month]),Sales[[#This Row],[Upsell $ Per Non-Paying User]]*Sales[[#This Row],[Non-Paying Users]],0)</f>
        <v>0</v>
      </c>
      <c r="Q1189" t="str">
        <f>_xlfn.IFS(Sales[[#This Row],[Current Upsell $]]=0," ",Sales[[#This Row],[Current Upsell $]]&gt;=400,"High",Sales[[#This Row],[Current Upsell $]]&gt;=100,"Medium",Sales[[#This Row],[Current Upsell $]]&lt;100,"Low")</f>
        <v xml:space="preserve"> </v>
      </c>
      <c r="R1189" t="str">
        <f>IF(Sales[[#This Row],[Current Upsell $]]&gt;0,_xlfn.TEXTJOIN(" ",FALSE,Sales[[#This Row],[Subscription Type]],Sales[[#This Row],[Upsell Priority]],TEXT(Sales[[#This Row],[Current Upsell $]],"$#")),"")</f>
        <v/>
      </c>
    </row>
    <row r="1190" spans="1:18" x14ac:dyDescent="0.25">
      <c r="A1190">
        <v>100073</v>
      </c>
      <c r="B1190" t="s">
        <v>3</v>
      </c>
      <c r="F1190">
        <v>0</v>
      </c>
      <c r="G1190">
        <v>3</v>
      </c>
      <c r="H1190" s="1">
        <v>44013</v>
      </c>
      <c r="I1190" s="1">
        <v>44378</v>
      </c>
      <c r="J1190">
        <v>12</v>
      </c>
      <c r="K1190">
        <v>0</v>
      </c>
      <c r="L1190" s="1">
        <v>44197</v>
      </c>
      <c r="M1190">
        <v>0</v>
      </c>
      <c r="N1190" s="11">
        <f>_xlfn.SWITCH(Sales[[#This Row],[Subscription Type]],"Basic",10,"Premium",10,"Business",25,"Enterprise",27)</f>
        <v>10</v>
      </c>
      <c r="O1190">
        <f>IF(Sales[[#This Row],[Number of Users]]-Sales[[#This Row],[Licenses Bought]]&lt;0,0,Sales[[#This Row],[Number of Users]]-Sales[[#This Row],[Licenses Bought]])</f>
        <v>3</v>
      </c>
      <c r="P1190" s="3">
        <f>IF(Sales[[#This Row],[Sales Month]]=MAX(Sales[Sales Month]),Sales[[#This Row],[Upsell $ Per Non-Paying User]]*Sales[[#This Row],[Non-Paying Users]],0)</f>
        <v>0</v>
      </c>
      <c r="Q1190" t="str">
        <f>_xlfn.IFS(Sales[[#This Row],[Current Upsell $]]=0," ",Sales[[#This Row],[Current Upsell $]]&gt;=400,"High",Sales[[#This Row],[Current Upsell $]]&gt;=100,"Medium",Sales[[#This Row],[Current Upsell $]]&lt;100,"Low")</f>
        <v xml:space="preserve"> </v>
      </c>
      <c r="R1190" t="str">
        <f>IF(Sales[[#This Row],[Current Upsell $]]&gt;0,_xlfn.TEXTJOIN(" ",FALSE,Sales[[#This Row],[Subscription Type]],Sales[[#This Row],[Upsell Priority]],TEXT(Sales[[#This Row],[Current Upsell $]],"$#")),"")</f>
        <v/>
      </c>
    </row>
    <row r="1191" spans="1:18" x14ac:dyDescent="0.25">
      <c r="A1191">
        <v>100074</v>
      </c>
      <c r="B1191" t="s">
        <v>0</v>
      </c>
      <c r="D1191" s="1"/>
      <c r="E1191" s="1"/>
      <c r="F1191">
        <v>2</v>
      </c>
      <c r="G1191">
        <v>3</v>
      </c>
      <c r="H1191" s="1">
        <v>44013</v>
      </c>
      <c r="I1191" s="1">
        <v>44378</v>
      </c>
      <c r="J1191">
        <v>12</v>
      </c>
      <c r="K1191">
        <v>0</v>
      </c>
      <c r="L1191" s="1">
        <v>44197</v>
      </c>
      <c r="M1191">
        <v>20</v>
      </c>
      <c r="N1191" s="11">
        <f>_xlfn.SWITCH(Sales[[#This Row],[Subscription Type]],"Basic",10,"Premium",10,"Business",25,"Enterprise",27)</f>
        <v>10</v>
      </c>
      <c r="O1191">
        <f>IF(Sales[[#This Row],[Number of Users]]-Sales[[#This Row],[Licenses Bought]]&lt;0,0,Sales[[#This Row],[Number of Users]]-Sales[[#This Row],[Licenses Bought]])</f>
        <v>1</v>
      </c>
      <c r="P1191" s="3">
        <f>IF(Sales[[#This Row],[Sales Month]]=MAX(Sales[Sales Month]),Sales[[#This Row],[Upsell $ Per Non-Paying User]]*Sales[[#This Row],[Non-Paying Users]],0)</f>
        <v>0</v>
      </c>
      <c r="Q1191" t="str">
        <f>_xlfn.IFS(Sales[[#This Row],[Current Upsell $]]=0," ",Sales[[#This Row],[Current Upsell $]]&gt;=400,"High",Sales[[#This Row],[Current Upsell $]]&gt;=100,"Medium",Sales[[#This Row],[Current Upsell $]]&lt;100,"Low")</f>
        <v xml:space="preserve"> </v>
      </c>
      <c r="R1191" t="str">
        <f>IF(Sales[[#This Row],[Current Upsell $]]&gt;0,_xlfn.TEXTJOIN(" ",FALSE,Sales[[#This Row],[Subscription Type]],Sales[[#This Row],[Upsell Priority]],TEXT(Sales[[#This Row],[Current Upsell $]],"$#")),"")</f>
        <v/>
      </c>
    </row>
    <row r="1192" spans="1:18" x14ac:dyDescent="0.25">
      <c r="A1192">
        <v>100076</v>
      </c>
      <c r="B1192" t="s">
        <v>3</v>
      </c>
      <c r="F1192">
        <v>0</v>
      </c>
      <c r="G1192">
        <v>2</v>
      </c>
      <c r="H1192" s="1">
        <v>44013</v>
      </c>
      <c r="I1192" s="1">
        <v>44317</v>
      </c>
      <c r="J1192">
        <v>10</v>
      </c>
      <c r="K1192">
        <v>1</v>
      </c>
      <c r="L1192" s="1">
        <v>44197</v>
      </c>
      <c r="M1192">
        <v>0</v>
      </c>
      <c r="N1192" s="11">
        <f>_xlfn.SWITCH(Sales[[#This Row],[Subscription Type]],"Basic",10,"Premium",10,"Business",25,"Enterprise",27)</f>
        <v>10</v>
      </c>
      <c r="O1192">
        <f>IF(Sales[[#This Row],[Number of Users]]-Sales[[#This Row],[Licenses Bought]]&lt;0,0,Sales[[#This Row],[Number of Users]]-Sales[[#This Row],[Licenses Bought]])</f>
        <v>2</v>
      </c>
      <c r="P1192" s="3">
        <f>IF(Sales[[#This Row],[Sales Month]]=MAX(Sales[Sales Month]),Sales[[#This Row],[Upsell $ Per Non-Paying User]]*Sales[[#This Row],[Non-Paying Users]],0)</f>
        <v>0</v>
      </c>
      <c r="Q1192" t="str">
        <f>_xlfn.IFS(Sales[[#This Row],[Current Upsell $]]=0," ",Sales[[#This Row],[Current Upsell $]]&gt;=400,"High",Sales[[#This Row],[Current Upsell $]]&gt;=100,"Medium",Sales[[#This Row],[Current Upsell $]]&lt;100,"Low")</f>
        <v xml:space="preserve"> </v>
      </c>
      <c r="R1192" t="str">
        <f>IF(Sales[[#This Row],[Current Upsell $]]&gt;0,_xlfn.TEXTJOIN(" ",FALSE,Sales[[#This Row],[Subscription Type]],Sales[[#This Row],[Upsell Priority]],TEXT(Sales[[#This Row],[Current Upsell $]],"$#")),"")</f>
        <v/>
      </c>
    </row>
    <row r="1193" spans="1:18" x14ac:dyDescent="0.25">
      <c r="A1193">
        <v>100077</v>
      </c>
      <c r="B1193" t="s">
        <v>3</v>
      </c>
      <c r="F1193">
        <v>0</v>
      </c>
      <c r="G1193">
        <v>2</v>
      </c>
      <c r="H1193" s="1">
        <v>44013</v>
      </c>
      <c r="I1193" s="1">
        <v>44317</v>
      </c>
      <c r="J1193">
        <v>10</v>
      </c>
      <c r="K1193">
        <v>1</v>
      </c>
      <c r="L1193" s="1">
        <v>44197</v>
      </c>
      <c r="M1193">
        <v>0</v>
      </c>
      <c r="N1193" s="11">
        <f>_xlfn.SWITCH(Sales[[#This Row],[Subscription Type]],"Basic",10,"Premium",10,"Business",25,"Enterprise",27)</f>
        <v>10</v>
      </c>
      <c r="O1193">
        <f>IF(Sales[[#This Row],[Number of Users]]-Sales[[#This Row],[Licenses Bought]]&lt;0,0,Sales[[#This Row],[Number of Users]]-Sales[[#This Row],[Licenses Bought]])</f>
        <v>2</v>
      </c>
      <c r="P1193" s="3">
        <f>IF(Sales[[#This Row],[Sales Month]]=MAX(Sales[Sales Month]),Sales[[#This Row],[Upsell $ Per Non-Paying User]]*Sales[[#This Row],[Non-Paying Users]],0)</f>
        <v>0</v>
      </c>
      <c r="Q1193" t="str">
        <f>_xlfn.IFS(Sales[[#This Row],[Current Upsell $]]=0," ",Sales[[#This Row],[Current Upsell $]]&gt;=400,"High",Sales[[#This Row],[Current Upsell $]]&gt;=100,"Medium",Sales[[#This Row],[Current Upsell $]]&lt;100,"Low")</f>
        <v xml:space="preserve"> </v>
      </c>
      <c r="R1193" t="str">
        <f>IF(Sales[[#This Row],[Current Upsell $]]&gt;0,_xlfn.TEXTJOIN(" ",FALSE,Sales[[#This Row],[Subscription Type]],Sales[[#This Row],[Upsell Priority]],TEXT(Sales[[#This Row],[Current Upsell $]],"$#")),"")</f>
        <v/>
      </c>
    </row>
    <row r="1194" spans="1:18" x14ac:dyDescent="0.25">
      <c r="A1194">
        <v>100079</v>
      </c>
      <c r="B1194" t="s">
        <v>0</v>
      </c>
      <c r="D1194" s="1"/>
      <c r="E1194" s="1"/>
      <c r="F1194">
        <v>1</v>
      </c>
      <c r="G1194">
        <v>2</v>
      </c>
      <c r="H1194" s="1">
        <v>44013</v>
      </c>
      <c r="I1194" s="1">
        <v>44378</v>
      </c>
      <c r="J1194">
        <v>12</v>
      </c>
      <c r="K1194">
        <v>0</v>
      </c>
      <c r="L1194" s="1">
        <v>44197</v>
      </c>
      <c r="M1194">
        <v>10</v>
      </c>
      <c r="N1194" s="11">
        <f>_xlfn.SWITCH(Sales[[#This Row],[Subscription Type]],"Basic",10,"Premium",10,"Business",25,"Enterprise",27)</f>
        <v>10</v>
      </c>
      <c r="O1194">
        <f>IF(Sales[[#This Row],[Number of Users]]-Sales[[#This Row],[Licenses Bought]]&lt;0,0,Sales[[#This Row],[Number of Users]]-Sales[[#This Row],[Licenses Bought]])</f>
        <v>1</v>
      </c>
      <c r="P1194" s="3">
        <f>IF(Sales[[#This Row],[Sales Month]]=MAX(Sales[Sales Month]),Sales[[#This Row],[Upsell $ Per Non-Paying User]]*Sales[[#This Row],[Non-Paying Users]],0)</f>
        <v>0</v>
      </c>
      <c r="Q1194" t="str">
        <f>_xlfn.IFS(Sales[[#This Row],[Current Upsell $]]=0," ",Sales[[#This Row],[Current Upsell $]]&gt;=400,"High",Sales[[#This Row],[Current Upsell $]]&gt;=100,"Medium",Sales[[#This Row],[Current Upsell $]]&lt;100,"Low")</f>
        <v xml:space="preserve"> </v>
      </c>
      <c r="R1194" t="str">
        <f>IF(Sales[[#This Row],[Current Upsell $]]&gt;0,_xlfn.TEXTJOIN(" ",FALSE,Sales[[#This Row],[Subscription Type]],Sales[[#This Row],[Upsell Priority]],TEXT(Sales[[#This Row],[Current Upsell $]],"$#")),"")</f>
        <v/>
      </c>
    </row>
    <row r="1195" spans="1:18" x14ac:dyDescent="0.25">
      <c r="A1195">
        <v>100080</v>
      </c>
      <c r="B1195" t="s">
        <v>0</v>
      </c>
      <c r="D1195" s="1"/>
      <c r="E1195" s="1"/>
      <c r="F1195">
        <v>1</v>
      </c>
      <c r="G1195">
        <v>1</v>
      </c>
      <c r="H1195" s="1">
        <v>44013</v>
      </c>
      <c r="I1195" s="1">
        <v>44378</v>
      </c>
      <c r="J1195">
        <v>12</v>
      </c>
      <c r="K1195">
        <v>0</v>
      </c>
      <c r="L1195" s="1">
        <v>44197</v>
      </c>
      <c r="M1195">
        <v>10</v>
      </c>
      <c r="N1195" s="11">
        <f>_xlfn.SWITCH(Sales[[#This Row],[Subscription Type]],"Basic",10,"Premium",10,"Business",25,"Enterprise",27)</f>
        <v>10</v>
      </c>
      <c r="O1195">
        <f>IF(Sales[[#This Row],[Number of Users]]-Sales[[#This Row],[Licenses Bought]]&lt;0,0,Sales[[#This Row],[Number of Users]]-Sales[[#This Row],[Licenses Bought]])</f>
        <v>0</v>
      </c>
      <c r="P1195" s="3">
        <f>IF(Sales[[#This Row],[Sales Month]]=MAX(Sales[Sales Month]),Sales[[#This Row],[Upsell $ Per Non-Paying User]]*Sales[[#This Row],[Non-Paying Users]],0)</f>
        <v>0</v>
      </c>
      <c r="Q1195" t="str">
        <f>_xlfn.IFS(Sales[[#This Row],[Current Upsell $]]=0," ",Sales[[#This Row],[Current Upsell $]]&gt;=400,"High",Sales[[#This Row],[Current Upsell $]]&gt;=100,"Medium",Sales[[#This Row],[Current Upsell $]]&lt;100,"Low")</f>
        <v xml:space="preserve"> </v>
      </c>
      <c r="R1195" t="str">
        <f>IF(Sales[[#This Row],[Current Upsell $]]&gt;0,_xlfn.TEXTJOIN(" ",FALSE,Sales[[#This Row],[Subscription Type]],Sales[[#This Row],[Upsell Priority]],TEXT(Sales[[#This Row],[Current Upsell $]],"$#")),"")</f>
        <v/>
      </c>
    </row>
    <row r="1196" spans="1:18" x14ac:dyDescent="0.25">
      <c r="A1196">
        <v>100081</v>
      </c>
      <c r="B1196" t="s">
        <v>0</v>
      </c>
      <c r="D1196" s="1"/>
      <c r="E1196" s="1"/>
      <c r="F1196">
        <v>36</v>
      </c>
      <c r="G1196">
        <v>42</v>
      </c>
      <c r="H1196" s="1">
        <v>44044</v>
      </c>
      <c r="I1196" s="1">
        <v>44378</v>
      </c>
      <c r="J1196">
        <v>11</v>
      </c>
      <c r="K1196">
        <v>0</v>
      </c>
      <c r="L1196" s="1">
        <v>44197</v>
      </c>
      <c r="M1196">
        <v>360</v>
      </c>
      <c r="N1196" s="11">
        <f>_xlfn.SWITCH(Sales[[#This Row],[Subscription Type]],"Basic",10,"Premium",10,"Business",25,"Enterprise",27)</f>
        <v>10</v>
      </c>
      <c r="O1196">
        <f>IF(Sales[[#This Row],[Number of Users]]-Sales[[#This Row],[Licenses Bought]]&lt;0,0,Sales[[#This Row],[Number of Users]]-Sales[[#This Row],[Licenses Bought]])</f>
        <v>6</v>
      </c>
      <c r="P1196" s="3">
        <f>IF(Sales[[#This Row],[Sales Month]]=MAX(Sales[Sales Month]),Sales[[#This Row],[Upsell $ Per Non-Paying User]]*Sales[[#This Row],[Non-Paying Users]],0)</f>
        <v>0</v>
      </c>
      <c r="Q1196" t="str">
        <f>_xlfn.IFS(Sales[[#This Row],[Current Upsell $]]=0," ",Sales[[#This Row],[Current Upsell $]]&gt;=400,"High",Sales[[#This Row],[Current Upsell $]]&gt;=100,"Medium",Sales[[#This Row],[Current Upsell $]]&lt;100,"Low")</f>
        <v xml:space="preserve"> </v>
      </c>
      <c r="R1196" t="str">
        <f>IF(Sales[[#This Row],[Current Upsell $]]&gt;0,_xlfn.TEXTJOIN(" ",FALSE,Sales[[#This Row],[Subscription Type]],Sales[[#This Row],[Upsell Priority]],TEXT(Sales[[#This Row],[Current Upsell $]],"$#")),"")</f>
        <v/>
      </c>
    </row>
    <row r="1197" spans="1:18" x14ac:dyDescent="0.25">
      <c r="A1197">
        <v>100082</v>
      </c>
      <c r="B1197" t="s">
        <v>0</v>
      </c>
      <c r="D1197" s="1"/>
      <c r="E1197" s="1"/>
      <c r="F1197">
        <v>34</v>
      </c>
      <c r="G1197">
        <v>34</v>
      </c>
      <c r="H1197" s="1">
        <v>44044</v>
      </c>
      <c r="I1197" s="1">
        <v>44378</v>
      </c>
      <c r="J1197">
        <v>11</v>
      </c>
      <c r="K1197">
        <v>0</v>
      </c>
      <c r="L1197" s="1">
        <v>44197</v>
      </c>
      <c r="M1197">
        <v>340</v>
      </c>
      <c r="N1197" s="11">
        <f>_xlfn.SWITCH(Sales[[#This Row],[Subscription Type]],"Basic",10,"Premium",10,"Business",25,"Enterprise",27)</f>
        <v>10</v>
      </c>
      <c r="O1197">
        <f>IF(Sales[[#This Row],[Number of Users]]-Sales[[#This Row],[Licenses Bought]]&lt;0,0,Sales[[#This Row],[Number of Users]]-Sales[[#This Row],[Licenses Bought]])</f>
        <v>0</v>
      </c>
      <c r="P1197" s="3">
        <f>IF(Sales[[#This Row],[Sales Month]]=MAX(Sales[Sales Month]),Sales[[#This Row],[Upsell $ Per Non-Paying User]]*Sales[[#This Row],[Non-Paying Users]],0)</f>
        <v>0</v>
      </c>
      <c r="Q1197" t="str">
        <f>_xlfn.IFS(Sales[[#This Row],[Current Upsell $]]=0," ",Sales[[#This Row],[Current Upsell $]]&gt;=400,"High",Sales[[#This Row],[Current Upsell $]]&gt;=100,"Medium",Sales[[#This Row],[Current Upsell $]]&lt;100,"Low")</f>
        <v xml:space="preserve"> </v>
      </c>
      <c r="R1197" t="str">
        <f>IF(Sales[[#This Row],[Current Upsell $]]&gt;0,_xlfn.TEXTJOIN(" ",FALSE,Sales[[#This Row],[Subscription Type]],Sales[[#This Row],[Upsell Priority]],TEXT(Sales[[#This Row],[Current Upsell $]],"$#")),"")</f>
        <v/>
      </c>
    </row>
    <row r="1198" spans="1:18" x14ac:dyDescent="0.25">
      <c r="A1198">
        <v>100083</v>
      </c>
      <c r="B1198" t="s">
        <v>0</v>
      </c>
      <c r="D1198" s="1"/>
      <c r="E1198" s="1"/>
      <c r="F1198">
        <v>28</v>
      </c>
      <c r="G1198">
        <v>31</v>
      </c>
      <c r="H1198" s="1">
        <v>44044</v>
      </c>
      <c r="I1198" s="1">
        <v>44378</v>
      </c>
      <c r="J1198">
        <v>11</v>
      </c>
      <c r="K1198">
        <v>0</v>
      </c>
      <c r="L1198" s="1">
        <v>44197</v>
      </c>
      <c r="M1198">
        <v>280</v>
      </c>
      <c r="N1198" s="11">
        <f>_xlfn.SWITCH(Sales[[#This Row],[Subscription Type]],"Basic",10,"Premium",10,"Business",25,"Enterprise",27)</f>
        <v>10</v>
      </c>
      <c r="O1198">
        <f>IF(Sales[[#This Row],[Number of Users]]-Sales[[#This Row],[Licenses Bought]]&lt;0,0,Sales[[#This Row],[Number of Users]]-Sales[[#This Row],[Licenses Bought]])</f>
        <v>3</v>
      </c>
      <c r="P1198" s="3">
        <f>IF(Sales[[#This Row],[Sales Month]]=MAX(Sales[Sales Month]),Sales[[#This Row],[Upsell $ Per Non-Paying User]]*Sales[[#This Row],[Non-Paying Users]],0)</f>
        <v>0</v>
      </c>
      <c r="Q1198" t="str">
        <f>_xlfn.IFS(Sales[[#This Row],[Current Upsell $]]=0," ",Sales[[#This Row],[Current Upsell $]]&gt;=400,"High",Sales[[#This Row],[Current Upsell $]]&gt;=100,"Medium",Sales[[#This Row],[Current Upsell $]]&lt;100,"Low")</f>
        <v xml:space="preserve"> </v>
      </c>
      <c r="R1198" t="str">
        <f>IF(Sales[[#This Row],[Current Upsell $]]&gt;0,_xlfn.TEXTJOIN(" ",FALSE,Sales[[#This Row],[Subscription Type]],Sales[[#This Row],[Upsell Priority]],TEXT(Sales[[#This Row],[Current Upsell $]],"$#")),"")</f>
        <v/>
      </c>
    </row>
    <row r="1199" spans="1:18" x14ac:dyDescent="0.25">
      <c r="A1199">
        <v>100084</v>
      </c>
      <c r="B1199" t="s">
        <v>0</v>
      </c>
      <c r="D1199" s="1"/>
      <c r="E1199" s="1"/>
      <c r="F1199">
        <v>22</v>
      </c>
      <c r="G1199">
        <v>34</v>
      </c>
      <c r="H1199" s="1">
        <v>44044</v>
      </c>
      <c r="I1199" s="1">
        <v>44378</v>
      </c>
      <c r="J1199">
        <v>11</v>
      </c>
      <c r="K1199">
        <v>0</v>
      </c>
      <c r="L1199" s="1">
        <v>44197</v>
      </c>
      <c r="M1199">
        <v>220</v>
      </c>
      <c r="N1199" s="11">
        <f>_xlfn.SWITCH(Sales[[#This Row],[Subscription Type]],"Basic",10,"Premium",10,"Business",25,"Enterprise",27)</f>
        <v>10</v>
      </c>
      <c r="O1199">
        <f>IF(Sales[[#This Row],[Number of Users]]-Sales[[#This Row],[Licenses Bought]]&lt;0,0,Sales[[#This Row],[Number of Users]]-Sales[[#This Row],[Licenses Bought]])</f>
        <v>12</v>
      </c>
      <c r="P1199" s="3">
        <f>IF(Sales[[#This Row],[Sales Month]]=MAX(Sales[Sales Month]),Sales[[#This Row],[Upsell $ Per Non-Paying User]]*Sales[[#This Row],[Non-Paying Users]],0)</f>
        <v>0</v>
      </c>
      <c r="Q1199" t="str">
        <f>_xlfn.IFS(Sales[[#This Row],[Current Upsell $]]=0," ",Sales[[#This Row],[Current Upsell $]]&gt;=400,"High",Sales[[#This Row],[Current Upsell $]]&gt;=100,"Medium",Sales[[#This Row],[Current Upsell $]]&lt;100,"Low")</f>
        <v xml:space="preserve"> </v>
      </c>
      <c r="R1199" t="str">
        <f>IF(Sales[[#This Row],[Current Upsell $]]&gt;0,_xlfn.TEXTJOIN(" ",FALSE,Sales[[#This Row],[Subscription Type]],Sales[[#This Row],[Upsell Priority]],TEXT(Sales[[#This Row],[Current Upsell $]],"$#")),"")</f>
        <v/>
      </c>
    </row>
    <row r="1200" spans="1:18" x14ac:dyDescent="0.25">
      <c r="A1200">
        <v>100085</v>
      </c>
      <c r="B1200" t="s">
        <v>0</v>
      </c>
      <c r="D1200" s="1"/>
      <c r="E1200" s="1"/>
      <c r="F1200">
        <v>22</v>
      </c>
      <c r="G1200">
        <v>27</v>
      </c>
      <c r="H1200" s="1">
        <v>44044</v>
      </c>
      <c r="I1200" s="1">
        <v>44378</v>
      </c>
      <c r="J1200">
        <v>11</v>
      </c>
      <c r="K1200">
        <v>0</v>
      </c>
      <c r="L1200" s="1">
        <v>44197</v>
      </c>
      <c r="M1200">
        <v>220</v>
      </c>
      <c r="N1200" s="11">
        <f>_xlfn.SWITCH(Sales[[#This Row],[Subscription Type]],"Basic",10,"Premium",10,"Business",25,"Enterprise",27)</f>
        <v>10</v>
      </c>
      <c r="O1200">
        <f>IF(Sales[[#This Row],[Number of Users]]-Sales[[#This Row],[Licenses Bought]]&lt;0,0,Sales[[#This Row],[Number of Users]]-Sales[[#This Row],[Licenses Bought]])</f>
        <v>5</v>
      </c>
      <c r="P1200" s="3">
        <f>IF(Sales[[#This Row],[Sales Month]]=MAX(Sales[Sales Month]),Sales[[#This Row],[Upsell $ Per Non-Paying User]]*Sales[[#This Row],[Non-Paying Users]],0)</f>
        <v>0</v>
      </c>
      <c r="Q1200" t="str">
        <f>_xlfn.IFS(Sales[[#This Row],[Current Upsell $]]=0," ",Sales[[#This Row],[Current Upsell $]]&gt;=400,"High",Sales[[#This Row],[Current Upsell $]]&gt;=100,"Medium",Sales[[#This Row],[Current Upsell $]]&lt;100,"Low")</f>
        <v xml:space="preserve"> </v>
      </c>
      <c r="R1200" t="str">
        <f>IF(Sales[[#This Row],[Current Upsell $]]&gt;0,_xlfn.TEXTJOIN(" ",FALSE,Sales[[#This Row],[Subscription Type]],Sales[[#This Row],[Upsell Priority]],TEXT(Sales[[#This Row],[Current Upsell $]],"$#")),"")</f>
        <v/>
      </c>
    </row>
    <row r="1201" spans="1:18" x14ac:dyDescent="0.25">
      <c r="A1201">
        <v>100086</v>
      </c>
      <c r="B1201" t="s">
        <v>1</v>
      </c>
      <c r="D1201" s="1"/>
      <c r="E1201" s="1"/>
      <c r="F1201">
        <v>21</v>
      </c>
      <c r="G1201">
        <v>21</v>
      </c>
      <c r="H1201" s="1">
        <v>44044</v>
      </c>
      <c r="I1201" s="1">
        <v>44378</v>
      </c>
      <c r="J1201">
        <v>11</v>
      </c>
      <c r="K1201">
        <v>0</v>
      </c>
      <c r="L1201" s="1">
        <v>44197</v>
      </c>
      <c r="M1201">
        <v>525</v>
      </c>
      <c r="N1201" s="11">
        <f>_xlfn.SWITCH(Sales[[#This Row],[Subscription Type]],"Basic",10,"Premium",10,"Business",25,"Enterprise",27)</f>
        <v>25</v>
      </c>
      <c r="O1201">
        <f>IF(Sales[[#This Row],[Number of Users]]-Sales[[#This Row],[Licenses Bought]]&lt;0,0,Sales[[#This Row],[Number of Users]]-Sales[[#This Row],[Licenses Bought]])</f>
        <v>0</v>
      </c>
      <c r="P1201" s="3">
        <f>IF(Sales[[#This Row],[Sales Month]]=MAX(Sales[Sales Month]),Sales[[#This Row],[Upsell $ Per Non-Paying User]]*Sales[[#This Row],[Non-Paying Users]],0)</f>
        <v>0</v>
      </c>
      <c r="Q1201" t="str">
        <f>_xlfn.IFS(Sales[[#This Row],[Current Upsell $]]=0," ",Sales[[#This Row],[Current Upsell $]]&gt;=400,"High",Sales[[#This Row],[Current Upsell $]]&gt;=100,"Medium",Sales[[#This Row],[Current Upsell $]]&lt;100,"Low")</f>
        <v xml:space="preserve"> </v>
      </c>
      <c r="R1201" t="str">
        <f>IF(Sales[[#This Row],[Current Upsell $]]&gt;0,_xlfn.TEXTJOIN(" ",FALSE,Sales[[#This Row],[Subscription Type]],Sales[[#This Row],[Upsell Priority]],TEXT(Sales[[#This Row],[Current Upsell $]],"$#")),"")</f>
        <v/>
      </c>
    </row>
    <row r="1202" spans="1:18" x14ac:dyDescent="0.25">
      <c r="A1202">
        <v>100087</v>
      </c>
      <c r="B1202" t="s">
        <v>0</v>
      </c>
      <c r="D1202" s="1"/>
      <c r="E1202" s="1"/>
      <c r="F1202">
        <v>21</v>
      </c>
      <c r="G1202">
        <v>27</v>
      </c>
      <c r="H1202" s="1">
        <v>44044</v>
      </c>
      <c r="I1202" s="1">
        <v>44378</v>
      </c>
      <c r="J1202">
        <v>11</v>
      </c>
      <c r="K1202">
        <v>0</v>
      </c>
      <c r="L1202" s="1">
        <v>44197</v>
      </c>
      <c r="M1202">
        <v>210</v>
      </c>
      <c r="N1202" s="11">
        <f>_xlfn.SWITCH(Sales[[#This Row],[Subscription Type]],"Basic",10,"Premium",10,"Business",25,"Enterprise",27)</f>
        <v>10</v>
      </c>
      <c r="O1202">
        <f>IF(Sales[[#This Row],[Number of Users]]-Sales[[#This Row],[Licenses Bought]]&lt;0,0,Sales[[#This Row],[Number of Users]]-Sales[[#This Row],[Licenses Bought]])</f>
        <v>6</v>
      </c>
      <c r="P1202" s="3">
        <f>IF(Sales[[#This Row],[Sales Month]]=MAX(Sales[Sales Month]),Sales[[#This Row],[Upsell $ Per Non-Paying User]]*Sales[[#This Row],[Non-Paying Users]],0)</f>
        <v>0</v>
      </c>
      <c r="Q1202" t="str">
        <f>_xlfn.IFS(Sales[[#This Row],[Current Upsell $]]=0," ",Sales[[#This Row],[Current Upsell $]]&gt;=400,"High",Sales[[#This Row],[Current Upsell $]]&gt;=100,"Medium",Sales[[#This Row],[Current Upsell $]]&lt;100,"Low")</f>
        <v xml:space="preserve"> </v>
      </c>
      <c r="R1202" t="str">
        <f>IF(Sales[[#This Row],[Current Upsell $]]&gt;0,_xlfn.TEXTJOIN(" ",FALSE,Sales[[#This Row],[Subscription Type]],Sales[[#This Row],[Upsell Priority]],TEXT(Sales[[#This Row],[Current Upsell $]],"$#")),"")</f>
        <v/>
      </c>
    </row>
    <row r="1203" spans="1:18" x14ac:dyDescent="0.25">
      <c r="A1203">
        <v>100088</v>
      </c>
      <c r="B1203" t="s">
        <v>3</v>
      </c>
      <c r="F1203">
        <v>0</v>
      </c>
      <c r="G1203">
        <v>17</v>
      </c>
      <c r="H1203" s="1">
        <v>44044</v>
      </c>
      <c r="I1203" s="1">
        <v>44317</v>
      </c>
      <c r="J1203">
        <v>9</v>
      </c>
      <c r="K1203">
        <v>1</v>
      </c>
      <c r="L1203" s="1">
        <v>44197</v>
      </c>
      <c r="M1203">
        <v>0</v>
      </c>
      <c r="N1203" s="11">
        <f>_xlfn.SWITCH(Sales[[#This Row],[Subscription Type]],"Basic",10,"Premium",10,"Business",25,"Enterprise",27)</f>
        <v>10</v>
      </c>
      <c r="O1203">
        <f>IF(Sales[[#This Row],[Number of Users]]-Sales[[#This Row],[Licenses Bought]]&lt;0,0,Sales[[#This Row],[Number of Users]]-Sales[[#This Row],[Licenses Bought]])</f>
        <v>17</v>
      </c>
      <c r="P1203" s="3">
        <f>IF(Sales[[#This Row],[Sales Month]]=MAX(Sales[Sales Month]),Sales[[#This Row],[Upsell $ Per Non-Paying User]]*Sales[[#This Row],[Non-Paying Users]],0)</f>
        <v>0</v>
      </c>
      <c r="Q1203" t="str">
        <f>_xlfn.IFS(Sales[[#This Row],[Current Upsell $]]=0," ",Sales[[#This Row],[Current Upsell $]]&gt;=400,"High",Sales[[#This Row],[Current Upsell $]]&gt;=100,"Medium",Sales[[#This Row],[Current Upsell $]]&lt;100,"Low")</f>
        <v xml:space="preserve"> </v>
      </c>
      <c r="R1203" t="str">
        <f>IF(Sales[[#This Row],[Current Upsell $]]&gt;0,_xlfn.TEXTJOIN(" ",FALSE,Sales[[#This Row],[Subscription Type]],Sales[[#This Row],[Upsell Priority]],TEXT(Sales[[#This Row],[Current Upsell $]],"$#")),"")</f>
        <v/>
      </c>
    </row>
    <row r="1204" spans="1:18" x14ac:dyDescent="0.25">
      <c r="A1204">
        <v>100089</v>
      </c>
      <c r="B1204" t="s">
        <v>0</v>
      </c>
      <c r="D1204" s="1"/>
      <c r="E1204" s="1"/>
      <c r="F1204">
        <v>14</v>
      </c>
      <c r="G1204">
        <v>15</v>
      </c>
      <c r="H1204" s="1">
        <v>44044</v>
      </c>
      <c r="I1204" s="1">
        <v>44378</v>
      </c>
      <c r="J1204">
        <v>11</v>
      </c>
      <c r="K1204">
        <v>0</v>
      </c>
      <c r="L1204" s="1">
        <v>44197</v>
      </c>
      <c r="M1204">
        <v>140</v>
      </c>
      <c r="N1204" s="11">
        <f>_xlfn.SWITCH(Sales[[#This Row],[Subscription Type]],"Basic",10,"Premium",10,"Business",25,"Enterprise",27)</f>
        <v>10</v>
      </c>
      <c r="O1204">
        <f>IF(Sales[[#This Row],[Number of Users]]-Sales[[#This Row],[Licenses Bought]]&lt;0,0,Sales[[#This Row],[Number of Users]]-Sales[[#This Row],[Licenses Bought]])</f>
        <v>1</v>
      </c>
      <c r="P1204" s="3">
        <f>IF(Sales[[#This Row],[Sales Month]]=MAX(Sales[Sales Month]),Sales[[#This Row],[Upsell $ Per Non-Paying User]]*Sales[[#This Row],[Non-Paying Users]],0)</f>
        <v>0</v>
      </c>
      <c r="Q1204" t="str">
        <f>_xlfn.IFS(Sales[[#This Row],[Current Upsell $]]=0," ",Sales[[#This Row],[Current Upsell $]]&gt;=400,"High",Sales[[#This Row],[Current Upsell $]]&gt;=100,"Medium",Sales[[#This Row],[Current Upsell $]]&lt;100,"Low")</f>
        <v xml:space="preserve"> </v>
      </c>
      <c r="R1204" t="str">
        <f>IF(Sales[[#This Row],[Current Upsell $]]&gt;0,_xlfn.TEXTJOIN(" ",FALSE,Sales[[#This Row],[Subscription Type]],Sales[[#This Row],[Upsell Priority]],TEXT(Sales[[#This Row],[Current Upsell $]],"$#")),"")</f>
        <v/>
      </c>
    </row>
    <row r="1205" spans="1:18" x14ac:dyDescent="0.25">
      <c r="A1205">
        <v>100091</v>
      </c>
      <c r="B1205" t="s">
        <v>3</v>
      </c>
      <c r="F1205">
        <v>0</v>
      </c>
      <c r="G1205">
        <v>8</v>
      </c>
      <c r="H1205" s="1">
        <v>44044</v>
      </c>
      <c r="I1205" s="1">
        <v>44378</v>
      </c>
      <c r="J1205">
        <v>11</v>
      </c>
      <c r="K1205">
        <v>0</v>
      </c>
      <c r="L1205" s="1">
        <v>44197</v>
      </c>
      <c r="M1205">
        <v>0</v>
      </c>
      <c r="N1205" s="11">
        <f>_xlfn.SWITCH(Sales[[#This Row],[Subscription Type]],"Basic",10,"Premium",10,"Business",25,"Enterprise",27)</f>
        <v>10</v>
      </c>
      <c r="O1205">
        <f>IF(Sales[[#This Row],[Number of Users]]-Sales[[#This Row],[Licenses Bought]]&lt;0,0,Sales[[#This Row],[Number of Users]]-Sales[[#This Row],[Licenses Bought]])</f>
        <v>8</v>
      </c>
      <c r="P1205" s="3">
        <f>IF(Sales[[#This Row],[Sales Month]]=MAX(Sales[Sales Month]),Sales[[#This Row],[Upsell $ Per Non-Paying User]]*Sales[[#This Row],[Non-Paying Users]],0)</f>
        <v>0</v>
      </c>
      <c r="Q1205" t="str">
        <f>_xlfn.IFS(Sales[[#This Row],[Current Upsell $]]=0," ",Sales[[#This Row],[Current Upsell $]]&gt;=400,"High",Sales[[#This Row],[Current Upsell $]]&gt;=100,"Medium",Sales[[#This Row],[Current Upsell $]]&lt;100,"Low")</f>
        <v xml:space="preserve"> </v>
      </c>
      <c r="R1205" t="str">
        <f>IF(Sales[[#This Row],[Current Upsell $]]&gt;0,_xlfn.TEXTJOIN(" ",FALSE,Sales[[#This Row],[Subscription Type]],Sales[[#This Row],[Upsell Priority]],TEXT(Sales[[#This Row],[Current Upsell $]],"$#")),"")</f>
        <v/>
      </c>
    </row>
    <row r="1206" spans="1:18" x14ac:dyDescent="0.25">
      <c r="A1206">
        <v>100092</v>
      </c>
      <c r="B1206" t="s">
        <v>0</v>
      </c>
      <c r="F1206">
        <v>7</v>
      </c>
      <c r="G1206">
        <v>11</v>
      </c>
      <c r="H1206" s="1">
        <v>44044</v>
      </c>
      <c r="I1206" s="1">
        <v>44317</v>
      </c>
      <c r="J1206">
        <v>9</v>
      </c>
      <c r="K1206">
        <v>1</v>
      </c>
      <c r="L1206" s="1">
        <v>44197</v>
      </c>
      <c r="M1206">
        <v>70</v>
      </c>
      <c r="N1206" s="11">
        <f>_xlfn.SWITCH(Sales[[#This Row],[Subscription Type]],"Basic",10,"Premium",10,"Business",25,"Enterprise",27)</f>
        <v>10</v>
      </c>
      <c r="O1206">
        <f>IF(Sales[[#This Row],[Number of Users]]-Sales[[#This Row],[Licenses Bought]]&lt;0,0,Sales[[#This Row],[Number of Users]]-Sales[[#This Row],[Licenses Bought]])</f>
        <v>4</v>
      </c>
      <c r="P1206" s="3">
        <f>IF(Sales[[#This Row],[Sales Month]]=MAX(Sales[Sales Month]),Sales[[#This Row],[Upsell $ Per Non-Paying User]]*Sales[[#This Row],[Non-Paying Users]],0)</f>
        <v>0</v>
      </c>
      <c r="Q1206" t="str">
        <f>_xlfn.IFS(Sales[[#This Row],[Current Upsell $]]=0," ",Sales[[#This Row],[Current Upsell $]]&gt;=400,"High",Sales[[#This Row],[Current Upsell $]]&gt;=100,"Medium",Sales[[#This Row],[Current Upsell $]]&lt;100,"Low")</f>
        <v xml:space="preserve"> </v>
      </c>
      <c r="R1206" t="str">
        <f>IF(Sales[[#This Row],[Current Upsell $]]&gt;0,_xlfn.TEXTJOIN(" ",FALSE,Sales[[#This Row],[Subscription Type]],Sales[[#This Row],[Upsell Priority]],TEXT(Sales[[#This Row],[Current Upsell $]],"$#")),"")</f>
        <v/>
      </c>
    </row>
    <row r="1207" spans="1:18" x14ac:dyDescent="0.25">
      <c r="A1207">
        <v>100093</v>
      </c>
      <c r="B1207" t="s">
        <v>3</v>
      </c>
      <c r="F1207">
        <v>0</v>
      </c>
      <c r="G1207">
        <v>7</v>
      </c>
      <c r="H1207" s="1">
        <v>44044</v>
      </c>
      <c r="I1207" s="1">
        <v>44197</v>
      </c>
      <c r="J1207">
        <v>5</v>
      </c>
      <c r="K1207">
        <v>5</v>
      </c>
      <c r="L1207" s="1">
        <v>44197</v>
      </c>
      <c r="M1207">
        <v>0</v>
      </c>
      <c r="N1207" s="11">
        <f>_xlfn.SWITCH(Sales[[#This Row],[Subscription Type]],"Basic",10,"Premium",10,"Business",25,"Enterprise",27)</f>
        <v>10</v>
      </c>
      <c r="O1207">
        <f>IF(Sales[[#This Row],[Number of Users]]-Sales[[#This Row],[Licenses Bought]]&lt;0,0,Sales[[#This Row],[Number of Users]]-Sales[[#This Row],[Licenses Bought]])</f>
        <v>7</v>
      </c>
      <c r="P1207" s="3">
        <f>IF(Sales[[#This Row],[Sales Month]]=MAX(Sales[Sales Month]),Sales[[#This Row],[Upsell $ Per Non-Paying User]]*Sales[[#This Row],[Non-Paying Users]],0)</f>
        <v>0</v>
      </c>
      <c r="Q1207" t="str">
        <f>_xlfn.IFS(Sales[[#This Row],[Current Upsell $]]=0," ",Sales[[#This Row],[Current Upsell $]]&gt;=400,"High",Sales[[#This Row],[Current Upsell $]]&gt;=100,"Medium",Sales[[#This Row],[Current Upsell $]]&lt;100,"Low")</f>
        <v xml:space="preserve"> </v>
      </c>
      <c r="R1207" t="str">
        <f>IF(Sales[[#This Row],[Current Upsell $]]&gt;0,_xlfn.TEXTJOIN(" ",FALSE,Sales[[#This Row],[Subscription Type]],Sales[[#This Row],[Upsell Priority]],TEXT(Sales[[#This Row],[Current Upsell $]],"$#")),"")</f>
        <v/>
      </c>
    </row>
    <row r="1208" spans="1:18" x14ac:dyDescent="0.25">
      <c r="A1208">
        <v>100094</v>
      </c>
      <c r="B1208" t="s">
        <v>0</v>
      </c>
      <c r="F1208">
        <v>4</v>
      </c>
      <c r="G1208">
        <v>6</v>
      </c>
      <c r="H1208" s="1">
        <v>44044</v>
      </c>
      <c r="I1208" s="1">
        <v>44287</v>
      </c>
      <c r="J1208">
        <v>8</v>
      </c>
      <c r="K1208">
        <v>2</v>
      </c>
      <c r="L1208" s="1">
        <v>44197</v>
      </c>
      <c r="M1208">
        <v>40</v>
      </c>
      <c r="N1208" s="11">
        <f>_xlfn.SWITCH(Sales[[#This Row],[Subscription Type]],"Basic",10,"Premium",10,"Business",25,"Enterprise",27)</f>
        <v>10</v>
      </c>
      <c r="O1208">
        <f>IF(Sales[[#This Row],[Number of Users]]-Sales[[#This Row],[Licenses Bought]]&lt;0,0,Sales[[#This Row],[Number of Users]]-Sales[[#This Row],[Licenses Bought]])</f>
        <v>2</v>
      </c>
      <c r="P1208" s="3">
        <f>IF(Sales[[#This Row],[Sales Month]]=MAX(Sales[Sales Month]),Sales[[#This Row],[Upsell $ Per Non-Paying User]]*Sales[[#This Row],[Non-Paying Users]],0)</f>
        <v>0</v>
      </c>
      <c r="Q1208" t="str">
        <f>_xlfn.IFS(Sales[[#This Row],[Current Upsell $]]=0," ",Sales[[#This Row],[Current Upsell $]]&gt;=400,"High",Sales[[#This Row],[Current Upsell $]]&gt;=100,"Medium",Sales[[#This Row],[Current Upsell $]]&lt;100,"Low")</f>
        <v xml:space="preserve"> </v>
      </c>
      <c r="R1208" t="str">
        <f>IF(Sales[[#This Row],[Current Upsell $]]&gt;0,_xlfn.TEXTJOIN(" ",FALSE,Sales[[#This Row],[Subscription Type]],Sales[[#This Row],[Upsell Priority]],TEXT(Sales[[#This Row],[Current Upsell $]],"$#")),"")</f>
        <v/>
      </c>
    </row>
    <row r="1209" spans="1:18" x14ac:dyDescent="0.25">
      <c r="A1209">
        <v>100095</v>
      </c>
      <c r="B1209" t="s">
        <v>3</v>
      </c>
      <c r="F1209">
        <v>0</v>
      </c>
      <c r="G1209">
        <v>6</v>
      </c>
      <c r="H1209" s="1">
        <v>44044</v>
      </c>
      <c r="I1209" s="1">
        <v>44197</v>
      </c>
      <c r="J1209">
        <v>5</v>
      </c>
      <c r="K1209">
        <v>5</v>
      </c>
      <c r="L1209" s="1">
        <v>44197</v>
      </c>
      <c r="M1209">
        <v>0</v>
      </c>
      <c r="N1209" s="11">
        <f>_xlfn.SWITCH(Sales[[#This Row],[Subscription Type]],"Basic",10,"Premium",10,"Business",25,"Enterprise",27)</f>
        <v>10</v>
      </c>
      <c r="O1209">
        <f>IF(Sales[[#This Row],[Number of Users]]-Sales[[#This Row],[Licenses Bought]]&lt;0,0,Sales[[#This Row],[Number of Users]]-Sales[[#This Row],[Licenses Bought]])</f>
        <v>6</v>
      </c>
      <c r="P1209" s="3">
        <f>IF(Sales[[#This Row],[Sales Month]]=MAX(Sales[Sales Month]),Sales[[#This Row],[Upsell $ Per Non-Paying User]]*Sales[[#This Row],[Non-Paying Users]],0)</f>
        <v>0</v>
      </c>
      <c r="Q1209" t="str">
        <f>_xlfn.IFS(Sales[[#This Row],[Current Upsell $]]=0," ",Sales[[#This Row],[Current Upsell $]]&gt;=400,"High",Sales[[#This Row],[Current Upsell $]]&gt;=100,"Medium",Sales[[#This Row],[Current Upsell $]]&lt;100,"Low")</f>
        <v xml:space="preserve"> </v>
      </c>
      <c r="R1209" t="str">
        <f>IF(Sales[[#This Row],[Current Upsell $]]&gt;0,_xlfn.TEXTJOIN(" ",FALSE,Sales[[#This Row],[Subscription Type]],Sales[[#This Row],[Upsell Priority]],TEXT(Sales[[#This Row],[Current Upsell $]],"$#")),"")</f>
        <v/>
      </c>
    </row>
    <row r="1210" spans="1:18" x14ac:dyDescent="0.25">
      <c r="A1210">
        <v>100096</v>
      </c>
      <c r="B1210" t="s">
        <v>0</v>
      </c>
      <c r="D1210" s="1"/>
      <c r="E1210" s="1"/>
      <c r="F1210">
        <v>4</v>
      </c>
      <c r="G1210">
        <v>6</v>
      </c>
      <c r="H1210" s="1">
        <v>44044</v>
      </c>
      <c r="I1210" s="1">
        <v>44378</v>
      </c>
      <c r="J1210">
        <v>11</v>
      </c>
      <c r="K1210">
        <v>0</v>
      </c>
      <c r="L1210" s="1">
        <v>44197</v>
      </c>
      <c r="M1210">
        <v>40</v>
      </c>
      <c r="N1210" s="11">
        <f>_xlfn.SWITCH(Sales[[#This Row],[Subscription Type]],"Basic",10,"Premium",10,"Business",25,"Enterprise",27)</f>
        <v>10</v>
      </c>
      <c r="O1210">
        <f>IF(Sales[[#This Row],[Number of Users]]-Sales[[#This Row],[Licenses Bought]]&lt;0,0,Sales[[#This Row],[Number of Users]]-Sales[[#This Row],[Licenses Bought]])</f>
        <v>2</v>
      </c>
      <c r="P1210" s="3">
        <f>IF(Sales[[#This Row],[Sales Month]]=MAX(Sales[Sales Month]),Sales[[#This Row],[Upsell $ Per Non-Paying User]]*Sales[[#This Row],[Non-Paying Users]],0)</f>
        <v>0</v>
      </c>
      <c r="Q1210" t="str">
        <f>_xlfn.IFS(Sales[[#This Row],[Current Upsell $]]=0," ",Sales[[#This Row],[Current Upsell $]]&gt;=400,"High",Sales[[#This Row],[Current Upsell $]]&gt;=100,"Medium",Sales[[#This Row],[Current Upsell $]]&lt;100,"Low")</f>
        <v xml:space="preserve"> </v>
      </c>
      <c r="R1210" t="str">
        <f>IF(Sales[[#This Row],[Current Upsell $]]&gt;0,_xlfn.TEXTJOIN(" ",FALSE,Sales[[#This Row],[Subscription Type]],Sales[[#This Row],[Upsell Priority]],TEXT(Sales[[#This Row],[Current Upsell $]],"$#")),"")</f>
        <v/>
      </c>
    </row>
    <row r="1211" spans="1:18" x14ac:dyDescent="0.25">
      <c r="A1211">
        <v>100098</v>
      </c>
      <c r="B1211" t="s">
        <v>3</v>
      </c>
      <c r="F1211">
        <v>0</v>
      </c>
      <c r="G1211">
        <v>3</v>
      </c>
      <c r="H1211" s="1">
        <v>44044</v>
      </c>
      <c r="I1211" s="1">
        <v>44197</v>
      </c>
      <c r="J1211">
        <v>5</v>
      </c>
      <c r="K1211">
        <v>5</v>
      </c>
      <c r="L1211" s="1">
        <v>44197</v>
      </c>
      <c r="M1211">
        <v>0</v>
      </c>
      <c r="N1211" s="11">
        <f>_xlfn.SWITCH(Sales[[#This Row],[Subscription Type]],"Basic",10,"Premium",10,"Business",25,"Enterprise",27)</f>
        <v>10</v>
      </c>
      <c r="O1211">
        <f>IF(Sales[[#This Row],[Number of Users]]-Sales[[#This Row],[Licenses Bought]]&lt;0,0,Sales[[#This Row],[Number of Users]]-Sales[[#This Row],[Licenses Bought]])</f>
        <v>3</v>
      </c>
      <c r="P1211" s="3">
        <f>IF(Sales[[#This Row],[Sales Month]]=MAX(Sales[Sales Month]),Sales[[#This Row],[Upsell $ Per Non-Paying User]]*Sales[[#This Row],[Non-Paying Users]],0)</f>
        <v>0</v>
      </c>
      <c r="Q1211" t="str">
        <f>_xlfn.IFS(Sales[[#This Row],[Current Upsell $]]=0," ",Sales[[#This Row],[Current Upsell $]]&gt;=400,"High",Sales[[#This Row],[Current Upsell $]]&gt;=100,"Medium",Sales[[#This Row],[Current Upsell $]]&lt;100,"Low")</f>
        <v xml:space="preserve"> </v>
      </c>
      <c r="R1211" t="str">
        <f>IF(Sales[[#This Row],[Current Upsell $]]&gt;0,_xlfn.TEXTJOIN(" ",FALSE,Sales[[#This Row],[Subscription Type]],Sales[[#This Row],[Upsell Priority]],TEXT(Sales[[#This Row],[Current Upsell $]],"$#")),"")</f>
        <v/>
      </c>
    </row>
    <row r="1212" spans="1:18" x14ac:dyDescent="0.25">
      <c r="A1212">
        <v>100100</v>
      </c>
      <c r="B1212" t="s">
        <v>3</v>
      </c>
      <c r="F1212">
        <v>0</v>
      </c>
      <c r="G1212">
        <v>3</v>
      </c>
      <c r="H1212" s="1">
        <v>44044</v>
      </c>
      <c r="I1212" s="1">
        <v>44256</v>
      </c>
      <c r="J1212">
        <v>7</v>
      </c>
      <c r="K1212">
        <v>3</v>
      </c>
      <c r="L1212" s="1">
        <v>44197</v>
      </c>
      <c r="M1212">
        <v>0</v>
      </c>
      <c r="N1212" s="11">
        <f>_xlfn.SWITCH(Sales[[#This Row],[Subscription Type]],"Basic",10,"Premium",10,"Business",25,"Enterprise",27)</f>
        <v>10</v>
      </c>
      <c r="O1212">
        <f>IF(Sales[[#This Row],[Number of Users]]-Sales[[#This Row],[Licenses Bought]]&lt;0,0,Sales[[#This Row],[Number of Users]]-Sales[[#This Row],[Licenses Bought]])</f>
        <v>3</v>
      </c>
      <c r="P1212" s="3">
        <f>IF(Sales[[#This Row],[Sales Month]]=MAX(Sales[Sales Month]),Sales[[#This Row],[Upsell $ Per Non-Paying User]]*Sales[[#This Row],[Non-Paying Users]],0)</f>
        <v>0</v>
      </c>
      <c r="Q1212" t="str">
        <f>_xlfn.IFS(Sales[[#This Row],[Current Upsell $]]=0," ",Sales[[#This Row],[Current Upsell $]]&gt;=400,"High",Sales[[#This Row],[Current Upsell $]]&gt;=100,"Medium",Sales[[#This Row],[Current Upsell $]]&lt;100,"Low")</f>
        <v xml:space="preserve"> </v>
      </c>
      <c r="R1212" t="str">
        <f>IF(Sales[[#This Row],[Current Upsell $]]&gt;0,_xlfn.TEXTJOIN(" ",FALSE,Sales[[#This Row],[Subscription Type]],Sales[[#This Row],[Upsell Priority]],TEXT(Sales[[#This Row],[Current Upsell $]],"$#")),"")</f>
        <v/>
      </c>
    </row>
    <row r="1213" spans="1:18" x14ac:dyDescent="0.25">
      <c r="A1213">
        <v>100103</v>
      </c>
      <c r="B1213" t="s">
        <v>3</v>
      </c>
      <c r="F1213">
        <v>0</v>
      </c>
      <c r="G1213">
        <v>1</v>
      </c>
      <c r="H1213" s="1">
        <v>44044</v>
      </c>
      <c r="I1213" s="1">
        <v>44256</v>
      </c>
      <c r="J1213">
        <v>7</v>
      </c>
      <c r="K1213">
        <v>3</v>
      </c>
      <c r="L1213" s="1">
        <v>44197</v>
      </c>
      <c r="M1213">
        <v>0</v>
      </c>
      <c r="N1213" s="11">
        <f>_xlfn.SWITCH(Sales[[#This Row],[Subscription Type]],"Basic",10,"Premium",10,"Business",25,"Enterprise",27)</f>
        <v>10</v>
      </c>
      <c r="O1213">
        <f>IF(Sales[[#This Row],[Number of Users]]-Sales[[#This Row],[Licenses Bought]]&lt;0,0,Sales[[#This Row],[Number of Users]]-Sales[[#This Row],[Licenses Bought]])</f>
        <v>1</v>
      </c>
      <c r="P1213" s="3">
        <f>IF(Sales[[#This Row],[Sales Month]]=MAX(Sales[Sales Month]),Sales[[#This Row],[Upsell $ Per Non-Paying User]]*Sales[[#This Row],[Non-Paying Users]],0)</f>
        <v>0</v>
      </c>
      <c r="Q1213" t="str">
        <f>_xlfn.IFS(Sales[[#This Row],[Current Upsell $]]=0," ",Sales[[#This Row],[Current Upsell $]]&gt;=400,"High",Sales[[#This Row],[Current Upsell $]]&gt;=100,"Medium",Sales[[#This Row],[Current Upsell $]]&lt;100,"Low")</f>
        <v xml:space="preserve"> </v>
      </c>
      <c r="R1213" t="str">
        <f>IF(Sales[[#This Row],[Current Upsell $]]&gt;0,_xlfn.TEXTJOIN(" ",FALSE,Sales[[#This Row],[Subscription Type]],Sales[[#This Row],[Upsell Priority]],TEXT(Sales[[#This Row],[Current Upsell $]],"$#")),"")</f>
        <v/>
      </c>
    </row>
    <row r="1214" spans="1:18" x14ac:dyDescent="0.25">
      <c r="A1214">
        <v>100106</v>
      </c>
      <c r="B1214" t="s">
        <v>3</v>
      </c>
      <c r="F1214">
        <v>0</v>
      </c>
      <c r="G1214">
        <v>2</v>
      </c>
      <c r="H1214" s="1">
        <v>44044</v>
      </c>
      <c r="I1214" s="1">
        <v>44228</v>
      </c>
      <c r="J1214">
        <v>6</v>
      </c>
      <c r="K1214">
        <v>4</v>
      </c>
      <c r="L1214" s="1">
        <v>44197</v>
      </c>
      <c r="M1214">
        <v>0</v>
      </c>
      <c r="N1214" s="11">
        <f>_xlfn.SWITCH(Sales[[#This Row],[Subscription Type]],"Basic",10,"Premium",10,"Business",25,"Enterprise",27)</f>
        <v>10</v>
      </c>
      <c r="O1214">
        <f>IF(Sales[[#This Row],[Number of Users]]-Sales[[#This Row],[Licenses Bought]]&lt;0,0,Sales[[#This Row],[Number of Users]]-Sales[[#This Row],[Licenses Bought]])</f>
        <v>2</v>
      </c>
      <c r="P1214" s="3">
        <f>IF(Sales[[#This Row],[Sales Month]]=MAX(Sales[Sales Month]),Sales[[#This Row],[Upsell $ Per Non-Paying User]]*Sales[[#This Row],[Non-Paying Users]],0)</f>
        <v>0</v>
      </c>
      <c r="Q1214" t="str">
        <f>_xlfn.IFS(Sales[[#This Row],[Current Upsell $]]=0," ",Sales[[#This Row],[Current Upsell $]]&gt;=400,"High",Sales[[#This Row],[Current Upsell $]]&gt;=100,"Medium",Sales[[#This Row],[Current Upsell $]]&lt;100,"Low")</f>
        <v xml:space="preserve"> </v>
      </c>
      <c r="R1214" t="str">
        <f>IF(Sales[[#This Row],[Current Upsell $]]&gt;0,_xlfn.TEXTJOIN(" ",FALSE,Sales[[#This Row],[Subscription Type]],Sales[[#This Row],[Upsell Priority]],TEXT(Sales[[#This Row],[Current Upsell $]],"$#")),"")</f>
        <v/>
      </c>
    </row>
    <row r="1215" spans="1:18" x14ac:dyDescent="0.25">
      <c r="A1215">
        <v>100108</v>
      </c>
      <c r="B1215" t="s">
        <v>0</v>
      </c>
      <c r="D1215" s="1"/>
      <c r="E1215" s="1"/>
      <c r="F1215">
        <v>1</v>
      </c>
      <c r="G1215">
        <v>2</v>
      </c>
      <c r="H1215" s="1">
        <v>44044</v>
      </c>
      <c r="I1215" s="1">
        <v>44378</v>
      </c>
      <c r="J1215">
        <v>11</v>
      </c>
      <c r="K1215">
        <v>0</v>
      </c>
      <c r="L1215" s="1">
        <v>44197</v>
      </c>
      <c r="M1215">
        <v>10</v>
      </c>
      <c r="N1215" s="11">
        <f>_xlfn.SWITCH(Sales[[#This Row],[Subscription Type]],"Basic",10,"Premium",10,"Business",25,"Enterprise",27)</f>
        <v>10</v>
      </c>
      <c r="O1215">
        <f>IF(Sales[[#This Row],[Number of Users]]-Sales[[#This Row],[Licenses Bought]]&lt;0,0,Sales[[#This Row],[Number of Users]]-Sales[[#This Row],[Licenses Bought]])</f>
        <v>1</v>
      </c>
      <c r="P1215" s="3">
        <f>IF(Sales[[#This Row],[Sales Month]]=MAX(Sales[Sales Month]),Sales[[#This Row],[Upsell $ Per Non-Paying User]]*Sales[[#This Row],[Non-Paying Users]],0)</f>
        <v>0</v>
      </c>
      <c r="Q1215" t="str">
        <f>_xlfn.IFS(Sales[[#This Row],[Current Upsell $]]=0," ",Sales[[#This Row],[Current Upsell $]]&gt;=400,"High",Sales[[#This Row],[Current Upsell $]]&gt;=100,"Medium",Sales[[#This Row],[Current Upsell $]]&lt;100,"Low")</f>
        <v xml:space="preserve"> </v>
      </c>
      <c r="R1215" t="str">
        <f>IF(Sales[[#This Row],[Current Upsell $]]&gt;0,_xlfn.TEXTJOIN(" ",FALSE,Sales[[#This Row],[Subscription Type]],Sales[[#This Row],[Upsell Priority]],TEXT(Sales[[#This Row],[Current Upsell $]],"$#")),"")</f>
        <v/>
      </c>
    </row>
    <row r="1216" spans="1:18" x14ac:dyDescent="0.25">
      <c r="A1216">
        <v>100109</v>
      </c>
      <c r="B1216" t="s">
        <v>0</v>
      </c>
      <c r="D1216" s="1"/>
      <c r="E1216" s="1"/>
      <c r="F1216">
        <v>1</v>
      </c>
      <c r="G1216">
        <v>2</v>
      </c>
      <c r="H1216" s="1">
        <v>44044</v>
      </c>
      <c r="I1216" s="1">
        <v>44378</v>
      </c>
      <c r="J1216">
        <v>11</v>
      </c>
      <c r="K1216">
        <v>0</v>
      </c>
      <c r="L1216" s="1">
        <v>44197</v>
      </c>
      <c r="M1216">
        <v>10</v>
      </c>
      <c r="N1216" s="11">
        <f>_xlfn.SWITCH(Sales[[#This Row],[Subscription Type]],"Basic",10,"Premium",10,"Business",25,"Enterprise",27)</f>
        <v>10</v>
      </c>
      <c r="O1216">
        <f>IF(Sales[[#This Row],[Number of Users]]-Sales[[#This Row],[Licenses Bought]]&lt;0,0,Sales[[#This Row],[Number of Users]]-Sales[[#This Row],[Licenses Bought]])</f>
        <v>1</v>
      </c>
      <c r="P1216" s="3">
        <f>IF(Sales[[#This Row],[Sales Month]]=MAX(Sales[Sales Month]),Sales[[#This Row],[Upsell $ Per Non-Paying User]]*Sales[[#This Row],[Non-Paying Users]],0)</f>
        <v>0</v>
      </c>
      <c r="Q1216" t="str">
        <f>_xlfn.IFS(Sales[[#This Row],[Current Upsell $]]=0," ",Sales[[#This Row],[Current Upsell $]]&gt;=400,"High",Sales[[#This Row],[Current Upsell $]]&gt;=100,"Medium",Sales[[#This Row],[Current Upsell $]]&lt;100,"Low")</f>
        <v xml:space="preserve"> </v>
      </c>
      <c r="R1216" t="str">
        <f>IF(Sales[[#This Row],[Current Upsell $]]&gt;0,_xlfn.TEXTJOIN(" ",FALSE,Sales[[#This Row],[Subscription Type]],Sales[[#This Row],[Upsell Priority]],TEXT(Sales[[#This Row],[Current Upsell $]],"$#")),"")</f>
        <v/>
      </c>
    </row>
    <row r="1217" spans="1:18" x14ac:dyDescent="0.25">
      <c r="A1217">
        <v>100110</v>
      </c>
      <c r="B1217" t="s">
        <v>0</v>
      </c>
      <c r="D1217" s="1"/>
      <c r="E1217" s="1"/>
      <c r="F1217">
        <v>62</v>
      </c>
      <c r="G1217">
        <v>69</v>
      </c>
      <c r="H1217" s="1">
        <v>44075</v>
      </c>
      <c r="I1217" s="1">
        <v>44378</v>
      </c>
      <c r="J1217">
        <v>10</v>
      </c>
      <c r="K1217">
        <v>0</v>
      </c>
      <c r="L1217" s="1">
        <v>44197</v>
      </c>
      <c r="M1217">
        <v>620</v>
      </c>
      <c r="N1217" s="11">
        <f>_xlfn.SWITCH(Sales[[#This Row],[Subscription Type]],"Basic",10,"Premium",10,"Business",25,"Enterprise",27)</f>
        <v>10</v>
      </c>
      <c r="O1217">
        <f>IF(Sales[[#This Row],[Number of Users]]-Sales[[#This Row],[Licenses Bought]]&lt;0,0,Sales[[#This Row],[Number of Users]]-Sales[[#This Row],[Licenses Bought]])</f>
        <v>7</v>
      </c>
      <c r="P1217" s="3">
        <f>IF(Sales[[#This Row],[Sales Month]]=MAX(Sales[Sales Month]),Sales[[#This Row],[Upsell $ Per Non-Paying User]]*Sales[[#This Row],[Non-Paying Users]],0)</f>
        <v>0</v>
      </c>
      <c r="Q1217" t="str">
        <f>_xlfn.IFS(Sales[[#This Row],[Current Upsell $]]=0," ",Sales[[#This Row],[Current Upsell $]]&gt;=400,"High",Sales[[#This Row],[Current Upsell $]]&gt;=100,"Medium",Sales[[#This Row],[Current Upsell $]]&lt;100,"Low")</f>
        <v xml:space="preserve"> </v>
      </c>
      <c r="R1217" t="str">
        <f>IF(Sales[[#This Row],[Current Upsell $]]&gt;0,_xlfn.TEXTJOIN(" ",FALSE,Sales[[#This Row],[Subscription Type]],Sales[[#This Row],[Upsell Priority]],TEXT(Sales[[#This Row],[Current Upsell $]],"$#")),"")</f>
        <v/>
      </c>
    </row>
    <row r="1218" spans="1:18" x14ac:dyDescent="0.25">
      <c r="A1218">
        <v>100111</v>
      </c>
      <c r="B1218" t="s">
        <v>1</v>
      </c>
      <c r="D1218" s="1"/>
      <c r="E1218" s="1"/>
      <c r="F1218">
        <v>48</v>
      </c>
      <c r="G1218">
        <v>61</v>
      </c>
      <c r="H1218" s="1">
        <v>44075</v>
      </c>
      <c r="I1218" s="1">
        <v>44378</v>
      </c>
      <c r="J1218">
        <v>10</v>
      </c>
      <c r="K1218">
        <v>0</v>
      </c>
      <c r="L1218" s="1">
        <v>44197</v>
      </c>
      <c r="M1218">
        <v>1200</v>
      </c>
      <c r="N1218" s="11">
        <f>_xlfn.SWITCH(Sales[[#This Row],[Subscription Type]],"Basic",10,"Premium",10,"Business",25,"Enterprise",27)</f>
        <v>25</v>
      </c>
      <c r="O1218">
        <f>IF(Sales[[#This Row],[Number of Users]]-Sales[[#This Row],[Licenses Bought]]&lt;0,0,Sales[[#This Row],[Number of Users]]-Sales[[#This Row],[Licenses Bought]])</f>
        <v>13</v>
      </c>
      <c r="P1218" s="3">
        <f>IF(Sales[[#This Row],[Sales Month]]=MAX(Sales[Sales Month]),Sales[[#This Row],[Upsell $ Per Non-Paying User]]*Sales[[#This Row],[Non-Paying Users]],0)</f>
        <v>0</v>
      </c>
      <c r="Q1218" t="str">
        <f>_xlfn.IFS(Sales[[#This Row],[Current Upsell $]]=0," ",Sales[[#This Row],[Current Upsell $]]&gt;=400,"High",Sales[[#This Row],[Current Upsell $]]&gt;=100,"Medium",Sales[[#This Row],[Current Upsell $]]&lt;100,"Low")</f>
        <v xml:space="preserve"> </v>
      </c>
      <c r="R1218" t="str">
        <f>IF(Sales[[#This Row],[Current Upsell $]]&gt;0,_xlfn.TEXTJOIN(" ",FALSE,Sales[[#This Row],[Subscription Type]],Sales[[#This Row],[Upsell Priority]],TEXT(Sales[[#This Row],[Current Upsell $]],"$#")),"")</f>
        <v/>
      </c>
    </row>
    <row r="1219" spans="1:18" x14ac:dyDescent="0.25">
      <c r="A1219">
        <v>100112</v>
      </c>
      <c r="B1219" t="s">
        <v>1</v>
      </c>
      <c r="D1219" s="1"/>
      <c r="E1219" s="1"/>
      <c r="F1219">
        <v>47</v>
      </c>
      <c r="G1219">
        <v>70</v>
      </c>
      <c r="H1219" s="1">
        <v>44075</v>
      </c>
      <c r="I1219" s="1">
        <v>44378</v>
      </c>
      <c r="J1219">
        <v>10</v>
      </c>
      <c r="K1219">
        <v>0</v>
      </c>
      <c r="L1219" s="1">
        <v>44197</v>
      </c>
      <c r="M1219">
        <v>1175</v>
      </c>
      <c r="N1219" s="11">
        <f>_xlfn.SWITCH(Sales[[#This Row],[Subscription Type]],"Basic",10,"Premium",10,"Business",25,"Enterprise",27)</f>
        <v>25</v>
      </c>
      <c r="O1219">
        <f>IF(Sales[[#This Row],[Number of Users]]-Sales[[#This Row],[Licenses Bought]]&lt;0,0,Sales[[#This Row],[Number of Users]]-Sales[[#This Row],[Licenses Bought]])</f>
        <v>23</v>
      </c>
      <c r="P1219" s="3">
        <f>IF(Sales[[#This Row],[Sales Month]]=MAX(Sales[Sales Month]),Sales[[#This Row],[Upsell $ Per Non-Paying User]]*Sales[[#This Row],[Non-Paying Users]],0)</f>
        <v>0</v>
      </c>
      <c r="Q1219" t="str">
        <f>_xlfn.IFS(Sales[[#This Row],[Current Upsell $]]=0," ",Sales[[#This Row],[Current Upsell $]]&gt;=400,"High",Sales[[#This Row],[Current Upsell $]]&gt;=100,"Medium",Sales[[#This Row],[Current Upsell $]]&lt;100,"Low")</f>
        <v xml:space="preserve"> </v>
      </c>
      <c r="R1219" t="str">
        <f>IF(Sales[[#This Row],[Current Upsell $]]&gt;0,_xlfn.TEXTJOIN(" ",FALSE,Sales[[#This Row],[Subscription Type]],Sales[[#This Row],[Upsell Priority]],TEXT(Sales[[#This Row],[Current Upsell $]],"$#")),"")</f>
        <v/>
      </c>
    </row>
    <row r="1220" spans="1:18" x14ac:dyDescent="0.25">
      <c r="A1220">
        <v>100113</v>
      </c>
      <c r="B1220" t="s">
        <v>1</v>
      </c>
      <c r="D1220" s="1"/>
      <c r="E1220" s="1"/>
      <c r="F1220">
        <v>45</v>
      </c>
      <c r="G1220">
        <v>58</v>
      </c>
      <c r="H1220" s="1">
        <v>44075</v>
      </c>
      <c r="I1220" s="1">
        <v>44378</v>
      </c>
      <c r="J1220">
        <v>10</v>
      </c>
      <c r="K1220">
        <v>0</v>
      </c>
      <c r="L1220" s="1">
        <v>44197</v>
      </c>
      <c r="M1220">
        <v>1125</v>
      </c>
      <c r="N1220" s="11">
        <f>_xlfn.SWITCH(Sales[[#This Row],[Subscription Type]],"Basic",10,"Premium",10,"Business",25,"Enterprise",27)</f>
        <v>25</v>
      </c>
      <c r="O1220">
        <f>IF(Sales[[#This Row],[Number of Users]]-Sales[[#This Row],[Licenses Bought]]&lt;0,0,Sales[[#This Row],[Number of Users]]-Sales[[#This Row],[Licenses Bought]])</f>
        <v>13</v>
      </c>
      <c r="P1220" s="3">
        <f>IF(Sales[[#This Row],[Sales Month]]=MAX(Sales[Sales Month]),Sales[[#This Row],[Upsell $ Per Non-Paying User]]*Sales[[#This Row],[Non-Paying Users]],0)</f>
        <v>0</v>
      </c>
      <c r="Q1220" t="str">
        <f>_xlfn.IFS(Sales[[#This Row],[Current Upsell $]]=0," ",Sales[[#This Row],[Current Upsell $]]&gt;=400,"High",Sales[[#This Row],[Current Upsell $]]&gt;=100,"Medium",Sales[[#This Row],[Current Upsell $]]&lt;100,"Low")</f>
        <v xml:space="preserve"> </v>
      </c>
      <c r="R1220" t="str">
        <f>IF(Sales[[#This Row],[Current Upsell $]]&gt;0,_xlfn.TEXTJOIN(" ",FALSE,Sales[[#This Row],[Subscription Type]],Sales[[#This Row],[Upsell Priority]],TEXT(Sales[[#This Row],[Current Upsell $]],"$#")),"")</f>
        <v/>
      </c>
    </row>
    <row r="1221" spans="1:18" x14ac:dyDescent="0.25">
      <c r="A1221">
        <v>100115</v>
      </c>
      <c r="B1221" t="s">
        <v>0</v>
      </c>
      <c r="D1221" s="1"/>
      <c r="E1221" s="1"/>
      <c r="F1221">
        <v>33</v>
      </c>
      <c r="G1221">
        <v>39</v>
      </c>
      <c r="H1221" s="1">
        <v>44075</v>
      </c>
      <c r="I1221" s="1">
        <v>44378</v>
      </c>
      <c r="J1221">
        <v>10</v>
      </c>
      <c r="K1221">
        <v>0</v>
      </c>
      <c r="L1221" s="1">
        <v>44197</v>
      </c>
      <c r="M1221">
        <v>330</v>
      </c>
      <c r="N1221" s="11">
        <f>_xlfn.SWITCH(Sales[[#This Row],[Subscription Type]],"Basic",10,"Premium",10,"Business",25,"Enterprise",27)</f>
        <v>10</v>
      </c>
      <c r="O1221">
        <f>IF(Sales[[#This Row],[Number of Users]]-Sales[[#This Row],[Licenses Bought]]&lt;0,0,Sales[[#This Row],[Number of Users]]-Sales[[#This Row],[Licenses Bought]])</f>
        <v>6</v>
      </c>
      <c r="P1221" s="3">
        <f>IF(Sales[[#This Row],[Sales Month]]=MAX(Sales[Sales Month]),Sales[[#This Row],[Upsell $ Per Non-Paying User]]*Sales[[#This Row],[Non-Paying Users]],0)</f>
        <v>0</v>
      </c>
      <c r="Q1221" t="str">
        <f>_xlfn.IFS(Sales[[#This Row],[Current Upsell $]]=0," ",Sales[[#This Row],[Current Upsell $]]&gt;=400,"High",Sales[[#This Row],[Current Upsell $]]&gt;=100,"Medium",Sales[[#This Row],[Current Upsell $]]&lt;100,"Low")</f>
        <v xml:space="preserve"> </v>
      </c>
      <c r="R1221" t="str">
        <f>IF(Sales[[#This Row],[Current Upsell $]]&gt;0,_xlfn.TEXTJOIN(" ",FALSE,Sales[[#This Row],[Subscription Type]],Sales[[#This Row],[Upsell Priority]],TEXT(Sales[[#This Row],[Current Upsell $]],"$#")),"")</f>
        <v/>
      </c>
    </row>
    <row r="1222" spans="1:18" x14ac:dyDescent="0.25">
      <c r="A1222">
        <v>100116</v>
      </c>
      <c r="B1222" t="s">
        <v>0</v>
      </c>
      <c r="D1222" s="1"/>
      <c r="E1222" s="1"/>
      <c r="F1222">
        <v>32</v>
      </c>
      <c r="G1222">
        <v>44</v>
      </c>
      <c r="H1222" s="1">
        <v>44075</v>
      </c>
      <c r="I1222" s="1">
        <v>44378</v>
      </c>
      <c r="J1222">
        <v>10</v>
      </c>
      <c r="K1222">
        <v>0</v>
      </c>
      <c r="L1222" s="1">
        <v>44197</v>
      </c>
      <c r="M1222">
        <v>320</v>
      </c>
      <c r="N1222" s="11">
        <f>_xlfn.SWITCH(Sales[[#This Row],[Subscription Type]],"Basic",10,"Premium",10,"Business",25,"Enterprise",27)</f>
        <v>10</v>
      </c>
      <c r="O1222">
        <f>IF(Sales[[#This Row],[Number of Users]]-Sales[[#This Row],[Licenses Bought]]&lt;0,0,Sales[[#This Row],[Number of Users]]-Sales[[#This Row],[Licenses Bought]])</f>
        <v>12</v>
      </c>
      <c r="P1222" s="3">
        <f>IF(Sales[[#This Row],[Sales Month]]=MAX(Sales[Sales Month]),Sales[[#This Row],[Upsell $ Per Non-Paying User]]*Sales[[#This Row],[Non-Paying Users]],0)</f>
        <v>0</v>
      </c>
      <c r="Q1222" t="str">
        <f>_xlfn.IFS(Sales[[#This Row],[Current Upsell $]]=0," ",Sales[[#This Row],[Current Upsell $]]&gt;=400,"High",Sales[[#This Row],[Current Upsell $]]&gt;=100,"Medium",Sales[[#This Row],[Current Upsell $]]&lt;100,"Low")</f>
        <v xml:space="preserve"> </v>
      </c>
      <c r="R1222" t="str">
        <f>IF(Sales[[#This Row],[Current Upsell $]]&gt;0,_xlfn.TEXTJOIN(" ",FALSE,Sales[[#This Row],[Subscription Type]],Sales[[#This Row],[Upsell Priority]],TEXT(Sales[[#This Row],[Current Upsell $]],"$#")),"")</f>
        <v/>
      </c>
    </row>
    <row r="1223" spans="1:18" x14ac:dyDescent="0.25">
      <c r="A1223">
        <v>100117</v>
      </c>
      <c r="B1223" t="s">
        <v>1</v>
      </c>
      <c r="D1223" s="1"/>
      <c r="E1223" s="1"/>
      <c r="F1223">
        <v>31</v>
      </c>
      <c r="G1223">
        <v>39</v>
      </c>
      <c r="H1223" s="1">
        <v>44075</v>
      </c>
      <c r="I1223" s="1">
        <v>44378</v>
      </c>
      <c r="J1223">
        <v>10</v>
      </c>
      <c r="K1223">
        <v>0</v>
      </c>
      <c r="L1223" s="1">
        <v>44197</v>
      </c>
      <c r="M1223">
        <v>775</v>
      </c>
      <c r="N1223" s="11">
        <f>_xlfn.SWITCH(Sales[[#This Row],[Subscription Type]],"Basic",10,"Premium",10,"Business",25,"Enterprise",27)</f>
        <v>25</v>
      </c>
      <c r="O1223">
        <f>IF(Sales[[#This Row],[Number of Users]]-Sales[[#This Row],[Licenses Bought]]&lt;0,0,Sales[[#This Row],[Number of Users]]-Sales[[#This Row],[Licenses Bought]])</f>
        <v>8</v>
      </c>
      <c r="P1223" s="3">
        <f>IF(Sales[[#This Row],[Sales Month]]=MAX(Sales[Sales Month]),Sales[[#This Row],[Upsell $ Per Non-Paying User]]*Sales[[#This Row],[Non-Paying Users]],0)</f>
        <v>0</v>
      </c>
      <c r="Q1223" t="str">
        <f>_xlfn.IFS(Sales[[#This Row],[Current Upsell $]]=0," ",Sales[[#This Row],[Current Upsell $]]&gt;=400,"High",Sales[[#This Row],[Current Upsell $]]&gt;=100,"Medium",Sales[[#This Row],[Current Upsell $]]&lt;100,"Low")</f>
        <v xml:space="preserve"> </v>
      </c>
      <c r="R1223" t="str">
        <f>IF(Sales[[#This Row],[Current Upsell $]]&gt;0,_xlfn.TEXTJOIN(" ",FALSE,Sales[[#This Row],[Subscription Type]],Sales[[#This Row],[Upsell Priority]],TEXT(Sales[[#This Row],[Current Upsell $]],"$#")),"")</f>
        <v/>
      </c>
    </row>
    <row r="1224" spans="1:18" x14ac:dyDescent="0.25">
      <c r="A1224">
        <v>100118</v>
      </c>
      <c r="B1224" t="s">
        <v>0</v>
      </c>
      <c r="D1224" s="1"/>
      <c r="E1224" s="1"/>
      <c r="F1224">
        <v>31</v>
      </c>
      <c r="G1224">
        <v>31</v>
      </c>
      <c r="H1224" s="1">
        <v>44075</v>
      </c>
      <c r="I1224" s="1">
        <v>44378</v>
      </c>
      <c r="J1224">
        <v>10</v>
      </c>
      <c r="K1224">
        <v>0</v>
      </c>
      <c r="L1224" s="1">
        <v>44197</v>
      </c>
      <c r="M1224">
        <v>310</v>
      </c>
      <c r="N1224" s="11">
        <f>_xlfn.SWITCH(Sales[[#This Row],[Subscription Type]],"Basic",10,"Premium",10,"Business",25,"Enterprise",27)</f>
        <v>10</v>
      </c>
      <c r="O1224">
        <f>IF(Sales[[#This Row],[Number of Users]]-Sales[[#This Row],[Licenses Bought]]&lt;0,0,Sales[[#This Row],[Number of Users]]-Sales[[#This Row],[Licenses Bought]])</f>
        <v>0</v>
      </c>
      <c r="P1224" s="3">
        <f>IF(Sales[[#This Row],[Sales Month]]=MAX(Sales[Sales Month]),Sales[[#This Row],[Upsell $ Per Non-Paying User]]*Sales[[#This Row],[Non-Paying Users]],0)</f>
        <v>0</v>
      </c>
      <c r="Q1224" t="str">
        <f>_xlfn.IFS(Sales[[#This Row],[Current Upsell $]]=0," ",Sales[[#This Row],[Current Upsell $]]&gt;=400,"High",Sales[[#This Row],[Current Upsell $]]&gt;=100,"Medium",Sales[[#This Row],[Current Upsell $]]&lt;100,"Low")</f>
        <v xml:space="preserve"> </v>
      </c>
      <c r="R1224" t="str">
        <f>IF(Sales[[#This Row],[Current Upsell $]]&gt;0,_xlfn.TEXTJOIN(" ",FALSE,Sales[[#This Row],[Subscription Type]],Sales[[#This Row],[Upsell Priority]],TEXT(Sales[[#This Row],[Current Upsell $]],"$#")),"")</f>
        <v/>
      </c>
    </row>
    <row r="1225" spans="1:18" x14ac:dyDescent="0.25">
      <c r="A1225">
        <v>100119</v>
      </c>
      <c r="B1225" t="s">
        <v>0</v>
      </c>
      <c r="D1225" s="1"/>
      <c r="E1225" s="1"/>
      <c r="F1225">
        <v>26</v>
      </c>
      <c r="G1225">
        <v>40</v>
      </c>
      <c r="H1225" s="1">
        <v>44075</v>
      </c>
      <c r="I1225" s="1">
        <v>44378</v>
      </c>
      <c r="J1225">
        <v>10</v>
      </c>
      <c r="K1225">
        <v>0</v>
      </c>
      <c r="L1225" s="1">
        <v>44197</v>
      </c>
      <c r="M1225">
        <v>260</v>
      </c>
      <c r="N1225" s="11">
        <f>_xlfn.SWITCH(Sales[[#This Row],[Subscription Type]],"Basic",10,"Premium",10,"Business",25,"Enterprise",27)</f>
        <v>10</v>
      </c>
      <c r="O1225">
        <f>IF(Sales[[#This Row],[Number of Users]]-Sales[[#This Row],[Licenses Bought]]&lt;0,0,Sales[[#This Row],[Number of Users]]-Sales[[#This Row],[Licenses Bought]])</f>
        <v>14</v>
      </c>
      <c r="P1225" s="3">
        <f>IF(Sales[[#This Row],[Sales Month]]=MAX(Sales[Sales Month]),Sales[[#This Row],[Upsell $ Per Non-Paying User]]*Sales[[#This Row],[Non-Paying Users]],0)</f>
        <v>0</v>
      </c>
      <c r="Q1225" t="str">
        <f>_xlfn.IFS(Sales[[#This Row],[Current Upsell $]]=0," ",Sales[[#This Row],[Current Upsell $]]&gt;=400,"High",Sales[[#This Row],[Current Upsell $]]&gt;=100,"Medium",Sales[[#This Row],[Current Upsell $]]&lt;100,"Low")</f>
        <v xml:space="preserve"> </v>
      </c>
      <c r="R1225" t="str">
        <f>IF(Sales[[#This Row],[Current Upsell $]]&gt;0,_xlfn.TEXTJOIN(" ",FALSE,Sales[[#This Row],[Subscription Type]],Sales[[#This Row],[Upsell Priority]],TEXT(Sales[[#This Row],[Current Upsell $]],"$#")),"")</f>
        <v/>
      </c>
    </row>
    <row r="1226" spans="1:18" x14ac:dyDescent="0.25">
      <c r="A1226">
        <v>100120</v>
      </c>
      <c r="B1226" t="s">
        <v>1</v>
      </c>
      <c r="D1226" s="1"/>
      <c r="E1226" s="1"/>
      <c r="F1226">
        <v>16</v>
      </c>
      <c r="G1226">
        <v>17</v>
      </c>
      <c r="H1226" s="1">
        <v>44075</v>
      </c>
      <c r="I1226" s="1">
        <v>44378</v>
      </c>
      <c r="J1226">
        <v>10</v>
      </c>
      <c r="K1226">
        <v>0</v>
      </c>
      <c r="L1226" s="1">
        <v>44197</v>
      </c>
      <c r="M1226">
        <v>400</v>
      </c>
      <c r="N1226" s="11">
        <f>_xlfn.SWITCH(Sales[[#This Row],[Subscription Type]],"Basic",10,"Premium",10,"Business",25,"Enterprise",27)</f>
        <v>25</v>
      </c>
      <c r="O1226">
        <f>IF(Sales[[#This Row],[Number of Users]]-Sales[[#This Row],[Licenses Bought]]&lt;0,0,Sales[[#This Row],[Number of Users]]-Sales[[#This Row],[Licenses Bought]])</f>
        <v>1</v>
      </c>
      <c r="P1226" s="3">
        <f>IF(Sales[[#This Row],[Sales Month]]=MAX(Sales[Sales Month]),Sales[[#This Row],[Upsell $ Per Non-Paying User]]*Sales[[#This Row],[Non-Paying Users]],0)</f>
        <v>0</v>
      </c>
      <c r="Q1226" t="str">
        <f>_xlfn.IFS(Sales[[#This Row],[Current Upsell $]]=0," ",Sales[[#This Row],[Current Upsell $]]&gt;=400,"High",Sales[[#This Row],[Current Upsell $]]&gt;=100,"Medium",Sales[[#This Row],[Current Upsell $]]&lt;100,"Low")</f>
        <v xml:space="preserve"> </v>
      </c>
      <c r="R1226" t="str">
        <f>IF(Sales[[#This Row],[Current Upsell $]]&gt;0,_xlfn.TEXTJOIN(" ",FALSE,Sales[[#This Row],[Subscription Type]],Sales[[#This Row],[Upsell Priority]],TEXT(Sales[[#This Row],[Current Upsell $]],"$#")),"")</f>
        <v/>
      </c>
    </row>
    <row r="1227" spans="1:18" x14ac:dyDescent="0.25">
      <c r="A1227">
        <v>100121</v>
      </c>
      <c r="B1227" t="s">
        <v>1</v>
      </c>
      <c r="D1227" s="1"/>
      <c r="E1227" s="1"/>
      <c r="F1227">
        <v>16</v>
      </c>
      <c r="G1227">
        <v>19</v>
      </c>
      <c r="H1227" s="1">
        <v>44075</v>
      </c>
      <c r="I1227" s="1">
        <v>44378</v>
      </c>
      <c r="J1227">
        <v>10</v>
      </c>
      <c r="K1227">
        <v>0</v>
      </c>
      <c r="L1227" s="1">
        <v>44197</v>
      </c>
      <c r="M1227">
        <v>400</v>
      </c>
      <c r="N1227" s="11">
        <f>_xlfn.SWITCH(Sales[[#This Row],[Subscription Type]],"Basic",10,"Premium",10,"Business",25,"Enterprise",27)</f>
        <v>25</v>
      </c>
      <c r="O1227">
        <f>IF(Sales[[#This Row],[Number of Users]]-Sales[[#This Row],[Licenses Bought]]&lt;0,0,Sales[[#This Row],[Number of Users]]-Sales[[#This Row],[Licenses Bought]])</f>
        <v>3</v>
      </c>
      <c r="P1227" s="3">
        <f>IF(Sales[[#This Row],[Sales Month]]=MAX(Sales[Sales Month]),Sales[[#This Row],[Upsell $ Per Non-Paying User]]*Sales[[#This Row],[Non-Paying Users]],0)</f>
        <v>0</v>
      </c>
      <c r="Q1227" t="str">
        <f>_xlfn.IFS(Sales[[#This Row],[Current Upsell $]]=0," ",Sales[[#This Row],[Current Upsell $]]&gt;=400,"High",Sales[[#This Row],[Current Upsell $]]&gt;=100,"Medium",Sales[[#This Row],[Current Upsell $]]&lt;100,"Low")</f>
        <v xml:space="preserve"> </v>
      </c>
      <c r="R1227" t="str">
        <f>IF(Sales[[#This Row],[Current Upsell $]]&gt;0,_xlfn.TEXTJOIN(" ",FALSE,Sales[[#This Row],[Subscription Type]],Sales[[#This Row],[Upsell Priority]],TEXT(Sales[[#This Row],[Current Upsell $]],"$#")),"")</f>
        <v/>
      </c>
    </row>
    <row r="1228" spans="1:18" x14ac:dyDescent="0.25">
      <c r="A1228">
        <v>100122</v>
      </c>
      <c r="B1228" t="s">
        <v>0</v>
      </c>
      <c r="D1228" s="1"/>
      <c r="E1228" s="1"/>
      <c r="F1228">
        <v>14</v>
      </c>
      <c r="G1228">
        <v>18</v>
      </c>
      <c r="H1228" s="1">
        <v>44075</v>
      </c>
      <c r="I1228" s="1">
        <v>44378</v>
      </c>
      <c r="J1228">
        <v>10</v>
      </c>
      <c r="K1228">
        <v>0</v>
      </c>
      <c r="L1228" s="1">
        <v>44197</v>
      </c>
      <c r="M1228">
        <v>140</v>
      </c>
      <c r="N1228" s="11">
        <f>_xlfn.SWITCH(Sales[[#This Row],[Subscription Type]],"Basic",10,"Premium",10,"Business",25,"Enterprise",27)</f>
        <v>10</v>
      </c>
      <c r="O1228">
        <f>IF(Sales[[#This Row],[Number of Users]]-Sales[[#This Row],[Licenses Bought]]&lt;0,0,Sales[[#This Row],[Number of Users]]-Sales[[#This Row],[Licenses Bought]])</f>
        <v>4</v>
      </c>
      <c r="P1228" s="3">
        <f>IF(Sales[[#This Row],[Sales Month]]=MAX(Sales[Sales Month]),Sales[[#This Row],[Upsell $ Per Non-Paying User]]*Sales[[#This Row],[Non-Paying Users]],0)</f>
        <v>0</v>
      </c>
      <c r="Q1228" t="str">
        <f>_xlfn.IFS(Sales[[#This Row],[Current Upsell $]]=0," ",Sales[[#This Row],[Current Upsell $]]&gt;=400,"High",Sales[[#This Row],[Current Upsell $]]&gt;=100,"Medium",Sales[[#This Row],[Current Upsell $]]&lt;100,"Low")</f>
        <v xml:space="preserve"> </v>
      </c>
      <c r="R1228" t="str">
        <f>IF(Sales[[#This Row],[Current Upsell $]]&gt;0,_xlfn.TEXTJOIN(" ",FALSE,Sales[[#This Row],[Subscription Type]],Sales[[#This Row],[Upsell Priority]],TEXT(Sales[[#This Row],[Current Upsell $]],"$#")),"")</f>
        <v/>
      </c>
    </row>
    <row r="1229" spans="1:18" x14ac:dyDescent="0.25">
      <c r="A1229">
        <v>100124</v>
      </c>
      <c r="B1229" t="s">
        <v>3</v>
      </c>
      <c r="F1229">
        <v>0</v>
      </c>
      <c r="G1229">
        <v>10</v>
      </c>
      <c r="H1229" s="1">
        <v>44075</v>
      </c>
      <c r="I1229" s="1">
        <v>44378</v>
      </c>
      <c r="J1229">
        <v>10</v>
      </c>
      <c r="K1229">
        <v>0</v>
      </c>
      <c r="L1229" s="1">
        <v>44197</v>
      </c>
      <c r="M1229">
        <v>0</v>
      </c>
      <c r="N1229" s="11">
        <f>_xlfn.SWITCH(Sales[[#This Row],[Subscription Type]],"Basic",10,"Premium",10,"Business",25,"Enterprise",27)</f>
        <v>10</v>
      </c>
      <c r="O1229">
        <f>IF(Sales[[#This Row],[Number of Users]]-Sales[[#This Row],[Licenses Bought]]&lt;0,0,Sales[[#This Row],[Number of Users]]-Sales[[#This Row],[Licenses Bought]])</f>
        <v>10</v>
      </c>
      <c r="P1229" s="3">
        <f>IF(Sales[[#This Row],[Sales Month]]=MAX(Sales[Sales Month]),Sales[[#This Row],[Upsell $ Per Non-Paying User]]*Sales[[#This Row],[Non-Paying Users]],0)</f>
        <v>0</v>
      </c>
      <c r="Q1229" t="str">
        <f>_xlfn.IFS(Sales[[#This Row],[Current Upsell $]]=0," ",Sales[[#This Row],[Current Upsell $]]&gt;=400,"High",Sales[[#This Row],[Current Upsell $]]&gt;=100,"Medium",Sales[[#This Row],[Current Upsell $]]&lt;100,"Low")</f>
        <v xml:space="preserve"> </v>
      </c>
      <c r="R1229" t="str">
        <f>IF(Sales[[#This Row],[Current Upsell $]]&gt;0,_xlfn.TEXTJOIN(" ",FALSE,Sales[[#This Row],[Subscription Type]],Sales[[#This Row],[Upsell Priority]],TEXT(Sales[[#This Row],[Current Upsell $]],"$#")),"")</f>
        <v/>
      </c>
    </row>
    <row r="1230" spans="1:18" x14ac:dyDescent="0.25">
      <c r="A1230">
        <v>100125</v>
      </c>
      <c r="B1230" t="s">
        <v>1</v>
      </c>
      <c r="D1230" s="1"/>
      <c r="E1230" s="1"/>
      <c r="F1230">
        <v>11</v>
      </c>
      <c r="G1230">
        <v>12</v>
      </c>
      <c r="H1230" s="1">
        <v>44075</v>
      </c>
      <c r="I1230" s="1">
        <v>44378</v>
      </c>
      <c r="J1230">
        <v>10</v>
      </c>
      <c r="K1230">
        <v>0</v>
      </c>
      <c r="L1230" s="1">
        <v>44197</v>
      </c>
      <c r="M1230">
        <v>275</v>
      </c>
      <c r="N1230" s="11">
        <f>_xlfn.SWITCH(Sales[[#This Row],[Subscription Type]],"Basic",10,"Premium",10,"Business",25,"Enterprise",27)</f>
        <v>25</v>
      </c>
      <c r="O1230">
        <f>IF(Sales[[#This Row],[Number of Users]]-Sales[[#This Row],[Licenses Bought]]&lt;0,0,Sales[[#This Row],[Number of Users]]-Sales[[#This Row],[Licenses Bought]])</f>
        <v>1</v>
      </c>
      <c r="P1230" s="3">
        <f>IF(Sales[[#This Row],[Sales Month]]=MAX(Sales[Sales Month]),Sales[[#This Row],[Upsell $ Per Non-Paying User]]*Sales[[#This Row],[Non-Paying Users]],0)</f>
        <v>0</v>
      </c>
      <c r="Q1230" t="str">
        <f>_xlfn.IFS(Sales[[#This Row],[Current Upsell $]]=0," ",Sales[[#This Row],[Current Upsell $]]&gt;=400,"High",Sales[[#This Row],[Current Upsell $]]&gt;=100,"Medium",Sales[[#This Row],[Current Upsell $]]&lt;100,"Low")</f>
        <v xml:space="preserve"> </v>
      </c>
      <c r="R1230" t="str">
        <f>IF(Sales[[#This Row],[Current Upsell $]]&gt;0,_xlfn.TEXTJOIN(" ",FALSE,Sales[[#This Row],[Subscription Type]],Sales[[#This Row],[Upsell Priority]],TEXT(Sales[[#This Row],[Current Upsell $]],"$#")),"")</f>
        <v/>
      </c>
    </row>
    <row r="1231" spans="1:18" x14ac:dyDescent="0.25">
      <c r="A1231">
        <v>100126</v>
      </c>
      <c r="B1231" t="s">
        <v>0</v>
      </c>
      <c r="D1231" s="1"/>
      <c r="E1231" s="1"/>
      <c r="F1231">
        <v>11</v>
      </c>
      <c r="G1231">
        <v>15</v>
      </c>
      <c r="H1231" s="1">
        <v>44075</v>
      </c>
      <c r="I1231" s="1">
        <v>44378</v>
      </c>
      <c r="J1231">
        <v>10</v>
      </c>
      <c r="K1231">
        <v>0</v>
      </c>
      <c r="L1231" s="1">
        <v>44197</v>
      </c>
      <c r="M1231">
        <v>110</v>
      </c>
      <c r="N1231" s="11">
        <f>_xlfn.SWITCH(Sales[[#This Row],[Subscription Type]],"Basic",10,"Premium",10,"Business",25,"Enterprise",27)</f>
        <v>10</v>
      </c>
      <c r="O1231">
        <f>IF(Sales[[#This Row],[Number of Users]]-Sales[[#This Row],[Licenses Bought]]&lt;0,0,Sales[[#This Row],[Number of Users]]-Sales[[#This Row],[Licenses Bought]])</f>
        <v>4</v>
      </c>
      <c r="P1231" s="3">
        <f>IF(Sales[[#This Row],[Sales Month]]=MAX(Sales[Sales Month]),Sales[[#This Row],[Upsell $ Per Non-Paying User]]*Sales[[#This Row],[Non-Paying Users]],0)</f>
        <v>0</v>
      </c>
      <c r="Q1231" t="str">
        <f>_xlfn.IFS(Sales[[#This Row],[Current Upsell $]]=0," ",Sales[[#This Row],[Current Upsell $]]&gt;=400,"High",Sales[[#This Row],[Current Upsell $]]&gt;=100,"Medium",Sales[[#This Row],[Current Upsell $]]&lt;100,"Low")</f>
        <v xml:space="preserve"> </v>
      </c>
      <c r="R1231" t="str">
        <f>IF(Sales[[#This Row],[Current Upsell $]]&gt;0,_xlfn.TEXTJOIN(" ",FALSE,Sales[[#This Row],[Subscription Type]],Sales[[#This Row],[Upsell Priority]],TEXT(Sales[[#This Row],[Current Upsell $]],"$#")),"")</f>
        <v/>
      </c>
    </row>
    <row r="1232" spans="1:18" x14ac:dyDescent="0.25">
      <c r="A1232">
        <v>100127</v>
      </c>
      <c r="B1232" t="s">
        <v>0</v>
      </c>
      <c r="D1232" s="1"/>
      <c r="E1232" s="1"/>
      <c r="F1232">
        <v>10</v>
      </c>
      <c r="G1232">
        <v>11</v>
      </c>
      <c r="H1232" s="1">
        <v>44075</v>
      </c>
      <c r="I1232" s="1">
        <v>44378</v>
      </c>
      <c r="J1232">
        <v>10</v>
      </c>
      <c r="K1232">
        <v>0</v>
      </c>
      <c r="L1232" s="1">
        <v>44197</v>
      </c>
      <c r="M1232">
        <v>100</v>
      </c>
      <c r="N1232" s="11">
        <f>_xlfn.SWITCH(Sales[[#This Row],[Subscription Type]],"Basic",10,"Premium",10,"Business",25,"Enterprise",27)</f>
        <v>10</v>
      </c>
      <c r="O1232">
        <f>IF(Sales[[#This Row],[Number of Users]]-Sales[[#This Row],[Licenses Bought]]&lt;0,0,Sales[[#This Row],[Number of Users]]-Sales[[#This Row],[Licenses Bought]])</f>
        <v>1</v>
      </c>
      <c r="P1232" s="3">
        <f>IF(Sales[[#This Row],[Sales Month]]=MAX(Sales[Sales Month]),Sales[[#This Row],[Upsell $ Per Non-Paying User]]*Sales[[#This Row],[Non-Paying Users]],0)</f>
        <v>0</v>
      </c>
      <c r="Q1232" t="str">
        <f>_xlfn.IFS(Sales[[#This Row],[Current Upsell $]]=0," ",Sales[[#This Row],[Current Upsell $]]&gt;=400,"High",Sales[[#This Row],[Current Upsell $]]&gt;=100,"Medium",Sales[[#This Row],[Current Upsell $]]&lt;100,"Low")</f>
        <v xml:space="preserve"> </v>
      </c>
      <c r="R1232" t="str">
        <f>IF(Sales[[#This Row],[Current Upsell $]]&gt;0,_xlfn.TEXTJOIN(" ",FALSE,Sales[[#This Row],[Subscription Type]],Sales[[#This Row],[Upsell Priority]],TEXT(Sales[[#This Row],[Current Upsell $]],"$#")),"")</f>
        <v/>
      </c>
    </row>
    <row r="1233" spans="1:18" x14ac:dyDescent="0.25">
      <c r="A1233">
        <v>100129</v>
      </c>
      <c r="B1233" t="s">
        <v>3</v>
      </c>
      <c r="F1233">
        <v>0</v>
      </c>
      <c r="G1233">
        <v>8</v>
      </c>
      <c r="H1233" s="1">
        <v>44075</v>
      </c>
      <c r="I1233" s="1">
        <v>44197</v>
      </c>
      <c r="J1233">
        <v>4</v>
      </c>
      <c r="K1233">
        <v>5</v>
      </c>
      <c r="L1233" s="1">
        <v>44197</v>
      </c>
      <c r="M1233">
        <v>0</v>
      </c>
      <c r="N1233" s="11">
        <f>_xlfn.SWITCH(Sales[[#This Row],[Subscription Type]],"Basic",10,"Premium",10,"Business",25,"Enterprise",27)</f>
        <v>10</v>
      </c>
      <c r="O1233">
        <f>IF(Sales[[#This Row],[Number of Users]]-Sales[[#This Row],[Licenses Bought]]&lt;0,0,Sales[[#This Row],[Number of Users]]-Sales[[#This Row],[Licenses Bought]])</f>
        <v>8</v>
      </c>
      <c r="P1233" s="3">
        <f>IF(Sales[[#This Row],[Sales Month]]=MAX(Sales[Sales Month]),Sales[[#This Row],[Upsell $ Per Non-Paying User]]*Sales[[#This Row],[Non-Paying Users]],0)</f>
        <v>0</v>
      </c>
      <c r="Q1233" t="str">
        <f>_xlfn.IFS(Sales[[#This Row],[Current Upsell $]]=0," ",Sales[[#This Row],[Current Upsell $]]&gt;=400,"High",Sales[[#This Row],[Current Upsell $]]&gt;=100,"Medium",Sales[[#This Row],[Current Upsell $]]&lt;100,"Low")</f>
        <v xml:space="preserve"> </v>
      </c>
      <c r="R1233" t="str">
        <f>IF(Sales[[#This Row],[Current Upsell $]]&gt;0,_xlfn.TEXTJOIN(" ",FALSE,Sales[[#This Row],[Subscription Type]],Sales[[#This Row],[Upsell Priority]],TEXT(Sales[[#This Row],[Current Upsell $]],"$#")),"")</f>
        <v/>
      </c>
    </row>
    <row r="1234" spans="1:18" x14ac:dyDescent="0.25">
      <c r="A1234">
        <v>100130</v>
      </c>
      <c r="B1234" t="s">
        <v>3</v>
      </c>
      <c r="F1234">
        <v>0</v>
      </c>
      <c r="G1234">
        <v>8</v>
      </c>
      <c r="H1234" s="1">
        <v>44075</v>
      </c>
      <c r="I1234" s="1">
        <v>44378</v>
      </c>
      <c r="J1234">
        <v>10</v>
      </c>
      <c r="K1234">
        <v>0</v>
      </c>
      <c r="L1234" s="1">
        <v>44197</v>
      </c>
      <c r="M1234">
        <v>0</v>
      </c>
      <c r="N1234" s="11">
        <f>_xlfn.SWITCH(Sales[[#This Row],[Subscription Type]],"Basic",10,"Premium",10,"Business",25,"Enterprise",27)</f>
        <v>10</v>
      </c>
      <c r="O1234">
        <f>IF(Sales[[#This Row],[Number of Users]]-Sales[[#This Row],[Licenses Bought]]&lt;0,0,Sales[[#This Row],[Number of Users]]-Sales[[#This Row],[Licenses Bought]])</f>
        <v>8</v>
      </c>
      <c r="P1234" s="3">
        <f>IF(Sales[[#This Row],[Sales Month]]=MAX(Sales[Sales Month]),Sales[[#This Row],[Upsell $ Per Non-Paying User]]*Sales[[#This Row],[Non-Paying Users]],0)</f>
        <v>0</v>
      </c>
      <c r="Q1234" t="str">
        <f>_xlfn.IFS(Sales[[#This Row],[Current Upsell $]]=0," ",Sales[[#This Row],[Current Upsell $]]&gt;=400,"High",Sales[[#This Row],[Current Upsell $]]&gt;=100,"Medium",Sales[[#This Row],[Current Upsell $]]&lt;100,"Low")</f>
        <v xml:space="preserve"> </v>
      </c>
      <c r="R1234" t="str">
        <f>IF(Sales[[#This Row],[Current Upsell $]]&gt;0,_xlfn.TEXTJOIN(" ",FALSE,Sales[[#This Row],[Subscription Type]],Sales[[#This Row],[Upsell Priority]],TEXT(Sales[[#This Row],[Current Upsell $]],"$#")),"")</f>
        <v/>
      </c>
    </row>
    <row r="1235" spans="1:18" x14ac:dyDescent="0.25">
      <c r="A1235">
        <v>100132</v>
      </c>
      <c r="B1235" t="s">
        <v>3</v>
      </c>
      <c r="F1235">
        <v>0</v>
      </c>
      <c r="G1235">
        <v>3</v>
      </c>
      <c r="H1235" s="1">
        <v>44075</v>
      </c>
      <c r="I1235" s="1">
        <v>44256</v>
      </c>
      <c r="J1235">
        <v>6</v>
      </c>
      <c r="K1235">
        <v>3</v>
      </c>
      <c r="L1235" s="1">
        <v>44197</v>
      </c>
      <c r="M1235">
        <v>0</v>
      </c>
      <c r="N1235" s="11">
        <f>_xlfn.SWITCH(Sales[[#This Row],[Subscription Type]],"Basic",10,"Premium",10,"Business",25,"Enterprise",27)</f>
        <v>10</v>
      </c>
      <c r="O1235">
        <f>IF(Sales[[#This Row],[Number of Users]]-Sales[[#This Row],[Licenses Bought]]&lt;0,0,Sales[[#This Row],[Number of Users]]-Sales[[#This Row],[Licenses Bought]])</f>
        <v>3</v>
      </c>
      <c r="P1235" s="3">
        <f>IF(Sales[[#This Row],[Sales Month]]=MAX(Sales[Sales Month]),Sales[[#This Row],[Upsell $ Per Non-Paying User]]*Sales[[#This Row],[Non-Paying Users]],0)</f>
        <v>0</v>
      </c>
      <c r="Q1235" t="str">
        <f>_xlfn.IFS(Sales[[#This Row],[Current Upsell $]]=0," ",Sales[[#This Row],[Current Upsell $]]&gt;=400,"High",Sales[[#This Row],[Current Upsell $]]&gt;=100,"Medium",Sales[[#This Row],[Current Upsell $]]&lt;100,"Low")</f>
        <v xml:space="preserve"> </v>
      </c>
      <c r="R1235" t="str">
        <f>IF(Sales[[#This Row],[Current Upsell $]]&gt;0,_xlfn.TEXTJOIN(" ",FALSE,Sales[[#This Row],[Subscription Type]],Sales[[#This Row],[Upsell Priority]],TEXT(Sales[[#This Row],[Current Upsell $]],"$#")),"")</f>
        <v/>
      </c>
    </row>
    <row r="1236" spans="1:18" x14ac:dyDescent="0.25">
      <c r="A1236">
        <v>100133</v>
      </c>
      <c r="B1236" t="s">
        <v>3</v>
      </c>
      <c r="F1236">
        <v>0</v>
      </c>
      <c r="G1236">
        <v>2</v>
      </c>
      <c r="H1236" s="1">
        <v>44075</v>
      </c>
      <c r="I1236" s="1">
        <v>44378</v>
      </c>
      <c r="J1236">
        <v>10</v>
      </c>
      <c r="K1236">
        <v>0</v>
      </c>
      <c r="L1236" s="1">
        <v>44197</v>
      </c>
      <c r="M1236">
        <v>0</v>
      </c>
      <c r="N1236" s="11">
        <f>_xlfn.SWITCH(Sales[[#This Row],[Subscription Type]],"Basic",10,"Premium",10,"Business",25,"Enterprise",27)</f>
        <v>10</v>
      </c>
      <c r="O1236">
        <f>IF(Sales[[#This Row],[Number of Users]]-Sales[[#This Row],[Licenses Bought]]&lt;0,0,Sales[[#This Row],[Number of Users]]-Sales[[#This Row],[Licenses Bought]])</f>
        <v>2</v>
      </c>
      <c r="P1236" s="3">
        <f>IF(Sales[[#This Row],[Sales Month]]=MAX(Sales[Sales Month]),Sales[[#This Row],[Upsell $ Per Non-Paying User]]*Sales[[#This Row],[Non-Paying Users]],0)</f>
        <v>0</v>
      </c>
      <c r="Q1236" t="str">
        <f>_xlfn.IFS(Sales[[#This Row],[Current Upsell $]]=0," ",Sales[[#This Row],[Current Upsell $]]&gt;=400,"High",Sales[[#This Row],[Current Upsell $]]&gt;=100,"Medium",Sales[[#This Row],[Current Upsell $]]&lt;100,"Low")</f>
        <v xml:space="preserve"> </v>
      </c>
      <c r="R1236" t="str">
        <f>IF(Sales[[#This Row],[Current Upsell $]]&gt;0,_xlfn.TEXTJOIN(" ",FALSE,Sales[[#This Row],[Subscription Type]],Sales[[#This Row],[Upsell Priority]],TEXT(Sales[[#This Row],[Current Upsell $]],"$#")),"")</f>
        <v/>
      </c>
    </row>
    <row r="1237" spans="1:18" x14ac:dyDescent="0.25">
      <c r="A1237">
        <v>100134</v>
      </c>
      <c r="B1237" t="s">
        <v>0</v>
      </c>
      <c r="F1237">
        <v>1</v>
      </c>
      <c r="G1237">
        <v>2</v>
      </c>
      <c r="H1237" s="1">
        <v>44075</v>
      </c>
      <c r="I1237" s="1">
        <v>44348</v>
      </c>
      <c r="J1237">
        <v>9</v>
      </c>
      <c r="K1237">
        <v>0</v>
      </c>
      <c r="L1237" s="1">
        <v>44197</v>
      </c>
      <c r="M1237">
        <v>10</v>
      </c>
      <c r="N1237" s="11">
        <f>_xlfn.SWITCH(Sales[[#This Row],[Subscription Type]],"Basic",10,"Premium",10,"Business",25,"Enterprise",27)</f>
        <v>10</v>
      </c>
      <c r="O1237">
        <f>IF(Sales[[#This Row],[Number of Users]]-Sales[[#This Row],[Licenses Bought]]&lt;0,0,Sales[[#This Row],[Number of Users]]-Sales[[#This Row],[Licenses Bought]])</f>
        <v>1</v>
      </c>
      <c r="P1237" s="3">
        <f>IF(Sales[[#This Row],[Sales Month]]=MAX(Sales[Sales Month]),Sales[[#This Row],[Upsell $ Per Non-Paying User]]*Sales[[#This Row],[Non-Paying Users]],0)</f>
        <v>0</v>
      </c>
      <c r="Q1237" t="str">
        <f>_xlfn.IFS(Sales[[#This Row],[Current Upsell $]]=0," ",Sales[[#This Row],[Current Upsell $]]&gt;=400,"High",Sales[[#This Row],[Current Upsell $]]&gt;=100,"Medium",Sales[[#This Row],[Current Upsell $]]&lt;100,"Low")</f>
        <v xml:space="preserve"> </v>
      </c>
      <c r="R1237" t="str">
        <f>IF(Sales[[#This Row],[Current Upsell $]]&gt;0,_xlfn.TEXTJOIN(" ",FALSE,Sales[[#This Row],[Subscription Type]],Sales[[#This Row],[Upsell Priority]],TEXT(Sales[[#This Row],[Current Upsell $]],"$#")),"")</f>
        <v/>
      </c>
    </row>
    <row r="1238" spans="1:18" x14ac:dyDescent="0.25">
      <c r="A1238">
        <v>100135</v>
      </c>
      <c r="B1238" t="s">
        <v>3</v>
      </c>
      <c r="F1238">
        <v>0</v>
      </c>
      <c r="G1238">
        <v>2</v>
      </c>
      <c r="H1238" s="1">
        <v>44075</v>
      </c>
      <c r="I1238" s="1">
        <v>44378</v>
      </c>
      <c r="J1238">
        <v>10</v>
      </c>
      <c r="K1238">
        <v>0</v>
      </c>
      <c r="L1238" s="1">
        <v>44197</v>
      </c>
      <c r="M1238">
        <v>0</v>
      </c>
      <c r="N1238" s="11">
        <f>_xlfn.SWITCH(Sales[[#This Row],[Subscription Type]],"Basic",10,"Premium",10,"Business",25,"Enterprise",27)</f>
        <v>10</v>
      </c>
      <c r="O1238">
        <f>IF(Sales[[#This Row],[Number of Users]]-Sales[[#This Row],[Licenses Bought]]&lt;0,0,Sales[[#This Row],[Number of Users]]-Sales[[#This Row],[Licenses Bought]])</f>
        <v>2</v>
      </c>
      <c r="P1238" s="3">
        <f>IF(Sales[[#This Row],[Sales Month]]=MAX(Sales[Sales Month]),Sales[[#This Row],[Upsell $ Per Non-Paying User]]*Sales[[#This Row],[Non-Paying Users]],0)</f>
        <v>0</v>
      </c>
      <c r="Q1238" t="str">
        <f>_xlfn.IFS(Sales[[#This Row],[Current Upsell $]]=0," ",Sales[[#This Row],[Current Upsell $]]&gt;=400,"High",Sales[[#This Row],[Current Upsell $]]&gt;=100,"Medium",Sales[[#This Row],[Current Upsell $]]&lt;100,"Low")</f>
        <v xml:space="preserve"> </v>
      </c>
      <c r="R1238" t="str">
        <f>IF(Sales[[#This Row],[Current Upsell $]]&gt;0,_xlfn.TEXTJOIN(" ",FALSE,Sales[[#This Row],[Subscription Type]],Sales[[#This Row],[Upsell Priority]],TEXT(Sales[[#This Row],[Current Upsell $]],"$#")),"")</f>
        <v/>
      </c>
    </row>
    <row r="1239" spans="1:18" x14ac:dyDescent="0.25">
      <c r="A1239">
        <v>100136</v>
      </c>
      <c r="B1239" t="s">
        <v>3</v>
      </c>
      <c r="F1239">
        <v>0</v>
      </c>
      <c r="G1239">
        <v>2</v>
      </c>
      <c r="H1239" s="1">
        <v>44075</v>
      </c>
      <c r="I1239" s="1">
        <v>44197</v>
      </c>
      <c r="J1239">
        <v>4</v>
      </c>
      <c r="K1239">
        <v>5</v>
      </c>
      <c r="L1239" s="1">
        <v>44197</v>
      </c>
      <c r="M1239">
        <v>0</v>
      </c>
      <c r="N1239" s="11">
        <f>_xlfn.SWITCH(Sales[[#This Row],[Subscription Type]],"Basic",10,"Premium",10,"Business",25,"Enterprise",27)</f>
        <v>10</v>
      </c>
      <c r="O1239">
        <f>IF(Sales[[#This Row],[Number of Users]]-Sales[[#This Row],[Licenses Bought]]&lt;0,0,Sales[[#This Row],[Number of Users]]-Sales[[#This Row],[Licenses Bought]])</f>
        <v>2</v>
      </c>
      <c r="P1239" s="3">
        <f>IF(Sales[[#This Row],[Sales Month]]=MAX(Sales[Sales Month]),Sales[[#This Row],[Upsell $ Per Non-Paying User]]*Sales[[#This Row],[Non-Paying Users]],0)</f>
        <v>0</v>
      </c>
      <c r="Q1239" t="str">
        <f>_xlfn.IFS(Sales[[#This Row],[Current Upsell $]]=0," ",Sales[[#This Row],[Current Upsell $]]&gt;=400,"High",Sales[[#This Row],[Current Upsell $]]&gt;=100,"Medium",Sales[[#This Row],[Current Upsell $]]&lt;100,"Low")</f>
        <v xml:space="preserve"> </v>
      </c>
      <c r="R1239" t="str">
        <f>IF(Sales[[#This Row],[Current Upsell $]]&gt;0,_xlfn.TEXTJOIN(" ",FALSE,Sales[[#This Row],[Subscription Type]],Sales[[#This Row],[Upsell Priority]],TEXT(Sales[[#This Row],[Current Upsell $]],"$#")),"")</f>
        <v/>
      </c>
    </row>
    <row r="1240" spans="1:18" x14ac:dyDescent="0.25">
      <c r="A1240">
        <v>100137</v>
      </c>
      <c r="B1240" t="s">
        <v>3</v>
      </c>
      <c r="F1240">
        <v>0</v>
      </c>
      <c r="G1240">
        <v>2</v>
      </c>
      <c r="H1240" s="1">
        <v>44075</v>
      </c>
      <c r="I1240" s="1">
        <v>44287</v>
      </c>
      <c r="J1240">
        <v>7</v>
      </c>
      <c r="K1240">
        <v>2</v>
      </c>
      <c r="L1240" s="1">
        <v>44197</v>
      </c>
      <c r="M1240">
        <v>0</v>
      </c>
      <c r="N1240" s="11">
        <f>_xlfn.SWITCH(Sales[[#This Row],[Subscription Type]],"Basic",10,"Premium",10,"Business",25,"Enterprise",27)</f>
        <v>10</v>
      </c>
      <c r="O1240">
        <f>IF(Sales[[#This Row],[Number of Users]]-Sales[[#This Row],[Licenses Bought]]&lt;0,0,Sales[[#This Row],[Number of Users]]-Sales[[#This Row],[Licenses Bought]])</f>
        <v>2</v>
      </c>
      <c r="P1240" s="3">
        <f>IF(Sales[[#This Row],[Sales Month]]=MAX(Sales[Sales Month]),Sales[[#This Row],[Upsell $ Per Non-Paying User]]*Sales[[#This Row],[Non-Paying Users]],0)</f>
        <v>0</v>
      </c>
      <c r="Q1240" t="str">
        <f>_xlfn.IFS(Sales[[#This Row],[Current Upsell $]]=0," ",Sales[[#This Row],[Current Upsell $]]&gt;=400,"High",Sales[[#This Row],[Current Upsell $]]&gt;=100,"Medium",Sales[[#This Row],[Current Upsell $]]&lt;100,"Low")</f>
        <v xml:space="preserve"> </v>
      </c>
      <c r="R1240" t="str">
        <f>IF(Sales[[#This Row],[Current Upsell $]]&gt;0,_xlfn.TEXTJOIN(" ",FALSE,Sales[[#This Row],[Subscription Type]],Sales[[#This Row],[Upsell Priority]],TEXT(Sales[[#This Row],[Current Upsell $]],"$#")),"")</f>
        <v/>
      </c>
    </row>
    <row r="1241" spans="1:18" x14ac:dyDescent="0.25">
      <c r="A1241">
        <v>100138</v>
      </c>
      <c r="B1241" t="s">
        <v>0</v>
      </c>
      <c r="F1241">
        <v>1</v>
      </c>
      <c r="G1241">
        <v>2</v>
      </c>
      <c r="H1241" s="1">
        <v>44075</v>
      </c>
      <c r="I1241" s="1">
        <v>44378</v>
      </c>
      <c r="J1241">
        <v>10</v>
      </c>
      <c r="K1241">
        <v>0</v>
      </c>
      <c r="L1241" s="1">
        <v>44197</v>
      </c>
      <c r="M1241">
        <v>10</v>
      </c>
      <c r="N1241" s="11">
        <f>_xlfn.SWITCH(Sales[[#This Row],[Subscription Type]],"Basic",10,"Premium",10,"Business",25,"Enterprise",27)</f>
        <v>10</v>
      </c>
      <c r="O1241">
        <f>IF(Sales[[#This Row],[Number of Users]]-Sales[[#This Row],[Licenses Bought]]&lt;0,0,Sales[[#This Row],[Number of Users]]-Sales[[#This Row],[Licenses Bought]])</f>
        <v>1</v>
      </c>
      <c r="P1241" s="3">
        <f>IF(Sales[[#This Row],[Sales Month]]=MAX(Sales[Sales Month]),Sales[[#This Row],[Upsell $ Per Non-Paying User]]*Sales[[#This Row],[Non-Paying Users]],0)</f>
        <v>0</v>
      </c>
      <c r="Q1241" t="str">
        <f>_xlfn.IFS(Sales[[#This Row],[Current Upsell $]]=0," ",Sales[[#This Row],[Current Upsell $]]&gt;=400,"High",Sales[[#This Row],[Current Upsell $]]&gt;=100,"Medium",Sales[[#This Row],[Current Upsell $]]&lt;100,"Low")</f>
        <v xml:space="preserve"> </v>
      </c>
      <c r="R1241" t="str">
        <f>IF(Sales[[#This Row],[Current Upsell $]]&gt;0,_xlfn.TEXTJOIN(" ",FALSE,Sales[[#This Row],[Subscription Type]],Sales[[#This Row],[Upsell Priority]],TEXT(Sales[[#This Row],[Current Upsell $]],"$#")),"")</f>
        <v/>
      </c>
    </row>
    <row r="1242" spans="1:18" x14ac:dyDescent="0.25">
      <c r="A1242">
        <v>100139</v>
      </c>
      <c r="B1242" t="s">
        <v>3</v>
      </c>
      <c r="F1242">
        <v>0</v>
      </c>
      <c r="G1242">
        <v>2</v>
      </c>
      <c r="H1242" s="1">
        <v>44075</v>
      </c>
      <c r="I1242" s="1">
        <v>44197</v>
      </c>
      <c r="J1242">
        <v>4</v>
      </c>
      <c r="K1242">
        <v>5</v>
      </c>
      <c r="L1242" s="1">
        <v>44197</v>
      </c>
      <c r="M1242">
        <v>0</v>
      </c>
      <c r="N1242" s="11">
        <f>_xlfn.SWITCH(Sales[[#This Row],[Subscription Type]],"Basic",10,"Premium",10,"Business",25,"Enterprise",27)</f>
        <v>10</v>
      </c>
      <c r="O1242">
        <f>IF(Sales[[#This Row],[Number of Users]]-Sales[[#This Row],[Licenses Bought]]&lt;0,0,Sales[[#This Row],[Number of Users]]-Sales[[#This Row],[Licenses Bought]])</f>
        <v>2</v>
      </c>
      <c r="P1242" s="3">
        <f>IF(Sales[[#This Row],[Sales Month]]=MAX(Sales[Sales Month]),Sales[[#This Row],[Upsell $ Per Non-Paying User]]*Sales[[#This Row],[Non-Paying Users]],0)</f>
        <v>0</v>
      </c>
      <c r="Q1242" t="str">
        <f>_xlfn.IFS(Sales[[#This Row],[Current Upsell $]]=0," ",Sales[[#This Row],[Current Upsell $]]&gt;=400,"High",Sales[[#This Row],[Current Upsell $]]&gt;=100,"Medium",Sales[[#This Row],[Current Upsell $]]&lt;100,"Low")</f>
        <v xml:space="preserve"> </v>
      </c>
      <c r="R1242" t="str">
        <f>IF(Sales[[#This Row],[Current Upsell $]]&gt;0,_xlfn.TEXTJOIN(" ",FALSE,Sales[[#This Row],[Subscription Type]],Sales[[#This Row],[Upsell Priority]],TEXT(Sales[[#This Row],[Current Upsell $]],"$#")),"")</f>
        <v/>
      </c>
    </row>
    <row r="1243" spans="1:18" x14ac:dyDescent="0.25">
      <c r="A1243">
        <v>100141</v>
      </c>
      <c r="B1243" t="s">
        <v>0</v>
      </c>
      <c r="D1243" s="1"/>
      <c r="E1243" s="1"/>
      <c r="F1243">
        <v>1</v>
      </c>
      <c r="G1243">
        <v>1</v>
      </c>
      <c r="H1243" s="1">
        <v>44075</v>
      </c>
      <c r="I1243" s="1">
        <v>44378</v>
      </c>
      <c r="J1243">
        <v>10</v>
      </c>
      <c r="K1243">
        <v>0</v>
      </c>
      <c r="L1243" s="1">
        <v>44197</v>
      </c>
      <c r="M1243">
        <v>10</v>
      </c>
      <c r="N1243" s="11">
        <f>_xlfn.SWITCH(Sales[[#This Row],[Subscription Type]],"Basic",10,"Premium",10,"Business",25,"Enterprise",27)</f>
        <v>10</v>
      </c>
      <c r="O1243">
        <f>IF(Sales[[#This Row],[Number of Users]]-Sales[[#This Row],[Licenses Bought]]&lt;0,0,Sales[[#This Row],[Number of Users]]-Sales[[#This Row],[Licenses Bought]])</f>
        <v>0</v>
      </c>
      <c r="P1243" s="3">
        <f>IF(Sales[[#This Row],[Sales Month]]=MAX(Sales[Sales Month]),Sales[[#This Row],[Upsell $ Per Non-Paying User]]*Sales[[#This Row],[Non-Paying Users]],0)</f>
        <v>0</v>
      </c>
      <c r="Q1243" t="str">
        <f>_xlfn.IFS(Sales[[#This Row],[Current Upsell $]]=0," ",Sales[[#This Row],[Current Upsell $]]&gt;=400,"High",Sales[[#This Row],[Current Upsell $]]&gt;=100,"Medium",Sales[[#This Row],[Current Upsell $]]&lt;100,"Low")</f>
        <v xml:space="preserve"> </v>
      </c>
      <c r="R1243" t="str">
        <f>IF(Sales[[#This Row],[Current Upsell $]]&gt;0,_xlfn.TEXTJOIN(" ",FALSE,Sales[[#This Row],[Subscription Type]],Sales[[#This Row],[Upsell Priority]],TEXT(Sales[[#This Row],[Current Upsell $]],"$#")),"")</f>
        <v/>
      </c>
    </row>
    <row r="1244" spans="1:18" x14ac:dyDescent="0.25">
      <c r="A1244">
        <v>100142</v>
      </c>
      <c r="B1244" t="s">
        <v>0</v>
      </c>
      <c r="D1244" s="1"/>
      <c r="E1244" s="1"/>
      <c r="F1244">
        <v>1</v>
      </c>
      <c r="G1244">
        <v>1</v>
      </c>
      <c r="H1244" s="1">
        <v>44075</v>
      </c>
      <c r="I1244" s="1">
        <v>44378</v>
      </c>
      <c r="J1244">
        <v>10</v>
      </c>
      <c r="K1244">
        <v>0</v>
      </c>
      <c r="L1244" s="1">
        <v>44197</v>
      </c>
      <c r="M1244">
        <v>10</v>
      </c>
      <c r="N1244" s="11">
        <f>_xlfn.SWITCH(Sales[[#This Row],[Subscription Type]],"Basic",10,"Premium",10,"Business",25,"Enterprise",27)</f>
        <v>10</v>
      </c>
      <c r="O1244">
        <f>IF(Sales[[#This Row],[Number of Users]]-Sales[[#This Row],[Licenses Bought]]&lt;0,0,Sales[[#This Row],[Number of Users]]-Sales[[#This Row],[Licenses Bought]])</f>
        <v>0</v>
      </c>
      <c r="P1244" s="3">
        <f>IF(Sales[[#This Row],[Sales Month]]=MAX(Sales[Sales Month]),Sales[[#This Row],[Upsell $ Per Non-Paying User]]*Sales[[#This Row],[Non-Paying Users]],0)</f>
        <v>0</v>
      </c>
      <c r="Q1244" t="str">
        <f>_xlfn.IFS(Sales[[#This Row],[Current Upsell $]]=0," ",Sales[[#This Row],[Current Upsell $]]&gt;=400,"High",Sales[[#This Row],[Current Upsell $]]&gt;=100,"Medium",Sales[[#This Row],[Current Upsell $]]&lt;100,"Low")</f>
        <v xml:space="preserve"> </v>
      </c>
      <c r="R1244" t="str">
        <f>IF(Sales[[#This Row],[Current Upsell $]]&gt;0,_xlfn.TEXTJOIN(" ",FALSE,Sales[[#This Row],[Subscription Type]],Sales[[#This Row],[Upsell Priority]],TEXT(Sales[[#This Row],[Current Upsell $]],"$#")),"")</f>
        <v/>
      </c>
    </row>
    <row r="1245" spans="1:18" x14ac:dyDescent="0.25">
      <c r="A1245">
        <v>100143</v>
      </c>
      <c r="B1245" t="s">
        <v>0</v>
      </c>
      <c r="D1245" s="1"/>
      <c r="E1245" s="1"/>
      <c r="F1245">
        <v>1</v>
      </c>
      <c r="G1245">
        <v>2</v>
      </c>
      <c r="H1245" s="1">
        <v>44075</v>
      </c>
      <c r="I1245" s="1">
        <v>44378</v>
      </c>
      <c r="J1245">
        <v>10</v>
      </c>
      <c r="K1245">
        <v>0</v>
      </c>
      <c r="L1245" s="1">
        <v>44197</v>
      </c>
      <c r="M1245">
        <v>10</v>
      </c>
      <c r="N1245" s="11">
        <f>_xlfn.SWITCH(Sales[[#This Row],[Subscription Type]],"Basic",10,"Premium",10,"Business",25,"Enterprise",27)</f>
        <v>10</v>
      </c>
      <c r="O1245">
        <f>IF(Sales[[#This Row],[Number of Users]]-Sales[[#This Row],[Licenses Bought]]&lt;0,0,Sales[[#This Row],[Number of Users]]-Sales[[#This Row],[Licenses Bought]])</f>
        <v>1</v>
      </c>
      <c r="P1245" s="3">
        <f>IF(Sales[[#This Row],[Sales Month]]=MAX(Sales[Sales Month]),Sales[[#This Row],[Upsell $ Per Non-Paying User]]*Sales[[#This Row],[Non-Paying Users]],0)</f>
        <v>0</v>
      </c>
      <c r="Q1245" t="str">
        <f>_xlfn.IFS(Sales[[#This Row],[Current Upsell $]]=0," ",Sales[[#This Row],[Current Upsell $]]&gt;=400,"High",Sales[[#This Row],[Current Upsell $]]&gt;=100,"Medium",Sales[[#This Row],[Current Upsell $]]&lt;100,"Low")</f>
        <v xml:space="preserve"> </v>
      </c>
      <c r="R1245" t="str">
        <f>IF(Sales[[#This Row],[Current Upsell $]]&gt;0,_xlfn.TEXTJOIN(" ",FALSE,Sales[[#This Row],[Subscription Type]],Sales[[#This Row],[Upsell Priority]],TEXT(Sales[[#This Row],[Current Upsell $]],"$#")),"")</f>
        <v/>
      </c>
    </row>
    <row r="1246" spans="1:18" x14ac:dyDescent="0.25">
      <c r="A1246">
        <v>100144</v>
      </c>
      <c r="B1246" t="s">
        <v>0</v>
      </c>
      <c r="D1246" s="1"/>
      <c r="E1246" s="1"/>
      <c r="F1246">
        <v>1</v>
      </c>
      <c r="G1246">
        <v>2</v>
      </c>
      <c r="H1246" s="1">
        <v>44075</v>
      </c>
      <c r="I1246" s="1">
        <v>44378</v>
      </c>
      <c r="J1246">
        <v>10</v>
      </c>
      <c r="K1246">
        <v>0</v>
      </c>
      <c r="L1246" s="1">
        <v>44197</v>
      </c>
      <c r="M1246">
        <v>10</v>
      </c>
      <c r="N1246" s="11">
        <f>_xlfn.SWITCH(Sales[[#This Row],[Subscription Type]],"Basic",10,"Premium",10,"Business",25,"Enterprise",27)</f>
        <v>10</v>
      </c>
      <c r="O1246">
        <f>IF(Sales[[#This Row],[Number of Users]]-Sales[[#This Row],[Licenses Bought]]&lt;0,0,Sales[[#This Row],[Number of Users]]-Sales[[#This Row],[Licenses Bought]])</f>
        <v>1</v>
      </c>
      <c r="P1246" s="3">
        <f>IF(Sales[[#This Row],[Sales Month]]=MAX(Sales[Sales Month]),Sales[[#This Row],[Upsell $ Per Non-Paying User]]*Sales[[#This Row],[Non-Paying Users]],0)</f>
        <v>0</v>
      </c>
      <c r="Q1246" t="str">
        <f>_xlfn.IFS(Sales[[#This Row],[Current Upsell $]]=0," ",Sales[[#This Row],[Current Upsell $]]&gt;=400,"High",Sales[[#This Row],[Current Upsell $]]&gt;=100,"Medium",Sales[[#This Row],[Current Upsell $]]&lt;100,"Low")</f>
        <v xml:space="preserve"> </v>
      </c>
      <c r="R1246" t="str">
        <f>IF(Sales[[#This Row],[Current Upsell $]]&gt;0,_xlfn.TEXTJOIN(" ",FALSE,Sales[[#This Row],[Subscription Type]],Sales[[#This Row],[Upsell Priority]],TEXT(Sales[[#This Row],[Current Upsell $]],"$#")),"")</f>
        <v/>
      </c>
    </row>
    <row r="1247" spans="1:18" x14ac:dyDescent="0.25">
      <c r="A1247">
        <v>100145</v>
      </c>
      <c r="B1247" t="s">
        <v>0</v>
      </c>
      <c r="D1247" s="1"/>
      <c r="E1247" s="1"/>
      <c r="F1247">
        <v>1</v>
      </c>
      <c r="G1247">
        <v>2</v>
      </c>
      <c r="H1247" s="1">
        <v>44075</v>
      </c>
      <c r="I1247" s="1">
        <v>44378</v>
      </c>
      <c r="J1247">
        <v>10</v>
      </c>
      <c r="K1247">
        <v>0</v>
      </c>
      <c r="L1247" s="1">
        <v>44197</v>
      </c>
      <c r="M1247">
        <v>10</v>
      </c>
      <c r="N1247" s="11">
        <f>_xlfn.SWITCH(Sales[[#This Row],[Subscription Type]],"Basic",10,"Premium",10,"Business",25,"Enterprise",27)</f>
        <v>10</v>
      </c>
      <c r="O1247">
        <f>IF(Sales[[#This Row],[Number of Users]]-Sales[[#This Row],[Licenses Bought]]&lt;0,0,Sales[[#This Row],[Number of Users]]-Sales[[#This Row],[Licenses Bought]])</f>
        <v>1</v>
      </c>
      <c r="P1247" s="3">
        <f>IF(Sales[[#This Row],[Sales Month]]=MAX(Sales[Sales Month]),Sales[[#This Row],[Upsell $ Per Non-Paying User]]*Sales[[#This Row],[Non-Paying Users]],0)</f>
        <v>0</v>
      </c>
      <c r="Q1247" t="str">
        <f>_xlfn.IFS(Sales[[#This Row],[Current Upsell $]]=0," ",Sales[[#This Row],[Current Upsell $]]&gt;=400,"High",Sales[[#This Row],[Current Upsell $]]&gt;=100,"Medium",Sales[[#This Row],[Current Upsell $]]&lt;100,"Low")</f>
        <v xml:space="preserve"> </v>
      </c>
      <c r="R1247" t="str">
        <f>IF(Sales[[#This Row],[Current Upsell $]]&gt;0,_xlfn.TEXTJOIN(" ",FALSE,Sales[[#This Row],[Subscription Type]],Sales[[#This Row],[Upsell Priority]],TEXT(Sales[[#This Row],[Current Upsell $]],"$#")),"")</f>
        <v/>
      </c>
    </row>
    <row r="1248" spans="1:18" x14ac:dyDescent="0.25">
      <c r="A1248">
        <v>100146</v>
      </c>
      <c r="B1248" t="s">
        <v>0</v>
      </c>
      <c r="D1248" s="1"/>
      <c r="E1248" s="1"/>
      <c r="F1248">
        <v>41</v>
      </c>
      <c r="G1248">
        <v>60</v>
      </c>
      <c r="H1248" s="1">
        <v>44105</v>
      </c>
      <c r="I1248" s="1">
        <v>44378</v>
      </c>
      <c r="J1248">
        <v>9</v>
      </c>
      <c r="K1248">
        <v>0</v>
      </c>
      <c r="L1248" s="1">
        <v>44197</v>
      </c>
      <c r="M1248">
        <v>410</v>
      </c>
      <c r="N1248" s="11">
        <f>_xlfn.SWITCH(Sales[[#This Row],[Subscription Type]],"Basic",10,"Premium",10,"Business",25,"Enterprise",27)</f>
        <v>10</v>
      </c>
      <c r="O1248">
        <f>IF(Sales[[#This Row],[Number of Users]]-Sales[[#This Row],[Licenses Bought]]&lt;0,0,Sales[[#This Row],[Number of Users]]-Sales[[#This Row],[Licenses Bought]])</f>
        <v>19</v>
      </c>
      <c r="P1248" s="3">
        <f>IF(Sales[[#This Row],[Sales Month]]=MAX(Sales[Sales Month]),Sales[[#This Row],[Upsell $ Per Non-Paying User]]*Sales[[#This Row],[Non-Paying Users]],0)</f>
        <v>0</v>
      </c>
      <c r="Q1248" t="str">
        <f>_xlfn.IFS(Sales[[#This Row],[Current Upsell $]]=0," ",Sales[[#This Row],[Current Upsell $]]&gt;=400,"High",Sales[[#This Row],[Current Upsell $]]&gt;=100,"Medium",Sales[[#This Row],[Current Upsell $]]&lt;100,"Low")</f>
        <v xml:space="preserve"> </v>
      </c>
      <c r="R1248" t="str">
        <f>IF(Sales[[#This Row],[Current Upsell $]]&gt;0,_xlfn.TEXTJOIN(" ",FALSE,Sales[[#This Row],[Subscription Type]],Sales[[#This Row],[Upsell Priority]],TEXT(Sales[[#This Row],[Current Upsell $]],"$#")),"")</f>
        <v/>
      </c>
    </row>
    <row r="1249" spans="1:18" x14ac:dyDescent="0.25">
      <c r="A1249">
        <v>100147</v>
      </c>
      <c r="B1249" t="s">
        <v>0</v>
      </c>
      <c r="D1249" s="1"/>
      <c r="E1249" s="1"/>
      <c r="F1249">
        <v>51</v>
      </c>
      <c r="G1249">
        <v>70</v>
      </c>
      <c r="H1249" s="1">
        <v>44105</v>
      </c>
      <c r="I1249" s="1">
        <v>44378</v>
      </c>
      <c r="J1249">
        <v>9</v>
      </c>
      <c r="K1249">
        <v>0</v>
      </c>
      <c r="L1249" s="1">
        <v>44197</v>
      </c>
      <c r="M1249">
        <v>510</v>
      </c>
      <c r="N1249" s="11">
        <f>_xlfn.SWITCH(Sales[[#This Row],[Subscription Type]],"Basic",10,"Premium",10,"Business",25,"Enterprise",27)</f>
        <v>10</v>
      </c>
      <c r="O1249">
        <f>IF(Sales[[#This Row],[Number of Users]]-Sales[[#This Row],[Licenses Bought]]&lt;0,0,Sales[[#This Row],[Number of Users]]-Sales[[#This Row],[Licenses Bought]])</f>
        <v>19</v>
      </c>
      <c r="P1249" s="3">
        <f>IF(Sales[[#This Row],[Sales Month]]=MAX(Sales[Sales Month]),Sales[[#This Row],[Upsell $ Per Non-Paying User]]*Sales[[#This Row],[Non-Paying Users]],0)</f>
        <v>0</v>
      </c>
      <c r="Q1249" t="str">
        <f>_xlfn.IFS(Sales[[#This Row],[Current Upsell $]]=0," ",Sales[[#This Row],[Current Upsell $]]&gt;=400,"High",Sales[[#This Row],[Current Upsell $]]&gt;=100,"Medium",Sales[[#This Row],[Current Upsell $]]&lt;100,"Low")</f>
        <v xml:space="preserve"> </v>
      </c>
      <c r="R1249" t="str">
        <f>IF(Sales[[#This Row],[Current Upsell $]]&gt;0,_xlfn.TEXTJOIN(" ",FALSE,Sales[[#This Row],[Subscription Type]],Sales[[#This Row],[Upsell Priority]],TEXT(Sales[[#This Row],[Current Upsell $]],"$#")),"")</f>
        <v/>
      </c>
    </row>
    <row r="1250" spans="1:18" x14ac:dyDescent="0.25">
      <c r="A1250">
        <v>100148</v>
      </c>
      <c r="B1250" t="s">
        <v>0</v>
      </c>
      <c r="D1250" s="1"/>
      <c r="E1250" s="1"/>
      <c r="F1250">
        <v>48</v>
      </c>
      <c r="G1250">
        <v>46</v>
      </c>
      <c r="H1250" s="1">
        <v>44105</v>
      </c>
      <c r="I1250" s="1">
        <v>44378</v>
      </c>
      <c r="J1250">
        <v>9</v>
      </c>
      <c r="K1250">
        <v>0</v>
      </c>
      <c r="L1250" s="1">
        <v>44197</v>
      </c>
      <c r="M1250">
        <v>480</v>
      </c>
      <c r="N1250" s="11">
        <f>_xlfn.SWITCH(Sales[[#This Row],[Subscription Type]],"Basic",10,"Premium",10,"Business",25,"Enterprise",27)</f>
        <v>10</v>
      </c>
      <c r="O1250">
        <f>IF(Sales[[#This Row],[Number of Users]]-Sales[[#This Row],[Licenses Bought]]&lt;0,0,Sales[[#This Row],[Number of Users]]-Sales[[#This Row],[Licenses Bought]])</f>
        <v>0</v>
      </c>
      <c r="P1250" s="3">
        <f>IF(Sales[[#This Row],[Sales Month]]=MAX(Sales[Sales Month]),Sales[[#This Row],[Upsell $ Per Non-Paying User]]*Sales[[#This Row],[Non-Paying Users]],0)</f>
        <v>0</v>
      </c>
      <c r="Q1250" t="str">
        <f>_xlfn.IFS(Sales[[#This Row],[Current Upsell $]]=0," ",Sales[[#This Row],[Current Upsell $]]&gt;=400,"High",Sales[[#This Row],[Current Upsell $]]&gt;=100,"Medium",Sales[[#This Row],[Current Upsell $]]&lt;100,"Low")</f>
        <v xml:space="preserve"> </v>
      </c>
      <c r="R1250" t="str">
        <f>IF(Sales[[#This Row],[Current Upsell $]]&gt;0,_xlfn.TEXTJOIN(" ",FALSE,Sales[[#This Row],[Subscription Type]],Sales[[#This Row],[Upsell Priority]],TEXT(Sales[[#This Row],[Current Upsell $]],"$#")),"")</f>
        <v/>
      </c>
    </row>
    <row r="1251" spans="1:18" x14ac:dyDescent="0.25">
      <c r="A1251">
        <v>100149</v>
      </c>
      <c r="B1251" t="s">
        <v>0</v>
      </c>
      <c r="D1251" s="1"/>
      <c r="E1251" s="1"/>
      <c r="F1251">
        <v>33</v>
      </c>
      <c r="G1251">
        <v>42</v>
      </c>
      <c r="H1251" s="1">
        <v>44105</v>
      </c>
      <c r="I1251" s="1">
        <v>44378</v>
      </c>
      <c r="J1251">
        <v>9</v>
      </c>
      <c r="K1251">
        <v>0</v>
      </c>
      <c r="L1251" s="1">
        <v>44197</v>
      </c>
      <c r="M1251">
        <v>330</v>
      </c>
      <c r="N1251" s="11">
        <f>_xlfn.SWITCH(Sales[[#This Row],[Subscription Type]],"Basic",10,"Premium",10,"Business",25,"Enterprise",27)</f>
        <v>10</v>
      </c>
      <c r="O1251">
        <f>IF(Sales[[#This Row],[Number of Users]]-Sales[[#This Row],[Licenses Bought]]&lt;0,0,Sales[[#This Row],[Number of Users]]-Sales[[#This Row],[Licenses Bought]])</f>
        <v>9</v>
      </c>
      <c r="P1251" s="3">
        <f>IF(Sales[[#This Row],[Sales Month]]=MAX(Sales[Sales Month]),Sales[[#This Row],[Upsell $ Per Non-Paying User]]*Sales[[#This Row],[Non-Paying Users]],0)</f>
        <v>0</v>
      </c>
      <c r="Q1251" t="str">
        <f>_xlfn.IFS(Sales[[#This Row],[Current Upsell $]]=0," ",Sales[[#This Row],[Current Upsell $]]&gt;=400,"High",Sales[[#This Row],[Current Upsell $]]&gt;=100,"Medium",Sales[[#This Row],[Current Upsell $]]&lt;100,"Low")</f>
        <v xml:space="preserve"> </v>
      </c>
      <c r="R1251" t="str">
        <f>IF(Sales[[#This Row],[Current Upsell $]]&gt;0,_xlfn.TEXTJOIN(" ",FALSE,Sales[[#This Row],[Subscription Type]],Sales[[#This Row],[Upsell Priority]],TEXT(Sales[[#This Row],[Current Upsell $]],"$#")),"")</f>
        <v/>
      </c>
    </row>
    <row r="1252" spans="1:18" x14ac:dyDescent="0.25">
      <c r="A1252">
        <v>100150</v>
      </c>
      <c r="B1252" t="s">
        <v>0</v>
      </c>
      <c r="D1252" s="1"/>
      <c r="E1252" s="1"/>
      <c r="F1252">
        <v>23</v>
      </c>
      <c r="G1252">
        <v>33</v>
      </c>
      <c r="H1252" s="1">
        <v>44105</v>
      </c>
      <c r="I1252" s="1">
        <v>44378</v>
      </c>
      <c r="J1252">
        <v>9</v>
      </c>
      <c r="K1252">
        <v>0</v>
      </c>
      <c r="L1252" s="1">
        <v>44197</v>
      </c>
      <c r="M1252">
        <v>230</v>
      </c>
      <c r="N1252" s="11">
        <f>_xlfn.SWITCH(Sales[[#This Row],[Subscription Type]],"Basic",10,"Premium",10,"Business",25,"Enterprise",27)</f>
        <v>10</v>
      </c>
      <c r="O1252">
        <f>IF(Sales[[#This Row],[Number of Users]]-Sales[[#This Row],[Licenses Bought]]&lt;0,0,Sales[[#This Row],[Number of Users]]-Sales[[#This Row],[Licenses Bought]])</f>
        <v>10</v>
      </c>
      <c r="P1252" s="3">
        <f>IF(Sales[[#This Row],[Sales Month]]=MAX(Sales[Sales Month]),Sales[[#This Row],[Upsell $ Per Non-Paying User]]*Sales[[#This Row],[Non-Paying Users]],0)</f>
        <v>0</v>
      </c>
      <c r="Q1252" t="str">
        <f>_xlfn.IFS(Sales[[#This Row],[Current Upsell $]]=0," ",Sales[[#This Row],[Current Upsell $]]&gt;=400,"High",Sales[[#This Row],[Current Upsell $]]&gt;=100,"Medium",Sales[[#This Row],[Current Upsell $]]&lt;100,"Low")</f>
        <v xml:space="preserve"> </v>
      </c>
      <c r="R1252" t="str">
        <f>IF(Sales[[#This Row],[Current Upsell $]]&gt;0,_xlfn.TEXTJOIN(" ",FALSE,Sales[[#This Row],[Subscription Type]],Sales[[#This Row],[Upsell Priority]],TEXT(Sales[[#This Row],[Current Upsell $]],"$#")),"")</f>
        <v/>
      </c>
    </row>
    <row r="1253" spans="1:18" x14ac:dyDescent="0.25">
      <c r="A1253">
        <v>100151</v>
      </c>
      <c r="B1253" t="s">
        <v>0</v>
      </c>
      <c r="D1253" s="1"/>
      <c r="E1253" s="1"/>
      <c r="F1253">
        <v>16</v>
      </c>
      <c r="G1253">
        <v>29</v>
      </c>
      <c r="H1253" s="1">
        <v>44105</v>
      </c>
      <c r="I1253" s="1">
        <v>44378</v>
      </c>
      <c r="J1253">
        <v>9</v>
      </c>
      <c r="K1253">
        <v>0</v>
      </c>
      <c r="L1253" s="1">
        <v>44197</v>
      </c>
      <c r="M1253">
        <v>160</v>
      </c>
      <c r="N1253" s="11">
        <f>_xlfn.SWITCH(Sales[[#This Row],[Subscription Type]],"Basic",10,"Premium",10,"Business",25,"Enterprise",27)</f>
        <v>10</v>
      </c>
      <c r="O1253">
        <f>IF(Sales[[#This Row],[Number of Users]]-Sales[[#This Row],[Licenses Bought]]&lt;0,0,Sales[[#This Row],[Number of Users]]-Sales[[#This Row],[Licenses Bought]])</f>
        <v>13</v>
      </c>
      <c r="P1253" s="3">
        <f>IF(Sales[[#This Row],[Sales Month]]=MAX(Sales[Sales Month]),Sales[[#This Row],[Upsell $ Per Non-Paying User]]*Sales[[#This Row],[Non-Paying Users]],0)</f>
        <v>0</v>
      </c>
      <c r="Q1253" t="str">
        <f>_xlfn.IFS(Sales[[#This Row],[Current Upsell $]]=0," ",Sales[[#This Row],[Current Upsell $]]&gt;=400,"High",Sales[[#This Row],[Current Upsell $]]&gt;=100,"Medium",Sales[[#This Row],[Current Upsell $]]&lt;100,"Low")</f>
        <v xml:space="preserve"> </v>
      </c>
      <c r="R1253" t="str">
        <f>IF(Sales[[#This Row],[Current Upsell $]]&gt;0,_xlfn.TEXTJOIN(" ",FALSE,Sales[[#This Row],[Subscription Type]],Sales[[#This Row],[Upsell Priority]],TEXT(Sales[[#This Row],[Current Upsell $]],"$#")),"")</f>
        <v/>
      </c>
    </row>
    <row r="1254" spans="1:18" x14ac:dyDescent="0.25">
      <c r="A1254">
        <v>100152</v>
      </c>
      <c r="B1254" t="s">
        <v>0</v>
      </c>
      <c r="D1254" s="1"/>
      <c r="E1254" s="1"/>
      <c r="F1254">
        <v>10</v>
      </c>
      <c r="G1254">
        <v>14</v>
      </c>
      <c r="H1254" s="1">
        <v>44105</v>
      </c>
      <c r="I1254" s="1">
        <v>44378</v>
      </c>
      <c r="J1254">
        <v>9</v>
      </c>
      <c r="K1254">
        <v>0</v>
      </c>
      <c r="L1254" s="1">
        <v>44197</v>
      </c>
      <c r="M1254">
        <v>100</v>
      </c>
      <c r="N1254" s="11">
        <f>_xlfn.SWITCH(Sales[[#This Row],[Subscription Type]],"Basic",10,"Premium",10,"Business",25,"Enterprise",27)</f>
        <v>10</v>
      </c>
      <c r="O1254">
        <f>IF(Sales[[#This Row],[Number of Users]]-Sales[[#This Row],[Licenses Bought]]&lt;0,0,Sales[[#This Row],[Number of Users]]-Sales[[#This Row],[Licenses Bought]])</f>
        <v>4</v>
      </c>
      <c r="P1254" s="3">
        <f>IF(Sales[[#This Row],[Sales Month]]=MAX(Sales[Sales Month]),Sales[[#This Row],[Upsell $ Per Non-Paying User]]*Sales[[#This Row],[Non-Paying Users]],0)</f>
        <v>0</v>
      </c>
      <c r="Q1254" t="str">
        <f>_xlfn.IFS(Sales[[#This Row],[Current Upsell $]]=0," ",Sales[[#This Row],[Current Upsell $]]&gt;=400,"High",Sales[[#This Row],[Current Upsell $]]&gt;=100,"Medium",Sales[[#This Row],[Current Upsell $]]&lt;100,"Low")</f>
        <v xml:space="preserve"> </v>
      </c>
      <c r="R1254" t="str">
        <f>IF(Sales[[#This Row],[Current Upsell $]]&gt;0,_xlfn.TEXTJOIN(" ",FALSE,Sales[[#This Row],[Subscription Type]],Sales[[#This Row],[Upsell Priority]],TEXT(Sales[[#This Row],[Current Upsell $]],"$#")),"")</f>
        <v/>
      </c>
    </row>
    <row r="1255" spans="1:18" x14ac:dyDescent="0.25">
      <c r="A1255">
        <v>100153</v>
      </c>
      <c r="B1255" t="s">
        <v>3</v>
      </c>
      <c r="F1255">
        <v>0</v>
      </c>
      <c r="G1255">
        <v>7</v>
      </c>
      <c r="H1255" s="1">
        <v>44105</v>
      </c>
      <c r="I1255" s="1">
        <v>44197</v>
      </c>
      <c r="J1255">
        <v>3</v>
      </c>
      <c r="K1255">
        <v>5</v>
      </c>
      <c r="L1255" s="1">
        <v>44197</v>
      </c>
      <c r="M1255">
        <v>0</v>
      </c>
      <c r="N1255" s="11">
        <f>_xlfn.SWITCH(Sales[[#This Row],[Subscription Type]],"Basic",10,"Premium",10,"Business",25,"Enterprise",27)</f>
        <v>10</v>
      </c>
      <c r="O1255">
        <f>IF(Sales[[#This Row],[Number of Users]]-Sales[[#This Row],[Licenses Bought]]&lt;0,0,Sales[[#This Row],[Number of Users]]-Sales[[#This Row],[Licenses Bought]])</f>
        <v>7</v>
      </c>
      <c r="P1255" s="3">
        <f>IF(Sales[[#This Row],[Sales Month]]=MAX(Sales[Sales Month]),Sales[[#This Row],[Upsell $ Per Non-Paying User]]*Sales[[#This Row],[Non-Paying Users]],0)</f>
        <v>0</v>
      </c>
      <c r="Q1255" t="str">
        <f>_xlfn.IFS(Sales[[#This Row],[Current Upsell $]]=0," ",Sales[[#This Row],[Current Upsell $]]&gt;=400,"High",Sales[[#This Row],[Current Upsell $]]&gt;=100,"Medium",Sales[[#This Row],[Current Upsell $]]&lt;100,"Low")</f>
        <v xml:space="preserve"> </v>
      </c>
      <c r="R1255" t="str">
        <f>IF(Sales[[#This Row],[Current Upsell $]]&gt;0,_xlfn.TEXTJOIN(" ",FALSE,Sales[[#This Row],[Subscription Type]],Sales[[#This Row],[Upsell Priority]],TEXT(Sales[[#This Row],[Current Upsell $]],"$#")),"")</f>
        <v/>
      </c>
    </row>
    <row r="1256" spans="1:18" x14ac:dyDescent="0.25">
      <c r="A1256">
        <v>100154</v>
      </c>
      <c r="B1256" t="s">
        <v>0</v>
      </c>
      <c r="D1256" s="1"/>
      <c r="E1256" s="1"/>
      <c r="F1256">
        <v>6</v>
      </c>
      <c r="G1256">
        <v>7</v>
      </c>
      <c r="H1256" s="1">
        <v>44105</v>
      </c>
      <c r="I1256" s="1">
        <v>44378</v>
      </c>
      <c r="J1256">
        <v>9</v>
      </c>
      <c r="K1256">
        <v>0</v>
      </c>
      <c r="L1256" s="1">
        <v>44197</v>
      </c>
      <c r="M1256">
        <v>60</v>
      </c>
      <c r="N1256" s="11">
        <f>_xlfn.SWITCH(Sales[[#This Row],[Subscription Type]],"Basic",10,"Premium",10,"Business",25,"Enterprise",27)</f>
        <v>10</v>
      </c>
      <c r="O1256">
        <f>IF(Sales[[#This Row],[Number of Users]]-Sales[[#This Row],[Licenses Bought]]&lt;0,0,Sales[[#This Row],[Number of Users]]-Sales[[#This Row],[Licenses Bought]])</f>
        <v>1</v>
      </c>
      <c r="P1256" s="3">
        <f>IF(Sales[[#This Row],[Sales Month]]=MAX(Sales[Sales Month]),Sales[[#This Row],[Upsell $ Per Non-Paying User]]*Sales[[#This Row],[Non-Paying Users]],0)</f>
        <v>0</v>
      </c>
      <c r="Q1256" t="str">
        <f>_xlfn.IFS(Sales[[#This Row],[Current Upsell $]]=0," ",Sales[[#This Row],[Current Upsell $]]&gt;=400,"High",Sales[[#This Row],[Current Upsell $]]&gt;=100,"Medium",Sales[[#This Row],[Current Upsell $]]&lt;100,"Low")</f>
        <v xml:space="preserve"> </v>
      </c>
      <c r="R1256" t="str">
        <f>IF(Sales[[#This Row],[Current Upsell $]]&gt;0,_xlfn.TEXTJOIN(" ",FALSE,Sales[[#This Row],[Subscription Type]],Sales[[#This Row],[Upsell Priority]],TEXT(Sales[[#This Row],[Current Upsell $]],"$#")),"")</f>
        <v/>
      </c>
    </row>
    <row r="1257" spans="1:18" x14ac:dyDescent="0.25">
      <c r="A1257">
        <v>100155</v>
      </c>
      <c r="B1257" t="s">
        <v>2</v>
      </c>
      <c r="C1257">
        <v>12</v>
      </c>
      <c r="D1257" s="1">
        <v>44501</v>
      </c>
      <c r="E1257" s="1">
        <v>44865</v>
      </c>
      <c r="F1257">
        <v>50</v>
      </c>
      <c r="G1257">
        <v>21</v>
      </c>
      <c r="H1257" s="1">
        <v>44105</v>
      </c>
      <c r="I1257" s="1">
        <v>44378</v>
      </c>
      <c r="J1257">
        <v>9</v>
      </c>
      <c r="K1257">
        <v>0</v>
      </c>
      <c r="L1257" s="1">
        <v>44197</v>
      </c>
      <c r="M1257">
        <v>1500</v>
      </c>
      <c r="N1257" s="11">
        <f>_xlfn.SWITCH(Sales[[#This Row],[Subscription Type]],"Basic",10,"Premium",10,"Business",25,"Enterprise",27)</f>
        <v>27</v>
      </c>
      <c r="O1257">
        <f>IF(Sales[[#This Row],[Number of Users]]-Sales[[#This Row],[Licenses Bought]]&lt;0,0,Sales[[#This Row],[Number of Users]]-Sales[[#This Row],[Licenses Bought]])</f>
        <v>0</v>
      </c>
      <c r="P1257" s="3">
        <f>IF(Sales[[#This Row],[Sales Month]]=MAX(Sales[Sales Month]),Sales[[#This Row],[Upsell $ Per Non-Paying User]]*Sales[[#This Row],[Non-Paying Users]],0)</f>
        <v>0</v>
      </c>
      <c r="Q1257" t="str">
        <f>_xlfn.IFS(Sales[[#This Row],[Current Upsell $]]=0," ",Sales[[#This Row],[Current Upsell $]]&gt;=400,"High",Sales[[#This Row],[Current Upsell $]]&gt;=100,"Medium",Sales[[#This Row],[Current Upsell $]]&lt;100,"Low")</f>
        <v xml:space="preserve"> </v>
      </c>
      <c r="R1257" t="str">
        <f>IF(Sales[[#This Row],[Current Upsell $]]&gt;0,_xlfn.TEXTJOIN(" ",FALSE,Sales[[#This Row],[Subscription Type]],Sales[[#This Row],[Upsell Priority]],TEXT(Sales[[#This Row],[Current Upsell $]],"$#")),"")</f>
        <v/>
      </c>
    </row>
    <row r="1258" spans="1:18" x14ac:dyDescent="0.25">
      <c r="A1258">
        <v>100156</v>
      </c>
      <c r="B1258" t="s">
        <v>3</v>
      </c>
      <c r="F1258">
        <v>0</v>
      </c>
      <c r="G1258">
        <v>5</v>
      </c>
      <c r="H1258" s="1">
        <v>44105</v>
      </c>
      <c r="I1258" s="1">
        <v>44317</v>
      </c>
      <c r="J1258">
        <v>7</v>
      </c>
      <c r="K1258">
        <v>1</v>
      </c>
      <c r="L1258" s="1">
        <v>44197</v>
      </c>
      <c r="M1258">
        <v>0</v>
      </c>
      <c r="N1258" s="11">
        <f>_xlfn.SWITCH(Sales[[#This Row],[Subscription Type]],"Basic",10,"Premium",10,"Business",25,"Enterprise",27)</f>
        <v>10</v>
      </c>
      <c r="O1258">
        <f>IF(Sales[[#This Row],[Number of Users]]-Sales[[#This Row],[Licenses Bought]]&lt;0,0,Sales[[#This Row],[Number of Users]]-Sales[[#This Row],[Licenses Bought]])</f>
        <v>5</v>
      </c>
      <c r="P1258" s="3">
        <f>IF(Sales[[#This Row],[Sales Month]]=MAX(Sales[Sales Month]),Sales[[#This Row],[Upsell $ Per Non-Paying User]]*Sales[[#This Row],[Non-Paying Users]],0)</f>
        <v>0</v>
      </c>
      <c r="Q1258" t="str">
        <f>_xlfn.IFS(Sales[[#This Row],[Current Upsell $]]=0," ",Sales[[#This Row],[Current Upsell $]]&gt;=400,"High",Sales[[#This Row],[Current Upsell $]]&gt;=100,"Medium",Sales[[#This Row],[Current Upsell $]]&lt;100,"Low")</f>
        <v xml:space="preserve"> </v>
      </c>
      <c r="R1258" t="str">
        <f>IF(Sales[[#This Row],[Current Upsell $]]&gt;0,_xlfn.TEXTJOIN(" ",FALSE,Sales[[#This Row],[Subscription Type]],Sales[[#This Row],[Upsell Priority]],TEXT(Sales[[#This Row],[Current Upsell $]],"$#")),"")</f>
        <v/>
      </c>
    </row>
    <row r="1259" spans="1:18" x14ac:dyDescent="0.25">
      <c r="A1259">
        <v>100157</v>
      </c>
      <c r="B1259" t="s">
        <v>3</v>
      </c>
      <c r="F1259">
        <v>0</v>
      </c>
      <c r="G1259">
        <v>2</v>
      </c>
      <c r="H1259" s="1">
        <v>44105</v>
      </c>
      <c r="I1259" s="1">
        <v>44378</v>
      </c>
      <c r="J1259">
        <v>9</v>
      </c>
      <c r="K1259">
        <v>0</v>
      </c>
      <c r="L1259" s="1">
        <v>44197</v>
      </c>
      <c r="M1259">
        <v>0</v>
      </c>
      <c r="N1259" s="11">
        <f>_xlfn.SWITCH(Sales[[#This Row],[Subscription Type]],"Basic",10,"Premium",10,"Business",25,"Enterprise",27)</f>
        <v>10</v>
      </c>
      <c r="O1259">
        <f>IF(Sales[[#This Row],[Number of Users]]-Sales[[#This Row],[Licenses Bought]]&lt;0,0,Sales[[#This Row],[Number of Users]]-Sales[[#This Row],[Licenses Bought]])</f>
        <v>2</v>
      </c>
      <c r="P1259" s="3">
        <f>IF(Sales[[#This Row],[Sales Month]]=MAX(Sales[Sales Month]),Sales[[#This Row],[Upsell $ Per Non-Paying User]]*Sales[[#This Row],[Non-Paying Users]],0)</f>
        <v>0</v>
      </c>
      <c r="Q1259" t="str">
        <f>_xlfn.IFS(Sales[[#This Row],[Current Upsell $]]=0," ",Sales[[#This Row],[Current Upsell $]]&gt;=400,"High",Sales[[#This Row],[Current Upsell $]]&gt;=100,"Medium",Sales[[#This Row],[Current Upsell $]]&lt;100,"Low")</f>
        <v xml:space="preserve"> </v>
      </c>
      <c r="R1259" t="str">
        <f>IF(Sales[[#This Row],[Current Upsell $]]&gt;0,_xlfn.TEXTJOIN(" ",FALSE,Sales[[#This Row],[Subscription Type]],Sales[[#This Row],[Upsell Priority]],TEXT(Sales[[#This Row],[Current Upsell $]],"$#")),"")</f>
        <v/>
      </c>
    </row>
    <row r="1260" spans="1:18" x14ac:dyDescent="0.25">
      <c r="A1260">
        <v>100158</v>
      </c>
      <c r="B1260" t="s">
        <v>3</v>
      </c>
      <c r="F1260">
        <v>0</v>
      </c>
      <c r="G1260">
        <v>2</v>
      </c>
      <c r="H1260" s="1">
        <v>44105</v>
      </c>
      <c r="I1260" s="1">
        <v>44348</v>
      </c>
      <c r="J1260">
        <v>8</v>
      </c>
      <c r="K1260">
        <v>0</v>
      </c>
      <c r="L1260" s="1">
        <v>44197</v>
      </c>
      <c r="M1260">
        <v>0</v>
      </c>
      <c r="N1260" s="11">
        <f>_xlfn.SWITCH(Sales[[#This Row],[Subscription Type]],"Basic",10,"Premium",10,"Business",25,"Enterprise",27)</f>
        <v>10</v>
      </c>
      <c r="O1260">
        <f>IF(Sales[[#This Row],[Number of Users]]-Sales[[#This Row],[Licenses Bought]]&lt;0,0,Sales[[#This Row],[Number of Users]]-Sales[[#This Row],[Licenses Bought]])</f>
        <v>2</v>
      </c>
      <c r="P1260" s="3">
        <f>IF(Sales[[#This Row],[Sales Month]]=MAX(Sales[Sales Month]),Sales[[#This Row],[Upsell $ Per Non-Paying User]]*Sales[[#This Row],[Non-Paying Users]],0)</f>
        <v>0</v>
      </c>
      <c r="Q1260" t="str">
        <f>_xlfn.IFS(Sales[[#This Row],[Current Upsell $]]=0," ",Sales[[#This Row],[Current Upsell $]]&gt;=400,"High",Sales[[#This Row],[Current Upsell $]]&gt;=100,"Medium",Sales[[#This Row],[Current Upsell $]]&lt;100,"Low")</f>
        <v xml:space="preserve"> </v>
      </c>
      <c r="R1260" t="str">
        <f>IF(Sales[[#This Row],[Current Upsell $]]&gt;0,_xlfn.TEXTJOIN(" ",FALSE,Sales[[#This Row],[Subscription Type]],Sales[[#This Row],[Upsell Priority]],TEXT(Sales[[#This Row],[Current Upsell $]],"$#")),"")</f>
        <v/>
      </c>
    </row>
    <row r="1261" spans="1:18" x14ac:dyDescent="0.25">
      <c r="A1261">
        <v>100159</v>
      </c>
      <c r="B1261" t="s">
        <v>3</v>
      </c>
      <c r="F1261">
        <v>0</v>
      </c>
      <c r="G1261">
        <v>2</v>
      </c>
      <c r="H1261" s="1">
        <v>44105</v>
      </c>
      <c r="I1261" s="1">
        <v>44378</v>
      </c>
      <c r="J1261">
        <v>9</v>
      </c>
      <c r="K1261">
        <v>0</v>
      </c>
      <c r="L1261" s="1">
        <v>44197</v>
      </c>
      <c r="M1261">
        <v>0</v>
      </c>
      <c r="N1261" s="11">
        <f>_xlfn.SWITCH(Sales[[#This Row],[Subscription Type]],"Basic",10,"Premium",10,"Business",25,"Enterprise",27)</f>
        <v>10</v>
      </c>
      <c r="O1261">
        <f>IF(Sales[[#This Row],[Number of Users]]-Sales[[#This Row],[Licenses Bought]]&lt;0,0,Sales[[#This Row],[Number of Users]]-Sales[[#This Row],[Licenses Bought]])</f>
        <v>2</v>
      </c>
      <c r="P1261" s="3">
        <f>IF(Sales[[#This Row],[Sales Month]]=MAX(Sales[Sales Month]),Sales[[#This Row],[Upsell $ Per Non-Paying User]]*Sales[[#This Row],[Non-Paying Users]],0)</f>
        <v>0</v>
      </c>
      <c r="Q1261" t="str">
        <f>_xlfn.IFS(Sales[[#This Row],[Current Upsell $]]=0," ",Sales[[#This Row],[Current Upsell $]]&gt;=400,"High",Sales[[#This Row],[Current Upsell $]]&gt;=100,"Medium",Sales[[#This Row],[Current Upsell $]]&lt;100,"Low")</f>
        <v xml:space="preserve"> </v>
      </c>
      <c r="R1261" t="str">
        <f>IF(Sales[[#This Row],[Current Upsell $]]&gt;0,_xlfn.TEXTJOIN(" ",FALSE,Sales[[#This Row],[Subscription Type]],Sales[[#This Row],[Upsell Priority]],TEXT(Sales[[#This Row],[Current Upsell $]],"$#")),"")</f>
        <v/>
      </c>
    </row>
    <row r="1262" spans="1:18" x14ac:dyDescent="0.25">
      <c r="A1262">
        <v>100160</v>
      </c>
      <c r="B1262" t="s">
        <v>3</v>
      </c>
      <c r="F1262">
        <v>0</v>
      </c>
      <c r="G1262">
        <v>2</v>
      </c>
      <c r="H1262" s="1">
        <v>44105</v>
      </c>
      <c r="I1262" s="1">
        <v>44378</v>
      </c>
      <c r="J1262">
        <v>9</v>
      </c>
      <c r="K1262">
        <v>0</v>
      </c>
      <c r="L1262" s="1">
        <v>44197</v>
      </c>
      <c r="M1262">
        <v>0</v>
      </c>
      <c r="N1262" s="11">
        <f>_xlfn.SWITCH(Sales[[#This Row],[Subscription Type]],"Basic",10,"Premium",10,"Business",25,"Enterprise",27)</f>
        <v>10</v>
      </c>
      <c r="O1262">
        <f>IF(Sales[[#This Row],[Number of Users]]-Sales[[#This Row],[Licenses Bought]]&lt;0,0,Sales[[#This Row],[Number of Users]]-Sales[[#This Row],[Licenses Bought]])</f>
        <v>2</v>
      </c>
      <c r="P1262" s="3">
        <f>IF(Sales[[#This Row],[Sales Month]]=MAX(Sales[Sales Month]),Sales[[#This Row],[Upsell $ Per Non-Paying User]]*Sales[[#This Row],[Non-Paying Users]],0)</f>
        <v>0</v>
      </c>
      <c r="Q1262" t="str">
        <f>_xlfn.IFS(Sales[[#This Row],[Current Upsell $]]=0," ",Sales[[#This Row],[Current Upsell $]]&gt;=400,"High",Sales[[#This Row],[Current Upsell $]]&gt;=100,"Medium",Sales[[#This Row],[Current Upsell $]]&lt;100,"Low")</f>
        <v xml:space="preserve"> </v>
      </c>
      <c r="R1262" t="str">
        <f>IF(Sales[[#This Row],[Current Upsell $]]&gt;0,_xlfn.TEXTJOIN(" ",FALSE,Sales[[#This Row],[Subscription Type]],Sales[[#This Row],[Upsell Priority]],TEXT(Sales[[#This Row],[Current Upsell $]],"$#")),"")</f>
        <v/>
      </c>
    </row>
    <row r="1263" spans="1:18" x14ac:dyDescent="0.25">
      <c r="A1263">
        <v>100161</v>
      </c>
      <c r="B1263" t="s">
        <v>3</v>
      </c>
      <c r="F1263">
        <v>0</v>
      </c>
      <c r="G1263">
        <v>2</v>
      </c>
      <c r="H1263" s="1">
        <v>44105</v>
      </c>
      <c r="I1263" s="1">
        <v>44348</v>
      </c>
      <c r="J1263">
        <v>8</v>
      </c>
      <c r="K1263">
        <v>0</v>
      </c>
      <c r="L1263" s="1">
        <v>44197</v>
      </c>
      <c r="M1263">
        <v>0</v>
      </c>
      <c r="N1263" s="11">
        <f>_xlfn.SWITCH(Sales[[#This Row],[Subscription Type]],"Basic",10,"Premium",10,"Business",25,"Enterprise",27)</f>
        <v>10</v>
      </c>
      <c r="O1263">
        <f>IF(Sales[[#This Row],[Number of Users]]-Sales[[#This Row],[Licenses Bought]]&lt;0,0,Sales[[#This Row],[Number of Users]]-Sales[[#This Row],[Licenses Bought]])</f>
        <v>2</v>
      </c>
      <c r="P1263" s="3">
        <f>IF(Sales[[#This Row],[Sales Month]]=MAX(Sales[Sales Month]),Sales[[#This Row],[Upsell $ Per Non-Paying User]]*Sales[[#This Row],[Non-Paying Users]],0)</f>
        <v>0</v>
      </c>
      <c r="Q1263" t="str">
        <f>_xlfn.IFS(Sales[[#This Row],[Current Upsell $]]=0," ",Sales[[#This Row],[Current Upsell $]]&gt;=400,"High",Sales[[#This Row],[Current Upsell $]]&gt;=100,"Medium",Sales[[#This Row],[Current Upsell $]]&lt;100,"Low")</f>
        <v xml:space="preserve"> </v>
      </c>
      <c r="R1263" t="str">
        <f>IF(Sales[[#This Row],[Current Upsell $]]&gt;0,_xlfn.TEXTJOIN(" ",FALSE,Sales[[#This Row],[Subscription Type]],Sales[[#This Row],[Upsell Priority]],TEXT(Sales[[#This Row],[Current Upsell $]],"$#")),"")</f>
        <v/>
      </c>
    </row>
    <row r="1264" spans="1:18" x14ac:dyDescent="0.25">
      <c r="A1264">
        <v>100162</v>
      </c>
      <c r="B1264" t="s">
        <v>3</v>
      </c>
      <c r="F1264">
        <v>0</v>
      </c>
      <c r="G1264">
        <v>2</v>
      </c>
      <c r="H1264" s="1">
        <v>44105</v>
      </c>
      <c r="I1264" s="1">
        <v>44378</v>
      </c>
      <c r="J1264">
        <v>9</v>
      </c>
      <c r="K1264">
        <v>0</v>
      </c>
      <c r="L1264" s="1">
        <v>44197</v>
      </c>
      <c r="M1264">
        <v>0</v>
      </c>
      <c r="N1264" s="11">
        <f>_xlfn.SWITCH(Sales[[#This Row],[Subscription Type]],"Basic",10,"Premium",10,"Business",25,"Enterprise",27)</f>
        <v>10</v>
      </c>
      <c r="O1264">
        <f>IF(Sales[[#This Row],[Number of Users]]-Sales[[#This Row],[Licenses Bought]]&lt;0,0,Sales[[#This Row],[Number of Users]]-Sales[[#This Row],[Licenses Bought]])</f>
        <v>2</v>
      </c>
      <c r="P1264" s="3">
        <f>IF(Sales[[#This Row],[Sales Month]]=MAX(Sales[Sales Month]),Sales[[#This Row],[Upsell $ Per Non-Paying User]]*Sales[[#This Row],[Non-Paying Users]],0)</f>
        <v>0</v>
      </c>
      <c r="Q1264" t="str">
        <f>_xlfn.IFS(Sales[[#This Row],[Current Upsell $]]=0," ",Sales[[#This Row],[Current Upsell $]]&gt;=400,"High",Sales[[#This Row],[Current Upsell $]]&gt;=100,"Medium",Sales[[#This Row],[Current Upsell $]]&lt;100,"Low")</f>
        <v xml:space="preserve"> </v>
      </c>
      <c r="R1264" t="str">
        <f>IF(Sales[[#This Row],[Current Upsell $]]&gt;0,_xlfn.TEXTJOIN(" ",FALSE,Sales[[#This Row],[Subscription Type]],Sales[[#This Row],[Upsell Priority]],TEXT(Sales[[#This Row],[Current Upsell $]],"$#")),"")</f>
        <v/>
      </c>
    </row>
    <row r="1265" spans="1:18" x14ac:dyDescent="0.25">
      <c r="A1265">
        <v>100164</v>
      </c>
      <c r="B1265" t="s">
        <v>0</v>
      </c>
      <c r="D1265" s="1"/>
      <c r="E1265" s="1"/>
      <c r="F1265">
        <v>28</v>
      </c>
      <c r="G1265">
        <v>26</v>
      </c>
      <c r="H1265" s="1">
        <v>44136</v>
      </c>
      <c r="I1265" s="1">
        <v>44378</v>
      </c>
      <c r="J1265">
        <v>8</v>
      </c>
      <c r="K1265">
        <v>0</v>
      </c>
      <c r="L1265" s="1">
        <v>44197</v>
      </c>
      <c r="M1265">
        <v>280</v>
      </c>
      <c r="N1265" s="11">
        <f>_xlfn.SWITCH(Sales[[#This Row],[Subscription Type]],"Basic",10,"Premium",10,"Business",25,"Enterprise",27)</f>
        <v>10</v>
      </c>
      <c r="O1265">
        <f>IF(Sales[[#This Row],[Number of Users]]-Sales[[#This Row],[Licenses Bought]]&lt;0,0,Sales[[#This Row],[Number of Users]]-Sales[[#This Row],[Licenses Bought]])</f>
        <v>0</v>
      </c>
      <c r="P1265" s="3">
        <f>IF(Sales[[#This Row],[Sales Month]]=MAX(Sales[Sales Month]),Sales[[#This Row],[Upsell $ Per Non-Paying User]]*Sales[[#This Row],[Non-Paying Users]],0)</f>
        <v>0</v>
      </c>
      <c r="Q1265" t="str">
        <f>_xlfn.IFS(Sales[[#This Row],[Current Upsell $]]=0," ",Sales[[#This Row],[Current Upsell $]]&gt;=400,"High",Sales[[#This Row],[Current Upsell $]]&gt;=100,"Medium",Sales[[#This Row],[Current Upsell $]]&lt;100,"Low")</f>
        <v xml:space="preserve"> </v>
      </c>
      <c r="R1265" t="str">
        <f>IF(Sales[[#This Row],[Current Upsell $]]&gt;0,_xlfn.TEXTJOIN(" ",FALSE,Sales[[#This Row],[Subscription Type]],Sales[[#This Row],[Upsell Priority]],TEXT(Sales[[#This Row],[Current Upsell $]],"$#")),"")</f>
        <v/>
      </c>
    </row>
    <row r="1266" spans="1:18" x14ac:dyDescent="0.25">
      <c r="A1266">
        <v>100165</v>
      </c>
      <c r="B1266" t="s">
        <v>0</v>
      </c>
      <c r="D1266" s="1"/>
      <c r="E1266" s="1"/>
      <c r="F1266">
        <v>16</v>
      </c>
      <c r="G1266">
        <v>39</v>
      </c>
      <c r="H1266" s="1">
        <v>44136</v>
      </c>
      <c r="I1266" s="1">
        <v>44378</v>
      </c>
      <c r="J1266">
        <v>8</v>
      </c>
      <c r="K1266">
        <v>0</v>
      </c>
      <c r="L1266" s="1">
        <v>44197</v>
      </c>
      <c r="M1266">
        <v>160</v>
      </c>
      <c r="N1266" s="11">
        <f>_xlfn.SWITCH(Sales[[#This Row],[Subscription Type]],"Basic",10,"Premium",10,"Business",25,"Enterprise",27)</f>
        <v>10</v>
      </c>
      <c r="O1266">
        <f>IF(Sales[[#This Row],[Number of Users]]-Sales[[#This Row],[Licenses Bought]]&lt;0,0,Sales[[#This Row],[Number of Users]]-Sales[[#This Row],[Licenses Bought]])</f>
        <v>23</v>
      </c>
      <c r="P1266" s="3">
        <f>IF(Sales[[#This Row],[Sales Month]]=MAX(Sales[Sales Month]),Sales[[#This Row],[Upsell $ Per Non-Paying User]]*Sales[[#This Row],[Non-Paying Users]],0)</f>
        <v>0</v>
      </c>
      <c r="Q1266" t="str">
        <f>_xlfn.IFS(Sales[[#This Row],[Current Upsell $]]=0," ",Sales[[#This Row],[Current Upsell $]]&gt;=400,"High",Sales[[#This Row],[Current Upsell $]]&gt;=100,"Medium",Sales[[#This Row],[Current Upsell $]]&lt;100,"Low")</f>
        <v xml:space="preserve"> </v>
      </c>
      <c r="R1266" t="str">
        <f>IF(Sales[[#This Row],[Current Upsell $]]&gt;0,_xlfn.TEXTJOIN(" ",FALSE,Sales[[#This Row],[Subscription Type]],Sales[[#This Row],[Upsell Priority]],TEXT(Sales[[#This Row],[Current Upsell $]],"$#")),"")</f>
        <v/>
      </c>
    </row>
    <row r="1267" spans="1:18" x14ac:dyDescent="0.25">
      <c r="A1267">
        <v>100166</v>
      </c>
      <c r="B1267" t="s">
        <v>0</v>
      </c>
      <c r="D1267" s="1"/>
      <c r="E1267" s="1"/>
      <c r="F1267">
        <v>10</v>
      </c>
      <c r="G1267">
        <v>20</v>
      </c>
      <c r="H1267" s="1">
        <v>44136</v>
      </c>
      <c r="I1267" s="1">
        <v>44378</v>
      </c>
      <c r="J1267">
        <v>8</v>
      </c>
      <c r="K1267">
        <v>0</v>
      </c>
      <c r="L1267" s="1">
        <v>44197</v>
      </c>
      <c r="M1267">
        <v>100</v>
      </c>
      <c r="N1267" s="11">
        <f>_xlfn.SWITCH(Sales[[#This Row],[Subscription Type]],"Basic",10,"Premium",10,"Business",25,"Enterprise",27)</f>
        <v>10</v>
      </c>
      <c r="O1267">
        <f>IF(Sales[[#This Row],[Number of Users]]-Sales[[#This Row],[Licenses Bought]]&lt;0,0,Sales[[#This Row],[Number of Users]]-Sales[[#This Row],[Licenses Bought]])</f>
        <v>10</v>
      </c>
      <c r="P1267" s="3">
        <f>IF(Sales[[#This Row],[Sales Month]]=MAX(Sales[Sales Month]),Sales[[#This Row],[Upsell $ Per Non-Paying User]]*Sales[[#This Row],[Non-Paying Users]],0)</f>
        <v>0</v>
      </c>
      <c r="Q1267" t="str">
        <f>_xlfn.IFS(Sales[[#This Row],[Current Upsell $]]=0," ",Sales[[#This Row],[Current Upsell $]]&gt;=400,"High",Sales[[#This Row],[Current Upsell $]]&gt;=100,"Medium",Sales[[#This Row],[Current Upsell $]]&lt;100,"Low")</f>
        <v xml:space="preserve"> </v>
      </c>
      <c r="R1267" t="str">
        <f>IF(Sales[[#This Row],[Current Upsell $]]&gt;0,_xlfn.TEXTJOIN(" ",FALSE,Sales[[#This Row],[Subscription Type]],Sales[[#This Row],[Upsell Priority]],TEXT(Sales[[#This Row],[Current Upsell $]],"$#")),"")</f>
        <v/>
      </c>
    </row>
    <row r="1268" spans="1:18" x14ac:dyDescent="0.25">
      <c r="A1268">
        <v>100169</v>
      </c>
      <c r="B1268" t="s">
        <v>0</v>
      </c>
      <c r="F1268">
        <v>1</v>
      </c>
      <c r="G1268">
        <v>1</v>
      </c>
      <c r="H1268" s="1">
        <v>44136</v>
      </c>
      <c r="I1268" s="1">
        <v>44317</v>
      </c>
      <c r="J1268">
        <v>6</v>
      </c>
      <c r="K1268">
        <v>1</v>
      </c>
      <c r="L1268" s="1">
        <v>44197</v>
      </c>
      <c r="M1268">
        <v>10</v>
      </c>
      <c r="N1268" s="11">
        <f>_xlfn.SWITCH(Sales[[#This Row],[Subscription Type]],"Basic",10,"Premium",10,"Business",25,"Enterprise",27)</f>
        <v>10</v>
      </c>
      <c r="O1268">
        <f>IF(Sales[[#This Row],[Number of Users]]-Sales[[#This Row],[Licenses Bought]]&lt;0,0,Sales[[#This Row],[Number of Users]]-Sales[[#This Row],[Licenses Bought]])</f>
        <v>0</v>
      </c>
      <c r="P1268" s="3">
        <f>IF(Sales[[#This Row],[Sales Month]]=MAX(Sales[Sales Month]),Sales[[#This Row],[Upsell $ Per Non-Paying User]]*Sales[[#This Row],[Non-Paying Users]],0)</f>
        <v>0</v>
      </c>
      <c r="Q1268" t="str">
        <f>_xlfn.IFS(Sales[[#This Row],[Current Upsell $]]=0," ",Sales[[#This Row],[Current Upsell $]]&gt;=400,"High",Sales[[#This Row],[Current Upsell $]]&gt;=100,"Medium",Sales[[#This Row],[Current Upsell $]]&lt;100,"Low")</f>
        <v xml:space="preserve"> </v>
      </c>
      <c r="R1268" t="str">
        <f>IF(Sales[[#This Row],[Current Upsell $]]&gt;0,_xlfn.TEXTJOIN(" ",FALSE,Sales[[#This Row],[Subscription Type]],Sales[[#This Row],[Upsell Priority]],TEXT(Sales[[#This Row],[Current Upsell $]],"$#")),"")</f>
        <v/>
      </c>
    </row>
    <row r="1269" spans="1:18" x14ac:dyDescent="0.25">
      <c r="A1269">
        <v>100170</v>
      </c>
      <c r="B1269" t="s">
        <v>0</v>
      </c>
      <c r="D1269" s="1"/>
      <c r="E1269" s="1"/>
      <c r="F1269">
        <v>1</v>
      </c>
      <c r="G1269">
        <v>2</v>
      </c>
      <c r="H1269" s="1">
        <v>44136</v>
      </c>
      <c r="I1269" s="1">
        <v>44378</v>
      </c>
      <c r="J1269">
        <v>8</v>
      </c>
      <c r="K1269">
        <v>0</v>
      </c>
      <c r="L1269" s="1">
        <v>44197</v>
      </c>
      <c r="M1269">
        <v>10</v>
      </c>
      <c r="N1269" s="11">
        <f>_xlfn.SWITCH(Sales[[#This Row],[Subscription Type]],"Basic",10,"Premium",10,"Business",25,"Enterprise",27)</f>
        <v>10</v>
      </c>
      <c r="O1269">
        <f>IF(Sales[[#This Row],[Number of Users]]-Sales[[#This Row],[Licenses Bought]]&lt;0,0,Sales[[#This Row],[Number of Users]]-Sales[[#This Row],[Licenses Bought]])</f>
        <v>1</v>
      </c>
      <c r="P1269" s="3">
        <f>IF(Sales[[#This Row],[Sales Month]]=MAX(Sales[Sales Month]),Sales[[#This Row],[Upsell $ Per Non-Paying User]]*Sales[[#This Row],[Non-Paying Users]],0)</f>
        <v>0</v>
      </c>
      <c r="Q1269" t="str">
        <f>_xlfn.IFS(Sales[[#This Row],[Current Upsell $]]=0," ",Sales[[#This Row],[Current Upsell $]]&gt;=400,"High",Sales[[#This Row],[Current Upsell $]]&gt;=100,"Medium",Sales[[#This Row],[Current Upsell $]]&lt;100,"Low")</f>
        <v xml:space="preserve"> </v>
      </c>
      <c r="R1269" t="str">
        <f>IF(Sales[[#This Row],[Current Upsell $]]&gt;0,_xlfn.TEXTJOIN(" ",FALSE,Sales[[#This Row],[Subscription Type]],Sales[[#This Row],[Upsell Priority]],TEXT(Sales[[#This Row],[Current Upsell $]],"$#")),"")</f>
        <v/>
      </c>
    </row>
    <row r="1270" spans="1:18" x14ac:dyDescent="0.25">
      <c r="A1270">
        <v>100172</v>
      </c>
      <c r="B1270" t="s">
        <v>1</v>
      </c>
      <c r="D1270" s="1"/>
      <c r="E1270" s="1"/>
      <c r="F1270">
        <v>4</v>
      </c>
      <c r="G1270">
        <v>11</v>
      </c>
      <c r="H1270" s="1">
        <v>44166</v>
      </c>
      <c r="I1270" s="1">
        <v>44378</v>
      </c>
      <c r="J1270">
        <v>7</v>
      </c>
      <c r="K1270">
        <v>0</v>
      </c>
      <c r="L1270" s="1">
        <v>44197</v>
      </c>
      <c r="M1270">
        <v>100</v>
      </c>
      <c r="N1270" s="11">
        <f>_xlfn.SWITCH(Sales[[#This Row],[Subscription Type]],"Basic",10,"Premium",10,"Business",25,"Enterprise",27)</f>
        <v>25</v>
      </c>
      <c r="O1270">
        <f>IF(Sales[[#This Row],[Number of Users]]-Sales[[#This Row],[Licenses Bought]]&lt;0,0,Sales[[#This Row],[Number of Users]]-Sales[[#This Row],[Licenses Bought]])</f>
        <v>7</v>
      </c>
      <c r="P1270" s="3">
        <f>IF(Sales[[#This Row],[Sales Month]]=MAX(Sales[Sales Month]),Sales[[#This Row],[Upsell $ Per Non-Paying User]]*Sales[[#This Row],[Non-Paying Users]],0)</f>
        <v>0</v>
      </c>
      <c r="Q1270" t="str">
        <f>_xlfn.IFS(Sales[[#This Row],[Current Upsell $]]=0," ",Sales[[#This Row],[Current Upsell $]]&gt;=400,"High",Sales[[#This Row],[Current Upsell $]]&gt;=100,"Medium",Sales[[#This Row],[Current Upsell $]]&lt;100,"Low")</f>
        <v xml:space="preserve"> </v>
      </c>
      <c r="R1270" t="str">
        <f>IF(Sales[[#This Row],[Current Upsell $]]&gt;0,_xlfn.TEXTJOIN(" ",FALSE,Sales[[#This Row],[Subscription Type]],Sales[[#This Row],[Upsell Priority]],TEXT(Sales[[#This Row],[Current Upsell $]],"$#")),"")</f>
        <v/>
      </c>
    </row>
    <row r="1271" spans="1:18" x14ac:dyDescent="0.25">
      <c r="A1271">
        <v>100173</v>
      </c>
      <c r="B1271" t="s">
        <v>3</v>
      </c>
      <c r="F1271">
        <v>0</v>
      </c>
      <c r="G1271">
        <v>6</v>
      </c>
      <c r="H1271" s="1">
        <v>44166</v>
      </c>
      <c r="I1271" s="1">
        <v>44228</v>
      </c>
      <c r="J1271">
        <v>2</v>
      </c>
      <c r="K1271">
        <v>4</v>
      </c>
      <c r="L1271" s="1">
        <v>44197</v>
      </c>
      <c r="M1271">
        <v>0</v>
      </c>
      <c r="N1271" s="11">
        <f>_xlfn.SWITCH(Sales[[#This Row],[Subscription Type]],"Basic",10,"Premium",10,"Business",25,"Enterprise",27)</f>
        <v>10</v>
      </c>
      <c r="O1271">
        <f>IF(Sales[[#This Row],[Number of Users]]-Sales[[#This Row],[Licenses Bought]]&lt;0,0,Sales[[#This Row],[Number of Users]]-Sales[[#This Row],[Licenses Bought]])</f>
        <v>6</v>
      </c>
      <c r="P1271" s="3">
        <f>IF(Sales[[#This Row],[Sales Month]]=MAX(Sales[Sales Month]),Sales[[#This Row],[Upsell $ Per Non-Paying User]]*Sales[[#This Row],[Non-Paying Users]],0)</f>
        <v>0</v>
      </c>
      <c r="Q1271" t="str">
        <f>_xlfn.IFS(Sales[[#This Row],[Current Upsell $]]=0," ",Sales[[#This Row],[Current Upsell $]]&gt;=400,"High",Sales[[#This Row],[Current Upsell $]]&gt;=100,"Medium",Sales[[#This Row],[Current Upsell $]]&lt;100,"Low")</f>
        <v xml:space="preserve"> </v>
      </c>
      <c r="R1271" t="str">
        <f>IF(Sales[[#This Row],[Current Upsell $]]&gt;0,_xlfn.TEXTJOIN(" ",FALSE,Sales[[#This Row],[Subscription Type]],Sales[[#This Row],[Upsell Priority]],TEXT(Sales[[#This Row],[Current Upsell $]],"$#")),"")</f>
        <v/>
      </c>
    </row>
    <row r="1272" spans="1:18" x14ac:dyDescent="0.25">
      <c r="A1272">
        <v>100174</v>
      </c>
      <c r="B1272" t="s">
        <v>3</v>
      </c>
      <c r="F1272">
        <v>0</v>
      </c>
      <c r="G1272">
        <v>6</v>
      </c>
      <c r="H1272" s="1">
        <v>44166</v>
      </c>
      <c r="I1272" s="1">
        <v>44287</v>
      </c>
      <c r="J1272">
        <v>4</v>
      </c>
      <c r="K1272">
        <v>2</v>
      </c>
      <c r="L1272" s="1">
        <v>44197</v>
      </c>
      <c r="M1272">
        <v>0</v>
      </c>
      <c r="N1272" s="11">
        <f>_xlfn.SWITCH(Sales[[#This Row],[Subscription Type]],"Basic",10,"Premium",10,"Business",25,"Enterprise",27)</f>
        <v>10</v>
      </c>
      <c r="O1272">
        <f>IF(Sales[[#This Row],[Number of Users]]-Sales[[#This Row],[Licenses Bought]]&lt;0,0,Sales[[#This Row],[Number of Users]]-Sales[[#This Row],[Licenses Bought]])</f>
        <v>6</v>
      </c>
      <c r="P1272" s="3">
        <f>IF(Sales[[#This Row],[Sales Month]]=MAX(Sales[Sales Month]),Sales[[#This Row],[Upsell $ Per Non-Paying User]]*Sales[[#This Row],[Non-Paying Users]],0)</f>
        <v>0</v>
      </c>
      <c r="Q1272" t="str">
        <f>_xlfn.IFS(Sales[[#This Row],[Current Upsell $]]=0," ",Sales[[#This Row],[Current Upsell $]]&gt;=400,"High",Sales[[#This Row],[Current Upsell $]]&gt;=100,"Medium",Sales[[#This Row],[Current Upsell $]]&lt;100,"Low")</f>
        <v xml:space="preserve"> </v>
      </c>
      <c r="R1272" t="str">
        <f>IF(Sales[[#This Row],[Current Upsell $]]&gt;0,_xlfn.TEXTJOIN(" ",FALSE,Sales[[#This Row],[Subscription Type]],Sales[[#This Row],[Upsell Priority]],TEXT(Sales[[#This Row],[Current Upsell $]],"$#")),"")</f>
        <v/>
      </c>
    </row>
    <row r="1273" spans="1:18" x14ac:dyDescent="0.25">
      <c r="A1273">
        <v>100175</v>
      </c>
      <c r="B1273" t="s">
        <v>0</v>
      </c>
      <c r="F1273">
        <v>5</v>
      </c>
      <c r="G1273">
        <v>6</v>
      </c>
      <c r="H1273" s="1">
        <v>44166</v>
      </c>
      <c r="I1273" s="1">
        <v>44378</v>
      </c>
      <c r="J1273">
        <v>7</v>
      </c>
      <c r="K1273">
        <v>0</v>
      </c>
      <c r="L1273" s="1">
        <v>44197</v>
      </c>
      <c r="M1273">
        <v>50</v>
      </c>
      <c r="N1273" s="11">
        <f>_xlfn.SWITCH(Sales[[#This Row],[Subscription Type]],"Basic",10,"Premium",10,"Business",25,"Enterprise",27)</f>
        <v>10</v>
      </c>
      <c r="O1273">
        <f>IF(Sales[[#This Row],[Number of Users]]-Sales[[#This Row],[Licenses Bought]]&lt;0,0,Sales[[#This Row],[Number of Users]]-Sales[[#This Row],[Licenses Bought]])</f>
        <v>1</v>
      </c>
      <c r="P1273" s="3">
        <f>IF(Sales[[#This Row],[Sales Month]]=MAX(Sales[Sales Month]),Sales[[#This Row],[Upsell $ Per Non-Paying User]]*Sales[[#This Row],[Non-Paying Users]],0)</f>
        <v>0</v>
      </c>
      <c r="Q1273" t="str">
        <f>_xlfn.IFS(Sales[[#This Row],[Current Upsell $]]=0," ",Sales[[#This Row],[Current Upsell $]]&gt;=400,"High",Sales[[#This Row],[Current Upsell $]]&gt;=100,"Medium",Sales[[#This Row],[Current Upsell $]]&lt;100,"Low")</f>
        <v xml:space="preserve"> </v>
      </c>
      <c r="R1273" t="str">
        <f>IF(Sales[[#This Row],[Current Upsell $]]&gt;0,_xlfn.TEXTJOIN(" ",FALSE,Sales[[#This Row],[Subscription Type]],Sales[[#This Row],[Upsell Priority]],TEXT(Sales[[#This Row],[Current Upsell $]],"$#")),"")</f>
        <v/>
      </c>
    </row>
    <row r="1274" spans="1:18" x14ac:dyDescent="0.25">
      <c r="A1274">
        <v>100176</v>
      </c>
      <c r="B1274" t="s">
        <v>3</v>
      </c>
      <c r="F1274">
        <v>0</v>
      </c>
      <c r="G1274">
        <v>7</v>
      </c>
      <c r="H1274" s="1">
        <v>44166</v>
      </c>
      <c r="I1274" s="1">
        <v>44317</v>
      </c>
      <c r="J1274">
        <v>5</v>
      </c>
      <c r="K1274">
        <v>1</v>
      </c>
      <c r="L1274" s="1">
        <v>44197</v>
      </c>
      <c r="M1274">
        <v>0</v>
      </c>
      <c r="N1274" s="11">
        <f>_xlfn.SWITCH(Sales[[#This Row],[Subscription Type]],"Basic",10,"Premium",10,"Business",25,"Enterprise",27)</f>
        <v>10</v>
      </c>
      <c r="O1274">
        <f>IF(Sales[[#This Row],[Number of Users]]-Sales[[#This Row],[Licenses Bought]]&lt;0,0,Sales[[#This Row],[Number of Users]]-Sales[[#This Row],[Licenses Bought]])</f>
        <v>7</v>
      </c>
      <c r="P1274" s="3">
        <f>IF(Sales[[#This Row],[Sales Month]]=MAX(Sales[Sales Month]),Sales[[#This Row],[Upsell $ Per Non-Paying User]]*Sales[[#This Row],[Non-Paying Users]],0)</f>
        <v>0</v>
      </c>
      <c r="Q1274" t="str">
        <f>_xlfn.IFS(Sales[[#This Row],[Current Upsell $]]=0," ",Sales[[#This Row],[Current Upsell $]]&gt;=400,"High",Sales[[#This Row],[Current Upsell $]]&gt;=100,"Medium",Sales[[#This Row],[Current Upsell $]]&lt;100,"Low")</f>
        <v xml:space="preserve"> </v>
      </c>
      <c r="R1274" t="str">
        <f>IF(Sales[[#This Row],[Current Upsell $]]&gt;0,_xlfn.TEXTJOIN(" ",FALSE,Sales[[#This Row],[Subscription Type]],Sales[[#This Row],[Upsell Priority]],TEXT(Sales[[#This Row],[Current Upsell $]],"$#")),"")</f>
        <v/>
      </c>
    </row>
    <row r="1275" spans="1:18" x14ac:dyDescent="0.25">
      <c r="A1275">
        <v>100177</v>
      </c>
      <c r="B1275" t="s">
        <v>0</v>
      </c>
      <c r="F1275">
        <v>3</v>
      </c>
      <c r="G1275">
        <v>6</v>
      </c>
      <c r="H1275" s="1">
        <v>44166</v>
      </c>
      <c r="I1275" s="1">
        <v>44228</v>
      </c>
      <c r="J1275">
        <v>2</v>
      </c>
      <c r="K1275">
        <v>4</v>
      </c>
      <c r="L1275" s="1">
        <v>44197</v>
      </c>
      <c r="M1275">
        <v>30</v>
      </c>
      <c r="N1275" s="11">
        <f>_xlfn.SWITCH(Sales[[#This Row],[Subscription Type]],"Basic",10,"Premium",10,"Business",25,"Enterprise",27)</f>
        <v>10</v>
      </c>
      <c r="O1275">
        <f>IF(Sales[[#This Row],[Number of Users]]-Sales[[#This Row],[Licenses Bought]]&lt;0,0,Sales[[#This Row],[Number of Users]]-Sales[[#This Row],[Licenses Bought]])</f>
        <v>3</v>
      </c>
      <c r="P1275" s="3">
        <f>IF(Sales[[#This Row],[Sales Month]]=MAX(Sales[Sales Month]),Sales[[#This Row],[Upsell $ Per Non-Paying User]]*Sales[[#This Row],[Non-Paying Users]],0)</f>
        <v>0</v>
      </c>
      <c r="Q1275" t="str">
        <f>_xlfn.IFS(Sales[[#This Row],[Current Upsell $]]=0," ",Sales[[#This Row],[Current Upsell $]]&gt;=400,"High",Sales[[#This Row],[Current Upsell $]]&gt;=100,"Medium",Sales[[#This Row],[Current Upsell $]]&lt;100,"Low")</f>
        <v xml:space="preserve"> </v>
      </c>
      <c r="R1275" t="str">
        <f>IF(Sales[[#This Row],[Current Upsell $]]&gt;0,_xlfn.TEXTJOIN(" ",FALSE,Sales[[#This Row],[Subscription Type]],Sales[[#This Row],[Upsell Priority]],TEXT(Sales[[#This Row],[Current Upsell $]],"$#")),"")</f>
        <v/>
      </c>
    </row>
    <row r="1276" spans="1:18" x14ac:dyDescent="0.25">
      <c r="A1276">
        <v>100178</v>
      </c>
      <c r="B1276" t="s">
        <v>0</v>
      </c>
      <c r="D1276" s="1"/>
      <c r="E1276" s="1"/>
      <c r="F1276">
        <v>2</v>
      </c>
      <c r="G1276">
        <v>5</v>
      </c>
      <c r="H1276" s="1">
        <v>44166</v>
      </c>
      <c r="I1276" s="1">
        <v>44378</v>
      </c>
      <c r="J1276">
        <v>7</v>
      </c>
      <c r="K1276">
        <v>0</v>
      </c>
      <c r="L1276" s="1">
        <v>44197</v>
      </c>
      <c r="M1276">
        <v>20</v>
      </c>
      <c r="N1276" s="11">
        <f>_xlfn.SWITCH(Sales[[#This Row],[Subscription Type]],"Basic",10,"Premium",10,"Business",25,"Enterprise",27)</f>
        <v>10</v>
      </c>
      <c r="O1276">
        <f>IF(Sales[[#This Row],[Number of Users]]-Sales[[#This Row],[Licenses Bought]]&lt;0,0,Sales[[#This Row],[Number of Users]]-Sales[[#This Row],[Licenses Bought]])</f>
        <v>3</v>
      </c>
      <c r="P1276" s="3">
        <f>IF(Sales[[#This Row],[Sales Month]]=MAX(Sales[Sales Month]),Sales[[#This Row],[Upsell $ Per Non-Paying User]]*Sales[[#This Row],[Non-Paying Users]],0)</f>
        <v>0</v>
      </c>
      <c r="Q1276" t="str">
        <f>_xlfn.IFS(Sales[[#This Row],[Current Upsell $]]=0," ",Sales[[#This Row],[Current Upsell $]]&gt;=400,"High",Sales[[#This Row],[Current Upsell $]]&gt;=100,"Medium",Sales[[#This Row],[Current Upsell $]]&lt;100,"Low")</f>
        <v xml:space="preserve"> </v>
      </c>
      <c r="R1276" t="str">
        <f>IF(Sales[[#This Row],[Current Upsell $]]&gt;0,_xlfn.TEXTJOIN(" ",FALSE,Sales[[#This Row],[Subscription Type]],Sales[[#This Row],[Upsell Priority]],TEXT(Sales[[#This Row],[Current Upsell $]],"$#")),"")</f>
        <v/>
      </c>
    </row>
    <row r="1277" spans="1:18" x14ac:dyDescent="0.25">
      <c r="A1277">
        <v>100179</v>
      </c>
      <c r="B1277" t="s">
        <v>3</v>
      </c>
      <c r="F1277">
        <v>0</v>
      </c>
      <c r="G1277">
        <v>3</v>
      </c>
      <c r="H1277" s="1">
        <v>44166</v>
      </c>
      <c r="I1277" s="1">
        <v>44287</v>
      </c>
      <c r="J1277">
        <v>4</v>
      </c>
      <c r="K1277">
        <v>2</v>
      </c>
      <c r="L1277" s="1">
        <v>44197</v>
      </c>
      <c r="M1277">
        <v>0</v>
      </c>
      <c r="N1277" s="11">
        <f>_xlfn.SWITCH(Sales[[#This Row],[Subscription Type]],"Basic",10,"Premium",10,"Business",25,"Enterprise",27)</f>
        <v>10</v>
      </c>
      <c r="O1277">
        <f>IF(Sales[[#This Row],[Number of Users]]-Sales[[#This Row],[Licenses Bought]]&lt;0,0,Sales[[#This Row],[Number of Users]]-Sales[[#This Row],[Licenses Bought]])</f>
        <v>3</v>
      </c>
      <c r="P1277" s="3">
        <f>IF(Sales[[#This Row],[Sales Month]]=MAX(Sales[Sales Month]),Sales[[#This Row],[Upsell $ Per Non-Paying User]]*Sales[[#This Row],[Non-Paying Users]],0)</f>
        <v>0</v>
      </c>
      <c r="Q1277" t="str">
        <f>_xlfn.IFS(Sales[[#This Row],[Current Upsell $]]=0," ",Sales[[#This Row],[Current Upsell $]]&gt;=400,"High",Sales[[#This Row],[Current Upsell $]]&gt;=100,"Medium",Sales[[#This Row],[Current Upsell $]]&lt;100,"Low")</f>
        <v xml:space="preserve"> </v>
      </c>
      <c r="R1277" t="str">
        <f>IF(Sales[[#This Row],[Current Upsell $]]&gt;0,_xlfn.TEXTJOIN(" ",FALSE,Sales[[#This Row],[Subscription Type]],Sales[[#This Row],[Upsell Priority]],TEXT(Sales[[#This Row],[Current Upsell $]],"$#")),"")</f>
        <v/>
      </c>
    </row>
    <row r="1278" spans="1:18" x14ac:dyDescent="0.25">
      <c r="A1278">
        <v>100180</v>
      </c>
      <c r="B1278" t="s">
        <v>0</v>
      </c>
      <c r="F1278">
        <v>1</v>
      </c>
      <c r="G1278">
        <v>2</v>
      </c>
      <c r="H1278" s="1">
        <v>44166</v>
      </c>
      <c r="I1278" s="1">
        <v>44228</v>
      </c>
      <c r="J1278">
        <v>2</v>
      </c>
      <c r="K1278">
        <v>4</v>
      </c>
      <c r="L1278" s="1">
        <v>44197</v>
      </c>
      <c r="M1278">
        <v>10</v>
      </c>
      <c r="N1278" s="11">
        <f>_xlfn.SWITCH(Sales[[#This Row],[Subscription Type]],"Basic",10,"Premium",10,"Business",25,"Enterprise",27)</f>
        <v>10</v>
      </c>
      <c r="O1278">
        <f>IF(Sales[[#This Row],[Number of Users]]-Sales[[#This Row],[Licenses Bought]]&lt;0,0,Sales[[#This Row],[Number of Users]]-Sales[[#This Row],[Licenses Bought]])</f>
        <v>1</v>
      </c>
      <c r="P1278" s="3">
        <f>IF(Sales[[#This Row],[Sales Month]]=MAX(Sales[Sales Month]),Sales[[#This Row],[Upsell $ Per Non-Paying User]]*Sales[[#This Row],[Non-Paying Users]],0)</f>
        <v>0</v>
      </c>
      <c r="Q1278" t="str">
        <f>_xlfn.IFS(Sales[[#This Row],[Current Upsell $]]=0," ",Sales[[#This Row],[Current Upsell $]]&gt;=400,"High",Sales[[#This Row],[Current Upsell $]]&gt;=100,"Medium",Sales[[#This Row],[Current Upsell $]]&lt;100,"Low")</f>
        <v xml:space="preserve"> </v>
      </c>
      <c r="R1278" t="str">
        <f>IF(Sales[[#This Row],[Current Upsell $]]&gt;0,_xlfn.TEXTJOIN(" ",FALSE,Sales[[#This Row],[Subscription Type]],Sales[[#This Row],[Upsell Priority]],TEXT(Sales[[#This Row],[Current Upsell $]],"$#")),"")</f>
        <v/>
      </c>
    </row>
    <row r="1279" spans="1:18" x14ac:dyDescent="0.25">
      <c r="A1279">
        <v>100181</v>
      </c>
      <c r="B1279" t="s">
        <v>3</v>
      </c>
      <c r="F1279">
        <v>0</v>
      </c>
      <c r="G1279">
        <v>2</v>
      </c>
      <c r="H1279" s="1">
        <v>44166</v>
      </c>
      <c r="I1279" s="1">
        <v>44317</v>
      </c>
      <c r="J1279">
        <v>5</v>
      </c>
      <c r="K1279">
        <v>1</v>
      </c>
      <c r="L1279" s="1">
        <v>44197</v>
      </c>
      <c r="M1279">
        <v>0</v>
      </c>
      <c r="N1279" s="11">
        <f>_xlfn.SWITCH(Sales[[#This Row],[Subscription Type]],"Basic",10,"Premium",10,"Business",25,"Enterprise",27)</f>
        <v>10</v>
      </c>
      <c r="O1279">
        <f>IF(Sales[[#This Row],[Number of Users]]-Sales[[#This Row],[Licenses Bought]]&lt;0,0,Sales[[#This Row],[Number of Users]]-Sales[[#This Row],[Licenses Bought]])</f>
        <v>2</v>
      </c>
      <c r="P1279" s="3">
        <f>IF(Sales[[#This Row],[Sales Month]]=MAX(Sales[Sales Month]),Sales[[#This Row],[Upsell $ Per Non-Paying User]]*Sales[[#This Row],[Non-Paying Users]],0)</f>
        <v>0</v>
      </c>
      <c r="Q1279" t="str">
        <f>_xlfn.IFS(Sales[[#This Row],[Current Upsell $]]=0," ",Sales[[#This Row],[Current Upsell $]]&gt;=400,"High",Sales[[#This Row],[Current Upsell $]]&gt;=100,"Medium",Sales[[#This Row],[Current Upsell $]]&lt;100,"Low")</f>
        <v xml:space="preserve"> </v>
      </c>
      <c r="R1279" t="str">
        <f>IF(Sales[[#This Row],[Current Upsell $]]&gt;0,_xlfn.TEXTJOIN(" ",FALSE,Sales[[#This Row],[Subscription Type]],Sales[[#This Row],[Upsell Priority]],TEXT(Sales[[#This Row],[Current Upsell $]],"$#")),"")</f>
        <v/>
      </c>
    </row>
    <row r="1280" spans="1:18" x14ac:dyDescent="0.25">
      <c r="A1280">
        <v>100182</v>
      </c>
      <c r="B1280" t="s">
        <v>3</v>
      </c>
      <c r="F1280">
        <v>0</v>
      </c>
      <c r="G1280">
        <v>2</v>
      </c>
      <c r="H1280" s="1">
        <v>44166</v>
      </c>
      <c r="I1280" s="1">
        <v>44256</v>
      </c>
      <c r="J1280">
        <v>3</v>
      </c>
      <c r="K1280">
        <v>3</v>
      </c>
      <c r="L1280" s="1">
        <v>44197</v>
      </c>
      <c r="M1280">
        <v>0</v>
      </c>
      <c r="N1280" s="11">
        <f>_xlfn.SWITCH(Sales[[#This Row],[Subscription Type]],"Basic",10,"Premium",10,"Business",25,"Enterprise",27)</f>
        <v>10</v>
      </c>
      <c r="O1280">
        <f>IF(Sales[[#This Row],[Number of Users]]-Sales[[#This Row],[Licenses Bought]]&lt;0,0,Sales[[#This Row],[Number of Users]]-Sales[[#This Row],[Licenses Bought]])</f>
        <v>2</v>
      </c>
      <c r="P1280" s="3">
        <f>IF(Sales[[#This Row],[Sales Month]]=MAX(Sales[Sales Month]),Sales[[#This Row],[Upsell $ Per Non-Paying User]]*Sales[[#This Row],[Non-Paying Users]],0)</f>
        <v>0</v>
      </c>
      <c r="Q1280" t="str">
        <f>_xlfn.IFS(Sales[[#This Row],[Current Upsell $]]=0," ",Sales[[#This Row],[Current Upsell $]]&gt;=400,"High",Sales[[#This Row],[Current Upsell $]]&gt;=100,"Medium",Sales[[#This Row],[Current Upsell $]]&lt;100,"Low")</f>
        <v xml:space="preserve"> </v>
      </c>
      <c r="R1280" t="str">
        <f>IF(Sales[[#This Row],[Current Upsell $]]&gt;0,_xlfn.TEXTJOIN(" ",FALSE,Sales[[#This Row],[Subscription Type]],Sales[[#This Row],[Upsell Priority]],TEXT(Sales[[#This Row],[Current Upsell $]],"$#")),"")</f>
        <v/>
      </c>
    </row>
    <row r="1281" spans="1:18" x14ac:dyDescent="0.25">
      <c r="A1281">
        <v>100183</v>
      </c>
      <c r="B1281" t="s">
        <v>3</v>
      </c>
      <c r="D1281" s="1"/>
      <c r="E1281" s="1"/>
      <c r="F1281">
        <v>0</v>
      </c>
      <c r="G1281">
        <v>39</v>
      </c>
      <c r="H1281" s="1">
        <v>44197</v>
      </c>
      <c r="I1281" s="1">
        <v>44378</v>
      </c>
      <c r="J1281">
        <v>6</v>
      </c>
      <c r="K1281">
        <v>0</v>
      </c>
      <c r="L1281" s="1">
        <v>44197</v>
      </c>
      <c r="M1281">
        <v>0</v>
      </c>
      <c r="N1281" s="11">
        <f>_xlfn.SWITCH(Sales[[#This Row],[Subscription Type]],"Basic",10,"Premium",10,"Business",25,"Enterprise",27)</f>
        <v>10</v>
      </c>
      <c r="O1281">
        <f>IF(Sales[[#This Row],[Number of Users]]-Sales[[#This Row],[Licenses Bought]]&lt;0,0,Sales[[#This Row],[Number of Users]]-Sales[[#This Row],[Licenses Bought]])</f>
        <v>39</v>
      </c>
      <c r="P1281" s="3">
        <f>IF(Sales[[#This Row],[Sales Month]]=MAX(Sales[Sales Month]),Sales[[#This Row],[Upsell $ Per Non-Paying User]]*Sales[[#This Row],[Non-Paying Users]],0)</f>
        <v>0</v>
      </c>
      <c r="Q1281" t="str">
        <f>_xlfn.IFS(Sales[[#This Row],[Current Upsell $]]=0," ",Sales[[#This Row],[Current Upsell $]]&gt;=400,"High",Sales[[#This Row],[Current Upsell $]]&gt;=100,"Medium",Sales[[#This Row],[Current Upsell $]]&lt;100,"Low")</f>
        <v xml:space="preserve"> </v>
      </c>
      <c r="R1281" t="str">
        <f>IF(Sales[[#This Row],[Current Upsell $]]&gt;0,_xlfn.TEXTJOIN(" ",FALSE,Sales[[#This Row],[Subscription Type]],Sales[[#This Row],[Upsell Priority]],TEXT(Sales[[#This Row],[Current Upsell $]],"$#")),"")</f>
        <v/>
      </c>
    </row>
    <row r="1282" spans="1:18" x14ac:dyDescent="0.25">
      <c r="A1282">
        <v>100184</v>
      </c>
      <c r="B1282" t="s">
        <v>3</v>
      </c>
      <c r="D1282" s="1"/>
      <c r="E1282" s="1"/>
      <c r="F1282">
        <v>0</v>
      </c>
      <c r="G1282">
        <v>32</v>
      </c>
      <c r="H1282" s="1">
        <v>44197</v>
      </c>
      <c r="I1282" s="1">
        <v>44378</v>
      </c>
      <c r="J1282">
        <v>6</v>
      </c>
      <c r="K1282">
        <v>0</v>
      </c>
      <c r="L1282" s="1">
        <v>44197</v>
      </c>
      <c r="M1282">
        <v>0</v>
      </c>
      <c r="N1282" s="11">
        <f>_xlfn.SWITCH(Sales[[#This Row],[Subscription Type]],"Basic",10,"Premium",10,"Business",25,"Enterprise",27)</f>
        <v>10</v>
      </c>
      <c r="O1282">
        <f>IF(Sales[[#This Row],[Number of Users]]-Sales[[#This Row],[Licenses Bought]]&lt;0,0,Sales[[#This Row],[Number of Users]]-Sales[[#This Row],[Licenses Bought]])</f>
        <v>32</v>
      </c>
      <c r="P1282" s="3">
        <f>IF(Sales[[#This Row],[Sales Month]]=MAX(Sales[Sales Month]),Sales[[#This Row],[Upsell $ Per Non-Paying User]]*Sales[[#This Row],[Non-Paying Users]],0)</f>
        <v>0</v>
      </c>
      <c r="Q1282" t="str">
        <f>_xlfn.IFS(Sales[[#This Row],[Current Upsell $]]=0," ",Sales[[#This Row],[Current Upsell $]]&gt;=400,"High",Sales[[#This Row],[Current Upsell $]]&gt;=100,"Medium",Sales[[#This Row],[Current Upsell $]]&lt;100,"Low")</f>
        <v xml:space="preserve"> </v>
      </c>
      <c r="R1282" t="str">
        <f>IF(Sales[[#This Row],[Current Upsell $]]&gt;0,_xlfn.TEXTJOIN(" ",FALSE,Sales[[#This Row],[Subscription Type]],Sales[[#This Row],[Upsell Priority]],TEXT(Sales[[#This Row],[Current Upsell $]],"$#")),"")</f>
        <v/>
      </c>
    </row>
    <row r="1283" spans="1:18" x14ac:dyDescent="0.25">
      <c r="A1283">
        <v>100185</v>
      </c>
      <c r="B1283" t="s">
        <v>3</v>
      </c>
      <c r="F1283">
        <v>0</v>
      </c>
      <c r="G1283">
        <v>14</v>
      </c>
      <c r="H1283" s="1">
        <v>44197</v>
      </c>
      <c r="I1283" s="1">
        <v>44348</v>
      </c>
      <c r="J1283">
        <v>5</v>
      </c>
      <c r="K1283">
        <v>0</v>
      </c>
      <c r="L1283" s="1">
        <v>44197</v>
      </c>
      <c r="M1283">
        <v>0</v>
      </c>
      <c r="N1283" s="11">
        <f>_xlfn.SWITCH(Sales[[#This Row],[Subscription Type]],"Basic",10,"Premium",10,"Business",25,"Enterprise",27)</f>
        <v>10</v>
      </c>
      <c r="O1283">
        <f>IF(Sales[[#This Row],[Number of Users]]-Sales[[#This Row],[Licenses Bought]]&lt;0,0,Sales[[#This Row],[Number of Users]]-Sales[[#This Row],[Licenses Bought]])</f>
        <v>14</v>
      </c>
      <c r="P1283" s="3">
        <f>IF(Sales[[#This Row],[Sales Month]]=MAX(Sales[Sales Month]),Sales[[#This Row],[Upsell $ Per Non-Paying User]]*Sales[[#This Row],[Non-Paying Users]],0)</f>
        <v>0</v>
      </c>
      <c r="Q1283" t="str">
        <f>_xlfn.IFS(Sales[[#This Row],[Current Upsell $]]=0," ",Sales[[#This Row],[Current Upsell $]]&gt;=400,"High",Sales[[#This Row],[Current Upsell $]]&gt;=100,"Medium",Sales[[#This Row],[Current Upsell $]]&lt;100,"Low")</f>
        <v xml:space="preserve"> </v>
      </c>
      <c r="R1283" t="str">
        <f>IF(Sales[[#This Row],[Current Upsell $]]&gt;0,_xlfn.TEXTJOIN(" ",FALSE,Sales[[#This Row],[Subscription Type]],Sales[[#This Row],[Upsell Priority]],TEXT(Sales[[#This Row],[Current Upsell $]],"$#")),"")</f>
        <v/>
      </c>
    </row>
    <row r="1284" spans="1:18" x14ac:dyDescent="0.25">
      <c r="A1284">
        <v>100186</v>
      </c>
      <c r="B1284" t="s">
        <v>3</v>
      </c>
      <c r="D1284" s="1"/>
      <c r="E1284" s="1"/>
      <c r="F1284">
        <v>0</v>
      </c>
      <c r="G1284">
        <v>22</v>
      </c>
      <c r="H1284" s="1">
        <v>44197</v>
      </c>
      <c r="I1284" s="1">
        <v>44378</v>
      </c>
      <c r="J1284">
        <v>6</v>
      </c>
      <c r="K1284">
        <v>0</v>
      </c>
      <c r="L1284" s="1">
        <v>44197</v>
      </c>
      <c r="M1284">
        <v>0</v>
      </c>
      <c r="N1284" s="11">
        <f>_xlfn.SWITCH(Sales[[#This Row],[Subscription Type]],"Basic",10,"Premium",10,"Business",25,"Enterprise",27)</f>
        <v>10</v>
      </c>
      <c r="O1284">
        <f>IF(Sales[[#This Row],[Number of Users]]-Sales[[#This Row],[Licenses Bought]]&lt;0,0,Sales[[#This Row],[Number of Users]]-Sales[[#This Row],[Licenses Bought]])</f>
        <v>22</v>
      </c>
      <c r="P1284" s="3">
        <f>IF(Sales[[#This Row],[Sales Month]]=MAX(Sales[Sales Month]),Sales[[#This Row],[Upsell $ Per Non-Paying User]]*Sales[[#This Row],[Non-Paying Users]],0)</f>
        <v>0</v>
      </c>
      <c r="Q1284" t="str">
        <f>_xlfn.IFS(Sales[[#This Row],[Current Upsell $]]=0," ",Sales[[#This Row],[Current Upsell $]]&gt;=400,"High",Sales[[#This Row],[Current Upsell $]]&gt;=100,"Medium",Sales[[#This Row],[Current Upsell $]]&lt;100,"Low")</f>
        <v xml:space="preserve"> </v>
      </c>
      <c r="R1284" t="str">
        <f>IF(Sales[[#This Row],[Current Upsell $]]&gt;0,_xlfn.TEXTJOIN(" ",FALSE,Sales[[#This Row],[Subscription Type]],Sales[[#This Row],[Upsell Priority]],TEXT(Sales[[#This Row],[Current Upsell $]],"$#")),"")</f>
        <v/>
      </c>
    </row>
    <row r="1285" spans="1:18" x14ac:dyDescent="0.25">
      <c r="A1285">
        <v>100187</v>
      </c>
      <c r="B1285" t="s">
        <v>3</v>
      </c>
      <c r="F1285">
        <v>0</v>
      </c>
      <c r="G1285">
        <v>3</v>
      </c>
      <c r="H1285" s="1">
        <v>44197</v>
      </c>
      <c r="I1285" s="1">
        <v>44378</v>
      </c>
      <c r="J1285">
        <v>6</v>
      </c>
      <c r="K1285">
        <v>0</v>
      </c>
      <c r="L1285" s="1">
        <v>44197</v>
      </c>
      <c r="M1285">
        <v>0</v>
      </c>
      <c r="N1285" s="11">
        <f>_xlfn.SWITCH(Sales[[#This Row],[Subscription Type]],"Basic",10,"Premium",10,"Business",25,"Enterprise",27)</f>
        <v>10</v>
      </c>
      <c r="O1285">
        <f>IF(Sales[[#This Row],[Number of Users]]-Sales[[#This Row],[Licenses Bought]]&lt;0,0,Sales[[#This Row],[Number of Users]]-Sales[[#This Row],[Licenses Bought]])</f>
        <v>3</v>
      </c>
      <c r="P1285" s="3">
        <f>IF(Sales[[#This Row],[Sales Month]]=MAX(Sales[Sales Month]),Sales[[#This Row],[Upsell $ Per Non-Paying User]]*Sales[[#This Row],[Non-Paying Users]],0)</f>
        <v>0</v>
      </c>
      <c r="Q1285" t="str">
        <f>_xlfn.IFS(Sales[[#This Row],[Current Upsell $]]=0," ",Sales[[#This Row],[Current Upsell $]]&gt;=400,"High",Sales[[#This Row],[Current Upsell $]]&gt;=100,"Medium",Sales[[#This Row],[Current Upsell $]]&lt;100,"Low")</f>
        <v xml:space="preserve"> </v>
      </c>
      <c r="R1285" t="str">
        <f>IF(Sales[[#This Row],[Current Upsell $]]&gt;0,_xlfn.TEXTJOIN(" ",FALSE,Sales[[#This Row],[Subscription Type]],Sales[[#This Row],[Upsell Priority]],TEXT(Sales[[#This Row],[Current Upsell $]],"$#")),"")</f>
        <v/>
      </c>
    </row>
    <row r="1286" spans="1:18" x14ac:dyDescent="0.25">
      <c r="A1286">
        <v>100188</v>
      </c>
      <c r="B1286" t="s">
        <v>3</v>
      </c>
      <c r="F1286">
        <v>0</v>
      </c>
      <c r="G1286">
        <v>2</v>
      </c>
      <c r="H1286" s="1">
        <v>44197</v>
      </c>
      <c r="I1286" s="1">
        <v>44348</v>
      </c>
      <c r="J1286">
        <v>5</v>
      </c>
      <c r="K1286">
        <v>0</v>
      </c>
      <c r="L1286" s="1">
        <v>44197</v>
      </c>
      <c r="M1286">
        <v>0</v>
      </c>
      <c r="N1286" s="11">
        <f>_xlfn.SWITCH(Sales[[#This Row],[Subscription Type]],"Basic",10,"Premium",10,"Business",25,"Enterprise",27)</f>
        <v>10</v>
      </c>
      <c r="O1286">
        <f>IF(Sales[[#This Row],[Number of Users]]-Sales[[#This Row],[Licenses Bought]]&lt;0,0,Sales[[#This Row],[Number of Users]]-Sales[[#This Row],[Licenses Bought]])</f>
        <v>2</v>
      </c>
      <c r="P1286" s="3">
        <f>IF(Sales[[#This Row],[Sales Month]]=MAX(Sales[Sales Month]),Sales[[#This Row],[Upsell $ Per Non-Paying User]]*Sales[[#This Row],[Non-Paying Users]],0)</f>
        <v>0</v>
      </c>
      <c r="Q1286" t="str">
        <f>_xlfn.IFS(Sales[[#This Row],[Current Upsell $]]=0," ",Sales[[#This Row],[Current Upsell $]]&gt;=400,"High",Sales[[#This Row],[Current Upsell $]]&gt;=100,"Medium",Sales[[#This Row],[Current Upsell $]]&lt;100,"Low")</f>
        <v xml:space="preserve"> </v>
      </c>
      <c r="R1286" t="str">
        <f>IF(Sales[[#This Row],[Current Upsell $]]&gt;0,_xlfn.TEXTJOIN(" ",FALSE,Sales[[#This Row],[Subscription Type]],Sales[[#This Row],[Upsell Priority]],TEXT(Sales[[#This Row],[Current Upsell $]],"$#")),"")</f>
        <v/>
      </c>
    </row>
    <row r="1287" spans="1:18" x14ac:dyDescent="0.25">
      <c r="A1287">
        <v>100189</v>
      </c>
      <c r="B1287" t="s">
        <v>3</v>
      </c>
      <c r="F1287">
        <v>0</v>
      </c>
      <c r="G1287">
        <v>2</v>
      </c>
      <c r="H1287" s="1">
        <v>44197</v>
      </c>
      <c r="I1287" s="1">
        <v>44317</v>
      </c>
      <c r="J1287">
        <v>4</v>
      </c>
      <c r="K1287">
        <v>1</v>
      </c>
      <c r="L1287" s="1">
        <v>44197</v>
      </c>
      <c r="M1287">
        <v>0</v>
      </c>
      <c r="N1287" s="11">
        <f>_xlfn.SWITCH(Sales[[#This Row],[Subscription Type]],"Basic",10,"Premium",10,"Business",25,"Enterprise",27)</f>
        <v>10</v>
      </c>
      <c r="O1287">
        <f>IF(Sales[[#This Row],[Number of Users]]-Sales[[#This Row],[Licenses Bought]]&lt;0,0,Sales[[#This Row],[Number of Users]]-Sales[[#This Row],[Licenses Bought]])</f>
        <v>2</v>
      </c>
      <c r="P1287" s="3">
        <f>IF(Sales[[#This Row],[Sales Month]]=MAX(Sales[Sales Month]),Sales[[#This Row],[Upsell $ Per Non-Paying User]]*Sales[[#This Row],[Non-Paying Users]],0)</f>
        <v>0</v>
      </c>
      <c r="Q1287" t="str">
        <f>_xlfn.IFS(Sales[[#This Row],[Current Upsell $]]=0," ",Sales[[#This Row],[Current Upsell $]]&gt;=400,"High",Sales[[#This Row],[Current Upsell $]]&gt;=100,"Medium",Sales[[#This Row],[Current Upsell $]]&lt;100,"Low")</f>
        <v xml:space="preserve"> </v>
      </c>
      <c r="R1287" t="str">
        <f>IF(Sales[[#This Row],[Current Upsell $]]&gt;0,_xlfn.TEXTJOIN(" ",FALSE,Sales[[#This Row],[Subscription Type]],Sales[[#This Row],[Upsell Priority]],TEXT(Sales[[#This Row],[Current Upsell $]],"$#")),"")</f>
        <v/>
      </c>
    </row>
    <row r="1288" spans="1:18" x14ac:dyDescent="0.25">
      <c r="A1288">
        <v>100190</v>
      </c>
      <c r="B1288" t="s">
        <v>3</v>
      </c>
      <c r="F1288">
        <v>0</v>
      </c>
      <c r="G1288">
        <v>2</v>
      </c>
      <c r="H1288" s="1">
        <v>44197</v>
      </c>
      <c r="I1288" s="1">
        <v>44317</v>
      </c>
      <c r="J1288">
        <v>4</v>
      </c>
      <c r="K1288">
        <v>1</v>
      </c>
      <c r="L1288" s="1">
        <v>44197</v>
      </c>
      <c r="M1288">
        <v>0</v>
      </c>
      <c r="N1288" s="11">
        <f>_xlfn.SWITCH(Sales[[#This Row],[Subscription Type]],"Basic",10,"Premium",10,"Business",25,"Enterprise",27)</f>
        <v>10</v>
      </c>
      <c r="O1288">
        <f>IF(Sales[[#This Row],[Number of Users]]-Sales[[#This Row],[Licenses Bought]]&lt;0,0,Sales[[#This Row],[Number of Users]]-Sales[[#This Row],[Licenses Bought]])</f>
        <v>2</v>
      </c>
      <c r="P1288" s="3">
        <f>IF(Sales[[#This Row],[Sales Month]]=MAX(Sales[Sales Month]),Sales[[#This Row],[Upsell $ Per Non-Paying User]]*Sales[[#This Row],[Non-Paying Users]],0)</f>
        <v>0</v>
      </c>
      <c r="Q1288" t="str">
        <f>_xlfn.IFS(Sales[[#This Row],[Current Upsell $]]=0," ",Sales[[#This Row],[Current Upsell $]]&gt;=400,"High",Sales[[#This Row],[Current Upsell $]]&gt;=100,"Medium",Sales[[#This Row],[Current Upsell $]]&lt;100,"Low")</f>
        <v xml:space="preserve"> </v>
      </c>
      <c r="R1288" t="str">
        <f>IF(Sales[[#This Row],[Current Upsell $]]&gt;0,_xlfn.TEXTJOIN(" ",FALSE,Sales[[#This Row],[Subscription Type]],Sales[[#This Row],[Upsell Priority]],TEXT(Sales[[#This Row],[Current Upsell $]],"$#")),"")</f>
        <v/>
      </c>
    </row>
    <row r="1289" spans="1:18" x14ac:dyDescent="0.25">
      <c r="A1289">
        <v>100191</v>
      </c>
      <c r="B1289" t="s">
        <v>3</v>
      </c>
      <c r="D1289" s="1"/>
      <c r="E1289" s="1"/>
      <c r="F1289">
        <v>0</v>
      </c>
      <c r="G1289">
        <v>2</v>
      </c>
      <c r="H1289" s="1">
        <v>44197</v>
      </c>
      <c r="I1289" s="1">
        <v>44378</v>
      </c>
      <c r="J1289">
        <v>6</v>
      </c>
      <c r="K1289">
        <v>0</v>
      </c>
      <c r="L1289" s="1">
        <v>44197</v>
      </c>
      <c r="M1289">
        <v>0</v>
      </c>
      <c r="N1289" s="11">
        <f>_xlfn.SWITCH(Sales[[#This Row],[Subscription Type]],"Basic",10,"Premium",10,"Business",25,"Enterprise",27)</f>
        <v>10</v>
      </c>
      <c r="O1289">
        <f>IF(Sales[[#This Row],[Number of Users]]-Sales[[#This Row],[Licenses Bought]]&lt;0,0,Sales[[#This Row],[Number of Users]]-Sales[[#This Row],[Licenses Bought]])</f>
        <v>2</v>
      </c>
      <c r="P1289" s="3">
        <f>IF(Sales[[#This Row],[Sales Month]]=MAX(Sales[Sales Month]),Sales[[#This Row],[Upsell $ Per Non-Paying User]]*Sales[[#This Row],[Non-Paying Users]],0)</f>
        <v>0</v>
      </c>
      <c r="Q1289" t="str">
        <f>_xlfn.IFS(Sales[[#This Row],[Current Upsell $]]=0," ",Sales[[#This Row],[Current Upsell $]]&gt;=400,"High",Sales[[#This Row],[Current Upsell $]]&gt;=100,"Medium",Sales[[#This Row],[Current Upsell $]]&lt;100,"Low")</f>
        <v xml:space="preserve"> </v>
      </c>
      <c r="R1289" t="str">
        <f>IF(Sales[[#This Row],[Current Upsell $]]&gt;0,_xlfn.TEXTJOIN(" ",FALSE,Sales[[#This Row],[Subscription Type]],Sales[[#This Row],[Upsell Priority]],TEXT(Sales[[#This Row],[Current Upsell $]],"$#")),"")</f>
        <v/>
      </c>
    </row>
    <row r="1290" spans="1:18" x14ac:dyDescent="0.25">
      <c r="A1290">
        <v>100171</v>
      </c>
      <c r="B1290" t="s">
        <v>0</v>
      </c>
      <c r="D1290" s="1"/>
      <c r="E1290" s="1"/>
      <c r="F1290">
        <v>15</v>
      </c>
      <c r="G1290">
        <v>61</v>
      </c>
      <c r="H1290" s="1">
        <v>44166</v>
      </c>
      <c r="I1290" s="1">
        <v>44378</v>
      </c>
      <c r="J1290">
        <v>7</v>
      </c>
      <c r="K1290">
        <v>0</v>
      </c>
      <c r="L1290" s="1">
        <v>44197</v>
      </c>
      <c r="M1290">
        <v>150</v>
      </c>
      <c r="N1290" s="11">
        <f>_xlfn.SWITCH(Sales[[#This Row],[Subscription Type]],"Basic",10,"Premium",10,"Business",25,"Enterprise",27)</f>
        <v>10</v>
      </c>
      <c r="O1290">
        <f>IF(Sales[[#This Row],[Number of Users]]-Sales[[#This Row],[Licenses Bought]]&lt;0,0,Sales[[#This Row],[Number of Users]]-Sales[[#This Row],[Licenses Bought]])</f>
        <v>46</v>
      </c>
      <c r="P1290" s="3">
        <f>IF(Sales[[#This Row],[Sales Month]]=MAX(Sales[Sales Month]),Sales[[#This Row],[Upsell $ Per Non-Paying User]]*Sales[[#This Row],[Non-Paying Users]],0)</f>
        <v>0</v>
      </c>
      <c r="Q1290" t="str">
        <f>_xlfn.IFS(Sales[[#This Row],[Current Upsell $]]=0," ",Sales[[#This Row],[Current Upsell $]]&gt;=400,"High",Sales[[#This Row],[Current Upsell $]]&gt;=100,"Medium",Sales[[#This Row],[Current Upsell $]]&lt;100,"Low")</f>
        <v xml:space="preserve"> </v>
      </c>
      <c r="R1290" t="str">
        <f>IF(Sales[[#This Row],[Current Upsell $]]&gt;0,_xlfn.TEXTJOIN(" ",FALSE,Sales[[#This Row],[Subscription Type]],Sales[[#This Row],[Upsell Priority]],TEXT(Sales[[#This Row],[Current Upsell $]],"$#")),"")</f>
        <v/>
      </c>
    </row>
    <row r="1291" spans="1:18" x14ac:dyDescent="0.25">
      <c r="A1291">
        <v>100114</v>
      </c>
      <c r="B1291" t="s">
        <v>1</v>
      </c>
      <c r="D1291" s="1"/>
      <c r="E1291" s="1"/>
      <c r="F1291">
        <v>43</v>
      </c>
      <c r="G1291">
        <v>60</v>
      </c>
      <c r="H1291" s="1">
        <v>44075</v>
      </c>
      <c r="I1291" s="1">
        <v>44378</v>
      </c>
      <c r="J1291">
        <v>10</v>
      </c>
      <c r="K1291">
        <v>0</v>
      </c>
      <c r="L1291" s="1">
        <v>44197</v>
      </c>
      <c r="M1291">
        <v>1075</v>
      </c>
      <c r="N1291" s="11">
        <f>_xlfn.SWITCH(Sales[[#This Row],[Subscription Type]],"Basic",10,"Premium",10,"Business",25,"Enterprise",27)</f>
        <v>25</v>
      </c>
      <c r="O1291">
        <f>IF(Sales[[#This Row],[Number of Users]]-Sales[[#This Row],[Licenses Bought]]&lt;0,0,Sales[[#This Row],[Number of Users]]-Sales[[#This Row],[Licenses Bought]])</f>
        <v>17</v>
      </c>
      <c r="P1291" s="3">
        <f>IF(Sales[[#This Row],[Sales Month]]=MAX(Sales[Sales Month]),Sales[[#This Row],[Upsell $ Per Non-Paying User]]*Sales[[#This Row],[Non-Paying Users]],0)</f>
        <v>0</v>
      </c>
      <c r="Q1291" t="str">
        <f>_xlfn.IFS(Sales[[#This Row],[Current Upsell $]]=0," ",Sales[[#This Row],[Current Upsell $]]&gt;=400,"High",Sales[[#This Row],[Current Upsell $]]&gt;=100,"Medium",Sales[[#This Row],[Current Upsell $]]&lt;100,"Low")</f>
        <v xml:space="preserve"> </v>
      </c>
      <c r="R1291" t="str">
        <f>IF(Sales[[#This Row],[Current Upsell $]]&gt;0,_xlfn.TEXTJOIN(" ",FALSE,Sales[[#This Row],[Subscription Type]],Sales[[#This Row],[Upsell Priority]],TEXT(Sales[[#This Row],[Current Upsell $]],"$#")),"")</f>
        <v/>
      </c>
    </row>
    <row r="1292" spans="1:18" x14ac:dyDescent="0.25">
      <c r="A1292">
        <v>100167</v>
      </c>
      <c r="B1292" t="s">
        <v>2</v>
      </c>
      <c r="C1292">
        <v>12</v>
      </c>
      <c r="D1292" s="1">
        <v>44409</v>
      </c>
      <c r="E1292" s="1">
        <v>44773</v>
      </c>
      <c r="F1292">
        <v>80</v>
      </c>
      <c r="G1292">
        <v>95</v>
      </c>
      <c r="H1292" s="1">
        <v>44136</v>
      </c>
      <c r="I1292" s="1">
        <v>44378</v>
      </c>
      <c r="J1292">
        <v>8</v>
      </c>
      <c r="K1292">
        <v>0</v>
      </c>
      <c r="L1292" s="1">
        <v>44197</v>
      </c>
      <c r="M1292">
        <v>1230</v>
      </c>
      <c r="N1292" s="11">
        <f>_xlfn.SWITCH(Sales[[#This Row],[Subscription Type]],"Basic",10,"Premium",10,"Business",25,"Enterprise",27)</f>
        <v>27</v>
      </c>
      <c r="O1292">
        <f>IF(Sales[[#This Row],[Number of Users]]-Sales[[#This Row],[Licenses Bought]]&lt;0,0,Sales[[#This Row],[Number of Users]]-Sales[[#This Row],[Licenses Bought]])</f>
        <v>15</v>
      </c>
      <c r="P1292" s="3">
        <f>IF(Sales[[#This Row],[Sales Month]]=MAX(Sales[Sales Month]),Sales[[#This Row],[Upsell $ Per Non-Paying User]]*Sales[[#This Row],[Non-Paying Users]],0)</f>
        <v>0</v>
      </c>
      <c r="Q1292" t="str">
        <f>_xlfn.IFS(Sales[[#This Row],[Current Upsell $]]=0," ",Sales[[#This Row],[Current Upsell $]]&gt;=400,"High",Sales[[#This Row],[Current Upsell $]]&gt;=100,"Medium",Sales[[#This Row],[Current Upsell $]]&lt;100,"Low")</f>
        <v xml:space="preserve"> </v>
      </c>
      <c r="R1292" t="str">
        <f>IF(Sales[[#This Row],[Current Upsell $]]&gt;0,_xlfn.TEXTJOIN(" ",FALSE,Sales[[#This Row],[Subscription Type]],Sales[[#This Row],[Upsell Priority]],TEXT(Sales[[#This Row],[Current Upsell $]],"$#")),"")</f>
        <v/>
      </c>
    </row>
    <row r="1293" spans="1:18" x14ac:dyDescent="0.25">
      <c r="A1293">
        <v>100002</v>
      </c>
      <c r="B1293" t="s">
        <v>3</v>
      </c>
      <c r="F1293">
        <v>0</v>
      </c>
      <c r="G1293">
        <v>2</v>
      </c>
      <c r="H1293" s="1">
        <v>43647</v>
      </c>
      <c r="I1293" s="1">
        <v>44287</v>
      </c>
      <c r="J1293">
        <v>21</v>
      </c>
      <c r="K1293">
        <v>2</v>
      </c>
      <c r="L1293" s="1">
        <v>44166</v>
      </c>
      <c r="M1293">
        <v>0</v>
      </c>
      <c r="N1293" s="11">
        <f>_xlfn.SWITCH(Sales[[#This Row],[Subscription Type]],"Basic",10,"Premium",10,"Business",25,"Enterprise",27)</f>
        <v>10</v>
      </c>
      <c r="O1293">
        <f>IF(Sales[[#This Row],[Number of Users]]-Sales[[#This Row],[Licenses Bought]]&lt;0,0,Sales[[#This Row],[Number of Users]]-Sales[[#This Row],[Licenses Bought]])</f>
        <v>2</v>
      </c>
      <c r="P1293" s="3">
        <f>IF(Sales[[#This Row],[Sales Month]]=MAX(Sales[Sales Month]),Sales[[#This Row],[Upsell $ Per Non-Paying User]]*Sales[[#This Row],[Non-Paying Users]],0)</f>
        <v>0</v>
      </c>
      <c r="Q1293" t="str">
        <f>_xlfn.IFS(Sales[[#This Row],[Current Upsell $]]=0," ",Sales[[#This Row],[Current Upsell $]]&gt;=400,"High",Sales[[#This Row],[Current Upsell $]]&gt;=100,"Medium",Sales[[#This Row],[Current Upsell $]]&lt;100,"Low")</f>
        <v xml:space="preserve"> </v>
      </c>
      <c r="R1293" t="str">
        <f>IF(Sales[[#This Row],[Current Upsell $]]&gt;0,_xlfn.TEXTJOIN(" ",FALSE,Sales[[#This Row],[Subscription Type]],Sales[[#This Row],[Upsell Priority]],TEXT(Sales[[#This Row],[Current Upsell $]],"$#")),"")</f>
        <v/>
      </c>
    </row>
    <row r="1294" spans="1:18" x14ac:dyDescent="0.25">
      <c r="A1294">
        <v>100005</v>
      </c>
      <c r="B1294" t="s">
        <v>1</v>
      </c>
      <c r="D1294" s="1"/>
      <c r="E1294" s="1"/>
      <c r="F1294">
        <v>37</v>
      </c>
      <c r="G1294">
        <v>46</v>
      </c>
      <c r="H1294" s="1">
        <v>43800</v>
      </c>
      <c r="I1294" s="1">
        <v>44378</v>
      </c>
      <c r="J1294">
        <v>19</v>
      </c>
      <c r="K1294">
        <v>0</v>
      </c>
      <c r="L1294" s="1">
        <v>44166</v>
      </c>
      <c r="M1294">
        <v>925</v>
      </c>
      <c r="N1294" s="11">
        <f>_xlfn.SWITCH(Sales[[#This Row],[Subscription Type]],"Basic",10,"Premium",10,"Business",25,"Enterprise",27)</f>
        <v>25</v>
      </c>
      <c r="O1294">
        <f>IF(Sales[[#This Row],[Number of Users]]-Sales[[#This Row],[Licenses Bought]]&lt;0,0,Sales[[#This Row],[Number of Users]]-Sales[[#This Row],[Licenses Bought]])</f>
        <v>9</v>
      </c>
      <c r="P1294" s="3">
        <f>IF(Sales[[#This Row],[Sales Month]]=MAX(Sales[Sales Month]),Sales[[#This Row],[Upsell $ Per Non-Paying User]]*Sales[[#This Row],[Non-Paying Users]],0)</f>
        <v>0</v>
      </c>
      <c r="Q1294" t="str">
        <f>_xlfn.IFS(Sales[[#This Row],[Current Upsell $]]=0," ",Sales[[#This Row],[Current Upsell $]]&gt;=400,"High",Sales[[#This Row],[Current Upsell $]]&gt;=100,"Medium",Sales[[#This Row],[Current Upsell $]]&lt;100,"Low")</f>
        <v xml:space="preserve"> </v>
      </c>
      <c r="R1294" t="str">
        <f>IF(Sales[[#This Row],[Current Upsell $]]&gt;0,_xlfn.TEXTJOIN(" ",FALSE,Sales[[#This Row],[Subscription Type]],Sales[[#This Row],[Upsell Priority]],TEXT(Sales[[#This Row],[Current Upsell $]],"$#")),"")</f>
        <v/>
      </c>
    </row>
    <row r="1295" spans="1:18" x14ac:dyDescent="0.25">
      <c r="A1295">
        <v>100006</v>
      </c>
      <c r="B1295" t="s">
        <v>0</v>
      </c>
      <c r="F1295">
        <v>5</v>
      </c>
      <c r="G1295">
        <v>6</v>
      </c>
      <c r="H1295" s="1">
        <v>43800</v>
      </c>
      <c r="I1295" s="1">
        <v>44287</v>
      </c>
      <c r="J1295">
        <v>16</v>
      </c>
      <c r="K1295">
        <v>2</v>
      </c>
      <c r="L1295" s="1">
        <v>44166</v>
      </c>
      <c r="M1295">
        <v>50</v>
      </c>
      <c r="N1295" s="11">
        <f>_xlfn.SWITCH(Sales[[#This Row],[Subscription Type]],"Basic",10,"Premium",10,"Business",25,"Enterprise",27)</f>
        <v>10</v>
      </c>
      <c r="O1295">
        <f>IF(Sales[[#This Row],[Number of Users]]-Sales[[#This Row],[Licenses Bought]]&lt;0,0,Sales[[#This Row],[Number of Users]]-Sales[[#This Row],[Licenses Bought]])</f>
        <v>1</v>
      </c>
      <c r="P1295" s="3">
        <f>IF(Sales[[#This Row],[Sales Month]]=MAX(Sales[Sales Month]),Sales[[#This Row],[Upsell $ Per Non-Paying User]]*Sales[[#This Row],[Non-Paying Users]],0)</f>
        <v>0</v>
      </c>
      <c r="Q1295" t="str">
        <f>_xlfn.IFS(Sales[[#This Row],[Current Upsell $]]=0," ",Sales[[#This Row],[Current Upsell $]]&gt;=400,"High",Sales[[#This Row],[Current Upsell $]]&gt;=100,"Medium",Sales[[#This Row],[Current Upsell $]]&lt;100,"Low")</f>
        <v xml:space="preserve"> </v>
      </c>
      <c r="R1295" t="str">
        <f>IF(Sales[[#This Row],[Current Upsell $]]&gt;0,_xlfn.TEXTJOIN(" ",FALSE,Sales[[#This Row],[Subscription Type]],Sales[[#This Row],[Upsell Priority]],TEXT(Sales[[#This Row],[Current Upsell $]],"$#")),"")</f>
        <v/>
      </c>
    </row>
    <row r="1296" spans="1:18" x14ac:dyDescent="0.25">
      <c r="A1296">
        <v>100007</v>
      </c>
      <c r="B1296" t="s">
        <v>2</v>
      </c>
      <c r="C1296">
        <v>12</v>
      </c>
      <c r="D1296" s="1">
        <v>44378</v>
      </c>
      <c r="E1296" s="1">
        <v>44742</v>
      </c>
      <c r="F1296">
        <v>600</v>
      </c>
      <c r="G1296">
        <v>641</v>
      </c>
      <c r="H1296" s="1">
        <v>43831</v>
      </c>
      <c r="I1296" s="1">
        <v>44378</v>
      </c>
      <c r="J1296">
        <v>18</v>
      </c>
      <c r="K1296">
        <v>0</v>
      </c>
      <c r="L1296" s="1">
        <v>44166</v>
      </c>
      <c r="M1296">
        <v>18000</v>
      </c>
      <c r="N1296" s="11">
        <f>_xlfn.SWITCH(Sales[[#This Row],[Subscription Type]],"Basic",10,"Premium",10,"Business",25,"Enterprise",27)</f>
        <v>27</v>
      </c>
      <c r="O1296">
        <f>IF(Sales[[#This Row],[Number of Users]]-Sales[[#This Row],[Licenses Bought]]&lt;0,0,Sales[[#This Row],[Number of Users]]-Sales[[#This Row],[Licenses Bought]])</f>
        <v>41</v>
      </c>
      <c r="P1296" s="3">
        <f>IF(Sales[[#This Row],[Sales Month]]=MAX(Sales[Sales Month]),Sales[[#This Row],[Upsell $ Per Non-Paying User]]*Sales[[#This Row],[Non-Paying Users]],0)</f>
        <v>0</v>
      </c>
      <c r="Q1296" t="str">
        <f>_xlfn.IFS(Sales[[#This Row],[Current Upsell $]]=0," ",Sales[[#This Row],[Current Upsell $]]&gt;=400,"High",Sales[[#This Row],[Current Upsell $]]&gt;=100,"Medium",Sales[[#This Row],[Current Upsell $]]&lt;100,"Low")</f>
        <v xml:space="preserve"> </v>
      </c>
      <c r="R1296" t="str">
        <f>IF(Sales[[#This Row],[Current Upsell $]]&gt;0,_xlfn.TEXTJOIN(" ",FALSE,Sales[[#This Row],[Subscription Type]],Sales[[#This Row],[Upsell Priority]],TEXT(Sales[[#This Row],[Current Upsell $]],"$#")),"")</f>
        <v/>
      </c>
    </row>
    <row r="1297" spans="1:18" x14ac:dyDescent="0.25">
      <c r="A1297">
        <v>100008</v>
      </c>
      <c r="B1297" t="s">
        <v>0</v>
      </c>
      <c r="D1297" s="1"/>
      <c r="E1297" s="1"/>
      <c r="F1297">
        <v>1</v>
      </c>
      <c r="G1297">
        <v>2</v>
      </c>
      <c r="H1297" s="1">
        <v>43831</v>
      </c>
      <c r="I1297" s="1">
        <v>44378</v>
      </c>
      <c r="J1297">
        <v>18</v>
      </c>
      <c r="K1297">
        <v>0</v>
      </c>
      <c r="L1297" s="1">
        <v>44166</v>
      </c>
      <c r="M1297">
        <v>10</v>
      </c>
      <c r="N1297" s="11">
        <f>_xlfn.SWITCH(Sales[[#This Row],[Subscription Type]],"Basic",10,"Premium",10,"Business",25,"Enterprise",27)</f>
        <v>10</v>
      </c>
      <c r="O1297">
        <f>IF(Sales[[#This Row],[Number of Users]]-Sales[[#This Row],[Licenses Bought]]&lt;0,0,Sales[[#This Row],[Number of Users]]-Sales[[#This Row],[Licenses Bought]])</f>
        <v>1</v>
      </c>
      <c r="P1297" s="3">
        <f>IF(Sales[[#This Row],[Sales Month]]=MAX(Sales[Sales Month]),Sales[[#This Row],[Upsell $ Per Non-Paying User]]*Sales[[#This Row],[Non-Paying Users]],0)</f>
        <v>0</v>
      </c>
      <c r="Q1297" t="str">
        <f>_xlfn.IFS(Sales[[#This Row],[Current Upsell $]]=0," ",Sales[[#This Row],[Current Upsell $]]&gt;=400,"High",Sales[[#This Row],[Current Upsell $]]&gt;=100,"Medium",Sales[[#This Row],[Current Upsell $]]&lt;100,"Low")</f>
        <v xml:space="preserve"> </v>
      </c>
      <c r="R1297" t="str">
        <f>IF(Sales[[#This Row],[Current Upsell $]]&gt;0,_xlfn.TEXTJOIN(" ",FALSE,Sales[[#This Row],[Subscription Type]],Sales[[#This Row],[Upsell Priority]],TEXT(Sales[[#This Row],[Current Upsell $]],"$#")),"")</f>
        <v/>
      </c>
    </row>
    <row r="1298" spans="1:18" x14ac:dyDescent="0.25">
      <c r="A1298">
        <v>100009</v>
      </c>
      <c r="B1298" t="s">
        <v>1</v>
      </c>
      <c r="D1298" s="1"/>
      <c r="E1298" s="1"/>
      <c r="F1298">
        <v>52</v>
      </c>
      <c r="G1298">
        <v>66</v>
      </c>
      <c r="H1298" s="1">
        <v>43862</v>
      </c>
      <c r="I1298" s="1">
        <v>44378</v>
      </c>
      <c r="J1298">
        <v>17</v>
      </c>
      <c r="K1298">
        <v>0</v>
      </c>
      <c r="L1298" s="1">
        <v>44166</v>
      </c>
      <c r="M1298">
        <v>1300</v>
      </c>
      <c r="N1298" s="11">
        <f>_xlfn.SWITCH(Sales[[#This Row],[Subscription Type]],"Basic",10,"Premium",10,"Business",25,"Enterprise",27)</f>
        <v>25</v>
      </c>
      <c r="O1298">
        <f>IF(Sales[[#This Row],[Number of Users]]-Sales[[#This Row],[Licenses Bought]]&lt;0,0,Sales[[#This Row],[Number of Users]]-Sales[[#This Row],[Licenses Bought]])</f>
        <v>14</v>
      </c>
      <c r="P1298" s="3">
        <f>IF(Sales[[#This Row],[Sales Month]]=MAX(Sales[Sales Month]),Sales[[#This Row],[Upsell $ Per Non-Paying User]]*Sales[[#This Row],[Non-Paying Users]],0)</f>
        <v>0</v>
      </c>
      <c r="Q1298" t="str">
        <f>_xlfn.IFS(Sales[[#This Row],[Current Upsell $]]=0," ",Sales[[#This Row],[Current Upsell $]]&gt;=400,"High",Sales[[#This Row],[Current Upsell $]]&gt;=100,"Medium",Sales[[#This Row],[Current Upsell $]]&lt;100,"Low")</f>
        <v xml:space="preserve"> </v>
      </c>
      <c r="R1298" t="str">
        <f>IF(Sales[[#This Row],[Current Upsell $]]&gt;0,_xlfn.TEXTJOIN(" ",FALSE,Sales[[#This Row],[Subscription Type]],Sales[[#This Row],[Upsell Priority]],TEXT(Sales[[#This Row],[Current Upsell $]],"$#")),"")</f>
        <v/>
      </c>
    </row>
    <row r="1299" spans="1:18" x14ac:dyDescent="0.25">
      <c r="A1299">
        <v>100011</v>
      </c>
      <c r="B1299" t="s">
        <v>1</v>
      </c>
      <c r="D1299" s="1"/>
      <c r="E1299" s="1"/>
      <c r="F1299">
        <v>37</v>
      </c>
      <c r="G1299">
        <v>39</v>
      </c>
      <c r="H1299" s="1">
        <v>43891</v>
      </c>
      <c r="I1299" s="1">
        <v>44378</v>
      </c>
      <c r="J1299">
        <v>16</v>
      </c>
      <c r="K1299">
        <v>0</v>
      </c>
      <c r="L1299" s="1">
        <v>44166</v>
      </c>
      <c r="M1299">
        <v>925</v>
      </c>
      <c r="N1299" s="11">
        <f>_xlfn.SWITCH(Sales[[#This Row],[Subscription Type]],"Basic",10,"Premium",10,"Business",25,"Enterprise",27)</f>
        <v>25</v>
      </c>
      <c r="O1299">
        <f>IF(Sales[[#This Row],[Number of Users]]-Sales[[#This Row],[Licenses Bought]]&lt;0,0,Sales[[#This Row],[Number of Users]]-Sales[[#This Row],[Licenses Bought]])</f>
        <v>2</v>
      </c>
      <c r="P1299" s="3">
        <f>IF(Sales[[#This Row],[Sales Month]]=MAX(Sales[Sales Month]),Sales[[#This Row],[Upsell $ Per Non-Paying User]]*Sales[[#This Row],[Non-Paying Users]],0)</f>
        <v>0</v>
      </c>
      <c r="Q1299" t="str">
        <f>_xlfn.IFS(Sales[[#This Row],[Current Upsell $]]=0," ",Sales[[#This Row],[Current Upsell $]]&gt;=400,"High",Sales[[#This Row],[Current Upsell $]]&gt;=100,"Medium",Sales[[#This Row],[Current Upsell $]]&lt;100,"Low")</f>
        <v xml:space="preserve"> </v>
      </c>
      <c r="R1299" t="str">
        <f>IF(Sales[[#This Row],[Current Upsell $]]&gt;0,_xlfn.TEXTJOIN(" ",FALSE,Sales[[#This Row],[Subscription Type]],Sales[[#This Row],[Upsell Priority]],TEXT(Sales[[#This Row],[Current Upsell $]],"$#")),"")</f>
        <v/>
      </c>
    </row>
    <row r="1300" spans="1:18" x14ac:dyDescent="0.25">
      <c r="A1300">
        <v>100012</v>
      </c>
      <c r="B1300" t="s">
        <v>0</v>
      </c>
      <c r="D1300" s="1"/>
      <c r="E1300" s="1"/>
      <c r="F1300">
        <v>32</v>
      </c>
      <c r="G1300">
        <v>42</v>
      </c>
      <c r="H1300" s="1">
        <v>43891</v>
      </c>
      <c r="I1300" s="1">
        <v>44378</v>
      </c>
      <c r="J1300">
        <v>16</v>
      </c>
      <c r="K1300">
        <v>0</v>
      </c>
      <c r="L1300" s="1">
        <v>44166</v>
      </c>
      <c r="M1300">
        <v>320</v>
      </c>
      <c r="N1300" s="11">
        <f>_xlfn.SWITCH(Sales[[#This Row],[Subscription Type]],"Basic",10,"Premium",10,"Business",25,"Enterprise",27)</f>
        <v>10</v>
      </c>
      <c r="O1300">
        <f>IF(Sales[[#This Row],[Number of Users]]-Sales[[#This Row],[Licenses Bought]]&lt;0,0,Sales[[#This Row],[Number of Users]]-Sales[[#This Row],[Licenses Bought]])</f>
        <v>10</v>
      </c>
      <c r="P1300" s="3">
        <f>IF(Sales[[#This Row],[Sales Month]]=MAX(Sales[Sales Month]),Sales[[#This Row],[Upsell $ Per Non-Paying User]]*Sales[[#This Row],[Non-Paying Users]],0)</f>
        <v>0</v>
      </c>
      <c r="Q1300" t="str">
        <f>_xlfn.IFS(Sales[[#This Row],[Current Upsell $]]=0," ",Sales[[#This Row],[Current Upsell $]]&gt;=400,"High",Sales[[#This Row],[Current Upsell $]]&gt;=100,"Medium",Sales[[#This Row],[Current Upsell $]]&lt;100,"Low")</f>
        <v xml:space="preserve"> </v>
      </c>
      <c r="R1300" t="str">
        <f>IF(Sales[[#This Row],[Current Upsell $]]&gt;0,_xlfn.TEXTJOIN(" ",FALSE,Sales[[#This Row],[Subscription Type]],Sales[[#This Row],[Upsell Priority]],TEXT(Sales[[#This Row],[Current Upsell $]],"$#")),"")</f>
        <v/>
      </c>
    </row>
    <row r="1301" spans="1:18" x14ac:dyDescent="0.25">
      <c r="A1301">
        <v>100013</v>
      </c>
      <c r="B1301" t="s">
        <v>0</v>
      </c>
      <c r="F1301">
        <v>11</v>
      </c>
      <c r="G1301">
        <v>13</v>
      </c>
      <c r="H1301" s="1">
        <v>43891</v>
      </c>
      <c r="I1301" s="1">
        <v>44256</v>
      </c>
      <c r="J1301">
        <v>12</v>
      </c>
      <c r="K1301">
        <v>3</v>
      </c>
      <c r="L1301" s="1">
        <v>44166</v>
      </c>
      <c r="M1301">
        <v>110</v>
      </c>
      <c r="N1301" s="11">
        <f>_xlfn.SWITCH(Sales[[#This Row],[Subscription Type]],"Basic",10,"Premium",10,"Business",25,"Enterprise",27)</f>
        <v>10</v>
      </c>
      <c r="O1301">
        <f>IF(Sales[[#This Row],[Number of Users]]-Sales[[#This Row],[Licenses Bought]]&lt;0,0,Sales[[#This Row],[Number of Users]]-Sales[[#This Row],[Licenses Bought]])</f>
        <v>2</v>
      </c>
      <c r="P1301" s="3">
        <f>IF(Sales[[#This Row],[Sales Month]]=MAX(Sales[Sales Month]),Sales[[#This Row],[Upsell $ Per Non-Paying User]]*Sales[[#This Row],[Non-Paying Users]],0)</f>
        <v>0</v>
      </c>
      <c r="Q1301" t="str">
        <f>_xlfn.IFS(Sales[[#This Row],[Current Upsell $]]=0," ",Sales[[#This Row],[Current Upsell $]]&gt;=400,"High",Sales[[#This Row],[Current Upsell $]]&gt;=100,"Medium",Sales[[#This Row],[Current Upsell $]]&lt;100,"Low")</f>
        <v xml:space="preserve"> </v>
      </c>
      <c r="R1301" t="str">
        <f>IF(Sales[[#This Row],[Current Upsell $]]&gt;0,_xlfn.TEXTJOIN(" ",FALSE,Sales[[#This Row],[Subscription Type]],Sales[[#This Row],[Upsell Priority]],TEXT(Sales[[#This Row],[Current Upsell $]],"$#")),"")</f>
        <v/>
      </c>
    </row>
    <row r="1302" spans="1:18" x14ac:dyDescent="0.25">
      <c r="A1302">
        <v>100014</v>
      </c>
      <c r="B1302" t="s">
        <v>0</v>
      </c>
      <c r="F1302">
        <v>3</v>
      </c>
      <c r="G1302">
        <v>5</v>
      </c>
      <c r="H1302" s="1">
        <v>43891</v>
      </c>
      <c r="I1302" s="1">
        <v>44166</v>
      </c>
      <c r="J1302">
        <v>9</v>
      </c>
      <c r="K1302">
        <v>6</v>
      </c>
      <c r="L1302" s="1">
        <v>44166</v>
      </c>
      <c r="M1302">
        <v>30</v>
      </c>
      <c r="N1302" s="11">
        <f>_xlfn.SWITCH(Sales[[#This Row],[Subscription Type]],"Basic",10,"Premium",10,"Business",25,"Enterprise",27)</f>
        <v>10</v>
      </c>
      <c r="O1302">
        <f>IF(Sales[[#This Row],[Number of Users]]-Sales[[#This Row],[Licenses Bought]]&lt;0,0,Sales[[#This Row],[Number of Users]]-Sales[[#This Row],[Licenses Bought]])</f>
        <v>2</v>
      </c>
      <c r="P1302" s="3">
        <f>IF(Sales[[#This Row],[Sales Month]]=MAX(Sales[Sales Month]),Sales[[#This Row],[Upsell $ Per Non-Paying User]]*Sales[[#This Row],[Non-Paying Users]],0)</f>
        <v>0</v>
      </c>
      <c r="Q1302" t="str">
        <f>_xlfn.IFS(Sales[[#This Row],[Current Upsell $]]=0," ",Sales[[#This Row],[Current Upsell $]]&gt;=400,"High",Sales[[#This Row],[Current Upsell $]]&gt;=100,"Medium",Sales[[#This Row],[Current Upsell $]]&lt;100,"Low")</f>
        <v xml:space="preserve"> </v>
      </c>
      <c r="R1302" t="str">
        <f>IF(Sales[[#This Row],[Current Upsell $]]&gt;0,_xlfn.TEXTJOIN(" ",FALSE,Sales[[#This Row],[Subscription Type]],Sales[[#This Row],[Upsell Priority]],TEXT(Sales[[#This Row],[Current Upsell $]],"$#")),"")</f>
        <v/>
      </c>
    </row>
    <row r="1303" spans="1:18" x14ac:dyDescent="0.25">
      <c r="A1303">
        <v>100016</v>
      </c>
      <c r="B1303" t="s">
        <v>3</v>
      </c>
      <c r="F1303">
        <v>0</v>
      </c>
      <c r="G1303">
        <v>2</v>
      </c>
      <c r="H1303" s="1">
        <v>43891</v>
      </c>
      <c r="I1303" s="1">
        <v>44348</v>
      </c>
      <c r="J1303">
        <v>15</v>
      </c>
      <c r="K1303">
        <v>0</v>
      </c>
      <c r="L1303" s="1">
        <v>44166</v>
      </c>
      <c r="M1303">
        <v>0</v>
      </c>
      <c r="N1303" s="11">
        <f>_xlfn.SWITCH(Sales[[#This Row],[Subscription Type]],"Basic",10,"Premium",10,"Business",25,"Enterprise",27)</f>
        <v>10</v>
      </c>
      <c r="O1303">
        <f>IF(Sales[[#This Row],[Number of Users]]-Sales[[#This Row],[Licenses Bought]]&lt;0,0,Sales[[#This Row],[Number of Users]]-Sales[[#This Row],[Licenses Bought]])</f>
        <v>2</v>
      </c>
      <c r="P1303" s="3">
        <f>IF(Sales[[#This Row],[Sales Month]]=MAX(Sales[Sales Month]),Sales[[#This Row],[Upsell $ Per Non-Paying User]]*Sales[[#This Row],[Non-Paying Users]],0)</f>
        <v>0</v>
      </c>
      <c r="Q1303" t="str">
        <f>_xlfn.IFS(Sales[[#This Row],[Current Upsell $]]=0," ",Sales[[#This Row],[Current Upsell $]]&gt;=400,"High",Sales[[#This Row],[Current Upsell $]]&gt;=100,"Medium",Sales[[#This Row],[Current Upsell $]]&lt;100,"Low")</f>
        <v xml:space="preserve"> </v>
      </c>
      <c r="R1303" t="str">
        <f>IF(Sales[[#This Row],[Current Upsell $]]&gt;0,_xlfn.TEXTJOIN(" ",FALSE,Sales[[#This Row],[Subscription Type]],Sales[[#This Row],[Upsell Priority]],TEXT(Sales[[#This Row],[Current Upsell $]],"$#")),"")</f>
        <v/>
      </c>
    </row>
    <row r="1304" spans="1:18" x14ac:dyDescent="0.25">
      <c r="A1304">
        <v>100017</v>
      </c>
      <c r="B1304" t="s">
        <v>1</v>
      </c>
      <c r="D1304" s="1"/>
      <c r="E1304" s="1"/>
      <c r="F1304">
        <v>68</v>
      </c>
      <c r="G1304">
        <v>80</v>
      </c>
      <c r="H1304" s="1">
        <v>43922</v>
      </c>
      <c r="I1304" s="1">
        <v>44378</v>
      </c>
      <c r="J1304">
        <v>15</v>
      </c>
      <c r="K1304">
        <v>0</v>
      </c>
      <c r="L1304" s="1">
        <v>44166</v>
      </c>
      <c r="M1304">
        <v>1700</v>
      </c>
      <c r="N1304" s="11">
        <f>_xlfn.SWITCH(Sales[[#This Row],[Subscription Type]],"Basic",10,"Premium",10,"Business",25,"Enterprise",27)</f>
        <v>25</v>
      </c>
      <c r="O1304">
        <f>IF(Sales[[#This Row],[Number of Users]]-Sales[[#This Row],[Licenses Bought]]&lt;0,0,Sales[[#This Row],[Number of Users]]-Sales[[#This Row],[Licenses Bought]])</f>
        <v>12</v>
      </c>
      <c r="P1304" s="3">
        <f>IF(Sales[[#This Row],[Sales Month]]=MAX(Sales[Sales Month]),Sales[[#This Row],[Upsell $ Per Non-Paying User]]*Sales[[#This Row],[Non-Paying Users]],0)</f>
        <v>0</v>
      </c>
      <c r="Q1304" t="str">
        <f>_xlfn.IFS(Sales[[#This Row],[Current Upsell $]]=0," ",Sales[[#This Row],[Current Upsell $]]&gt;=400,"High",Sales[[#This Row],[Current Upsell $]]&gt;=100,"Medium",Sales[[#This Row],[Current Upsell $]]&lt;100,"Low")</f>
        <v xml:space="preserve"> </v>
      </c>
      <c r="R1304" t="str">
        <f>IF(Sales[[#This Row],[Current Upsell $]]&gt;0,_xlfn.TEXTJOIN(" ",FALSE,Sales[[#This Row],[Subscription Type]],Sales[[#This Row],[Upsell Priority]],TEXT(Sales[[#This Row],[Current Upsell $]],"$#")),"")</f>
        <v/>
      </c>
    </row>
    <row r="1305" spans="1:18" x14ac:dyDescent="0.25">
      <c r="A1305">
        <v>100019</v>
      </c>
      <c r="B1305" t="s">
        <v>0</v>
      </c>
      <c r="D1305" s="1"/>
      <c r="E1305" s="1"/>
      <c r="F1305">
        <v>33</v>
      </c>
      <c r="G1305">
        <v>37</v>
      </c>
      <c r="H1305" s="1">
        <v>43922</v>
      </c>
      <c r="I1305" s="1">
        <v>44378</v>
      </c>
      <c r="J1305">
        <v>15</v>
      </c>
      <c r="K1305">
        <v>0</v>
      </c>
      <c r="L1305" s="1">
        <v>44166</v>
      </c>
      <c r="M1305">
        <v>330</v>
      </c>
      <c r="N1305" s="11">
        <f>_xlfn.SWITCH(Sales[[#This Row],[Subscription Type]],"Basic",10,"Premium",10,"Business",25,"Enterprise",27)</f>
        <v>10</v>
      </c>
      <c r="O1305">
        <f>IF(Sales[[#This Row],[Number of Users]]-Sales[[#This Row],[Licenses Bought]]&lt;0,0,Sales[[#This Row],[Number of Users]]-Sales[[#This Row],[Licenses Bought]])</f>
        <v>4</v>
      </c>
      <c r="P1305" s="3">
        <f>IF(Sales[[#This Row],[Sales Month]]=MAX(Sales[Sales Month]),Sales[[#This Row],[Upsell $ Per Non-Paying User]]*Sales[[#This Row],[Non-Paying Users]],0)</f>
        <v>0</v>
      </c>
      <c r="Q1305" t="str">
        <f>_xlfn.IFS(Sales[[#This Row],[Current Upsell $]]=0," ",Sales[[#This Row],[Current Upsell $]]&gt;=400,"High",Sales[[#This Row],[Current Upsell $]]&gt;=100,"Medium",Sales[[#This Row],[Current Upsell $]]&lt;100,"Low")</f>
        <v xml:space="preserve"> </v>
      </c>
      <c r="R1305" t="str">
        <f>IF(Sales[[#This Row],[Current Upsell $]]&gt;0,_xlfn.TEXTJOIN(" ",FALSE,Sales[[#This Row],[Subscription Type]],Sales[[#This Row],[Upsell Priority]],TEXT(Sales[[#This Row],[Current Upsell $]],"$#")),"")</f>
        <v/>
      </c>
    </row>
    <row r="1306" spans="1:18" x14ac:dyDescent="0.25">
      <c r="A1306">
        <v>100020</v>
      </c>
      <c r="B1306" t="s">
        <v>0</v>
      </c>
      <c r="D1306" s="1"/>
      <c r="E1306" s="1"/>
      <c r="F1306">
        <v>12</v>
      </c>
      <c r="G1306">
        <v>12</v>
      </c>
      <c r="H1306" s="1">
        <v>43922</v>
      </c>
      <c r="I1306" s="1">
        <v>44378</v>
      </c>
      <c r="J1306">
        <v>15</v>
      </c>
      <c r="K1306">
        <v>0</v>
      </c>
      <c r="L1306" s="1">
        <v>44166</v>
      </c>
      <c r="M1306">
        <v>120</v>
      </c>
      <c r="N1306" s="11">
        <f>_xlfn.SWITCH(Sales[[#This Row],[Subscription Type]],"Basic",10,"Premium",10,"Business",25,"Enterprise",27)</f>
        <v>10</v>
      </c>
      <c r="O1306">
        <f>IF(Sales[[#This Row],[Number of Users]]-Sales[[#This Row],[Licenses Bought]]&lt;0,0,Sales[[#This Row],[Number of Users]]-Sales[[#This Row],[Licenses Bought]])</f>
        <v>0</v>
      </c>
      <c r="P1306" s="3">
        <f>IF(Sales[[#This Row],[Sales Month]]=MAX(Sales[Sales Month]),Sales[[#This Row],[Upsell $ Per Non-Paying User]]*Sales[[#This Row],[Non-Paying Users]],0)</f>
        <v>0</v>
      </c>
      <c r="Q1306" t="str">
        <f>_xlfn.IFS(Sales[[#This Row],[Current Upsell $]]=0," ",Sales[[#This Row],[Current Upsell $]]&gt;=400,"High",Sales[[#This Row],[Current Upsell $]]&gt;=100,"Medium",Sales[[#This Row],[Current Upsell $]]&lt;100,"Low")</f>
        <v xml:space="preserve"> </v>
      </c>
      <c r="R1306" t="str">
        <f>IF(Sales[[#This Row],[Current Upsell $]]&gt;0,_xlfn.TEXTJOIN(" ",FALSE,Sales[[#This Row],[Subscription Type]],Sales[[#This Row],[Upsell Priority]],TEXT(Sales[[#This Row],[Current Upsell $]],"$#")),"")</f>
        <v/>
      </c>
    </row>
    <row r="1307" spans="1:18" x14ac:dyDescent="0.25">
      <c r="A1307">
        <v>100023</v>
      </c>
      <c r="B1307" t="s">
        <v>1</v>
      </c>
      <c r="F1307">
        <v>10</v>
      </c>
      <c r="G1307">
        <v>15</v>
      </c>
      <c r="H1307" s="1">
        <v>43922</v>
      </c>
      <c r="I1307" s="1">
        <v>44166</v>
      </c>
      <c r="J1307">
        <v>8</v>
      </c>
      <c r="K1307">
        <v>6</v>
      </c>
      <c r="L1307" s="1">
        <v>44166</v>
      </c>
      <c r="M1307">
        <v>250</v>
      </c>
      <c r="N1307" s="11">
        <f>_xlfn.SWITCH(Sales[[#This Row],[Subscription Type]],"Basic",10,"Premium",10,"Business",25,"Enterprise",27)</f>
        <v>25</v>
      </c>
      <c r="O1307">
        <f>IF(Sales[[#This Row],[Number of Users]]-Sales[[#This Row],[Licenses Bought]]&lt;0,0,Sales[[#This Row],[Number of Users]]-Sales[[#This Row],[Licenses Bought]])</f>
        <v>5</v>
      </c>
      <c r="P1307" s="3">
        <f>IF(Sales[[#This Row],[Sales Month]]=MAX(Sales[Sales Month]),Sales[[#This Row],[Upsell $ Per Non-Paying User]]*Sales[[#This Row],[Non-Paying Users]],0)</f>
        <v>0</v>
      </c>
      <c r="Q1307" t="str">
        <f>_xlfn.IFS(Sales[[#This Row],[Current Upsell $]]=0," ",Sales[[#This Row],[Current Upsell $]]&gt;=400,"High",Sales[[#This Row],[Current Upsell $]]&gt;=100,"Medium",Sales[[#This Row],[Current Upsell $]]&lt;100,"Low")</f>
        <v xml:space="preserve"> </v>
      </c>
      <c r="R1307" t="str">
        <f>IF(Sales[[#This Row],[Current Upsell $]]&gt;0,_xlfn.TEXTJOIN(" ",FALSE,Sales[[#This Row],[Subscription Type]],Sales[[#This Row],[Upsell Priority]],TEXT(Sales[[#This Row],[Current Upsell $]],"$#")),"")</f>
        <v/>
      </c>
    </row>
    <row r="1308" spans="1:18" x14ac:dyDescent="0.25">
      <c r="A1308">
        <v>100025</v>
      </c>
      <c r="B1308" t="s">
        <v>3</v>
      </c>
      <c r="F1308">
        <v>0</v>
      </c>
      <c r="G1308">
        <v>2</v>
      </c>
      <c r="H1308" s="1">
        <v>43922</v>
      </c>
      <c r="I1308" s="1">
        <v>44378</v>
      </c>
      <c r="J1308">
        <v>15</v>
      </c>
      <c r="K1308">
        <v>0</v>
      </c>
      <c r="L1308" s="1">
        <v>44166</v>
      </c>
      <c r="M1308">
        <v>0</v>
      </c>
      <c r="N1308" s="11">
        <f>_xlfn.SWITCH(Sales[[#This Row],[Subscription Type]],"Basic",10,"Premium",10,"Business",25,"Enterprise",27)</f>
        <v>10</v>
      </c>
      <c r="O1308">
        <f>IF(Sales[[#This Row],[Number of Users]]-Sales[[#This Row],[Licenses Bought]]&lt;0,0,Sales[[#This Row],[Number of Users]]-Sales[[#This Row],[Licenses Bought]])</f>
        <v>2</v>
      </c>
      <c r="P1308" s="3">
        <f>IF(Sales[[#This Row],[Sales Month]]=MAX(Sales[Sales Month]),Sales[[#This Row],[Upsell $ Per Non-Paying User]]*Sales[[#This Row],[Non-Paying Users]],0)</f>
        <v>0</v>
      </c>
      <c r="Q1308" t="str">
        <f>_xlfn.IFS(Sales[[#This Row],[Current Upsell $]]=0," ",Sales[[#This Row],[Current Upsell $]]&gt;=400,"High",Sales[[#This Row],[Current Upsell $]]&gt;=100,"Medium",Sales[[#This Row],[Current Upsell $]]&lt;100,"Low")</f>
        <v xml:space="preserve"> </v>
      </c>
      <c r="R1308" t="str">
        <f>IF(Sales[[#This Row],[Current Upsell $]]&gt;0,_xlfn.TEXTJOIN(" ",FALSE,Sales[[#This Row],[Subscription Type]],Sales[[#This Row],[Upsell Priority]],TEXT(Sales[[#This Row],[Current Upsell $]],"$#")),"")</f>
        <v/>
      </c>
    </row>
    <row r="1309" spans="1:18" x14ac:dyDescent="0.25">
      <c r="A1309">
        <v>100026</v>
      </c>
      <c r="B1309" t="s">
        <v>0</v>
      </c>
      <c r="D1309" s="1"/>
      <c r="E1309" s="1"/>
      <c r="F1309">
        <v>27</v>
      </c>
      <c r="G1309">
        <v>33</v>
      </c>
      <c r="H1309" s="1">
        <v>43952</v>
      </c>
      <c r="I1309" s="1">
        <v>44378</v>
      </c>
      <c r="J1309">
        <v>14</v>
      </c>
      <c r="K1309">
        <v>0</v>
      </c>
      <c r="L1309" s="1">
        <v>44166</v>
      </c>
      <c r="M1309">
        <v>270</v>
      </c>
      <c r="N1309" s="11">
        <f>_xlfn.SWITCH(Sales[[#This Row],[Subscription Type]],"Basic",10,"Premium",10,"Business",25,"Enterprise",27)</f>
        <v>10</v>
      </c>
      <c r="O1309">
        <f>IF(Sales[[#This Row],[Number of Users]]-Sales[[#This Row],[Licenses Bought]]&lt;0,0,Sales[[#This Row],[Number of Users]]-Sales[[#This Row],[Licenses Bought]])</f>
        <v>6</v>
      </c>
      <c r="P1309" s="3">
        <f>IF(Sales[[#This Row],[Sales Month]]=MAX(Sales[Sales Month]),Sales[[#This Row],[Upsell $ Per Non-Paying User]]*Sales[[#This Row],[Non-Paying Users]],0)</f>
        <v>0</v>
      </c>
      <c r="Q1309" t="str">
        <f>_xlfn.IFS(Sales[[#This Row],[Current Upsell $]]=0," ",Sales[[#This Row],[Current Upsell $]]&gt;=400,"High",Sales[[#This Row],[Current Upsell $]]&gt;=100,"Medium",Sales[[#This Row],[Current Upsell $]]&lt;100,"Low")</f>
        <v xml:space="preserve"> </v>
      </c>
      <c r="R1309" t="str">
        <f>IF(Sales[[#This Row],[Current Upsell $]]&gt;0,_xlfn.TEXTJOIN(" ",FALSE,Sales[[#This Row],[Subscription Type]],Sales[[#This Row],[Upsell Priority]],TEXT(Sales[[#This Row],[Current Upsell $]],"$#")),"")</f>
        <v/>
      </c>
    </row>
    <row r="1310" spans="1:18" x14ac:dyDescent="0.25">
      <c r="A1310">
        <v>100027</v>
      </c>
      <c r="B1310" t="s">
        <v>1</v>
      </c>
      <c r="D1310" s="1"/>
      <c r="E1310" s="1"/>
      <c r="F1310">
        <v>26</v>
      </c>
      <c r="G1310">
        <v>25</v>
      </c>
      <c r="H1310" s="1">
        <v>43952</v>
      </c>
      <c r="I1310" s="1">
        <v>44378</v>
      </c>
      <c r="J1310">
        <v>14</v>
      </c>
      <c r="K1310">
        <v>0</v>
      </c>
      <c r="L1310" s="1">
        <v>44166</v>
      </c>
      <c r="M1310">
        <v>650</v>
      </c>
      <c r="N1310" s="11">
        <f>_xlfn.SWITCH(Sales[[#This Row],[Subscription Type]],"Basic",10,"Premium",10,"Business",25,"Enterprise",27)</f>
        <v>25</v>
      </c>
      <c r="O1310">
        <f>IF(Sales[[#This Row],[Number of Users]]-Sales[[#This Row],[Licenses Bought]]&lt;0,0,Sales[[#This Row],[Number of Users]]-Sales[[#This Row],[Licenses Bought]])</f>
        <v>0</v>
      </c>
      <c r="P1310" s="3">
        <f>IF(Sales[[#This Row],[Sales Month]]=MAX(Sales[Sales Month]),Sales[[#This Row],[Upsell $ Per Non-Paying User]]*Sales[[#This Row],[Non-Paying Users]],0)</f>
        <v>0</v>
      </c>
      <c r="Q1310" t="str">
        <f>_xlfn.IFS(Sales[[#This Row],[Current Upsell $]]=0," ",Sales[[#This Row],[Current Upsell $]]&gt;=400,"High",Sales[[#This Row],[Current Upsell $]]&gt;=100,"Medium",Sales[[#This Row],[Current Upsell $]]&lt;100,"Low")</f>
        <v xml:space="preserve"> </v>
      </c>
      <c r="R1310" t="str">
        <f>IF(Sales[[#This Row],[Current Upsell $]]&gt;0,_xlfn.TEXTJOIN(" ",FALSE,Sales[[#This Row],[Subscription Type]],Sales[[#This Row],[Upsell Priority]],TEXT(Sales[[#This Row],[Current Upsell $]],"$#")),"")</f>
        <v/>
      </c>
    </row>
    <row r="1311" spans="1:18" x14ac:dyDescent="0.25">
      <c r="A1311">
        <v>100028</v>
      </c>
      <c r="B1311" t="s">
        <v>0</v>
      </c>
      <c r="D1311" s="1"/>
      <c r="E1311" s="1"/>
      <c r="F1311">
        <v>25</v>
      </c>
      <c r="G1311">
        <v>24</v>
      </c>
      <c r="H1311" s="1">
        <v>43952</v>
      </c>
      <c r="I1311" s="1">
        <v>44378</v>
      </c>
      <c r="J1311">
        <v>14</v>
      </c>
      <c r="K1311">
        <v>0</v>
      </c>
      <c r="L1311" s="1">
        <v>44166</v>
      </c>
      <c r="M1311">
        <v>250</v>
      </c>
      <c r="N1311" s="11">
        <f>_xlfn.SWITCH(Sales[[#This Row],[Subscription Type]],"Basic",10,"Premium",10,"Business",25,"Enterprise",27)</f>
        <v>10</v>
      </c>
      <c r="O1311">
        <f>IF(Sales[[#This Row],[Number of Users]]-Sales[[#This Row],[Licenses Bought]]&lt;0,0,Sales[[#This Row],[Number of Users]]-Sales[[#This Row],[Licenses Bought]])</f>
        <v>0</v>
      </c>
      <c r="P1311" s="3">
        <f>IF(Sales[[#This Row],[Sales Month]]=MAX(Sales[Sales Month]),Sales[[#This Row],[Upsell $ Per Non-Paying User]]*Sales[[#This Row],[Non-Paying Users]],0)</f>
        <v>0</v>
      </c>
      <c r="Q1311" t="str">
        <f>_xlfn.IFS(Sales[[#This Row],[Current Upsell $]]=0," ",Sales[[#This Row],[Current Upsell $]]&gt;=400,"High",Sales[[#This Row],[Current Upsell $]]&gt;=100,"Medium",Sales[[#This Row],[Current Upsell $]]&lt;100,"Low")</f>
        <v xml:space="preserve"> </v>
      </c>
      <c r="R1311" t="str">
        <f>IF(Sales[[#This Row],[Current Upsell $]]&gt;0,_xlfn.TEXTJOIN(" ",FALSE,Sales[[#This Row],[Subscription Type]],Sales[[#This Row],[Upsell Priority]],TEXT(Sales[[#This Row],[Current Upsell $]],"$#")),"")</f>
        <v/>
      </c>
    </row>
    <row r="1312" spans="1:18" x14ac:dyDescent="0.25">
      <c r="A1312">
        <v>100030</v>
      </c>
      <c r="B1312" t="s">
        <v>3</v>
      </c>
      <c r="F1312">
        <v>0</v>
      </c>
      <c r="G1312">
        <v>9</v>
      </c>
      <c r="H1312" s="1">
        <v>43952</v>
      </c>
      <c r="I1312" s="1">
        <v>44378</v>
      </c>
      <c r="J1312">
        <v>14</v>
      </c>
      <c r="K1312">
        <v>0</v>
      </c>
      <c r="L1312" s="1">
        <v>44166</v>
      </c>
      <c r="M1312">
        <v>0</v>
      </c>
      <c r="N1312" s="11">
        <f>_xlfn.SWITCH(Sales[[#This Row],[Subscription Type]],"Basic",10,"Premium",10,"Business",25,"Enterprise",27)</f>
        <v>10</v>
      </c>
      <c r="O1312">
        <f>IF(Sales[[#This Row],[Number of Users]]-Sales[[#This Row],[Licenses Bought]]&lt;0,0,Sales[[#This Row],[Number of Users]]-Sales[[#This Row],[Licenses Bought]])</f>
        <v>9</v>
      </c>
      <c r="P1312" s="3">
        <f>IF(Sales[[#This Row],[Sales Month]]=MAX(Sales[Sales Month]),Sales[[#This Row],[Upsell $ Per Non-Paying User]]*Sales[[#This Row],[Non-Paying Users]],0)</f>
        <v>0</v>
      </c>
      <c r="Q1312" t="str">
        <f>_xlfn.IFS(Sales[[#This Row],[Current Upsell $]]=0," ",Sales[[#This Row],[Current Upsell $]]&gt;=400,"High",Sales[[#This Row],[Current Upsell $]]&gt;=100,"Medium",Sales[[#This Row],[Current Upsell $]]&lt;100,"Low")</f>
        <v xml:space="preserve"> </v>
      </c>
      <c r="R1312" t="str">
        <f>IF(Sales[[#This Row],[Current Upsell $]]&gt;0,_xlfn.TEXTJOIN(" ",FALSE,Sales[[#This Row],[Subscription Type]],Sales[[#This Row],[Upsell Priority]],TEXT(Sales[[#This Row],[Current Upsell $]],"$#")),"")</f>
        <v/>
      </c>
    </row>
    <row r="1313" spans="1:18" x14ac:dyDescent="0.25">
      <c r="A1313">
        <v>100031</v>
      </c>
      <c r="B1313" t="s">
        <v>3</v>
      </c>
      <c r="F1313">
        <v>0</v>
      </c>
      <c r="G1313">
        <v>5</v>
      </c>
      <c r="H1313" s="1">
        <v>43952</v>
      </c>
      <c r="I1313" s="1">
        <v>44378</v>
      </c>
      <c r="J1313">
        <v>14</v>
      </c>
      <c r="K1313">
        <v>0</v>
      </c>
      <c r="L1313" s="1">
        <v>44166</v>
      </c>
      <c r="M1313">
        <v>0</v>
      </c>
      <c r="N1313" s="11">
        <f>_xlfn.SWITCH(Sales[[#This Row],[Subscription Type]],"Basic",10,"Premium",10,"Business",25,"Enterprise",27)</f>
        <v>10</v>
      </c>
      <c r="O1313">
        <f>IF(Sales[[#This Row],[Number of Users]]-Sales[[#This Row],[Licenses Bought]]&lt;0,0,Sales[[#This Row],[Number of Users]]-Sales[[#This Row],[Licenses Bought]])</f>
        <v>5</v>
      </c>
      <c r="P1313" s="3">
        <f>IF(Sales[[#This Row],[Sales Month]]=MAX(Sales[Sales Month]),Sales[[#This Row],[Upsell $ Per Non-Paying User]]*Sales[[#This Row],[Non-Paying Users]],0)</f>
        <v>0</v>
      </c>
      <c r="Q1313" t="str">
        <f>_xlfn.IFS(Sales[[#This Row],[Current Upsell $]]=0," ",Sales[[#This Row],[Current Upsell $]]&gt;=400,"High",Sales[[#This Row],[Current Upsell $]]&gt;=100,"Medium",Sales[[#This Row],[Current Upsell $]]&lt;100,"Low")</f>
        <v xml:space="preserve"> </v>
      </c>
      <c r="R1313" t="str">
        <f>IF(Sales[[#This Row],[Current Upsell $]]&gt;0,_xlfn.TEXTJOIN(" ",FALSE,Sales[[#This Row],[Subscription Type]],Sales[[#This Row],[Upsell Priority]],TEXT(Sales[[#This Row],[Current Upsell $]],"$#")),"")</f>
        <v/>
      </c>
    </row>
    <row r="1314" spans="1:18" x14ac:dyDescent="0.25">
      <c r="A1314">
        <v>100032</v>
      </c>
      <c r="B1314" t="s">
        <v>3</v>
      </c>
      <c r="F1314">
        <v>0</v>
      </c>
      <c r="G1314">
        <v>6</v>
      </c>
      <c r="H1314" s="1">
        <v>43952</v>
      </c>
      <c r="I1314" s="1">
        <v>44256</v>
      </c>
      <c r="J1314">
        <v>10</v>
      </c>
      <c r="K1314">
        <v>3</v>
      </c>
      <c r="L1314" s="1">
        <v>44166</v>
      </c>
      <c r="M1314">
        <v>0</v>
      </c>
      <c r="N1314" s="11">
        <f>_xlfn.SWITCH(Sales[[#This Row],[Subscription Type]],"Basic",10,"Premium",10,"Business",25,"Enterprise",27)</f>
        <v>10</v>
      </c>
      <c r="O1314">
        <f>IF(Sales[[#This Row],[Number of Users]]-Sales[[#This Row],[Licenses Bought]]&lt;0,0,Sales[[#This Row],[Number of Users]]-Sales[[#This Row],[Licenses Bought]])</f>
        <v>6</v>
      </c>
      <c r="P1314" s="3">
        <f>IF(Sales[[#This Row],[Sales Month]]=MAX(Sales[Sales Month]),Sales[[#This Row],[Upsell $ Per Non-Paying User]]*Sales[[#This Row],[Non-Paying Users]],0)</f>
        <v>0</v>
      </c>
      <c r="Q1314" t="str">
        <f>_xlfn.IFS(Sales[[#This Row],[Current Upsell $]]=0," ",Sales[[#This Row],[Current Upsell $]]&gt;=400,"High",Sales[[#This Row],[Current Upsell $]]&gt;=100,"Medium",Sales[[#This Row],[Current Upsell $]]&lt;100,"Low")</f>
        <v xml:space="preserve"> </v>
      </c>
      <c r="R1314" t="str">
        <f>IF(Sales[[#This Row],[Current Upsell $]]&gt;0,_xlfn.TEXTJOIN(" ",FALSE,Sales[[#This Row],[Subscription Type]],Sales[[#This Row],[Upsell Priority]],TEXT(Sales[[#This Row],[Current Upsell $]],"$#")),"")</f>
        <v/>
      </c>
    </row>
    <row r="1315" spans="1:18" x14ac:dyDescent="0.25">
      <c r="A1315">
        <v>100033</v>
      </c>
      <c r="B1315" t="s">
        <v>3</v>
      </c>
      <c r="F1315">
        <v>0</v>
      </c>
      <c r="G1315">
        <v>2</v>
      </c>
      <c r="H1315" s="1">
        <v>43952</v>
      </c>
      <c r="I1315" s="1">
        <v>44228</v>
      </c>
      <c r="J1315">
        <v>9</v>
      </c>
      <c r="K1315">
        <v>4</v>
      </c>
      <c r="L1315" s="1">
        <v>44166</v>
      </c>
      <c r="M1315">
        <v>0</v>
      </c>
      <c r="N1315" s="11">
        <f>_xlfn.SWITCH(Sales[[#This Row],[Subscription Type]],"Basic",10,"Premium",10,"Business",25,"Enterprise",27)</f>
        <v>10</v>
      </c>
      <c r="O1315">
        <f>IF(Sales[[#This Row],[Number of Users]]-Sales[[#This Row],[Licenses Bought]]&lt;0,0,Sales[[#This Row],[Number of Users]]-Sales[[#This Row],[Licenses Bought]])</f>
        <v>2</v>
      </c>
      <c r="P1315" s="3">
        <f>IF(Sales[[#This Row],[Sales Month]]=MAX(Sales[Sales Month]),Sales[[#This Row],[Upsell $ Per Non-Paying User]]*Sales[[#This Row],[Non-Paying Users]],0)</f>
        <v>0</v>
      </c>
      <c r="Q1315" t="str">
        <f>_xlfn.IFS(Sales[[#This Row],[Current Upsell $]]=0," ",Sales[[#This Row],[Current Upsell $]]&gt;=400,"High",Sales[[#This Row],[Current Upsell $]]&gt;=100,"Medium",Sales[[#This Row],[Current Upsell $]]&lt;100,"Low")</f>
        <v xml:space="preserve"> </v>
      </c>
      <c r="R1315" t="str">
        <f>IF(Sales[[#This Row],[Current Upsell $]]&gt;0,_xlfn.TEXTJOIN(" ",FALSE,Sales[[#This Row],[Subscription Type]],Sales[[#This Row],[Upsell Priority]],TEXT(Sales[[#This Row],[Current Upsell $]],"$#")),"")</f>
        <v/>
      </c>
    </row>
    <row r="1316" spans="1:18" x14ac:dyDescent="0.25">
      <c r="A1316">
        <v>100034</v>
      </c>
      <c r="B1316" t="s">
        <v>3</v>
      </c>
      <c r="F1316">
        <v>0</v>
      </c>
      <c r="G1316">
        <v>2</v>
      </c>
      <c r="H1316" s="1">
        <v>43952</v>
      </c>
      <c r="I1316" s="1">
        <v>44317</v>
      </c>
      <c r="J1316">
        <v>12</v>
      </c>
      <c r="K1316">
        <v>1</v>
      </c>
      <c r="L1316" s="1">
        <v>44166</v>
      </c>
      <c r="M1316">
        <v>0</v>
      </c>
      <c r="N1316" s="11">
        <f>_xlfn.SWITCH(Sales[[#This Row],[Subscription Type]],"Basic",10,"Premium",10,"Business",25,"Enterprise",27)</f>
        <v>10</v>
      </c>
      <c r="O1316">
        <f>IF(Sales[[#This Row],[Number of Users]]-Sales[[#This Row],[Licenses Bought]]&lt;0,0,Sales[[#This Row],[Number of Users]]-Sales[[#This Row],[Licenses Bought]])</f>
        <v>2</v>
      </c>
      <c r="P1316" s="3">
        <f>IF(Sales[[#This Row],[Sales Month]]=MAX(Sales[Sales Month]),Sales[[#This Row],[Upsell $ Per Non-Paying User]]*Sales[[#This Row],[Non-Paying Users]],0)</f>
        <v>0</v>
      </c>
      <c r="Q1316" t="str">
        <f>_xlfn.IFS(Sales[[#This Row],[Current Upsell $]]=0," ",Sales[[#This Row],[Current Upsell $]]&gt;=400,"High",Sales[[#This Row],[Current Upsell $]]&gt;=100,"Medium",Sales[[#This Row],[Current Upsell $]]&lt;100,"Low")</f>
        <v xml:space="preserve"> </v>
      </c>
      <c r="R1316" t="str">
        <f>IF(Sales[[#This Row],[Current Upsell $]]&gt;0,_xlfn.TEXTJOIN(" ",FALSE,Sales[[#This Row],[Subscription Type]],Sales[[#This Row],[Upsell Priority]],TEXT(Sales[[#This Row],[Current Upsell $]],"$#")),"")</f>
        <v/>
      </c>
    </row>
    <row r="1317" spans="1:18" x14ac:dyDescent="0.25">
      <c r="A1317">
        <v>100035</v>
      </c>
      <c r="B1317" t="s">
        <v>3</v>
      </c>
      <c r="F1317">
        <v>0</v>
      </c>
      <c r="G1317">
        <v>2</v>
      </c>
      <c r="H1317" s="1">
        <v>43952</v>
      </c>
      <c r="I1317" s="1">
        <v>44228</v>
      </c>
      <c r="J1317">
        <v>9</v>
      </c>
      <c r="K1317">
        <v>4</v>
      </c>
      <c r="L1317" s="1">
        <v>44166</v>
      </c>
      <c r="M1317">
        <v>0</v>
      </c>
      <c r="N1317" s="11">
        <f>_xlfn.SWITCH(Sales[[#This Row],[Subscription Type]],"Basic",10,"Premium",10,"Business",25,"Enterprise",27)</f>
        <v>10</v>
      </c>
      <c r="O1317">
        <f>IF(Sales[[#This Row],[Number of Users]]-Sales[[#This Row],[Licenses Bought]]&lt;0,0,Sales[[#This Row],[Number of Users]]-Sales[[#This Row],[Licenses Bought]])</f>
        <v>2</v>
      </c>
      <c r="P1317" s="3">
        <f>IF(Sales[[#This Row],[Sales Month]]=MAX(Sales[Sales Month]),Sales[[#This Row],[Upsell $ Per Non-Paying User]]*Sales[[#This Row],[Non-Paying Users]],0)</f>
        <v>0</v>
      </c>
      <c r="Q1317" t="str">
        <f>_xlfn.IFS(Sales[[#This Row],[Current Upsell $]]=0," ",Sales[[#This Row],[Current Upsell $]]&gt;=400,"High",Sales[[#This Row],[Current Upsell $]]&gt;=100,"Medium",Sales[[#This Row],[Current Upsell $]]&lt;100,"Low")</f>
        <v xml:space="preserve"> </v>
      </c>
      <c r="R1317" t="str">
        <f>IF(Sales[[#This Row],[Current Upsell $]]&gt;0,_xlfn.TEXTJOIN(" ",FALSE,Sales[[#This Row],[Subscription Type]],Sales[[#This Row],[Upsell Priority]],TEXT(Sales[[#This Row],[Current Upsell $]],"$#")),"")</f>
        <v/>
      </c>
    </row>
    <row r="1318" spans="1:18" x14ac:dyDescent="0.25">
      <c r="A1318">
        <v>100036</v>
      </c>
      <c r="B1318" t="s">
        <v>0</v>
      </c>
      <c r="D1318" s="1"/>
      <c r="E1318" s="1"/>
      <c r="F1318">
        <v>1</v>
      </c>
      <c r="G1318">
        <v>2</v>
      </c>
      <c r="H1318" s="1">
        <v>43952</v>
      </c>
      <c r="I1318" s="1">
        <v>44378</v>
      </c>
      <c r="J1318">
        <v>14</v>
      </c>
      <c r="K1318">
        <v>0</v>
      </c>
      <c r="L1318" s="1">
        <v>44166</v>
      </c>
      <c r="M1318">
        <v>10</v>
      </c>
      <c r="N1318" s="11">
        <f>_xlfn.SWITCH(Sales[[#This Row],[Subscription Type]],"Basic",10,"Premium",10,"Business",25,"Enterprise",27)</f>
        <v>10</v>
      </c>
      <c r="O1318">
        <f>IF(Sales[[#This Row],[Number of Users]]-Sales[[#This Row],[Licenses Bought]]&lt;0,0,Sales[[#This Row],[Number of Users]]-Sales[[#This Row],[Licenses Bought]])</f>
        <v>1</v>
      </c>
      <c r="P1318" s="3">
        <f>IF(Sales[[#This Row],[Sales Month]]=MAX(Sales[Sales Month]),Sales[[#This Row],[Upsell $ Per Non-Paying User]]*Sales[[#This Row],[Non-Paying Users]],0)</f>
        <v>0</v>
      </c>
      <c r="Q1318" t="str">
        <f>_xlfn.IFS(Sales[[#This Row],[Current Upsell $]]=0," ",Sales[[#This Row],[Current Upsell $]]&gt;=400,"High",Sales[[#This Row],[Current Upsell $]]&gt;=100,"Medium",Sales[[#This Row],[Current Upsell $]]&lt;100,"Low")</f>
        <v xml:space="preserve"> </v>
      </c>
      <c r="R1318" t="str">
        <f>IF(Sales[[#This Row],[Current Upsell $]]&gt;0,_xlfn.TEXTJOIN(" ",FALSE,Sales[[#This Row],[Subscription Type]],Sales[[#This Row],[Upsell Priority]],TEXT(Sales[[#This Row],[Current Upsell $]],"$#")),"")</f>
        <v/>
      </c>
    </row>
    <row r="1319" spans="1:18" x14ac:dyDescent="0.25">
      <c r="A1319">
        <v>100037</v>
      </c>
      <c r="B1319" t="s">
        <v>0</v>
      </c>
      <c r="D1319" s="1"/>
      <c r="E1319" s="1"/>
      <c r="F1319">
        <v>53</v>
      </c>
      <c r="G1319">
        <v>66</v>
      </c>
      <c r="H1319" s="1">
        <v>43983</v>
      </c>
      <c r="I1319" s="1">
        <v>44378</v>
      </c>
      <c r="J1319">
        <v>13</v>
      </c>
      <c r="K1319">
        <v>0</v>
      </c>
      <c r="L1319" s="1">
        <v>44166</v>
      </c>
      <c r="M1319">
        <v>530</v>
      </c>
      <c r="N1319" s="11">
        <f>_xlfn.SWITCH(Sales[[#This Row],[Subscription Type]],"Basic",10,"Premium",10,"Business",25,"Enterprise",27)</f>
        <v>10</v>
      </c>
      <c r="O1319">
        <f>IF(Sales[[#This Row],[Number of Users]]-Sales[[#This Row],[Licenses Bought]]&lt;0,0,Sales[[#This Row],[Number of Users]]-Sales[[#This Row],[Licenses Bought]])</f>
        <v>13</v>
      </c>
      <c r="P1319" s="3">
        <f>IF(Sales[[#This Row],[Sales Month]]=MAX(Sales[Sales Month]),Sales[[#This Row],[Upsell $ Per Non-Paying User]]*Sales[[#This Row],[Non-Paying Users]],0)</f>
        <v>0</v>
      </c>
      <c r="Q1319" t="str">
        <f>_xlfn.IFS(Sales[[#This Row],[Current Upsell $]]=0," ",Sales[[#This Row],[Current Upsell $]]&gt;=400,"High",Sales[[#This Row],[Current Upsell $]]&gt;=100,"Medium",Sales[[#This Row],[Current Upsell $]]&lt;100,"Low")</f>
        <v xml:space="preserve"> </v>
      </c>
      <c r="R1319" t="str">
        <f>IF(Sales[[#This Row],[Current Upsell $]]&gt;0,_xlfn.TEXTJOIN(" ",FALSE,Sales[[#This Row],[Subscription Type]],Sales[[#This Row],[Upsell Priority]],TEXT(Sales[[#This Row],[Current Upsell $]],"$#")),"")</f>
        <v/>
      </c>
    </row>
    <row r="1320" spans="1:18" x14ac:dyDescent="0.25">
      <c r="A1320">
        <v>100039</v>
      </c>
      <c r="B1320" t="s">
        <v>0</v>
      </c>
      <c r="D1320" s="1"/>
      <c r="E1320" s="1"/>
      <c r="F1320">
        <v>40</v>
      </c>
      <c r="G1320">
        <v>61</v>
      </c>
      <c r="H1320" s="1">
        <v>43983</v>
      </c>
      <c r="I1320" s="1">
        <v>44378</v>
      </c>
      <c r="J1320">
        <v>13</v>
      </c>
      <c r="K1320">
        <v>0</v>
      </c>
      <c r="L1320" s="1">
        <v>44166</v>
      </c>
      <c r="M1320">
        <v>400</v>
      </c>
      <c r="N1320" s="11">
        <f>_xlfn.SWITCH(Sales[[#This Row],[Subscription Type]],"Basic",10,"Premium",10,"Business",25,"Enterprise",27)</f>
        <v>10</v>
      </c>
      <c r="O1320">
        <f>IF(Sales[[#This Row],[Number of Users]]-Sales[[#This Row],[Licenses Bought]]&lt;0,0,Sales[[#This Row],[Number of Users]]-Sales[[#This Row],[Licenses Bought]])</f>
        <v>21</v>
      </c>
      <c r="P1320" s="3">
        <f>IF(Sales[[#This Row],[Sales Month]]=MAX(Sales[Sales Month]),Sales[[#This Row],[Upsell $ Per Non-Paying User]]*Sales[[#This Row],[Non-Paying Users]],0)</f>
        <v>0</v>
      </c>
      <c r="Q1320" t="str">
        <f>_xlfn.IFS(Sales[[#This Row],[Current Upsell $]]=0," ",Sales[[#This Row],[Current Upsell $]]&gt;=400,"High",Sales[[#This Row],[Current Upsell $]]&gt;=100,"Medium",Sales[[#This Row],[Current Upsell $]]&lt;100,"Low")</f>
        <v xml:space="preserve"> </v>
      </c>
      <c r="R1320" t="str">
        <f>IF(Sales[[#This Row],[Current Upsell $]]&gt;0,_xlfn.TEXTJOIN(" ",FALSE,Sales[[#This Row],[Subscription Type]],Sales[[#This Row],[Upsell Priority]],TEXT(Sales[[#This Row],[Current Upsell $]],"$#")),"")</f>
        <v/>
      </c>
    </row>
    <row r="1321" spans="1:18" x14ac:dyDescent="0.25">
      <c r="A1321">
        <v>100040</v>
      </c>
      <c r="B1321" t="s">
        <v>0</v>
      </c>
      <c r="D1321" s="1"/>
      <c r="E1321" s="1"/>
      <c r="F1321">
        <v>36</v>
      </c>
      <c r="G1321">
        <v>53</v>
      </c>
      <c r="H1321" s="1">
        <v>43983</v>
      </c>
      <c r="I1321" s="1">
        <v>44378</v>
      </c>
      <c r="J1321">
        <v>13</v>
      </c>
      <c r="K1321">
        <v>0</v>
      </c>
      <c r="L1321" s="1">
        <v>44166</v>
      </c>
      <c r="M1321">
        <v>360</v>
      </c>
      <c r="N1321" s="11">
        <f>_xlfn.SWITCH(Sales[[#This Row],[Subscription Type]],"Basic",10,"Premium",10,"Business",25,"Enterprise",27)</f>
        <v>10</v>
      </c>
      <c r="O1321">
        <f>IF(Sales[[#This Row],[Number of Users]]-Sales[[#This Row],[Licenses Bought]]&lt;0,0,Sales[[#This Row],[Number of Users]]-Sales[[#This Row],[Licenses Bought]])</f>
        <v>17</v>
      </c>
      <c r="P1321" s="3">
        <f>IF(Sales[[#This Row],[Sales Month]]=MAX(Sales[Sales Month]),Sales[[#This Row],[Upsell $ Per Non-Paying User]]*Sales[[#This Row],[Non-Paying Users]],0)</f>
        <v>0</v>
      </c>
      <c r="Q1321" t="str">
        <f>_xlfn.IFS(Sales[[#This Row],[Current Upsell $]]=0," ",Sales[[#This Row],[Current Upsell $]]&gt;=400,"High",Sales[[#This Row],[Current Upsell $]]&gt;=100,"Medium",Sales[[#This Row],[Current Upsell $]]&lt;100,"Low")</f>
        <v xml:space="preserve"> </v>
      </c>
      <c r="R1321" t="str">
        <f>IF(Sales[[#This Row],[Current Upsell $]]&gt;0,_xlfn.TEXTJOIN(" ",FALSE,Sales[[#This Row],[Subscription Type]],Sales[[#This Row],[Upsell Priority]],TEXT(Sales[[#This Row],[Current Upsell $]],"$#")),"")</f>
        <v/>
      </c>
    </row>
    <row r="1322" spans="1:18" x14ac:dyDescent="0.25">
      <c r="A1322">
        <v>100041</v>
      </c>
      <c r="B1322" t="s">
        <v>1</v>
      </c>
      <c r="D1322" s="1"/>
      <c r="E1322" s="1"/>
      <c r="F1322">
        <v>32</v>
      </c>
      <c r="G1322">
        <v>41</v>
      </c>
      <c r="H1322" s="1">
        <v>43983</v>
      </c>
      <c r="I1322" s="1">
        <v>44378</v>
      </c>
      <c r="J1322">
        <v>13</v>
      </c>
      <c r="K1322">
        <v>0</v>
      </c>
      <c r="L1322" s="1">
        <v>44166</v>
      </c>
      <c r="M1322">
        <v>800</v>
      </c>
      <c r="N1322" s="11">
        <f>_xlfn.SWITCH(Sales[[#This Row],[Subscription Type]],"Basic",10,"Premium",10,"Business",25,"Enterprise",27)</f>
        <v>25</v>
      </c>
      <c r="O1322">
        <f>IF(Sales[[#This Row],[Number of Users]]-Sales[[#This Row],[Licenses Bought]]&lt;0,0,Sales[[#This Row],[Number of Users]]-Sales[[#This Row],[Licenses Bought]])</f>
        <v>9</v>
      </c>
      <c r="P1322" s="3">
        <f>IF(Sales[[#This Row],[Sales Month]]=MAX(Sales[Sales Month]),Sales[[#This Row],[Upsell $ Per Non-Paying User]]*Sales[[#This Row],[Non-Paying Users]],0)</f>
        <v>0</v>
      </c>
      <c r="Q1322" t="str">
        <f>_xlfn.IFS(Sales[[#This Row],[Current Upsell $]]=0," ",Sales[[#This Row],[Current Upsell $]]&gt;=400,"High",Sales[[#This Row],[Current Upsell $]]&gt;=100,"Medium",Sales[[#This Row],[Current Upsell $]]&lt;100,"Low")</f>
        <v xml:space="preserve"> </v>
      </c>
      <c r="R1322" t="str">
        <f>IF(Sales[[#This Row],[Current Upsell $]]&gt;0,_xlfn.TEXTJOIN(" ",FALSE,Sales[[#This Row],[Subscription Type]],Sales[[#This Row],[Upsell Priority]],TEXT(Sales[[#This Row],[Current Upsell $]],"$#")),"")</f>
        <v/>
      </c>
    </row>
    <row r="1323" spans="1:18" x14ac:dyDescent="0.25">
      <c r="A1323">
        <v>100042</v>
      </c>
      <c r="B1323" t="s">
        <v>1</v>
      </c>
      <c r="D1323" s="1"/>
      <c r="E1323" s="1"/>
      <c r="F1323">
        <v>26</v>
      </c>
      <c r="G1323">
        <v>30</v>
      </c>
      <c r="H1323" s="1">
        <v>43983</v>
      </c>
      <c r="I1323" s="1">
        <v>44378</v>
      </c>
      <c r="J1323">
        <v>13</v>
      </c>
      <c r="K1323">
        <v>0</v>
      </c>
      <c r="L1323" s="1">
        <v>44166</v>
      </c>
      <c r="M1323">
        <v>650</v>
      </c>
      <c r="N1323" s="11">
        <f>_xlfn.SWITCH(Sales[[#This Row],[Subscription Type]],"Basic",10,"Premium",10,"Business",25,"Enterprise",27)</f>
        <v>25</v>
      </c>
      <c r="O1323">
        <f>IF(Sales[[#This Row],[Number of Users]]-Sales[[#This Row],[Licenses Bought]]&lt;0,0,Sales[[#This Row],[Number of Users]]-Sales[[#This Row],[Licenses Bought]])</f>
        <v>4</v>
      </c>
      <c r="P1323" s="3">
        <f>IF(Sales[[#This Row],[Sales Month]]=MAX(Sales[Sales Month]),Sales[[#This Row],[Upsell $ Per Non-Paying User]]*Sales[[#This Row],[Non-Paying Users]],0)</f>
        <v>0</v>
      </c>
      <c r="Q1323" t="str">
        <f>_xlfn.IFS(Sales[[#This Row],[Current Upsell $]]=0," ",Sales[[#This Row],[Current Upsell $]]&gt;=400,"High",Sales[[#This Row],[Current Upsell $]]&gt;=100,"Medium",Sales[[#This Row],[Current Upsell $]]&lt;100,"Low")</f>
        <v xml:space="preserve"> </v>
      </c>
      <c r="R1323" t="str">
        <f>IF(Sales[[#This Row],[Current Upsell $]]&gt;0,_xlfn.TEXTJOIN(" ",FALSE,Sales[[#This Row],[Subscription Type]],Sales[[#This Row],[Upsell Priority]],TEXT(Sales[[#This Row],[Current Upsell $]],"$#")),"")</f>
        <v/>
      </c>
    </row>
    <row r="1324" spans="1:18" x14ac:dyDescent="0.25">
      <c r="A1324">
        <v>100043</v>
      </c>
      <c r="B1324" t="s">
        <v>0</v>
      </c>
      <c r="D1324" s="1"/>
      <c r="E1324" s="1"/>
      <c r="F1324">
        <v>13</v>
      </c>
      <c r="G1324">
        <v>13</v>
      </c>
      <c r="H1324" s="1">
        <v>43983</v>
      </c>
      <c r="I1324" s="1">
        <v>44378</v>
      </c>
      <c r="J1324">
        <v>13</v>
      </c>
      <c r="K1324">
        <v>0</v>
      </c>
      <c r="L1324" s="1">
        <v>44166</v>
      </c>
      <c r="M1324">
        <v>130</v>
      </c>
      <c r="N1324" s="11">
        <f>_xlfn.SWITCH(Sales[[#This Row],[Subscription Type]],"Basic",10,"Premium",10,"Business",25,"Enterprise",27)</f>
        <v>10</v>
      </c>
      <c r="O1324">
        <f>IF(Sales[[#This Row],[Number of Users]]-Sales[[#This Row],[Licenses Bought]]&lt;0,0,Sales[[#This Row],[Number of Users]]-Sales[[#This Row],[Licenses Bought]])</f>
        <v>0</v>
      </c>
      <c r="P1324" s="3">
        <f>IF(Sales[[#This Row],[Sales Month]]=MAX(Sales[Sales Month]),Sales[[#This Row],[Upsell $ Per Non-Paying User]]*Sales[[#This Row],[Non-Paying Users]],0)</f>
        <v>0</v>
      </c>
      <c r="Q1324" t="str">
        <f>_xlfn.IFS(Sales[[#This Row],[Current Upsell $]]=0," ",Sales[[#This Row],[Current Upsell $]]&gt;=400,"High",Sales[[#This Row],[Current Upsell $]]&gt;=100,"Medium",Sales[[#This Row],[Current Upsell $]]&lt;100,"Low")</f>
        <v xml:space="preserve"> </v>
      </c>
      <c r="R1324" t="str">
        <f>IF(Sales[[#This Row],[Current Upsell $]]&gt;0,_xlfn.TEXTJOIN(" ",FALSE,Sales[[#This Row],[Subscription Type]],Sales[[#This Row],[Upsell Priority]],TEXT(Sales[[#This Row],[Current Upsell $]],"$#")),"")</f>
        <v/>
      </c>
    </row>
    <row r="1325" spans="1:18" x14ac:dyDescent="0.25">
      <c r="A1325">
        <v>100044</v>
      </c>
      <c r="B1325" t="s">
        <v>3</v>
      </c>
      <c r="F1325">
        <v>0</v>
      </c>
      <c r="G1325">
        <v>12</v>
      </c>
      <c r="H1325" s="1">
        <v>43983</v>
      </c>
      <c r="I1325" s="1">
        <v>44348</v>
      </c>
      <c r="J1325">
        <v>12</v>
      </c>
      <c r="K1325">
        <v>0</v>
      </c>
      <c r="L1325" s="1">
        <v>44166</v>
      </c>
      <c r="M1325">
        <v>0</v>
      </c>
      <c r="N1325" s="11">
        <f>_xlfn.SWITCH(Sales[[#This Row],[Subscription Type]],"Basic",10,"Premium",10,"Business",25,"Enterprise",27)</f>
        <v>10</v>
      </c>
      <c r="O1325">
        <f>IF(Sales[[#This Row],[Number of Users]]-Sales[[#This Row],[Licenses Bought]]&lt;0,0,Sales[[#This Row],[Number of Users]]-Sales[[#This Row],[Licenses Bought]])</f>
        <v>12</v>
      </c>
      <c r="P1325" s="3">
        <f>IF(Sales[[#This Row],[Sales Month]]=MAX(Sales[Sales Month]),Sales[[#This Row],[Upsell $ Per Non-Paying User]]*Sales[[#This Row],[Non-Paying Users]],0)</f>
        <v>0</v>
      </c>
      <c r="Q1325" t="str">
        <f>_xlfn.IFS(Sales[[#This Row],[Current Upsell $]]=0," ",Sales[[#This Row],[Current Upsell $]]&gt;=400,"High",Sales[[#This Row],[Current Upsell $]]&gt;=100,"Medium",Sales[[#This Row],[Current Upsell $]]&lt;100,"Low")</f>
        <v xml:space="preserve"> </v>
      </c>
      <c r="R1325" t="str">
        <f>IF(Sales[[#This Row],[Current Upsell $]]&gt;0,_xlfn.TEXTJOIN(" ",FALSE,Sales[[#This Row],[Subscription Type]],Sales[[#This Row],[Upsell Priority]],TEXT(Sales[[#This Row],[Current Upsell $]],"$#")),"")</f>
        <v/>
      </c>
    </row>
    <row r="1326" spans="1:18" x14ac:dyDescent="0.25">
      <c r="A1326">
        <v>100045</v>
      </c>
      <c r="B1326" t="s">
        <v>1</v>
      </c>
      <c r="D1326" s="1"/>
      <c r="E1326" s="1"/>
      <c r="F1326">
        <v>9</v>
      </c>
      <c r="G1326">
        <v>11</v>
      </c>
      <c r="H1326" s="1">
        <v>43983</v>
      </c>
      <c r="I1326" s="1">
        <v>44378</v>
      </c>
      <c r="J1326">
        <v>13</v>
      </c>
      <c r="K1326">
        <v>0</v>
      </c>
      <c r="L1326" s="1">
        <v>44166</v>
      </c>
      <c r="M1326">
        <v>225</v>
      </c>
      <c r="N1326" s="11">
        <f>_xlfn.SWITCH(Sales[[#This Row],[Subscription Type]],"Basic",10,"Premium",10,"Business",25,"Enterprise",27)</f>
        <v>25</v>
      </c>
      <c r="O1326">
        <f>IF(Sales[[#This Row],[Number of Users]]-Sales[[#This Row],[Licenses Bought]]&lt;0,0,Sales[[#This Row],[Number of Users]]-Sales[[#This Row],[Licenses Bought]])</f>
        <v>2</v>
      </c>
      <c r="P1326" s="3">
        <f>IF(Sales[[#This Row],[Sales Month]]=MAX(Sales[Sales Month]),Sales[[#This Row],[Upsell $ Per Non-Paying User]]*Sales[[#This Row],[Non-Paying Users]],0)</f>
        <v>0</v>
      </c>
      <c r="Q1326" t="str">
        <f>_xlfn.IFS(Sales[[#This Row],[Current Upsell $]]=0," ",Sales[[#This Row],[Current Upsell $]]&gt;=400,"High",Sales[[#This Row],[Current Upsell $]]&gt;=100,"Medium",Sales[[#This Row],[Current Upsell $]]&lt;100,"Low")</f>
        <v xml:space="preserve"> </v>
      </c>
      <c r="R1326" t="str">
        <f>IF(Sales[[#This Row],[Current Upsell $]]&gt;0,_xlfn.TEXTJOIN(" ",FALSE,Sales[[#This Row],[Subscription Type]],Sales[[#This Row],[Upsell Priority]],TEXT(Sales[[#This Row],[Current Upsell $]],"$#")),"")</f>
        <v/>
      </c>
    </row>
    <row r="1327" spans="1:18" x14ac:dyDescent="0.25">
      <c r="A1327">
        <v>100047</v>
      </c>
      <c r="B1327" t="s">
        <v>3</v>
      </c>
      <c r="F1327">
        <v>0</v>
      </c>
      <c r="G1327">
        <v>9</v>
      </c>
      <c r="H1327" s="1">
        <v>43983</v>
      </c>
      <c r="I1327" s="1">
        <v>44197</v>
      </c>
      <c r="J1327">
        <v>7</v>
      </c>
      <c r="K1327">
        <v>5</v>
      </c>
      <c r="L1327" s="1">
        <v>44166</v>
      </c>
      <c r="M1327">
        <v>0</v>
      </c>
      <c r="N1327" s="11">
        <f>_xlfn.SWITCH(Sales[[#This Row],[Subscription Type]],"Basic",10,"Premium",10,"Business",25,"Enterprise",27)</f>
        <v>10</v>
      </c>
      <c r="O1327">
        <f>IF(Sales[[#This Row],[Number of Users]]-Sales[[#This Row],[Licenses Bought]]&lt;0,0,Sales[[#This Row],[Number of Users]]-Sales[[#This Row],[Licenses Bought]])</f>
        <v>9</v>
      </c>
      <c r="P1327" s="3">
        <f>IF(Sales[[#This Row],[Sales Month]]=MAX(Sales[Sales Month]),Sales[[#This Row],[Upsell $ Per Non-Paying User]]*Sales[[#This Row],[Non-Paying Users]],0)</f>
        <v>0</v>
      </c>
      <c r="Q1327" t="str">
        <f>_xlfn.IFS(Sales[[#This Row],[Current Upsell $]]=0," ",Sales[[#This Row],[Current Upsell $]]&gt;=400,"High",Sales[[#This Row],[Current Upsell $]]&gt;=100,"Medium",Sales[[#This Row],[Current Upsell $]]&lt;100,"Low")</f>
        <v xml:space="preserve"> </v>
      </c>
      <c r="R1327" t="str">
        <f>IF(Sales[[#This Row],[Current Upsell $]]&gt;0,_xlfn.TEXTJOIN(" ",FALSE,Sales[[#This Row],[Subscription Type]],Sales[[#This Row],[Upsell Priority]],TEXT(Sales[[#This Row],[Current Upsell $]],"$#")),"")</f>
        <v/>
      </c>
    </row>
    <row r="1328" spans="1:18" x14ac:dyDescent="0.25">
      <c r="A1328">
        <v>100048</v>
      </c>
      <c r="B1328" t="s">
        <v>0</v>
      </c>
      <c r="D1328" s="1"/>
      <c r="E1328" s="1"/>
      <c r="F1328">
        <v>6</v>
      </c>
      <c r="G1328">
        <v>7</v>
      </c>
      <c r="H1328" s="1">
        <v>43983</v>
      </c>
      <c r="I1328" s="1">
        <v>44378</v>
      </c>
      <c r="J1328">
        <v>13</v>
      </c>
      <c r="K1328">
        <v>0</v>
      </c>
      <c r="L1328" s="1">
        <v>44166</v>
      </c>
      <c r="M1328">
        <v>60</v>
      </c>
      <c r="N1328" s="11">
        <f>_xlfn.SWITCH(Sales[[#This Row],[Subscription Type]],"Basic",10,"Premium",10,"Business",25,"Enterprise",27)</f>
        <v>10</v>
      </c>
      <c r="O1328">
        <f>IF(Sales[[#This Row],[Number of Users]]-Sales[[#This Row],[Licenses Bought]]&lt;0,0,Sales[[#This Row],[Number of Users]]-Sales[[#This Row],[Licenses Bought]])</f>
        <v>1</v>
      </c>
      <c r="P1328" s="3">
        <f>IF(Sales[[#This Row],[Sales Month]]=MAX(Sales[Sales Month]),Sales[[#This Row],[Upsell $ Per Non-Paying User]]*Sales[[#This Row],[Non-Paying Users]],0)</f>
        <v>0</v>
      </c>
      <c r="Q1328" t="str">
        <f>_xlfn.IFS(Sales[[#This Row],[Current Upsell $]]=0," ",Sales[[#This Row],[Current Upsell $]]&gt;=400,"High",Sales[[#This Row],[Current Upsell $]]&gt;=100,"Medium",Sales[[#This Row],[Current Upsell $]]&lt;100,"Low")</f>
        <v xml:space="preserve"> </v>
      </c>
      <c r="R1328" t="str">
        <f>IF(Sales[[#This Row],[Current Upsell $]]&gt;0,_xlfn.TEXTJOIN(" ",FALSE,Sales[[#This Row],[Subscription Type]],Sales[[#This Row],[Upsell Priority]],TEXT(Sales[[#This Row],[Current Upsell $]],"$#")),"")</f>
        <v/>
      </c>
    </row>
    <row r="1329" spans="1:18" x14ac:dyDescent="0.25">
      <c r="A1329">
        <v>100049</v>
      </c>
      <c r="B1329" t="s">
        <v>3</v>
      </c>
      <c r="F1329">
        <v>0</v>
      </c>
      <c r="G1329">
        <v>6</v>
      </c>
      <c r="H1329" s="1">
        <v>43983</v>
      </c>
      <c r="I1329" s="1">
        <v>44378</v>
      </c>
      <c r="J1329">
        <v>13</v>
      </c>
      <c r="K1329">
        <v>0</v>
      </c>
      <c r="L1329" s="1">
        <v>44166</v>
      </c>
      <c r="M1329">
        <v>0</v>
      </c>
      <c r="N1329" s="11">
        <f>_xlfn.SWITCH(Sales[[#This Row],[Subscription Type]],"Basic",10,"Premium",10,"Business",25,"Enterprise",27)</f>
        <v>10</v>
      </c>
      <c r="O1329">
        <f>IF(Sales[[#This Row],[Number of Users]]-Sales[[#This Row],[Licenses Bought]]&lt;0,0,Sales[[#This Row],[Number of Users]]-Sales[[#This Row],[Licenses Bought]])</f>
        <v>6</v>
      </c>
      <c r="P1329" s="3">
        <f>IF(Sales[[#This Row],[Sales Month]]=MAX(Sales[Sales Month]),Sales[[#This Row],[Upsell $ Per Non-Paying User]]*Sales[[#This Row],[Non-Paying Users]],0)</f>
        <v>0</v>
      </c>
      <c r="Q1329" t="str">
        <f>_xlfn.IFS(Sales[[#This Row],[Current Upsell $]]=0," ",Sales[[#This Row],[Current Upsell $]]&gt;=400,"High",Sales[[#This Row],[Current Upsell $]]&gt;=100,"Medium",Sales[[#This Row],[Current Upsell $]]&lt;100,"Low")</f>
        <v xml:space="preserve"> </v>
      </c>
      <c r="R1329" t="str">
        <f>IF(Sales[[#This Row],[Current Upsell $]]&gt;0,_xlfn.TEXTJOIN(" ",FALSE,Sales[[#This Row],[Subscription Type]],Sales[[#This Row],[Upsell Priority]],TEXT(Sales[[#This Row],[Current Upsell $]],"$#")),"")</f>
        <v/>
      </c>
    </row>
    <row r="1330" spans="1:18" x14ac:dyDescent="0.25">
      <c r="A1330">
        <v>100050</v>
      </c>
      <c r="B1330" t="s">
        <v>0</v>
      </c>
      <c r="D1330" s="1"/>
      <c r="E1330" s="1"/>
      <c r="F1330">
        <v>5</v>
      </c>
      <c r="G1330">
        <v>6</v>
      </c>
      <c r="H1330" s="1">
        <v>43983</v>
      </c>
      <c r="I1330" s="1">
        <v>44378</v>
      </c>
      <c r="J1330">
        <v>13</v>
      </c>
      <c r="K1330">
        <v>0</v>
      </c>
      <c r="L1330" s="1">
        <v>44166</v>
      </c>
      <c r="M1330">
        <v>50</v>
      </c>
      <c r="N1330" s="11">
        <f>_xlfn.SWITCH(Sales[[#This Row],[Subscription Type]],"Basic",10,"Premium",10,"Business",25,"Enterprise",27)</f>
        <v>10</v>
      </c>
      <c r="O1330">
        <f>IF(Sales[[#This Row],[Number of Users]]-Sales[[#This Row],[Licenses Bought]]&lt;0,0,Sales[[#This Row],[Number of Users]]-Sales[[#This Row],[Licenses Bought]])</f>
        <v>1</v>
      </c>
      <c r="P1330" s="3">
        <f>IF(Sales[[#This Row],[Sales Month]]=MAX(Sales[Sales Month]),Sales[[#This Row],[Upsell $ Per Non-Paying User]]*Sales[[#This Row],[Non-Paying Users]],0)</f>
        <v>0</v>
      </c>
      <c r="Q1330" t="str">
        <f>_xlfn.IFS(Sales[[#This Row],[Current Upsell $]]=0," ",Sales[[#This Row],[Current Upsell $]]&gt;=400,"High",Sales[[#This Row],[Current Upsell $]]&gt;=100,"Medium",Sales[[#This Row],[Current Upsell $]]&lt;100,"Low")</f>
        <v xml:space="preserve"> </v>
      </c>
      <c r="R1330" t="str">
        <f>IF(Sales[[#This Row],[Current Upsell $]]&gt;0,_xlfn.TEXTJOIN(" ",FALSE,Sales[[#This Row],[Subscription Type]],Sales[[#This Row],[Upsell Priority]],TEXT(Sales[[#This Row],[Current Upsell $]],"$#")),"")</f>
        <v/>
      </c>
    </row>
    <row r="1331" spans="1:18" x14ac:dyDescent="0.25">
      <c r="A1331">
        <v>100054</v>
      </c>
      <c r="B1331" t="s">
        <v>3</v>
      </c>
      <c r="F1331">
        <v>0</v>
      </c>
      <c r="G1331">
        <v>2</v>
      </c>
      <c r="H1331" s="1">
        <v>43983</v>
      </c>
      <c r="I1331" s="1">
        <v>44317</v>
      </c>
      <c r="J1331">
        <v>11</v>
      </c>
      <c r="K1331">
        <v>1</v>
      </c>
      <c r="L1331" s="1">
        <v>44166</v>
      </c>
      <c r="M1331">
        <v>0</v>
      </c>
      <c r="N1331" s="11">
        <f>_xlfn.SWITCH(Sales[[#This Row],[Subscription Type]],"Basic",10,"Premium",10,"Business",25,"Enterprise",27)</f>
        <v>10</v>
      </c>
      <c r="O1331">
        <f>IF(Sales[[#This Row],[Number of Users]]-Sales[[#This Row],[Licenses Bought]]&lt;0,0,Sales[[#This Row],[Number of Users]]-Sales[[#This Row],[Licenses Bought]])</f>
        <v>2</v>
      </c>
      <c r="P1331" s="3">
        <f>IF(Sales[[#This Row],[Sales Month]]=MAX(Sales[Sales Month]),Sales[[#This Row],[Upsell $ Per Non-Paying User]]*Sales[[#This Row],[Non-Paying Users]],0)</f>
        <v>0</v>
      </c>
      <c r="Q1331" t="str">
        <f>_xlfn.IFS(Sales[[#This Row],[Current Upsell $]]=0," ",Sales[[#This Row],[Current Upsell $]]&gt;=400,"High",Sales[[#This Row],[Current Upsell $]]&gt;=100,"Medium",Sales[[#This Row],[Current Upsell $]]&lt;100,"Low")</f>
        <v xml:space="preserve"> </v>
      </c>
      <c r="R1331" t="str">
        <f>IF(Sales[[#This Row],[Current Upsell $]]&gt;0,_xlfn.TEXTJOIN(" ",FALSE,Sales[[#This Row],[Subscription Type]],Sales[[#This Row],[Upsell Priority]],TEXT(Sales[[#This Row],[Current Upsell $]],"$#")),"")</f>
        <v/>
      </c>
    </row>
    <row r="1332" spans="1:18" x14ac:dyDescent="0.25">
      <c r="A1332">
        <v>100055</v>
      </c>
      <c r="B1332" t="s">
        <v>3</v>
      </c>
      <c r="F1332">
        <v>0</v>
      </c>
      <c r="G1332">
        <v>2</v>
      </c>
      <c r="H1332" s="1">
        <v>43983</v>
      </c>
      <c r="I1332" s="1">
        <v>44228</v>
      </c>
      <c r="J1332">
        <v>8</v>
      </c>
      <c r="K1332">
        <v>4</v>
      </c>
      <c r="L1332" s="1">
        <v>44166</v>
      </c>
      <c r="M1332">
        <v>0</v>
      </c>
      <c r="N1332" s="11">
        <f>_xlfn.SWITCH(Sales[[#This Row],[Subscription Type]],"Basic",10,"Premium",10,"Business",25,"Enterprise",27)</f>
        <v>10</v>
      </c>
      <c r="O1332">
        <f>IF(Sales[[#This Row],[Number of Users]]-Sales[[#This Row],[Licenses Bought]]&lt;0,0,Sales[[#This Row],[Number of Users]]-Sales[[#This Row],[Licenses Bought]])</f>
        <v>2</v>
      </c>
      <c r="P1332" s="3">
        <f>IF(Sales[[#This Row],[Sales Month]]=MAX(Sales[Sales Month]),Sales[[#This Row],[Upsell $ Per Non-Paying User]]*Sales[[#This Row],[Non-Paying Users]],0)</f>
        <v>0</v>
      </c>
      <c r="Q1332" t="str">
        <f>_xlfn.IFS(Sales[[#This Row],[Current Upsell $]]=0," ",Sales[[#This Row],[Current Upsell $]]&gt;=400,"High",Sales[[#This Row],[Current Upsell $]]&gt;=100,"Medium",Sales[[#This Row],[Current Upsell $]]&lt;100,"Low")</f>
        <v xml:space="preserve"> </v>
      </c>
      <c r="R1332" t="str">
        <f>IF(Sales[[#This Row],[Current Upsell $]]&gt;0,_xlfn.TEXTJOIN(" ",FALSE,Sales[[#This Row],[Subscription Type]],Sales[[#This Row],[Upsell Priority]],TEXT(Sales[[#This Row],[Current Upsell $]],"$#")),"")</f>
        <v/>
      </c>
    </row>
    <row r="1333" spans="1:18" x14ac:dyDescent="0.25">
      <c r="A1333">
        <v>100056</v>
      </c>
      <c r="B1333" t="s">
        <v>0</v>
      </c>
      <c r="D1333" s="1"/>
      <c r="E1333" s="1"/>
      <c r="F1333">
        <v>1</v>
      </c>
      <c r="G1333">
        <v>2</v>
      </c>
      <c r="H1333" s="1">
        <v>43983</v>
      </c>
      <c r="I1333" s="1">
        <v>44378</v>
      </c>
      <c r="J1333">
        <v>13</v>
      </c>
      <c r="K1333">
        <v>0</v>
      </c>
      <c r="L1333" s="1">
        <v>44166</v>
      </c>
      <c r="M1333">
        <v>10</v>
      </c>
      <c r="N1333" s="11">
        <f>_xlfn.SWITCH(Sales[[#This Row],[Subscription Type]],"Basic",10,"Premium",10,"Business",25,"Enterprise",27)</f>
        <v>10</v>
      </c>
      <c r="O1333">
        <f>IF(Sales[[#This Row],[Number of Users]]-Sales[[#This Row],[Licenses Bought]]&lt;0,0,Sales[[#This Row],[Number of Users]]-Sales[[#This Row],[Licenses Bought]])</f>
        <v>1</v>
      </c>
      <c r="P1333" s="3">
        <f>IF(Sales[[#This Row],[Sales Month]]=MAX(Sales[Sales Month]),Sales[[#This Row],[Upsell $ Per Non-Paying User]]*Sales[[#This Row],[Non-Paying Users]],0)</f>
        <v>0</v>
      </c>
      <c r="Q1333" t="str">
        <f>_xlfn.IFS(Sales[[#This Row],[Current Upsell $]]=0," ",Sales[[#This Row],[Current Upsell $]]&gt;=400,"High",Sales[[#This Row],[Current Upsell $]]&gt;=100,"Medium",Sales[[#This Row],[Current Upsell $]]&lt;100,"Low")</f>
        <v xml:space="preserve"> </v>
      </c>
      <c r="R1333" t="str">
        <f>IF(Sales[[#This Row],[Current Upsell $]]&gt;0,_xlfn.TEXTJOIN(" ",FALSE,Sales[[#This Row],[Subscription Type]],Sales[[#This Row],[Upsell Priority]],TEXT(Sales[[#This Row],[Current Upsell $]],"$#")),"")</f>
        <v/>
      </c>
    </row>
    <row r="1334" spans="1:18" x14ac:dyDescent="0.25">
      <c r="A1334">
        <v>100057</v>
      </c>
      <c r="B1334" t="s">
        <v>0</v>
      </c>
      <c r="D1334" s="1"/>
      <c r="E1334" s="1"/>
      <c r="F1334">
        <v>56</v>
      </c>
      <c r="G1334">
        <v>75</v>
      </c>
      <c r="H1334" s="1">
        <v>44013</v>
      </c>
      <c r="I1334" s="1">
        <v>44378</v>
      </c>
      <c r="J1334">
        <v>12</v>
      </c>
      <c r="K1334">
        <v>0</v>
      </c>
      <c r="L1334" s="1">
        <v>44166</v>
      </c>
      <c r="M1334">
        <v>560</v>
      </c>
      <c r="N1334" s="11">
        <f>_xlfn.SWITCH(Sales[[#This Row],[Subscription Type]],"Basic",10,"Premium",10,"Business",25,"Enterprise",27)</f>
        <v>10</v>
      </c>
      <c r="O1334">
        <f>IF(Sales[[#This Row],[Number of Users]]-Sales[[#This Row],[Licenses Bought]]&lt;0,0,Sales[[#This Row],[Number of Users]]-Sales[[#This Row],[Licenses Bought]])</f>
        <v>19</v>
      </c>
      <c r="P1334" s="3">
        <f>IF(Sales[[#This Row],[Sales Month]]=MAX(Sales[Sales Month]),Sales[[#This Row],[Upsell $ Per Non-Paying User]]*Sales[[#This Row],[Non-Paying Users]],0)</f>
        <v>0</v>
      </c>
      <c r="Q1334" t="str">
        <f>_xlfn.IFS(Sales[[#This Row],[Current Upsell $]]=0," ",Sales[[#This Row],[Current Upsell $]]&gt;=400,"High",Sales[[#This Row],[Current Upsell $]]&gt;=100,"Medium",Sales[[#This Row],[Current Upsell $]]&lt;100,"Low")</f>
        <v xml:space="preserve"> </v>
      </c>
      <c r="R1334" t="str">
        <f>IF(Sales[[#This Row],[Current Upsell $]]&gt;0,_xlfn.TEXTJOIN(" ",FALSE,Sales[[#This Row],[Subscription Type]],Sales[[#This Row],[Upsell Priority]],TEXT(Sales[[#This Row],[Current Upsell $]],"$#")),"")</f>
        <v/>
      </c>
    </row>
    <row r="1335" spans="1:18" x14ac:dyDescent="0.25">
      <c r="A1335">
        <v>100059</v>
      </c>
      <c r="B1335" t="s">
        <v>0</v>
      </c>
      <c r="D1335" s="1"/>
      <c r="E1335" s="1"/>
      <c r="F1335">
        <v>33</v>
      </c>
      <c r="G1335">
        <v>41</v>
      </c>
      <c r="H1335" s="1">
        <v>44013</v>
      </c>
      <c r="I1335" s="1">
        <v>44378</v>
      </c>
      <c r="J1335">
        <v>12</v>
      </c>
      <c r="K1335">
        <v>0</v>
      </c>
      <c r="L1335" s="1">
        <v>44166</v>
      </c>
      <c r="M1335">
        <v>330</v>
      </c>
      <c r="N1335" s="11">
        <f>_xlfn.SWITCH(Sales[[#This Row],[Subscription Type]],"Basic",10,"Premium",10,"Business",25,"Enterprise",27)</f>
        <v>10</v>
      </c>
      <c r="O1335">
        <f>IF(Sales[[#This Row],[Number of Users]]-Sales[[#This Row],[Licenses Bought]]&lt;0,0,Sales[[#This Row],[Number of Users]]-Sales[[#This Row],[Licenses Bought]])</f>
        <v>8</v>
      </c>
      <c r="P1335" s="3">
        <f>IF(Sales[[#This Row],[Sales Month]]=MAX(Sales[Sales Month]),Sales[[#This Row],[Upsell $ Per Non-Paying User]]*Sales[[#This Row],[Non-Paying Users]],0)</f>
        <v>0</v>
      </c>
      <c r="Q1335" t="str">
        <f>_xlfn.IFS(Sales[[#This Row],[Current Upsell $]]=0," ",Sales[[#This Row],[Current Upsell $]]&gt;=400,"High",Sales[[#This Row],[Current Upsell $]]&gt;=100,"Medium",Sales[[#This Row],[Current Upsell $]]&lt;100,"Low")</f>
        <v xml:space="preserve"> </v>
      </c>
      <c r="R1335" t="str">
        <f>IF(Sales[[#This Row],[Current Upsell $]]&gt;0,_xlfn.TEXTJOIN(" ",FALSE,Sales[[#This Row],[Subscription Type]],Sales[[#This Row],[Upsell Priority]],TEXT(Sales[[#This Row],[Current Upsell $]],"$#")),"")</f>
        <v/>
      </c>
    </row>
    <row r="1336" spans="1:18" x14ac:dyDescent="0.25">
      <c r="A1336">
        <v>100060</v>
      </c>
      <c r="B1336" t="s">
        <v>1</v>
      </c>
      <c r="D1336" s="1"/>
      <c r="E1336" s="1"/>
      <c r="F1336">
        <v>31</v>
      </c>
      <c r="G1336">
        <v>40</v>
      </c>
      <c r="H1336" s="1">
        <v>44013</v>
      </c>
      <c r="I1336" s="1">
        <v>44378</v>
      </c>
      <c r="J1336">
        <v>12</v>
      </c>
      <c r="K1336">
        <v>0</v>
      </c>
      <c r="L1336" s="1">
        <v>44166</v>
      </c>
      <c r="M1336">
        <v>775</v>
      </c>
      <c r="N1336" s="11">
        <f>_xlfn.SWITCH(Sales[[#This Row],[Subscription Type]],"Basic",10,"Premium",10,"Business",25,"Enterprise",27)</f>
        <v>25</v>
      </c>
      <c r="O1336">
        <f>IF(Sales[[#This Row],[Number of Users]]-Sales[[#This Row],[Licenses Bought]]&lt;0,0,Sales[[#This Row],[Number of Users]]-Sales[[#This Row],[Licenses Bought]])</f>
        <v>9</v>
      </c>
      <c r="P1336" s="3">
        <f>IF(Sales[[#This Row],[Sales Month]]=MAX(Sales[Sales Month]),Sales[[#This Row],[Upsell $ Per Non-Paying User]]*Sales[[#This Row],[Non-Paying Users]],0)</f>
        <v>0</v>
      </c>
      <c r="Q1336" t="str">
        <f>_xlfn.IFS(Sales[[#This Row],[Current Upsell $]]=0," ",Sales[[#This Row],[Current Upsell $]]&gt;=400,"High",Sales[[#This Row],[Current Upsell $]]&gt;=100,"Medium",Sales[[#This Row],[Current Upsell $]]&lt;100,"Low")</f>
        <v xml:space="preserve"> </v>
      </c>
      <c r="R1336" t="str">
        <f>IF(Sales[[#This Row],[Current Upsell $]]&gt;0,_xlfn.TEXTJOIN(" ",FALSE,Sales[[#This Row],[Subscription Type]],Sales[[#This Row],[Upsell Priority]],TEXT(Sales[[#This Row],[Current Upsell $]],"$#")),"")</f>
        <v/>
      </c>
    </row>
    <row r="1337" spans="1:18" x14ac:dyDescent="0.25">
      <c r="A1337">
        <v>100061</v>
      </c>
      <c r="B1337" t="s">
        <v>0</v>
      </c>
      <c r="D1337" s="1"/>
      <c r="E1337" s="1"/>
      <c r="F1337">
        <v>16</v>
      </c>
      <c r="G1337">
        <v>24</v>
      </c>
      <c r="H1337" s="1">
        <v>44013</v>
      </c>
      <c r="I1337" s="1">
        <v>44378</v>
      </c>
      <c r="J1337">
        <v>12</v>
      </c>
      <c r="K1337">
        <v>0</v>
      </c>
      <c r="L1337" s="1">
        <v>44166</v>
      </c>
      <c r="M1337">
        <v>160</v>
      </c>
      <c r="N1337" s="11">
        <f>_xlfn.SWITCH(Sales[[#This Row],[Subscription Type]],"Basic",10,"Premium",10,"Business",25,"Enterprise",27)</f>
        <v>10</v>
      </c>
      <c r="O1337">
        <f>IF(Sales[[#This Row],[Number of Users]]-Sales[[#This Row],[Licenses Bought]]&lt;0,0,Sales[[#This Row],[Number of Users]]-Sales[[#This Row],[Licenses Bought]])</f>
        <v>8</v>
      </c>
      <c r="P1337" s="3">
        <f>IF(Sales[[#This Row],[Sales Month]]=MAX(Sales[Sales Month]),Sales[[#This Row],[Upsell $ Per Non-Paying User]]*Sales[[#This Row],[Non-Paying Users]],0)</f>
        <v>0</v>
      </c>
      <c r="Q1337" t="str">
        <f>_xlfn.IFS(Sales[[#This Row],[Current Upsell $]]=0," ",Sales[[#This Row],[Current Upsell $]]&gt;=400,"High",Sales[[#This Row],[Current Upsell $]]&gt;=100,"Medium",Sales[[#This Row],[Current Upsell $]]&lt;100,"Low")</f>
        <v xml:space="preserve"> </v>
      </c>
      <c r="R1337" t="str">
        <f>IF(Sales[[#This Row],[Current Upsell $]]&gt;0,_xlfn.TEXTJOIN(" ",FALSE,Sales[[#This Row],[Subscription Type]],Sales[[#This Row],[Upsell Priority]],TEXT(Sales[[#This Row],[Current Upsell $]],"$#")),"")</f>
        <v/>
      </c>
    </row>
    <row r="1338" spans="1:18" x14ac:dyDescent="0.25">
      <c r="A1338">
        <v>100062</v>
      </c>
      <c r="B1338" t="s">
        <v>0</v>
      </c>
      <c r="D1338" s="1"/>
      <c r="E1338" s="1"/>
      <c r="F1338">
        <v>15</v>
      </c>
      <c r="G1338">
        <v>22</v>
      </c>
      <c r="H1338" s="1">
        <v>44013</v>
      </c>
      <c r="I1338" s="1">
        <v>44378</v>
      </c>
      <c r="J1338">
        <v>12</v>
      </c>
      <c r="K1338">
        <v>0</v>
      </c>
      <c r="L1338" s="1">
        <v>44166</v>
      </c>
      <c r="M1338">
        <v>150</v>
      </c>
      <c r="N1338" s="11">
        <f>_xlfn.SWITCH(Sales[[#This Row],[Subscription Type]],"Basic",10,"Premium",10,"Business",25,"Enterprise",27)</f>
        <v>10</v>
      </c>
      <c r="O1338">
        <f>IF(Sales[[#This Row],[Number of Users]]-Sales[[#This Row],[Licenses Bought]]&lt;0,0,Sales[[#This Row],[Number of Users]]-Sales[[#This Row],[Licenses Bought]])</f>
        <v>7</v>
      </c>
      <c r="P1338" s="3">
        <f>IF(Sales[[#This Row],[Sales Month]]=MAX(Sales[Sales Month]),Sales[[#This Row],[Upsell $ Per Non-Paying User]]*Sales[[#This Row],[Non-Paying Users]],0)</f>
        <v>0</v>
      </c>
      <c r="Q1338" t="str">
        <f>_xlfn.IFS(Sales[[#This Row],[Current Upsell $]]=0," ",Sales[[#This Row],[Current Upsell $]]&gt;=400,"High",Sales[[#This Row],[Current Upsell $]]&gt;=100,"Medium",Sales[[#This Row],[Current Upsell $]]&lt;100,"Low")</f>
        <v xml:space="preserve"> </v>
      </c>
      <c r="R1338" t="str">
        <f>IF(Sales[[#This Row],[Current Upsell $]]&gt;0,_xlfn.TEXTJOIN(" ",FALSE,Sales[[#This Row],[Subscription Type]],Sales[[#This Row],[Upsell Priority]],TEXT(Sales[[#This Row],[Current Upsell $]],"$#")),"")</f>
        <v/>
      </c>
    </row>
    <row r="1339" spans="1:18" x14ac:dyDescent="0.25">
      <c r="A1339">
        <v>100064</v>
      </c>
      <c r="B1339" t="s">
        <v>0</v>
      </c>
      <c r="F1339">
        <v>12</v>
      </c>
      <c r="G1339">
        <v>17</v>
      </c>
      <c r="H1339" s="1">
        <v>44013</v>
      </c>
      <c r="I1339" s="1">
        <v>44256</v>
      </c>
      <c r="J1339">
        <v>8</v>
      </c>
      <c r="K1339">
        <v>3</v>
      </c>
      <c r="L1339" s="1">
        <v>44166</v>
      </c>
      <c r="M1339">
        <v>120</v>
      </c>
      <c r="N1339" s="11">
        <f>_xlfn.SWITCH(Sales[[#This Row],[Subscription Type]],"Basic",10,"Premium",10,"Business",25,"Enterprise",27)</f>
        <v>10</v>
      </c>
      <c r="O1339">
        <f>IF(Sales[[#This Row],[Number of Users]]-Sales[[#This Row],[Licenses Bought]]&lt;0,0,Sales[[#This Row],[Number of Users]]-Sales[[#This Row],[Licenses Bought]])</f>
        <v>5</v>
      </c>
      <c r="P1339" s="3">
        <f>IF(Sales[[#This Row],[Sales Month]]=MAX(Sales[Sales Month]),Sales[[#This Row],[Upsell $ Per Non-Paying User]]*Sales[[#This Row],[Non-Paying Users]],0)</f>
        <v>0</v>
      </c>
      <c r="Q1339" t="str">
        <f>_xlfn.IFS(Sales[[#This Row],[Current Upsell $]]=0," ",Sales[[#This Row],[Current Upsell $]]&gt;=400,"High",Sales[[#This Row],[Current Upsell $]]&gt;=100,"Medium",Sales[[#This Row],[Current Upsell $]]&lt;100,"Low")</f>
        <v xml:space="preserve"> </v>
      </c>
      <c r="R1339" t="str">
        <f>IF(Sales[[#This Row],[Current Upsell $]]&gt;0,_xlfn.TEXTJOIN(" ",FALSE,Sales[[#This Row],[Subscription Type]],Sales[[#This Row],[Upsell Priority]],TEXT(Sales[[#This Row],[Current Upsell $]],"$#")),"")</f>
        <v/>
      </c>
    </row>
    <row r="1340" spans="1:18" x14ac:dyDescent="0.25">
      <c r="A1340">
        <v>100065</v>
      </c>
      <c r="B1340" t="s">
        <v>3</v>
      </c>
      <c r="F1340">
        <v>0</v>
      </c>
      <c r="G1340">
        <v>13</v>
      </c>
      <c r="H1340" s="1">
        <v>44013</v>
      </c>
      <c r="I1340" s="1">
        <v>44197</v>
      </c>
      <c r="J1340">
        <v>6</v>
      </c>
      <c r="K1340">
        <v>5</v>
      </c>
      <c r="L1340" s="1">
        <v>44166</v>
      </c>
      <c r="M1340">
        <v>0</v>
      </c>
      <c r="N1340" s="11">
        <f>_xlfn.SWITCH(Sales[[#This Row],[Subscription Type]],"Basic",10,"Premium",10,"Business",25,"Enterprise",27)</f>
        <v>10</v>
      </c>
      <c r="O1340">
        <f>IF(Sales[[#This Row],[Number of Users]]-Sales[[#This Row],[Licenses Bought]]&lt;0,0,Sales[[#This Row],[Number of Users]]-Sales[[#This Row],[Licenses Bought]])</f>
        <v>13</v>
      </c>
      <c r="P1340" s="3">
        <f>IF(Sales[[#This Row],[Sales Month]]=MAX(Sales[Sales Month]),Sales[[#This Row],[Upsell $ Per Non-Paying User]]*Sales[[#This Row],[Non-Paying Users]],0)</f>
        <v>0</v>
      </c>
      <c r="Q1340" t="str">
        <f>_xlfn.IFS(Sales[[#This Row],[Current Upsell $]]=0," ",Sales[[#This Row],[Current Upsell $]]&gt;=400,"High",Sales[[#This Row],[Current Upsell $]]&gt;=100,"Medium",Sales[[#This Row],[Current Upsell $]]&lt;100,"Low")</f>
        <v xml:space="preserve"> </v>
      </c>
      <c r="R1340" t="str">
        <f>IF(Sales[[#This Row],[Current Upsell $]]&gt;0,_xlfn.TEXTJOIN(" ",FALSE,Sales[[#This Row],[Subscription Type]],Sales[[#This Row],[Upsell Priority]],TEXT(Sales[[#This Row],[Current Upsell $]],"$#")),"")</f>
        <v/>
      </c>
    </row>
    <row r="1341" spans="1:18" x14ac:dyDescent="0.25">
      <c r="A1341">
        <v>100066</v>
      </c>
      <c r="B1341" t="s">
        <v>3</v>
      </c>
      <c r="F1341">
        <v>0</v>
      </c>
      <c r="G1341">
        <v>12</v>
      </c>
      <c r="H1341" s="1">
        <v>44013</v>
      </c>
      <c r="I1341" s="1">
        <v>44197</v>
      </c>
      <c r="J1341">
        <v>6</v>
      </c>
      <c r="K1341">
        <v>5</v>
      </c>
      <c r="L1341" s="1">
        <v>44166</v>
      </c>
      <c r="M1341">
        <v>0</v>
      </c>
      <c r="N1341" s="11">
        <f>_xlfn.SWITCH(Sales[[#This Row],[Subscription Type]],"Basic",10,"Premium",10,"Business",25,"Enterprise",27)</f>
        <v>10</v>
      </c>
      <c r="O1341">
        <f>IF(Sales[[#This Row],[Number of Users]]-Sales[[#This Row],[Licenses Bought]]&lt;0,0,Sales[[#This Row],[Number of Users]]-Sales[[#This Row],[Licenses Bought]])</f>
        <v>12</v>
      </c>
      <c r="P1341" s="3">
        <f>IF(Sales[[#This Row],[Sales Month]]=MAX(Sales[Sales Month]),Sales[[#This Row],[Upsell $ Per Non-Paying User]]*Sales[[#This Row],[Non-Paying Users]],0)</f>
        <v>0</v>
      </c>
      <c r="Q1341" t="str">
        <f>_xlfn.IFS(Sales[[#This Row],[Current Upsell $]]=0," ",Sales[[#This Row],[Current Upsell $]]&gt;=400,"High",Sales[[#This Row],[Current Upsell $]]&gt;=100,"Medium",Sales[[#This Row],[Current Upsell $]]&lt;100,"Low")</f>
        <v xml:space="preserve"> </v>
      </c>
      <c r="R1341" t="str">
        <f>IF(Sales[[#This Row],[Current Upsell $]]&gt;0,_xlfn.TEXTJOIN(" ",FALSE,Sales[[#This Row],[Subscription Type]],Sales[[#This Row],[Upsell Priority]],TEXT(Sales[[#This Row],[Current Upsell $]],"$#")),"")</f>
        <v/>
      </c>
    </row>
    <row r="1342" spans="1:18" x14ac:dyDescent="0.25">
      <c r="A1342">
        <v>100068</v>
      </c>
      <c r="B1342" t="s">
        <v>0</v>
      </c>
      <c r="F1342">
        <v>8</v>
      </c>
      <c r="G1342">
        <v>9</v>
      </c>
      <c r="H1342" s="1">
        <v>44013</v>
      </c>
      <c r="I1342" s="1">
        <v>44287</v>
      </c>
      <c r="J1342">
        <v>9</v>
      </c>
      <c r="K1342">
        <v>2</v>
      </c>
      <c r="L1342" s="1">
        <v>44166</v>
      </c>
      <c r="M1342">
        <v>80</v>
      </c>
      <c r="N1342" s="11">
        <f>_xlfn.SWITCH(Sales[[#This Row],[Subscription Type]],"Basic",10,"Premium",10,"Business",25,"Enterprise",27)</f>
        <v>10</v>
      </c>
      <c r="O1342">
        <f>IF(Sales[[#This Row],[Number of Users]]-Sales[[#This Row],[Licenses Bought]]&lt;0,0,Sales[[#This Row],[Number of Users]]-Sales[[#This Row],[Licenses Bought]])</f>
        <v>1</v>
      </c>
      <c r="P1342" s="3">
        <f>IF(Sales[[#This Row],[Sales Month]]=MAX(Sales[Sales Month]),Sales[[#This Row],[Upsell $ Per Non-Paying User]]*Sales[[#This Row],[Non-Paying Users]],0)</f>
        <v>0</v>
      </c>
      <c r="Q1342" t="str">
        <f>_xlfn.IFS(Sales[[#This Row],[Current Upsell $]]=0," ",Sales[[#This Row],[Current Upsell $]]&gt;=400,"High",Sales[[#This Row],[Current Upsell $]]&gt;=100,"Medium",Sales[[#This Row],[Current Upsell $]]&lt;100,"Low")</f>
        <v xml:space="preserve"> </v>
      </c>
      <c r="R1342" t="str">
        <f>IF(Sales[[#This Row],[Current Upsell $]]&gt;0,_xlfn.TEXTJOIN(" ",FALSE,Sales[[#This Row],[Subscription Type]],Sales[[#This Row],[Upsell Priority]],TEXT(Sales[[#This Row],[Current Upsell $]],"$#")),"")</f>
        <v/>
      </c>
    </row>
    <row r="1343" spans="1:18" x14ac:dyDescent="0.25">
      <c r="A1343">
        <v>100069</v>
      </c>
      <c r="B1343" t="s">
        <v>3</v>
      </c>
      <c r="F1343">
        <v>0</v>
      </c>
      <c r="G1343">
        <v>9</v>
      </c>
      <c r="H1343" s="1">
        <v>44013</v>
      </c>
      <c r="I1343" s="1">
        <v>44348</v>
      </c>
      <c r="J1343">
        <v>11</v>
      </c>
      <c r="K1343">
        <v>0</v>
      </c>
      <c r="L1343" s="1">
        <v>44166</v>
      </c>
      <c r="M1343">
        <v>0</v>
      </c>
      <c r="N1343" s="11">
        <f>_xlfn.SWITCH(Sales[[#This Row],[Subscription Type]],"Basic",10,"Premium",10,"Business",25,"Enterprise",27)</f>
        <v>10</v>
      </c>
      <c r="O1343">
        <f>IF(Sales[[#This Row],[Number of Users]]-Sales[[#This Row],[Licenses Bought]]&lt;0,0,Sales[[#This Row],[Number of Users]]-Sales[[#This Row],[Licenses Bought]])</f>
        <v>9</v>
      </c>
      <c r="P1343" s="3">
        <f>IF(Sales[[#This Row],[Sales Month]]=MAX(Sales[Sales Month]),Sales[[#This Row],[Upsell $ Per Non-Paying User]]*Sales[[#This Row],[Non-Paying Users]],0)</f>
        <v>0</v>
      </c>
      <c r="Q1343" t="str">
        <f>_xlfn.IFS(Sales[[#This Row],[Current Upsell $]]=0," ",Sales[[#This Row],[Current Upsell $]]&gt;=400,"High",Sales[[#This Row],[Current Upsell $]]&gt;=100,"Medium",Sales[[#This Row],[Current Upsell $]]&lt;100,"Low")</f>
        <v xml:space="preserve"> </v>
      </c>
      <c r="R1343" t="str">
        <f>IF(Sales[[#This Row],[Current Upsell $]]&gt;0,_xlfn.TEXTJOIN(" ",FALSE,Sales[[#This Row],[Subscription Type]],Sales[[#This Row],[Upsell Priority]],TEXT(Sales[[#This Row],[Current Upsell $]],"$#")),"")</f>
        <v/>
      </c>
    </row>
    <row r="1344" spans="1:18" x14ac:dyDescent="0.25">
      <c r="A1344">
        <v>100070</v>
      </c>
      <c r="B1344" t="s">
        <v>3</v>
      </c>
      <c r="F1344">
        <v>0</v>
      </c>
      <c r="G1344">
        <v>7</v>
      </c>
      <c r="H1344" s="1">
        <v>44013</v>
      </c>
      <c r="I1344" s="1">
        <v>44348</v>
      </c>
      <c r="J1344">
        <v>11</v>
      </c>
      <c r="K1344">
        <v>0</v>
      </c>
      <c r="L1344" s="1">
        <v>44166</v>
      </c>
      <c r="M1344">
        <v>0</v>
      </c>
      <c r="N1344" s="11">
        <f>_xlfn.SWITCH(Sales[[#This Row],[Subscription Type]],"Basic",10,"Premium",10,"Business",25,"Enterprise",27)</f>
        <v>10</v>
      </c>
      <c r="O1344">
        <f>IF(Sales[[#This Row],[Number of Users]]-Sales[[#This Row],[Licenses Bought]]&lt;0,0,Sales[[#This Row],[Number of Users]]-Sales[[#This Row],[Licenses Bought]])</f>
        <v>7</v>
      </c>
      <c r="P1344" s="3">
        <f>IF(Sales[[#This Row],[Sales Month]]=MAX(Sales[Sales Month]),Sales[[#This Row],[Upsell $ Per Non-Paying User]]*Sales[[#This Row],[Non-Paying Users]],0)</f>
        <v>0</v>
      </c>
      <c r="Q1344" t="str">
        <f>_xlfn.IFS(Sales[[#This Row],[Current Upsell $]]=0," ",Sales[[#This Row],[Current Upsell $]]&gt;=400,"High",Sales[[#This Row],[Current Upsell $]]&gt;=100,"Medium",Sales[[#This Row],[Current Upsell $]]&lt;100,"Low")</f>
        <v xml:space="preserve"> </v>
      </c>
      <c r="R1344" t="str">
        <f>IF(Sales[[#This Row],[Current Upsell $]]&gt;0,_xlfn.TEXTJOIN(" ",FALSE,Sales[[#This Row],[Subscription Type]],Sales[[#This Row],[Upsell Priority]],TEXT(Sales[[#This Row],[Current Upsell $]],"$#")),"")</f>
        <v/>
      </c>
    </row>
    <row r="1345" spans="1:18" x14ac:dyDescent="0.25">
      <c r="A1345">
        <v>100071</v>
      </c>
      <c r="B1345" t="s">
        <v>3</v>
      </c>
      <c r="F1345">
        <v>0</v>
      </c>
      <c r="G1345">
        <v>8</v>
      </c>
      <c r="H1345" s="1">
        <v>44013</v>
      </c>
      <c r="I1345" s="1">
        <v>44348</v>
      </c>
      <c r="J1345">
        <v>11</v>
      </c>
      <c r="K1345">
        <v>0</v>
      </c>
      <c r="L1345" s="1">
        <v>44166</v>
      </c>
      <c r="M1345">
        <v>0</v>
      </c>
      <c r="N1345" s="11">
        <f>_xlfn.SWITCH(Sales[[#This Row],[Subscription Type]],"Basic",10,"Premium",10,"Business",25,"Enterprise",27)</f>
        <v>10</v>
      </c>
      <c r="O1345">
        <f>IF(Sales[[#This Row],[Number of Users]]-Sales[[#This Row],[Licenses Bought]]&lt;0,0,Sales[[#This Row],[Number of Users]]-Sales[[#This Row],[Licenses Bought]])</f>
        <v>8</v>
      </c>
      <c r="P1345" s="3">
        <f>IF(Sales[[#This Row],[Sales Month]]=MAX(Sales[Sales Month]),Sales[[#This Row],[Upsell $ Per Non-Paying User]]*Sales[[#This Row],[Non-Paying Users]],0)</f>
        <v>0</v>
      </c>
      <c r="Q1345" t="str">
        <f>_xlfn.IFS(Sales[[#This Row],[Current Upsell $]]=0," ",Sales[[#This Row],[Current Upsell $]]&gt;=400,"High",Sales[[#This Row],[Current Upsell $]]&gt;=100,"Medium",Sales[[#This Row],[Current Upsell $]]&lt;100,"Low")</f>
        <v xml:space="preserve"> </v>
      </c>
      <c r="R1345" t="str">
        <f>IF(Sales[[#This Row],[Current Upsell $]]&gt;0,_xlfn.TEXTJOIN(" ",FALSE,Sales[[#This Row],[Subscription Type]],Sales[[#This Row],[Upsell Priority]],TEXT(Sales[[#This Row],[Current Upsell $]],"$#")),"")</f>
        <v/>
      </c>
    </row>
    <row r="1346" spans="1:18" x14ac:dyDescent="0.25">
      <c r="A1346">
        <v>100072</v>
      </c>
      <c r="B1346" t="s">
        <v>3</v>
      </c>
      <c r="F1346">
        <v>0</v>
      </c>
      <c r="G1346">
        <v>3</v>
      </c>
      <c r="H1346" s="1">
        <v>44013</v>
      </c>
      <c r="I1346" s="1">
        <v>44256</v>
      </c>
      <c r="J1346">
        <v>8</v>
      </c>
      <c r="K1346">
        <v>3</v>
      </c>
      <c r="L1346" s="1">
        <v>44166</v>
      </c>
      <c r="M1346">
        <v>0</v>
      </c>
      <c r="N1346" s="11">
        <f>_xlfn.SWITCH(Sales[[#This Row],[Subscription Type]],"Basic",10,"Premium",10,"Business",25,"Enterprise",27)</f>
        <v>10</v>
      </c>
      <c r="O1346">
        <f>IF(Sales[[#This Row],[Number of Users]]-Sales[[#This Row],[Licenses Bought]]&lt;0,0,Sales[[#This Row],[Number of Users]]-Sales[[#This Row],[Licenses Bought]])</f>
        <v>3</v>
      </c>
      <c r="P1346" s="3">
        <f>IF(Sales[[#This Row],[Sales Month]]=MAX(Sales[Sales Month]),Sales[[#This Row],[Upsell $ Per Non-Paying User]]*Sales[[#This Row],[Non-Paying Users]],0)</f>
        <v>0</v>
      </c>
      <c r="Q1346" t="str">
        <f>_xlfn.IFS(Sales[[#This Row],[Current Upsell $]]=0," ",Sales[[#This Row],[Current Upsell $]]&gt;=400,"High",Sales[[#This Row],[Current Upsell $]]&gt;=100,"Medium",Sales[[#This Row],[Current Upsell $]]&lt;100,"Low")</f>
        <v xml:space="preserve"> </v>
      </c>
      <c r="R1346" t="str">
        <f>IF(Sales[[#This Row],[Current Upsell $]]&gt;0,_xlfn.TEXTJOIN(" ",FALSE,Sales[[#This Row],[Subscription Type]],Sales[[#This Row],[Upsell Priority]],TEXT(Sales[[#This Row],[Current Upsell $]],"$#")),"")</f>
        <v/>
      </c>
    </row>
    <row r="1347" spans="1:18" x14ac:dyDescent="0.25">
      <c r="A1347">
        <v>100073</v>
      </c>
      <c r="B1347" t="s">
        <v>3</v>
      </c>
      <c r="F1347">
        <v>0</v>
      </c>
      <c r="G1347">
        <v>3</v>
      </c>
      <c r="H1347" s="1">
        <v>44013</v>
      </c>
      <c r="I1347" s="1">
        <v>44378</v>
      </c>
      <c r="J1347">
        <v>12</v>
      </c>
      <c r="K1347">
        <v>0</v>
      </c>
      <c r="L1347" s="1">
        <v>44166</v>
      </c>
      <c r="M1347">
        <v>0</v>
      </c>
      <c r="N1347" s="11">
        <f>_xlfn.SWITCH(Sales[[#This Row],[Subscription Type]],"Basic",10,"Premium",10,"Business",25,"Enterprise",27)</f>
        <v>10</v>
      </c>
      <c r="O1347">
        <f>IF(Sales[[#This Row],[Number of Users]]-Sales[[#This Row],[Licenses Bought]]&lt;0,0,Sales[[#This Row],[Number of Users]]-Sales[[#This Row],[Licenses Bought]])</f>
        <v>3</v>
      </c>
      <c r="P1347" s="3">
        <f>IF(Sales[[#This Row],[Sales Month]]=MAX(Sales[Sales Month]),Sales[[#This Row],[Upsell $ Per Non-Paying User]]*Sales[[#This Row],[Non-Paying Users]],0)</f>
        <v>0</v>
      </c>
      <c r="Q1347" t="str">
        <f>_xlfn.IFS(Sales[[#This Row],[Current Upsell $]]=0," ",Sales[[#This Row],[Current Upsell $]]&gt;=400,"High",Sales[[#This Row],[Current Upsell $]]&gt;=100,"Medium",Sales[[#This Row],[Current Upsell $]]&lt;100,"Low")</f>
        <v xml:space="preserve"> </v>
      </c>
      <c r="R1347" t="str">
        <f>IF(Sales[[#This Row],[Current Upsell $]]&gt;0,_xlfn.TEXTJOIN(" ",FALSE,Sales[[#This Row],[Subscription Type]],Sales[[#This Row],[Upsell Priority]],TEXT(Sales[[#This Row],[Current Upsell $]],"$#")),"")</f>
        <v/>
      </c>
    </row>
    <row r="1348" spans="1:18" x14ac:dyDescent="0.25">
      <c r="A1348">
        <v>100074</v>
      </c>
      <c r="B1348" t="s">
        <v>0</v>
      </c>
      <c r="D1348" s="1"/>
      <c r="E1348" s="1"/>
      <c r="F1348">
        <v>2</v>
      </c>
      <c r="G1348">
        <v>3</v>
      </c>
      <c r="H1348" s="1">
        <v>44013</v>
      </c>
      <c r="I1348" s="1">
        <v>44378</v>
      </c>
      <c r="J1348">
        <v>12</v>
      </c>
      <c r="K1348">
        <v>0</v>
      </c>
      <c r="L1348" s="1">
        <v>44166</v>
      </c>
      <c r="M1348">
        <v>20</v>
      </c>
      <c r="N1348" s="11">
        <f>_xlfn.SWITCH(Sales[[#This Row],[Subscription Type]],"Basic",10,"Premium",10,"Business",25,"Enterprise",27)</f>
        <v>10</v>
      </c>
      <c r="O1348">
        <f>IF(Sales[[#This Row],[Number of Users]]-Sales[[#This Row],[Licenses Bought]]&lt;0,0,Sales[[#This Row],[Number of Users]]-Sales[[#This Row],[Licenses Bought]])</f>
        <v>1</v>
      </c>
      <c r="P1348" s="3">
        <f>IF(Sales[[#This Row],[Sales Month]]=MAX(Sales[Sales Month]),Sales[[#This Row],[Upsell $ Per Non-Paying User]]*Sales[[#This Row],[Non-Paying Users]],0)</f>
        <v>0</v>
      </c>
      <c r="Q1348" t="str">
        <f>_xlfn.IFS(Sales[[#This Row],[Current Upsell $]]=0," ",Sales[[#This Row],[Current Upsell $]]&gt;=400,"High",Sales[[#This Row],[Current Upsell $]]&gt;=100,"Medium",Sales[[#This Row],[Current Upsell $]]&lt;100,"Low")</f>
        <v xml:space="preserve"> </v>
      </c>
      <c r="R1348" t="str">
        <f>IF(Sales[[#This Row],[Current Upsell $]]&gt;0,_xlfn.TEXTJOIN(" ",FALSE,Sales[[#This Row],[Subscription Type]],Sales[[#This Row],[Upsell Priority]],TEXT(Sales[[#This Row],[Current Upsell $]],"$#")),"")</f>
        <v/>
      </c>
    </row>
    <row r="1349" spans="1:18" x14ac:dyDescent="0.25">
      <c r="A1349">
        <v>100076</v>
      </c>
      <c r="B1349" t="s">
        <v>3</v>
      </c>
      <c r="F1349">
        <v>0</v>
      </c>
      <c r="G1349">
        <v>2</v>
      </c>
      <c r="H1349" s="1">
        <v>44013</v>
      </c>
      <c r="I1349" s="1">
        <v>44317</v>
      </c>
      <c r="J1349">
        <v>10</v>
      </c>
      <c r="K1349">
        <v>1</v>
      </c>
      <c r="L1349" s="1">
        <v>44166</v>
      </c>
      <c r="M1349">
        <v>0</v>
      </c>
      <c r="N1349" s="11">
        <f>_xlfn.SWITCH(Sales[[#This Row],[Subscription Type]],"Basic",10,"Premium",10,"Business",25,"Enterprise",27)</f>
        <v>10</v>
      </c>
      <c r="O1349">
        <f>IF(Sales[[#This Row],[Number of Users]]-Sales[[#This Row],[Licenses Bought]]&lt;0,0,Sales[[#This Row],[Number of Users]]-Sales[[#This Row],[Licenses Bought]])</f>
        <v>2</v>
      </c>
      <c r="P1349" s="3">
        <f>IF(Sales[[#This Row],[Sales Month]]=MAX(Sales[Sales Month]),Sales[[#This Row],[Upsell $ Per Non-Paying User]]*Sales[[#This Row],[Non-Paying Users]],0)</f>
        <v>0</v>
      </c>
      <c r="Q1349" t="str">
        <f>_xlfn.IFS(Sales[[#This Row],[Current Upsell $]]=0," ",Sales[[#This Row],[Current Upsell $]]&gt;=400,"High",Sales[[#This Row],[Current Upsell $]]&gt;=100,"Medium",Sales[[#This Row],[Current Upsell $]]&lt;100,"Low")</f>
        <v xml:space="preserve"> </v>
      </c>
      <c r="R1349" t="str">
        <f>IF(Sales[[#This Row],[Current Upsell $]]&gt;0,_xlfn.TEXTJOIN(" ",FALSE,Sales[[#This Row],[Subscription Type]],Sales[[#This Row],[Upsell Priority]],TEXT(Sales[[#This Row],[Current Upsell $]],"$#")),"")</f>
        <v/>
      </c>
    </row>
    <row r="1350" spans="1:18" x14ac:dyDescent="0.25">
      <c r="A1350">
        <v>100077</v>
      </c>
      <c r="B1350" t="s">
        <v>3</v>
      </c>
      <c r="F1350">
        <v>0</v>
      </c>
      <c r="G1350">
        <v>2</v>
      </c>
      <c r="H1350" s="1">
        <v>44013</v>
      </c>
      <c r="I1350" s="1">
        <v>44317</v>
      </c>
      <c r="J1350">
        <v>10</v>
      </c>
      <c r="K1350">
        <v>1</v>
      </c>
      <c r="L1350" s="1">
        <v>44166</v>
      </c>
      <c r="M1350">
        <v>0</v>
      </c>
      <c r="N1350" s="11">
        <f>_xlfn.SWITCH(Sales[[#This Row],[Subscription Type]],"Basic",10,"Premium",10,"Business",25,"Enterprise",27)</f>
        <v>10</v>
      </c>
      <c r="O1350">
        <f>IF(Sales[[#This Row],[Number of Users]]-Sales[[#This Row],[Licenses Bought]]&lt;0,0,Sales[[#This Row],[Number of Users]]-Sales[[#This Row],[Licenses Bought]])</f>
        <v>2</v>
      </c>
      <c r="P1350" s="3">
        <f>IF(Sales[[#This Row],[Sales Month]]=MAX(Sales[Sales Month]),Sales[[#This Row],[Upsell $ Per Non-Paying User]]*Sales[[#This Row],[Non-Paying Users]],0)</f>
        <v>0</v>
      </c>
      <c r="Q1350" t="str">
        <f>_xlfn.IFS(Sales[[#This Row],[Current Upsell $]]=0," ",Sales[[#This Row],[Current Upsell $]]&gt;=400,"High",Sales[[#This Row],[Current Upsell $]]&gt;=100,"Medium",Sales[[#This Row],[Current Upsell $]]&lt;100,"Low")</f>
        <v xml:space="preserve"> </v>
      </c>
      <c r="R1350" t="str">
        <f>IF(Sales[[#This Row],[Current Upsell $]]&gt;0,_xlfn.TEXTJOIN(" ",FALSE,Sales[[#This Row],[Subscription Type]],Sales[[#This Row],[Upsell Priority]],TEXT(Sales[[#This Row],[Current Upsell $]],"$#")),"")</f>
        <v/>
      </c>
    </row>
    <row r="1351" spans="1:18" x14ac:dyDescent="0.25">
      <c r="A1351">
        <v>100079</v>
      </c>
      <c r="B1351" t="s">
        <v>0</v>
      </c>
      <c r="D1351" s="1"/>
      <c r="E1351" s="1"/>
      <c r="F1351">
        <v>1</v>
      </c>
      <c r="G1351">
        <v>2</v>
      </c>
      <c r="H1351" s="1">
        <v>44013</v>
      </c>
      <c r="I1351" s="1">
        <v>44378</v>
      </c>
      <c r="J1351">
        <v>12</v>
      </c>
      <c r="K1351">
        <v>0</v>
      </c>
      <c r="L1351" s="1">
        <v>44166</v>
      </c>
      <c r="M1351">
        <v>10</v>
      </c>
      <c r="N1351" s="11">
        <f>_xlfn.SWITCH(Sales[[#This Row],[Subscription Type]],"Basic",10,"Premium",10,"Business",25,"Enterprise",27)</f>
        <v>10</v>
      </c>
      <c r="O1351">
        <f>IF(Sales[[#This Row],[Number of Users]]-Sales[[#This Row],[Licenses Bought]]&lt;0,0,Sales[[#This Row],[Number of Users]]-Sales[[#This Row],[Licenses Bought]])</f>
        <v>1</v>
      </c>
      <c r="P1351" s="3">
        <f>IF(Sales[[#This Row],[Sales Month]]=MAX(Sales[Sales Month]),Sales[[#This Row],[Upsell $ Per Non-Paying User]]*Sales[[#This Row],[Non-Paying Users]],0)</f>
        <v>0</v>
      </c>
      <c r="Q1351" t="str">
        <f>_xlfn.IFS(Sales[[#This Row],[Current Upsell $]]=0," ",Sales[[#This Row],[Current Upsell $]]&gt;=400,"High",Sales[[#This Row],[Current Upsell $]]&gt;=100,"Medium",Sales[[#This Row],[Current Upsell $]]&lt;100,"Low")</f>
        <v xml:space="preserve"> </v>
      </c>
      <c r="R1351" t="str">
        <f>IF(Sales[[#This Row],[Current Upsell $]]&gt;0,_xlfn.TEXTJOIN(" ",FALSE,Sales[[#This Row],[Subscription Type]],Sales[[#This Row],[Upsell Priority]],TEXT(Sales[[#This Row],[Current Upsell $]],"$#")),"")</f>
        <v/>
      </c>
    </row>
    <row r="1352" spans="1:18" x14ac:dyDescent="0.25">
      <c r="A1352">
        <v>100080</v>
      </c>
      <c r="B1352" t="s">
        <v>0</v>
      </c>
      <c r="D1352" s="1"/>
      <c r="E1352" s="1"/>
      <c r="F1352">
        <v>1</v>
      </c>
      <c r="G1352">
        <v>2</v>
      </c>
      <c r="H1352" s="1">
        <v>44013</v>
      </c>
      <c r="I1352" s="1">
        <v>44378</v>
      </c>
      <c r="J1352">
        <v>12</v>
      </c>
      <c r="K1352">
        <v>0</v>
      </c>
      <c r="L1352" s="1">
        <v>44166</v>
      </c>
      <c r="M1352">
        <v>10</v>
      </c>
      <c r="N1352" s="11">
        <f>_xlfn.SWITCH(Sales[[#This Row],[Subscription Type]],"Basic",10,"Premium",10,"Business",25,"Enterprise",27)</f>
        <v>10</v>
      </c>
      <c r="O1352">
        <f>IF(Sales[[#This Row],[Number of Users]]-Sales[[#This Row],[Licenses Bought]]&lt;0,0,Sales[[#This Row],[Number of Users]]-Sales[[#This Row],[Licenses Bought]])</f>
        <v>1</v>
      </c>
      <c r="P1352" s="3">
        <f>IF(Sales[[#This Row],[Sales Month]]=MAX(Sales[Sales Month]),Sales[[#This Row],[Upsell $ Per Non-Paying User]]*Sales[[#This Row],[Non-Paying Users]],0)</f>
        <v>0</v>
      </c>
      <c r="Q1352" t="str">
        <f>_xlfn.IFS(Sales[[#This Row],[Current Upsell $]]=0," ",Sales[[#This Row],[Current Upsell $]]&gt;=400,"High",Sales[[#This Row],[Current Upsell $]]&gt;=100,"Medium",Sales[[#This Row],[Current Upsell $]]&lt;100,"Low")</f>
        <v xml:space="preserve"> </v>
      </c>
      <c r="R1352" t="str">
        <f>IF(Sales[[#This Row],[Current Upsell $]]&gt;0,_xlfn.TEXTJOIN(" ",FALSE,Sales[[#This Row],[Subscription Type]],Sales[[#This Row],[Upsell Priority]],TEXT(Sales[[#This Row],[Current Upsell $]],"$#")),"")</f>
        <v/>
      </c>
    </row>
    <row r="1353" spans="1:18" x14ac:dyDescent="0.25">
      <c r="A1353">
        <v>100081</v>
      </c>
      <c r="B1353" t="s">
        <v>0</v>
      </c>
      <c r="D1353" s="1"/>
      <c r="E1353" s="1"/>
      <c r="F1353">
        <v>36</v>
      </c>
      <c r="G1353">
        <v>37</v>
      </c>
      <c r="H1353" s="1">
        <v>44044</v>
      </c>
      <c r="I1353" s="1">
        <v>44378</v>
      </c>
      <c r="J1353">
        <v>11</v>
      </c>
      <c r="K1353">
        <v>0</v>
      </c>
      <c r="L1353" s="1">
        <v>44166</v>
      </c>
      <c r="M1353">
        <v>360</v>
      </c>
      <c r="N1353" s="11">
        <f>_xlfn.SWITCH(Sales[[#This Row],[Subscription Type]],"Basic",10,"Premium",10,"Business",25,"Enterprise",27)</f>
        <v>10</v>
      </c>
      <c r="O1353">
        <f>IF(Sales[[#This Row],[Number of Users]]-Sales[[#This Row],[Licenses Bought]]&lt;0,0,Sales[[#This Row],[Number of Users]]-Sales[[#This Row],[Licenses Bought]])</f>
        <v>1</v>
      </c>
      <c r="P1353" s="3">
        <f>IF(Sales[[#This Row],[Sales Month]]=MAX(Sales[Sales Month]),Sales[[#This Row],[Upsell $ Per Non-Paying User]]*Sales[[#This Row],[Non-Paying Users]],0)</f>
        <v>0</v>
      </c>
      <c r="Q1353" t="str">
        <f>_xlfn.IFS(Sales[[#This Row],[Current Upsell $]]=0," ",Sales[[#This Row],[Current Upsell $]]&gt;=400,"High",Sales[[#This Row],[Current Upsell $]]&gt;=100,"Medium",Sales[[#This Row],[Current Upsell $]]&lt;100,"Low")</f>
        <v xml:space="preserve"> </v>
      </c>
      <c r="R1353" t="str">
        <f>IF(Sales[[#This Row],[Current Upsell $]]&gt;0,_xlfn.TEXTJOIN(" ",FALSE,Sales[[#This Row],[Subscription Type]],Sales[[#This Row],[Upsell Priority]],TEXT(Sales[[#This Row],[Current Upsell $]],"$#")),"")</f>
        <v/>
      </c>
    </row>
    <row r="1354" spans="1:18" x14ac:dyDescent="0.25">
      <c r="A1354">
        <v>100082</v>
      </c>
      <c r="B1354" t="s">
        <v>0</v>
      </c>
      <c r="D1354" s="1"/>
      <c r="E1354" s="1"/>
      <c r="F1354">
        <v>34</v>
      </c>
      <c r="G1354">
        <v>48</v>
      </c>
      <c r="H1354" s="1">
        <v>44044</v>
      </c>
      <c r="I1354" s="1">
        <v>44378</v>
      </c>
      <c r="J1354">
        <v>11</v>
      </c>
      <c r="K1354">
        <v>0</v>
      </c>
      <c r="L1354" s="1">
        <v>44166</v>
      </c>
      <c r="M1354">
        <v>340</v>
      </c>
      <c r="N1354" s="11">
        <f>_xlfn.SWITCH(Sales[[#This Row],[Subscription Type]],"Basic",10,"Premium",10,"Business",25,"Enterprise",27)</f>
        <v>10</v>
      </c>
      <c r="O1354">
        <f>IF(Sales[[#This Row],[Number of Users]]-Sales[[#This Row],[Licenses Bought]]&lt;0,0,Sales[[#This Row],[Number of Users]]-Sales[[#This Row],[Licenses Bought]])</f>
        <v>14</v>
      </c>
      <c r="P1354" s="3">
        <f>IF(Sales[[#This Row],[Sales Month]]=MAX(Sales[Sales Month]),Sales[[#This Row],[Upsell $ Per Non-Paying User]]*Sales[[#This Row],[Non-Paying Users]],0)</f>
        <v>0</v>
      </c>
      <c r="Q1354" t="str">
        <f>_xlfn.IFS(Sales[[#This Row],[Current Upsell $]]=0," ",Sales[[#This Row],[Current Upsell $]]&gt;=400,"High",Sales[[#This Row],[Current Upsell $]]&gt;=100,"Medium",Sales[[#This Row],[Current Upsell $]]&lt;100,"Low")</f>
        <v xml:space="preserve"> </v>
      </c>
      <c r="R1354" t="str">
        <f>IF(Sales[[#This Row],[Current Upsell $]]&gt;0,_xlfn.TEXTJOIN(" ",FALSE,Sales[[#This Row],[Subscription Type]],Sales[[#This Row],[Upsell Priority]],TEXT(Sales[[#This Row],[Current Upsell $]],"$#")),"")</f>
        <v/>
      </c>
    </row>
    <row r="1355" spans="1:18" x14ac:dyDescent="0.25">
      <c r="A1355">
        <v>100083</v>
      </c>
      <c r="B1355" t="s">
        <v>0</v>
      </c>
      <c r="D1355" s="1"/>
      <c r="E1355" s="1"/>
      <c r="F1355">
        <v>28</v>
      </c>
      <c r="G1355">
        <v>34</v>
      </c>
      <c r="H1355" s="1">
        <v>44044</v>
      </c>
      <c r="I1355" s="1">
        <v>44378</v>
      </c>
      <c r="J1355">
        <v>11</v>
      </c>
      <c r="K1355">
        <v>0</v>
      </c>
      <c r="L1355" s="1">
        <v>44166</v>
      </c>
      <c r="M1355">
        <v>280</v>
      </c>
      <c r="N1355" s="11">
        <f>_xlfn.SWITCH(Sales[[#This Row],[Subscription Type]],"Basic",10,"Premium",10,"Business",25,"Enterprise",27)</f>
        <v>10</v>
      </c>
      <c r="O1355">
        <f>IF(Sales[[#This Row],[Number of Users]]-Sales[[#This Row],[Licenses Bought]]&lt;0,0,Sales[[#This Row],[Number of Users]]-Sales[[#This Row],[Licenses Bought]])</f>
        <v>6</v>
      </c>
      <c r="P1355" s="3">
        <f>IF(Sales[[#This Row],[Sales Month]]=MAX(Sales[Sales Month]),Sales[[#This Row],[Upsell $ Per Non-Paying User]]*Sales[[#This Row],[Non-Paying Users]],0)</f>
        <v>0</v>
      </c>
      <c r="Q1355" t="str">
        <f>_xlfn.IFS(Sales[[#This Row],[Current Upsell $]]=0," ",Sales[[#This Row],[Current Upsell $]]&gt;=400,"High",Sales[[#This Row],[Current Upsell $]]&gt;=100,"Medium",Sales[[#This Row],[Current Upsell $]]&lt;100,"Low")</f>
        <v xml:space="preserve"> </v>
      </c>
      <c r="R1355" t="str">
        <f>IF(Sales[[#This Row],[Current Upsell $]]&gt;0,_xlfn.TEXTJOIN(" ",FALSE,Sales[[#This Row],[Subscription Type]],Sales[[#This Row],[Upsell Priority]],TEXT(Sales[[#This Row],[Current Upsell $]],"$#")),"")</f>
        <v/>
      </c>
    </row>
    <row r="1356" spans="1:18" x14ac:dyDescent="0.25">
      <c r="A1356">
        <v>100084</v>
      </c>
      <c r="B1356" t="s">
        <v>0</v>
      </c>
      <c r="D1356" s="1"/>
      <c r="E1356" s="1"/>
      <c r="F1356">
        <v>22</v>
      </c>
      <c r="G1356">
        <v>23</v>
      </c>
      <c r="H1356" s="1">
        <v>44044</v>
      </c>
      <c r="I1356" s="1">
        <v>44378</v>
      </c>
      <c r="J1356">
        <v>11</v>
      </c>
      <c r="K1356">
        <v>0</v>
      </c>
      <c r="L1356" s="1">
        <v>44166</v>
      </c>
      <c r="M1356">
        <v>220</v>
      </c>
      <c r="N1356" s="11">
        <f>_xlfn.SWITCH(Sales[[#This Row],[Subscription Type]],"Basic",10,"Premium",10,"Business",25,"Enterprise",27)</f>
        <v>10</v>
      </c>
      <c r="O1356">
        <f>IF(Sales[[#This Row],[Number of Users]]-Sales[[#This Row],[Licenses Bought]]&lt;0,0,Sales[[#This Row],[Number of Users]]-Sales[[#This Row],[Licenses Bought]])</f>
        <v>1</v>
      </c>
      <c r="P1356" s="3">
        <f>IF(Sales[[#This Row],[Sales Month]]=MAX(Sales[Sales Month]),Sales[[#This Row],[Upsell $ Per Non-Paying User]]*Sales[[#This Row],[Non-Paying Users]],0)</f>
        <v>0</v>
      </c>
      <c r="Q1356" t="str">
        <f>_xlfn.IFS(Sales[[#This Row],[Current Upsell $]]=0," ",Sales[[#This Row],[Current Upsell $]]&gt;=400,"High",Sales[[#This Row],[Current Upsell $]]&gt;=100,"Medium",Sales[[#This Row],[Current Upsell $]]&lt;100,"Low")</f>
        <v xml:space="preserve"> </v>
      </c>
      <c r="R1356" t="str">
        <f>IF(Sales[[#This Row],[Current Upsell $]]&gt;0,_xlfn.TEXTJOIN(" ",FALSE,Sales[[#This Row],[Subscription Type]],Sales[[#This Row],[Upsell Priority]],TEXT(Sales[[#This Row],[Current Upsell $]],"$#")),"")</f>
        <v/>
      </c>
    </row>
    <row r="1357" spans="1:18" x14ac:dyDescent="0.25">
      <c r="A1357">
        <v>100085</v>
      </c>
      <c r="B1357" t="s">
        <v>0</v>
      </c>
      <c r="D1357" s="1"/>
      <c r="E1357" s="1"/>
      <c r="F1357">
        <v>22</v>
      </c>
      <c r="G1357">
        <v>26</v>
      </c>
      <c r="H1357" s="1">
        <v>44044</v>
      </c>
      <c r="I1357" s="1">
        <v>44378</v>
      </c>
      <c r="J1357">
        <v>11</v>
      </c>
      <c r="K1357">
        <v>0</v>
      </c>
      <c r="L1357" s="1">
        <v>44166</v>
      </c>
      <c r="M1357">
        <v>220</v>
      </c>
      <c r="N1357" s="11">
        <f>_xlfn.SWITCH(Sales[[#This Row],[Subscription Type]],"Basic",10,"Premium",10,"Business",25,"Enterprise",27)</f>
        <v>10</v>
      </c>
      <c r="O1357">
        <f>IF(Sales[[#This Row],[Number of Users]]-Sales[[#This Row],[Licenses Bought]]&lt;0,0,Sales[[#This Row],[Number of Users]]-Sales[[#This Row],[Licenses Bought]])</f>
        <v>4</v>
      </c>
      <c r="P1357" s="3">
        <f>IF(Sales[[#This Row],[Sales Month]]=MAX(Sales[Sales Month]),Sales[[#This Row],[Upsell $ Per Non-Paying User]]*Sales[[#This Row],[Non-Paying Users]],0)</f>
        <v>0</v>
      </c>
      <c r="Q1357" t="str">
        <f>_xlfn.IFS(Sales[[#This Row],[Current Upsell $]]=0," ",Sales[[#This Row],[Current Upsell $]]&gt;=400,"High",Sales[[#This Row],[Current Upsell $]]&gt;=100,"Medium",Sales[[#This Row],[Current Upsell $]]&lt;100,"Low")</f>
        <v xml:space="preserve"> </v>
      </c>
      <c r="R1357" t="str">
        <f>IF(Sales[[#This Row],[Current Upsell $]]&gt;0,_xlfn.TEXTJOIN(" ",FALSE,Sales[[#This Row],[Subscription Type]],Sales[[#This Row],[Upsell Priority]],TEXT(Sales[[#This Row],[Current Upsell $]],"$#")),"")</f>
        <v/>
      </c>
    </row>
    <row r="1358" spans="1:18" x14ac:dyDescent="0.25">
      <c r="A1358">
        <v>100086</v>
      </c>
      <c r="B1358" t="s">
        <v>1</v>
      </c>
      <c r="D1358" s="1"/>
      <c r="E1358" s="1"/>
      <c r="F1358">
        <v>21</v>
      </c>
      <c r="G1358">
        <v>26</v>
      </c>
      <c r="H1358" s="1">
        <v>44044</v>
      </c>
      <c r="I1358" s="1">
        <v>44378</v>
      </c>
      <c r="J1358">
        <v>11</v>
      </c>
      <c r="K1358">
        <v>0</v>
      </c>
      <c r="L1358" s="1">
        <v>44166</v>
      </c>
      <c r="M1358">
        <v>525</v>
      </c>
      <c r="N1358" s="11">
        <f>_xlfn.SWITCH(Sales[[#This Row],[Subscription Type]],"Basic",10,"Premium",10,"Business",25,"Enterprise",27)</f>
        <v>25</v>
      </c>
      <c r="O1358">
        <f>IF(Sales[[#This Row],[Number of Users]]-Sales[[#This Row],[Licenses Bought]]&lt;0,0,Sales[[#This Row],[Number of Users]]-Sales[[#This Row],[Licenses Bought]])</f>
        <v>5</v>
      </c>
      <c r="P1358" s="3">
        <f>IF(Sales[[#This Row],[Sales Month]]=MAX(Sales[Sales Month]),Sales[[#This Row],[Upsell $ Per Non-Paying User]]*Sales[[#This Row],[Non-Paying Users]],0)</f>
        <v>0</v>
      </c>
      <c r="Q1358" t="str">
        <f>_xlfn.IFS(Sales[[#This Row],[Current Upsell $]]=0," ",Sales[[#This Row],[Current Upsell $]]&gt;=400,"High",Sales[[#This Row],[Current Upsell $]]&gt;=100,"Medium",Sales[[#This Row],[Current Upsell $]]&lt;100,"Low")</f>
        <v xml:space="preserve"> </v>
      </c>
      <c r="R1358" t="str">
        <f>IF(Sales[[#This Row],[Current Upsell $]]&gt;0,_xlfn.TEXTJOIN(" ",FALSE,Sales[[#This Row],[Subscription Type]],Sales[[#This Row],[Upsell Priority]],TEXT(Sales[[#This Row],[Current Upsell $]],"$#")),"")</f>
        <v/>
      </c>
    </row>
    <row r="1359" spans="1:18" x14ac:dyDescent="0.25">
      <c r="A1359">
        <v>100087</v>
      </c>
      <c r="B1359" t="s">
        <v>0</v>
      </c>
      <c r="D1359" s="1"/>
      <c r="E1359" s="1"/>
      <c r="F1359">
        <v>21</v>
      </c>
      <c r="G1359">
        <v>27</v>
      </c>
      <c r="H1359" s="1">
        <v>44044</v>
      </c>
      <c r="I1359" s="1">
        <v>44378</v>
      </c>
      <c r="J1359">
        <v>11</v>
      </c>
      <c r="K1359">
        <v>0</v>
      </c>
      <c r="L1359" s="1">
        <v>44166</v>
      </c>
      <c r="M1359">
        <v>210</v>
      </c>
      <c r="N1359" s="11">
        <f>_xlfn.SWITCH(Sales[[#This Row],[Subscription Type]],"Basic",10,"Premium",10,"Business",25,"Enterprise",27)</f>
        <v>10</v>
      </c>
      <c r="O1359">
        <f>IF(Sales[[#This Row],[Number of Users]]-Sales[[#This Row],[Licenses Bought]]&lt;0,0,Sales[[#This Row],[Number of Users]]-Sales[[#This Row],[Licenses Bought]])</f>
        <v>6</v>
      </c>
      <c r="P1359" s="3">
        <f>IF(Sales[[#This Row],[Sales Month]]=MAX(Sales[Sales Month]),Sales[[#This Row],[Upsell $ Per Non-Paying User]]*Sales[[#This Row],[Non-Paying Users]],0)</f>
        <v>0</v>
      </c>
      <c r="Q1359" t="str">
        <f>_xlfn.IFS(Sales[[#This Row],[Current Upsell $]]=0," ",Sales[[#This Row],[Current Upsell $]]&gt;=400,"High",Sales[[#This Row],[Current Upsell $]]&gt;=100,"Medium",Sales[[#This Row],[Current Upsell $]]&lt;100,"Low")</f>
        <v xml:space="preserve"> </v>
      </c>
      <c r="R1359" t="str">
        <f>IF(Sales[[#This Row],[Current Upsell $]]&gt;0,_xlfn.TEXTJOIN(" ",FALSE,Sales[[#This Row],[Subscription Type]],Sales[[#This Row],[Upsell Priority]],TEXT(Sales[[#This Row],[Current Upsell $]],"$#")),"")</f>
        <v/>
      </c>
    </row>
    <row r="1360" spans="1:18" x14ac:dyDescent="0.25">
      <c r="A1360">
        <v>100088</v>
      </c>
      <c r="B1360" t="s">
        <v>3</v>
      </c>
      <c r="F1360">
        <v>0</v>
      </c>
      <c r="G1360">
        <v>14</v>
      </c>
      <c r="H1360" s="1">
        <v>44044</v>
      </c>
      <c r="I1360" s="1">
        <v>44317</v>
      </c>
      <c r="J1360">
        <v>9</v>
      </c>
      <c r="K1360">
        <v>1</v>
      </c>
      <c r="L1360" s="1">
        <v>44166</v>
      </c>
      <c r="M1360">
        <v>0</v>
      </c>
      <c r="N1360" s="11">
        <f>_xlfn.SWITCH(Sales[[#This Row],[Subscription Type]],"Basic",10,"Premium",10,"Business",25,"Enterprise",27)</f>
        <v>10</v>
      </c>
      <c r="O1360">
        <f>IF(Sales[[#This Row],[Number of Users]]-Sales[[#This Row],[Licenses Bought]]&lt;0,0,Sales[[#This Row],[Number of Users]]-Sales[[#This Row],[Licenses Bought]])</f>
        <v>14</v>
      </c>
      <c r="P1360" s="3">
        <f>IF(Sales[[#This Row],[Sales Month]]=MAX(Sales[Sales Month]),Sales[[#This Row],[Upsell $ Per Non-Paying User]]*Sales[[#This Row],[Non-Paying Users]],0)</f>
        <v>0</v>
      </c>
      <c r="Q1360" t="str">
        <f>_xlfn.IFS(Sales[[#This Row],[Current Upsell $]]=0," ",Sales[[#This Row],[Current Upsell $]]&gt;=400,"High",Sales[[#This Row],[Current Upsell $]]&gt;=100,"Medium",Sales[[#This Row],[Current Upsell $]]&lt;100,"Low")</f>
        <v xml:space="preserve"> </v>
      </c>
      <c r="R1360" t="str">
        <f>IF(Sales[[#This Row],[Current Upsell $]]&gt;0,_xlfn.TEXTJOIN(" ",FALSE,Sales[[#This Row],[Subscription Type]],Sales[[#This Row],[Upsell Priority]],TEXT(Sales[[#This Row],[Current Upsell $]],"$#")),"")</f>
        <v/>
      </c>
    </row>
    <row r="1361" spans="1:18" x14ac:dyDescent="0.25">
      <c r="A1361">
        <v>100089</v>
      </c>
      <c r="B1361" t="s">
        <v>0</v>
      </c>
      <c r="D1361" s="1"/>
      <c r="E1361" s="1"/>
      <c r="F1361">
        <v>14</v>
      </c>
      <c r="G1361">
        <v>16</v>
      </c>
      <c r="H1361" s="1">
        <v>44044</v>
      </c>
      <c r="I1361" s="1">
        <v>44378</v>
      </c>
      <c r="J1361">
        <v>11</v>
      </c>
      <c r="K1361">
        <v>0</v>
      </c>
      <c r="L1361" s="1">
        <v>44166</v>
      </c>
      <c r="M1361">
        <v>140</v>
      </c>
      <c r="N1361" s="11">
        <f>_xlfn.SWITCH(Sales[[#This Row],[Subscription Type]],"Basic",10,"Premium",10,"Business",25,"Enterprise",27)</f>
        <v>10</v>
      </c>
      <c r="O1361">
        <f>IF(Sales[[#This Row],[Number of Users]]-Sales[[#This Row],[Licenses Bought]]&lt;0,0,Sales[[#This Row],[Number of Users]]-Sales[[#This Row],[Licenses Bought]])</f>
        <v>2</v>
      </c>
      <c r="P1361" s="3">
        <f>IF(Sales[[#This Row],[Sales Month]]=MAX(Sales[Sales Month]),Sales[[#This Row],[Upsell $ Per Non-Paying User]]*Sales[[#This Row],[Non-Paying Users]],0)</f>
        <v>0</v>
      </c>
      <c r="Q1361" t="str">
        <f>_xlfn.IFS(Sales[[#This Row],[Current Upsell $]]=0," ",Sales[[#This Row],[Current Upsell $]]&gt;=400,"High",Sales[[#This Row],[Current Upsell $]]&gt;=100,"Medium",Sales[[#This Row],[Current Upsell $]]&lt;100,"Low")</f>
        <v xml:space="preserve"> </v>
      </c>
      <c r="R1361" t="str">
        <f>IF(Sales[[#This Row],[Current Upsell $]]&gt;0,_xlfn.TEXTJOIN(" ",FALSE,Sales[[#This Row],[Subscription Type]],Sales[[#This Row],[Upsell Priority]],TEXT(Sales[[#This Row],[Current Upsell $]],"$#")),"")</f>
        <v/>
      </c>
    </row>
    <row r="1362" spans="1:18" x14ac:dyDescent="0.25">
      <c r="A1362">
        <v>100091</v>
      </c>
      <c r="B1362" t="s">
        <v>3</v>
      </c>
      <c r="F1362">
        <v>0</v>
      </c>
      <c r="G1362">
        <v>8</v>
      </c>
      <c r="H1362" s="1">
        <v>44044</v>
      </c>
      <c r="I1362" s="1">
        <v>44378</v>
      </c>
      <c r="J1362">
        <v>11</v>
      </c>
      <c r="K1362">
        <v>0</v>
      </c>
      <c r="L1362" s="1">
        <v>44166</v>
      </c>
      <c r="M1362">
        <v>0</v>
      </c>
      <c r="N1362" s="11">
        <f>_xlfn.SWITCH(Sales[[#This Row],[Subscription Type]],"Basic",10,"Premium",10,"Business",25,"Enterprise",27)</f>
        <v>10</v>
      </c>
      <c r="O1362">
        <f>IF(Sales[[#This Row],[Number of Users]]-Sales[[#This Row],[Licenses Bought]]&lt;0,0,Sales[[#This Row],[Number of Users]]-Sales[[#This Row],[Licenses Bought]])</f>
        <v>8</v>
      </c>
      <c r="P1362" s="3">
        <f>IF(Sales[[#This Row],[Sales Month]]=MAX(Sales[Sales Month]),Sales[[#This Row],[Upsell $ Per Non-Paying User]]*Sales[[#This Row],[Non-Paying Users]],0)</f>
        <v>0</v>
      </c>
      <c r="Q1362" t="str">
        <f>_xlfn.IFS(Sales[[#This Row],[Current Upsell $]]=0," ",Sales[[#This Row],[Current Upsell $]]&gt;=400,"High",Sales[[#This Row],[Current Upsell $]]&gt;=100,"Medium",Sales[[#This Row],[Current Upsell $]]&lt;100,"Low")</f>
        <v xml:space="preserve"> </v>
      </c>
      <c r="R1362" t="str">
        <f>IF(Sales[[#This Row],[Current Upsell $]]&gt;0,_xlfn.TEXTJOIN(" ",FALSE,Sales[[#This Row],[Subscription Type]],Sales[[#This Row],[Upsell Priority]],TEXT(Sales[[#This Row],[Current Upsell $]],"$#")),"")</f>
        <v/>
      </c>
    </row>
    <row r="1363" spans="1:18" x14ac:dyDescent="0.25">
      <c r="A1363">
        <v>100092</v>
      </c>
      <c r="B1363" t="s">
        <v>0</v>
      </c>
      <c r="F1363">
        <v>7</v>
      </c>
      <c r="G1363">
        <v>8</v>
      </c>
      <c r="H1363" s="1">
        <v>44044</v>
      </c>
      <c r="I1363" s="1">
        <v>44317</v>
      </c>
      <c r="J1363">
        <v>9</v>
      </c>
      <c r="K1363">
        <v>1</v>
      </c>
      <c r="L1363" s="1">
        <v>44166</v>
      </c>
      <c r="M1363">
        <v>70</v>
      </c>
      <c r="N1363" s="11">
        <f>_xlfn.SWITCH(Sales[[#This Row],[Subscription Type]],"Basic",10,"Premium",10,"Business",25,"Enterprise",27)</f>
        <v>10</v>
      </c>
      <c r="O1363">
        <f>IF(Sales[[#This Row],[Number of Users]]-Sales[[#This Row],[Licenses Bought]]&lt;0,0,Sales[[#This Row],[Number of Users]]-Sales[[#This Row],[Licenses Bought]])</f>
        <v>1</v>
      </c>
      <c r="P1363" s="3">
        <f>IF(Sales[[#This Row],[Sales Month]]=MAX(Sales[Sales Month]),Sales[[#This Row],[Upsell $ Per Non-Paying User]]*Sales[[#This Row],[Non-Paying Users]],0)</f>
        <v>0</v>
      </c>
      <c r="Q1363" t="str">
        <f>_xlfn.IFS(Sales[[#This Row],[Current Upsell $]]=0," ",Sales[[#This Row],[Current Upsell $]]&gt;=400,"High",Sales[[#This Row],[Current Upsell $]]&gt;=100,"Medium",Sales[[#This Row],[Current Upsell $]]&lt;100,"Low")</f>
        <v xml:space="preserve"> </v>
      </c>
      <c r="R1363" t="str">
        <f>IF(Sales[[#This Row],[Current Upsell $]]&gt;0,_xlfn.TEXTJOIN(" ",FALSE,Sales[[#This Row],[Subscription Type]],Sales[[#This Row],[Upsell Priority]],TEXT(Sales[[#This Row],[Current Upsell $]],"$#")),"")</f>
        <v/>
      </c>
    </row>
    <row r="1364" spans="1:18" x14ac:dyDescent="0.25">
      <c r="A1364">
        <v>100093</v>
      </c>
      <c r="B1364" t="s">
        <v>3</v>
      </c>
      <c r="F1364">
        <v>0</v>
      </c>
      <c r="G1364">
        <v>7</v>
      </c>
      <c r="H1364" s="1">
        <v>44044</v>
      </c>
      <c r="I1364" s="1">
        <v>44197</v>
      </c>
      <c r="J1364">
        <v>5</v>
      </c>
      <c r="K1364">
        <v>5</v>
      </c>
      <c r="L1364" s="1">
        <v>44166</v>
      </c>
      <c r="M1364">
        <v>0</v>
      </c>
      <c r="N1364" s="11">
        <f>_xlfn.SWITCH(Sales[[#This Row],[Subscription Type]],"Basic",10,"Premium",10,"Business",25,"Enterprise",27)</f>
        <v>10</v>
      </c>
      <c r="O1364">
        <f>IF(Sales[[#This Row],[Number of Users]]-Sales[[#This Row],[Licenses Bought]]&lt;0,0,Sales[[#This Row],[Number of Users]]-Sales[[#This Row],[Licenses Bought]])</f>
        <v>7</v>
      </c>
      <c r="P1364" s="3">
        <f>IF(Sales[[#This Row],[Sales Month]]=MAX(Sales[Sales Month]),Sales[[#This Row],[Upsell $ Per Non-Paying User]]*Sales[[#This Row],[Non-Paying Users]],0)</f>
        <v>0</v>
      </c>
      <c r="Q1364" t="str">
        <f>_xlfn.IFS(Sales[[#This Row],[Current Upsell $]]=0," ",Sales[[#This Row],[Current Upsell $]]&gt;=400,"High",Sales[[#This Row],[Current Upsell $]]&gt;=100,"Medium",Sales[[#This Row],[Current Upsell $]]&lt;100,"Low")</f>
        <v xml:space="preserve"> </v>
      </c>
      <c r="R1364" t="str">
        <f>IF(Sales[[#This Row],[Current Upsell $]]&gt;0,_xlfn.TEXTJOIN(" ",FALSE,Sales[[#This Row],[Subscription Type]],Sales[[#This Row],[Upsell Priority]],TEXT(Sales[[#This Row],[Current Upsell $]],"$#")),"")</f>
        <v/>
      </c>
    </row>
    <row r="1365" spans="1:18" x14ac:dyDescent="0.25">
      <c r="A1365">
        <v>100094</v>
      </c>
      <c r="B1365" t="s">
        <v>0</v>
      </c>
      <c r="F1365">
        <v>4</v>
      </c>
      <c r="G1365">
        <v>6</v>
      </c>
      <c r="H1365" s="1">
        <v>44044</v>
      </c>
      <c r="I1365" s="1">
        <v>44287</v>
      </c>
      <c r="J1365">
        <v>8</v>
      </c>
      <c r="K1365">
        <v>2</v>
      </c>
      <c r="L1365" s="1">
        <v>44166</v>
      </c>
      <c r="M1365">
        <v>40</v>
      </c>
      <c r="N1365" s="11">
        <f>_xlfn.SWITCH(Sales[[#This Row],[Subscription Type]],"Basic",10,"Premium",10,"Business",25,"Enterprise",27)</f>
        <v>10</v>
      </c>
      <c r="O1365">
        <f>IF(Sales[[#This Row],[Number of Users]]-Sales[[#This Row],[Licenses Bought]]&lt;0,0,Sales[[#This Row],[Number of Users]]-Sales[[#This Row],[Licenses Bought]])</f>
        <v>2</v>
      </c>
      <c r="P1365" s="3">
        <f>IF(Sales[[#This Row],[Sales Month]]=MAX(Sales[Sales Month]),Sales[[#This Row],[Upsell $ Per Non-Paying User]]*Sales[[#This Row],[Non-Paying Users]],0)</f>
        <v>0</v>
      </c>
      <c r="Q1365" t="str">
        <f>_xlfn.IFS(Sales[[#This Row],[Current Upsell $]]=0," ",Sales[[#This Row],[Current Upsell $]]&gt;=400,"High",Sales[[#This Row],[Current Upsell $]]&gt;=100,"Medium",Sales[[#This Row],[Current Upsell $]]&lt;100,"Low")</f>
        <v xml:space="preserve"> </v>
      </c>
      <c r="R1365" t="str">
        <f>IF(Sales[[#This Row],[Current Upsell $]]&gt;0,_xlfn.TEXTJOIN(" ",FALSE,Sales[[#This Row],[Subscription Type]],Sales[[#This Row],[Upsell Priority]],TEXT(Sales[[#This Row],[Current Upsell $]],"$#")),"")</f>
        <v/>
      </c>
    </row>
    <row r="1366" spans="1:18" x14ac:dyDescent="0.25">
      <c r="A1366">
        <v>100095</v>
      </c>
      <c r="B1366" t="s">
        <v>3</v>
      </c>
      <c r="F1366">
        <v>0</v>
      </c>
      <c r="G1366">
        <v>5</v>
      </c>
      <c r="H1366" s="1">
        <v>44044</v>
      </c>
      <c r="I1366" s="1">
        <v>44197</v>
      </c>
      <c r="J1366">
        <v>5</v>
      </c>
      <c r="K1366">
        <v>5</v>
      </c>
      <c r="L1366" s="1">
        <v>44166</v>
      </c>
      <c r="M1366">
        <v>0</v>
      </c>
      <c r="N1366" s="11">
        <f>_xlfn.SWITCH(Sales[[#This Row],[Subscription Type]],"Basic",10,"Premium",10,"Business",25,"Enterprise",27)</f>
        <v>10</v>
      </c>
      <c r="O1366">
        <f>IF(Sales[[#This Row],[Number of Users]]-Sales[[#This Row],[Licenses Bought]]&lt;0,0,Sales[[#This Row],[Number of Users]]-Sales[[#This Row],[Licenses Bought]])</f>
        <v>5</v>
      </c>
      <c r="P1366" s="3">
        <f>IF(Sales[[#This Row],[Sales Month]]=MAX(Sales[Sales Month]),Sales[[#This Row],[Upsell $ Per Non-Paying User]]*Sales[[#This Row],[Non-Paying Users]],0)</f>
        <v>0</v>
      </c>
      <c r="Q1366" t="str">
        <f>_xlfn.IFS(Sales[[#This Row],[Current Upsell $]]=0," ",Sales[[#This Row],[Current Upsell $]]&gt;=400,"High",Sales[[#This Row],[Current Upsell $]]&gt;=100,"Medium",Sales[[#This Row],[Current Upsell $]]&lt;100,"Low")</f>
        <v xml:space="preserve"> </v>
      </c>
      <c r="R1366" t="str">
        <f>IF(Sales[[#This Row],[Current Upsell $]]&gt;0,_xlfn.TEXTJOIN(" ",FALSE,Sales[[#This Row],[Subscription Type]],Sales[[#This Row],[Upsell Priority]],TEXT(Sales[[#This Row],[Current Upsell $]],"$#")),"")</f>
        <v/>
      </c>
    </row>
    <row r="1367" spans="1:18" x14ac:dyDescent="0.25">
      <c r="A1367">
        <v>100096</v>
      </c>
      <c r="B1367" t="s">
        <v>0</v>
      </c>
      <c r="D1367" s="1"/>
      <c r="E1367" s="1"/>
      <c r="F1367">
        <v>4</v>
      </c>
      <c r="G1367">
        <v>5</v>
      </c>
      <c r="H1367" s="1">
        <v>44044</v>
      </c>
      <c r="I1367" s="1">
        <v>44378</v>
      </c>
      <c r="J1367">
        <v>11</v>
      </c>
      <c r="K1367">
        <v>0</v>
      </c>
      <c r="L1367" s="1">
        <v>44166</v>
      </c>
      <c r="M1367">
        <v>40</v>
      </c>
      <c r="N1367" s="11">
        <f>_xlfn.SWITCH(Sales[[#This Row],[Subscription Type]],"Basic",10,"Premium",10,"Business",25,"Enterprise",27)</f>
        <v>10</v>
      </c>
      <c r="O1367">
        <f>IF(Sales[[#This Row],[Number of Users]]-Sales[[#This Row],[Licenses Bought]]&lt;0,0,Sales[[#This Row],[Number of Users]]-Sales[[#This Row],[Licenses Bought]])</f>
        <v>1</v>
      </c>
      <c r="P1367" s="3">
        <f>IF(Sales[[#This Row],[Sales Month]]=MAX(Sales[Sales Month]),Sales[[#This Row],[Upsell $ Per Non-Paying User]]*Sales[[#This Row],[Non-Paying Users]],0)</f>
        <v>0</v>
      </c>
      <c r="Q1367" t="str">
        <f>_xlfn.IFS(Sales[[#This Row],[Current Upsell $]]=0," ",Sales[[#This Row],[Current Upsell $]]&gt;=400,"High",Sales[[#This Row],[Current Upsell $]]&gt;=100,"Medium",Sales[[#This Row],[Current Upsell $]]&lt;100,"Low")</f>
        <v xml:space="preserve"> </v>
      </c>
      <c r="R1367" t="str">
        <f>IF(Sales[[#This Row],[Current Upsell $]]&gt;0,_xlfn.TEXTJOIN(" ",FALSE,Sales[[#This Row],[Subscription Type]],Sales[[#This Row],[Upsell Priority]],TEXT(Sales[[#This Row],[Current Upsell $]],"$#")),"")</f>
        <v/>
      </c>
    </row>
    <row r="1368" spans="1:18" x14ac:dyDescent="0.25">
      <c r="A1368">
        <v>100098</v>
      </c>
      <c r="B1368" t="s">
        <v>3</v>
      </c>
      <c r="F1368">
        <v>0</v>
      </c>
      <c r="G1368">
        <v>3</v>
      </c>
      <c r="H1368" s="1">
        <v>44044</v>
      </c>
      <c r="I1368" s="1">
        <v>44197</v>
      </c>
      <c r="J1368">
        <v>5</v>
      </c>
      <c r="K1368">
        <v>5</v>
      </c>
      <c r="L1368" s="1">
        <v>44166</v>
      </c>
      <c r="M1368">
        <v>0</v>
      </c>
      <c r="N1368" s="11">
        <f>_xlfn.SWITCH(Sales[[#This Row],[Subscription Type]],"Basic",10,"Premium",10,"Business",25,"Enterprise",27)</f>
        <v>10</v>
      </c>
      <c r="O1368">
        <f>IF(Sales[[#This Row],[Number of Users]]-Sales[[#This Row],[Licenses Bought]]&lt;0,0,Sales[[#This Row],[Number of Users]]-Sales[[#This Row],[Licenses Bought]])</f>
        <v>3</v>
      </c>
      <c r="P1368" s="3">
        <f>IF(Sales[[#This Row],[Sales Month]]=MAX(Sales[Sales Month]),Sales[[#This Row],[Upsell $ Per Non-Paying User]]*Sales[[#This Row],[Non-Paying Users]],0)</f>
        <v>0</v>
      </c>
      <c r="Q1368" t="str">
        <f>_xlfn.IFS(Sales[[#This Row],[Current Upsell $]]=0," ",Sales[[#This Row],[Current Upsell $]]&gt;=400,"High",Sales[[#This Row],[Current Upsell $]]&gt;=100,"Medium",Sales[[#This Row],[Current Upsell $]]&lt;100,"Low")</f>
        <v xml:space="preserve"> </v>
      </c>
      <c r="R1368" t="str">
        <f>IF(Sales[[#This Row],[Current Upsell $]]&gt;0,_xlfn.TEXTJOIN(" ",FALSE,Sales[[#This Row],[Subscription Type]],Sales[[#This Row],[Upsell Priority]],TEXT(Sales[[#This Row],[Current Upsell $]],"$#")),"")</f>
        <v/>
      </c>
    </row>
    <row r="1369" spans="1:18" x14ac:dyDescent="0.25">
      <c r="A1369">
        <v>100100</v>
      </c>
      <c r="B1369" t="s">
        <v>3</v>
      </c>
      <c r="F1369">
        <v>0</v>
      </c>
      <c r="G1369">
        <v>3</v>
      </c>
      <c r="H1369" s="1">
        <v>44044</v>
      </c>
      <c r="I1369" s="1">
        <v>44256</v>
      </c>
      <c r="J1369">
        <v>7</v>
      </c>
      <c r="K1369">
        <v>3</v>
      </c>
      <c r="L1369" s="1">
        <v>44166</v>
      </c>
      <c r="M1369">
        <v>0</v>
      </c>
      <c r="N1369" s="11">
        <f>_xlfn.SWITCH(Sales[[#This Row],[Subscription Type]],"Basic",10,"Premium",10,"Business",25,"Enterprise",27)</f>
        <v>10</v>
      </c>
      <c r="O1369">
        <f>IF(Sales[[#This Row],[Number of Users]]-Sales[[#This Row],[Licenses Bought]]&lt;0,0,Sales[[#This Row],[Number of Users]]-Sales[[#This Row],[Licenses Bought]])</f>
        <v>3</v>
      </c>
      <c r="P1369" s="3">
        <f>IF(Sales[[#This Row],[Sales Month]]=MAX(Sales[Sales Month]),Sales[[#This Row],[Upsell $ Per Non-Paying User]]*Sales[[#This Row],[Non-Paying Users]],0)</f>
        <v>0</v>
      </c>
      <c r="Q1369" t="str">
        <f>_xlfn.IFS(Sales[[#This Row],[Current Upsell $]]=0," ",Sales[[#This Row],[Current Upsell $]]&gt;=400,"High",Sales[[#This Row],[Current Upsell $]]&gt;=100,"Medium",Sales[[#This Row],[Current Upsell $]]&lt;100,"Low")</f>
        <v xml:space="preserve"> </v>
      </c>
      <c r="R1369" t="str">
        <f>IF(Sales[[#This Row],[Current Upsell $]]&gt;0,_xlfn.TEXTJOIN(" ",FALSE,Sales[[#This Row],[Subscription Type]],Sales[[#This Row],[Upsell Priority]],TEXT(Sales[[#This Row],[Current Upsell $]],"$#")),"")</f>
        <v/>
      </c>
    </row>
    <row r="1370" spans="1:18" x14ac:dyDescent="0.25">
      <c r="A1370">
        <v>100103</v>
      </c>
      <c r="B1370" t="s">
        <v>3</v>
      </c>
      <c r="F1370">
        <v>0</v>
      </c>
      <c r="G1370">
        <v>2</v>
      </c>
      <c r="H1370" s="1">
        <v>44044</v>
      </c>
      <c r="I1370" s="1">
        <v>44256</v>
      </c>
      <c r="J1370">
        <v>7</v>
      </c>
      <c r="K1370">
        <v>3</v>
      </c>
      <c r="L1370" s="1">
        <v>44166</v>
      </c>
      <c r="M1370">
        <v>0</v>
      </c>
      <c r="N1370" s="11">
        <f>_xlfn.SWITCH(Sales[[#This Row],[Subscription Type]],"Basic",10,"Premium",10,"Business",25,"Enterprise",27)</f>
        <v>10</v>
      </c>
      <c r="O1370">
        <f>IF(Sales[[#This Row],[Number of Users]]-Sales[[#This Row],[Licenses Bought]]&lt;0,0,Sales[[#This Row],[Number of Users]]-Sales[[#This Row],[Licenses Bought]])</f>
        <v>2</v>
      </c>
      <c r="P1370" s="3">
        <f>IF(Sales[[#This Row],[Sales Month]]=MAX(Sales[Sales Month]),Sales[[#This Row],[Upsell $ Per Non-Paying User]]*Sales[[#This Row],[Non-Paying Users]],0)</f>
        <v>0</v>
      </c>
      <c r="Q1370" t="str">
        <f>_xlfn.IFS(Sales[[#This Row],[Current Upsell $]]=0," ",Sales[[#This Row],[Current Upsell $]]&gt;=400,"High",Sales[[#This Row],[Current Upsell $]]&gt;=100,"Medium",Sales[[#This Row],[Current Upsell $]]&lt;100,"Low")</f>
        <v xml:space="preserve"> </v>
      </c>
      <c r="R1370" t="str">
        <f>IF(Sales[[#This Row],[Current Upsell $]]&gt;0,_xlfn.TEXTJOIN(" ",FALSE,Sales[[#This Row],[Subscription Type]],Sales[[#This Row],[Upsell Priority]],TEXT(Sales[[#This Row],[Current Upsell $]],"$#")),"")</f>
        <v/>
      </c>
    </row>
    <row r="1371" spans="1:18" x14ac:dyDescent="0.25">
      <c r="A1371">
        <v>100105</v>
      </c>
      <c r="B1371" t="s">
        <v>3</v>
      </c>
      <c r="F1371">
        <v>0</v>
      </c>
      <c r="G1371">
        <v>2</v>
      </c>
      <c r="H1371" s="1">
        <v>44044</v>
      </c>
      <c r="I1371" s="1">
        <v>44166</v>
      </c>
      <c r="J1371">
        <v>4</v>
      </c>
      <c r="K1371">
        <v>6</v>
      </c>
      <c r="L1371" s="1">
        <v>44166</v>
      </c>
      <c r="M1371">
        <v>0</v>
      </c>
      <c r="N1371" s="11">
        <f>_xlfn.SWITCH(Sales[[#This Row],[Subscription Type]],"Basic",10,"Premium",10,"Business",25,"Enterprise",27)</f>
        <v>10</v>
      </c>
      <c r="O1371">
        <f>IF(Sales[[#This Row],[Number of Users]]-Sales[[#This Row],[Licenses Bought]]&lt;0,0,Sales[[#This Row],[Number of Users]]-Sales[[#This Row],[Licenses Bought]])</f>
        <v>2</v>
      </c>
      <c r="P1371" s="3">
        <f>IF(Sales[[#This Row],[Sales Month]]=MAX(Sales[Sales Month]),Sales[[#This Row],[Upsell $ Per Non-Paying User]]*Sales[[#This Row],[Non-Paying Users]],0)</f>
        <v>0</v>
      </c>
      <c r="Q1371" t="str">
        <f>_xlfn.IFS(Sales[[#This Row],[Current Upsell $]]=0," ",Sales[[#This Row],[Current Upsell $]]&gt;=400,"High",Sales[[#This Row],[Current Upsell $]]&gt;=100,"Medium",Sales[[#This Row],[Current Upsell $]]&lt;100,"Low")</f>
        <v xml:space="preserve"> </v>
      </c>
      <c r="R1371" t="str">
        <f>IF(Sales[[#This Row],[Current Upsell $]]&gt;0,_xlfn.TEXTJOIN(" ",FALSE,Sales[[#This Row],[Subscription Type]],Sales[[#This Row],[Upsell Priority]],TEXT(Sales[[#This Row],[Current Upsell $]],"$#")),"")</f>
        <v/>
      </c>
    </row>
    <row r="1372" spans="1:18" x14ac:dyDescent="0.25">
      <c r="A1372">
        <v>100106</v>
      </c>
      <c r="B1372" t="s">
        <v>3</v>
      </c>
      <c r="F1372">
        <v>0</v>
      </c>
      <c r="G1372">
        <v>2</v>
      </c>
      <c r="H1372" s="1">
        <v>44044</v>
      </c>
      <c r="I1372" s="1">
        <v>44228</v>
      </c>
      <c r="J1372">
        <v>6</v>
      </c>
      <c r="K1372">
        <v>4</v>
      </c>
      <c r="L1372" s="1">
        <v>44166</v>
      </c>
      <c r="M1372">
        <v>0</v>
      </c>
      <c r="N1372" s="11">
        <f>_xlfn.SWITCH(Sales[[#This Row],[Subscription Type]],"Basic",10,"Premium",10,"Business",25,"Enterprise",27)</f>
        <v>10</v>
      </c>
      <c r="O1372">
        <f>IF(Sales[[#This Row],[Number of Users]]-Sales[[#This Row],[Licenses Bought]]&lt;0,0,Sales[[#This Row],[Number of Users]]-Sales[[#This Row],[Licenses Bought]])</f>
        <v>2</v>
      </c>
      <c r="P1372" s="3">
        <f>IF(Sales[[#This Row],[Sales Month]]=MAX(Sales[Sales Month]),Sales[[#This Row],[Upsell $ Per Non-Paying User]]*Sales[[#This Row],[Non-Paying Users]],0)</f>
        <v>0</v>
      </c>
      <c r="Q1372" t="str">
        <f>_xlfn.IFS(Sales[[#This Row],[Current Upsell $]]=0," ",Sales[[#This Row],[Current Upsell $]]&gt;=400,"High",Sales[[#This Row],[Current Upsell $]]&gt;=100,"Medium",Sales[[#This Row],[Current Upsell $]]&lt;100,"Low")</f>
        <v xml:space="preserve"> </v>
      </c>
      <c r="R1372" t="str">
        <f>IF(Sales[[#This Row],[Current Upsell $]]&gt;0,_xlfn.TEXTJOIN(" ",FALSE,Sales[[#This Row],[Subscription Type]],Sales[[#This Row],[Upsell Priority]],TEXT(Sales[[#This Row],[Current Upsell $]],"$#")),"")</f>
        <v/>
      </c>
    </row>
    <row r="1373" spans="1:18" x14ac:dyDescent="0.25">
      <c r="A1373">
        <v>100108</v>
      </c>
      <c r="B1373" t="s">
        <v>0</v>
      </c>
      <c r="D1373" s="1"/>
      <c r="E1373" s="1"/>
      <c r="F1373">
        <v>1</v>
      </c>
      <c r="G1373">
        <v>2</v>
      </c>
      <c r="H1373" s="1">
        <v>44044</v>
      </c>
      <c r="I1373" s="1">
        <v>44378</v>
      </c>
      <c r="J1373">
        <v>11</v>
      </c>
      <c r="K1373">
        <v>0</v>
      </c>
      <c r="L1373" s="1">
        <v>44166</v>
      </c>
      <c r="M1373">
        <v>10</v>
      </c>
      <c r="N1373" s="11">
        <f>_xlfn.SWITCH(Sales[[#This Row],[Subscription Type]],"Basic",10,"Premium",10,"Business",25,"Enterprise",27)</f>
        <v>10</v>
      </c>
      <c r="O1373">
        <f>IF(Sales[[#This Row],[Number of Users]]-Sales[[#This Row],[Licenses Bought]]&lt;0,0,Sales[[#This Row],[Number of Users]]-Sales[[#This Row],[Licenses Bought]])</f>
        <v>1</v>
      </c>
      <c r="P1373" s="3">
        <f>IF(Sales[[#This Row],[Sales Month]]=MAX(Sales[Sales Month]),Sales[[#This Row],[Upsell $ Per Non-Paying User]]*Sales[[#This Row],[Non-Paying Users]],0)</f>
        <v>0</v>
      </c>
      <c r="Q1373" t="str">
        <f>_xlfn.IFS(Sales[[#This Row],[Current Upsell $]]=0," ",Sales[[#This Row],[Current Upsell $]]&gt;=400,"High",Sales[[#This Row],[Current Upsell $]]&gt;=100,"Medium",Sales[[#This Row],[Current Upsell $]]&lt;100,"Low")</f>
        <v xml:space="preserve"> </v>
      </c>
      <c r="R1373" t="str">
        <f>IF(Sales[[#This Row],[Current Upsell $]]&gt;0,_xlfn.TEXTJOIN(" ",FALSE,Sales[[#This Row],[Subscription Type]],Sales[[#This Row],[Upsell Priority]],TEXT(Sales[[#This Row],[Current Upsell $]],"$#")),"")</f>
        <v/>
      </c>
    </row>
    <row r="1374" spans="1:18" x14ac:dyDescent="0.25">
      <c r="A1374">
        <v>100109</v>
      </c>
      <c r="B1374" t="s">
        <v>0</v>
      </c>
      <c r="D1374" s="1"/>
      <c r="E1374" s="1"/>
      <c r="F1374">
        <v>1</v>
      </c>
      <c r="G1374">
        <v>2</v>
      </c>
      <c r="H1374" s="1">
        <v>44044</v>
      </c>
      <c r="I1374" s="1">
        <v>44378</v>
      </c>
      <c r="J1374">
        <v>11</v>
      </c>
      <c r="K1374">
        <v>0</v>
      </c>
      <c r="L1374" s="1">
        <v>44166</v>
      </c>
      <c r="M1374">
        <v>10</v>
      </c>
      <c r="N1374" s="11">
        <f>_xlfn.SWITCH(Sales[[#This Row],[Subscription Type]],"Basic",10,"Premium",10,"Business",25,"Enterprise",27)</f>
        <v>10</v>
      </c>
      <c r="O1374">
        <f>IF(Sales[[#This Row],[Number of Users]]-Sales[[#This Row],[Licenses Bought]]&lt;0,0,Sales[[#This Row],[Number of Users]]-Sales[[#This Row],[Licenses Bought]])</f>
        <v>1</v>
      </c>
      <c r="P1374" s="3">
        <f>IF(Sales[[#This Row],[Sales Month]]=MAX(Sales[Sales Month]),Sales[[#This Row],[Upsell $ Per Non-Paying User]]*Sales[[#This Row],[Non-Paying Users]],0)</f>
        <v>0</v>
      </c>
      <c r="Q1374" t="str">
        <f>_xlfn.IFS(Sales[[#This Row],[Current Upsell $]]=0," ",Sales[[#This Row],[Current Upsell $]]&gt;=400,"High",Sales[[#This Row],[Current Upsell $]]&gt;=100,"Medium",Sales[[#This Row],[Current Upsell $]]&lt;100,"Low")</f>
        <v xml:space="preserve"> </v>
      </c>
      <c r="R1374" t="str">
        <f>IF(Sales[[#This Row],[Current Upsell $]]&gt;0,_xlfn.TEXTJOIN(" ",FALSE,Sales[[#This Row],[Subscription Type]],Sales[[#This Row],[Upsell Priority]],TEXT(Sales[[#This Row],[Current Upsell $]],"$#")),"")</f>
        <v/>
      </c>
    </row>
    <row r="1375" spans="1:18" x14ac:dyDescent="0.25">
      <c r="A1375">
        <v>100110</v>
      </c>
      <c r="B1375" t="s">
        <v>0</v>
      </c>
      <c r="D1375" s="1"/>
      <c r="E1375" s="1"/>
      <c r="F1375">
        <v>62</v>
      </c>
      <c r="G1375">
        <v>72</v>
      </c>
      <c r="H1375" s="1">
        <v>44075</v>
      </c>
      <c r="I1375" s="1">
        <v>44378</v>
      </c>
      <c r="J1375">
        <v>10</v>
      </c>
      <c r="K1375">
        <v>0</v>
      </c>
      <c r="L1375" s="1">
        <v>44166</v>
      </c>
      <c r="M1375">
        <v>620</v>
      </c>
      <c r="N1375" s="11">
        <f>_xlfn.SWITCH(Sales[[#This Row],[Subscription Type]],"Basic",10,"Premium",10,"Business",25,"Enterprise",27)</f>
        <v>10</v>
      </c>
      <c r="O1375">
        <f>IF(Sales[[#This Row],[Number of Users]]-Sales[[#This Row],[Licenses Bought]]&lt;0,0,Sales[[#This Row],[Number of Users]]-Sales[[#This Row],[Licenses Bought]])</f>
        <v>10</v>
      </c>
      <c r="P1375" s="3">
        <f>IF(Sales[[#This Row],[Sales Month]]=MAX(Sales[Sales Month]),Sales[[#This Row],[Upsell $ Per Non-Paying User]]*Sales[[#This Row],[Non-Paying Users]],0)</f>
        <v>0</v>
      </c>
      <c r="Q1375" t="str">
        <f>_xlfn.IFS(Sales[[#This Row],[Current Upsell $]]=0," ",Sales[[#This Row],[Current Upsell $]]&gt;=400,"High",Sales[[#This Row],[Current Upsell $]]&gt;=100,"Medium",Sales[[#This Row],[Current Upsell $]]&lt;100,"Low")</f>
        <v xml:space="preserve"> </v>
      </c>
      <c r="R1375" t="str">
        <f>IF(Sales[[#This Row],[Current Upsell $]]&gt;0,_xlfn.TEXTJOIN(" ",FALSE,Sales[[#This Row],[Subscription Type]],Sales[[#This Row],[Upsell Priority]],TEXT(Sales[[#This Row],[Current Upsell $]],"$#")),"")</f>
        <v/>
      </c>
    </row>
    <row r="1376" spans="1:18" x14ac:dyDescent="0.25">
      <c r="A1376">
        <v>100111</v>
      </c>
      <c r="B1376" t="s">
        <v>1</v>
      </c>
      <c r="D1376" s="1"/>
      <c r="E1376" s="1"/>
      <c r="F1376">
        <v>48</v>
      </c>
      <c r="G1376">
        <v>60</v>
      </c>
      <c r="H1376" s="1">
        <v>44075</v>
      </c>
      <c r="I1376" s="1">
        <v>44378</v>
      </c>
      <c r="J1376">
        <v>10</v>
      </c>
      <c r="K1376">
        <v>0</v>
      </c>
      <c r="L1376" s="1">
        <v>44166</v>
      </c>
      <c r="M1376">
        <v>1200</v>
      </c>
      <c r="N1376" s="11">
        <f>_xlfn.SWITCH(Sales[[#This Row],[Subscription Type]],"Basic",10,"Premium",10,"Business",25,"Enterprise",27)</f>
        <v>25</v>
      </c>
      <c r="O1376">
        <f>IF(Sales[[#This Row],[Number of Users]]-Sales[[#This Row],[Licenses Bought]]&lt;0,0,Sales[[#This Row],[Number of Users]]-Sales[[#This Row],[Licenses Bought]])</f>
        <v>12</v>
      </c>
      <c r="P1376" s="3">
        <f>IF(Sales[[#This Row],[Sales Month]]=MAX(Sales[Sales Month]),Sales[[#This Row],[Upsell $ Per Non-Paying User]]*Sales[[#This Row],[Non-Paying Users]],0)</f>
        <v>0</v>
      </c>
      <c r="Q1376" t="str">
        <f>_xlfn.IFS(Sales[[#This Row],[Current Upsell $]]=0," ",Sales[[#This Row],[Current Upsell $]]&gt;=400,"High",Sales[[#This Row],[Current Upsell $]]&gt;=100,"Medium",Sales[[#This Row],[Current Upsell $]]&lt;100,"Low")</f>
        <v xml:space="preserve"> </v>
      </c>
      <c r="R1376" t="str">
        <f>IF(Sales[[#This Row],[Current Upsell $]]&gt;0,_xlfn.TEXTJOIN(" ",FALSE,Sales[[#This Row],[Subscription Type]],Sales[[#This Row],[Upsell Priority]],TEXT(Sales[[#This Row],[Current Upsell $]],"$#")),"")</f>
        <v/>
      </c>
    </row>
    <row r="1377" spans="1:18" x14ac:dyDescent="0.25">
      <c r="A1377">
        <v>100112</v>
      </c>
      <c r="B1377" t="s">
        <v>1</v>
      </c>
      <c r="D1377" s="1"/>
      <c r="E1377" s="1"/>
      <c r="F1377">
        <v>47</v>
      </c>
      <c r="G1377">
        <v>54</v>
      </c>
      <c r="H1377" s="1">
        <v>44075</v>
      </c>
      <c r="I1377" s="1">
        <v>44378</v>
      </c>
      <c r="J1377">
        <v>10</v>
      </c>
      <c r="K1377">
        <v>0</v>
      </c>
      <c r="L1377" s="1">
        <v>44166</v>
      </c>
      <c r="M1377">
        <v>1175</v>
      </c>
      <c r="N1377" s="11">
        <f>_xlfn.SWITCH(Sales[[#This Row],[Subscription Type]],"Basic",10,"Premium",10,"Business",25,"Enterprise",27)</f>
        <v>25</v>
      </c>
      <c r="O1377">
        <f>IF(Sales[[#This Row],[Number of Users]]-Sales[[#This Row],[Licenses Bought]]&lt;0,0,Sales[[#This Row],[Number of Users]]-Sales[[#This Row],[Licenses Bought]])</f>
        <v>7</v>
      </c>
      <c r="P1377" s="3">
        <f>IF(Sales[[#This Row],[Sales Month]]=MAX(Sales[Sales Month]),Sales[[#This Row],[Upsell $ Per Non-Paying User]]*Sales[[#This Row],[Non-Paying Users]],0)</f>
        <v>0</v>
      </c>
      <c r="Q1377" t="str">
        <f>_xlfn.IFS(Sales[[#This Row],[Current Upsell $]]=0," ",Sales[[#This Row],[Current Upsell $]]&gt;=400,"High",Sales[[#This Row],[Current Upsell $]]&gt;=100,"Medium",Sales[[#This Row],[Current Upsell $]]&lt;100,"Low")</f>
        <v xml:space="preserve"> </v>
      </c>
      <c r="R1377" t="str">
        <f>IF(Sales[[#This Row],[Current Upsell $]]&gt;0,_xlfn.TEXTJOIN(" ",FALSE,Sales[[#This Row],[Subscription Type]],Sales[[#This Row],[Upsell Priority]],TEXT(Sales[[#This Row],[Current Upsell $]],"$#")),"")</f>
        <v/>
      </c>
    </row>
    <row r="1378" spans="1:18" x14ac:dyDescent="0.25">
      <c r="A1378">
        <v>100113</v>
      </c>
      <c r="B1378" t="s">
        <v>1</v>
      </c>
      <c r="D1378" s="1"/>
      <c r="E1378" s="1"/>
      <c r="F1378">
        <v>45</v>
      </c>
      <c r="G1378">
        <v>47</v>
      </c>
      <c r="H1378" s="1">
        <v>44075</v>
      </c>
      <c r="I1378" s="1">
        <v>44378</v>
      </c>
      <c r="J1378">
        <v>10</v>
      </c>
      <c r="K1378">
        <v>0</v>
      </c>
      <c r="L1378" s="1">
        <v>44166</v>
      </c>
      <c r="M1378">
        <v>1125</v>
      </c>
      <c r="N1378" s="11">
        <f>_xlfn.SWITCH(Sales[[#This Row],[Subscription Type]],"Basic",10,"Premium",10,"Business",25,"Enterprise",27)</f>
        <v>25</v>
      </c>
      <c r="O1378">
        <f>IF(Sales[[#This Row],[Number of Users]]-Sales[[#This Row],[Licenses Bought]]&lt;0,0,Sales[[#This Row],[Number of Users]]-Sales[[#This Row],[Licenses Bought]])</f>
        <v>2</v>
      </c>
      <c r="P1378" s="3">
        <f>IF(Sales[[#This Row],[Sales Month]]=MAX(Sales[Sales Month]),Sales[[#This Row],[Upsell $ Per Non-Paying User]]*Sales[[#This Row],[Non-Paying Users]],0)</f>
        <v>0</v>
      </c>
      <c r="Q1378" t="str">
        <f>_xlfn.IFS(Sales[[#This Row],[Current Upsell $]]=0," ",Sales[[#This Row],[Current Upsell $]]&gt;=400,"High",Sales[[#This Row],[Current Upsell $]]&gt;=100,"Medium",Sales[[#This Row],[Current Upsell $]]&lt;100,"Low")</f>
        <v xml:space="preserve"> </v>
      </c>
      <c r="R1378" t="str">
        <f>IF(Sales[[#This Row],[Current Upsell $]]&gt;0,_xlfn.TEXTJOIN(" ",FALSE,Sales[[#This Row],[Subscription Type]],Sales[[#This Row],[Upsell Priority]],TEXT(Sales[[#This Row],[Current Upsell $]],"$#")),"")</f>
        <v/>
      </c>
    </row>
    <row r="1379" spans="1:18" x14ac:dyDescent="0.25">
      <c r="A1379">
        <v>100114</v>
      </c>
      <c r="B1379" t="s">
        <v>1</v>
      </c>
      <c r="D1379" s="1"/>
      <c r="E1379" s="1"/>
      <c r="F1379">
        <v>43</v>
      </c>
      <c r="G1379">
        <v>46</v>
      </c>
      <c r="H1379" s="1">
        <v>44075</v>
      </c>
      <c r="I1379" s="1">
        <v>44378</v>
      </c>
      <c r="J1379">
        <v>10</v>
      </c>
      <c r="K1379">
        <v>0</v>
      </c>
      <c r="L1379" s="1">
        <v>44166</v>
      </c>
      <c r="M1379">
        <v>1075</v>
      </c>
      <c r="N1379" s="11">
        <f>_xlfn.SWITCH(Sales[[#This Row],[Subscription Type]],"Basic",10,"Premium",10,"Business",25,"Enterprise",27)</f>
        <v>25</v>
      </c>
      <c r="O1379">
        <f>IF(Sales[[#This Row],[Number of Users]]-Sales[[#This Row],[Licenses Bought]]&lt;0,0,Sales[[#This Row],[Number of Users]]-Sales[[#This Row],[Licenses Bought]])</f>
        <v>3</v>
      </c>
      <c r="P1379" s="3">
        <f>IF(Sales[[#This Row],[Sales Month]]=MAX(Sales[Sales Month]),Sales[[#This Row],[Upsell $ Per Non-Paying User]]*Sales[[#This Row],[Non-Paying Users]],0)</f>
        <v>0</v>
      </c>
      <c r="Q1379" t="str">
        <f>_xlfn.IFS(Sales[[#This Row],[Current Upsell $]]=0," ",Sales[[#This Row],[Current Upsell $]]&gt;=400,"High",Sales[[#This Row],[Current Upsell $]]&gt;=100,"Medium",Sales[[#This Row],[Current Upsell $]]&lt;100,"Low")</f>
        <v xml:space="preserve"> </v>
      </c>
      <c r="R1379" t="str">
        <f>IF(Sales[[#This Row],[Current Upsell $]]&gt;0,_xlfn.TEXTJOIN(" ",FALSE,Sales[[#This Row],[Subscription Type]],Sales[[#This Row],[Upsell Priority]],TEXT(Sales[[#This Row],[Current Upsell $]],"$#")),"")</f>
        <v/>
      </c>
    </row>
    <row r="1380" spans="1:18" x14ac:dyDescent="0.25">
      <c r="A1380">
        <v>100115</v>
      </c>
      <c r="B1380" t="s">
        <v>0</v>
      </c>
      <c r="D1380" s="1"/>
      <c r="E1380" s="1"/>
      <c r="F1380">
        <v>33</v>
      </c>
      <c r="G1380">
        <v>43</v>
      </c>
      <c r="H1380" s="1">
        <v>44075</v>
      </c>
      <c r="I1380" s="1">
        <v>44378</v>
      </c>
      <c r="J1380">
        <v>10</v>
      </c>
      <c r="K1380">
        <v>0</v>
      </c>
      <c r="L1380" s="1">
        <v>44166</v>
      </c>
      <c r="M1380">
        <v>330</v>
      </c>
      <c r="N1380" s="11">
        <f>_xlfn.SWITCH(Sales[[#This Row],[Subscription Type]],"Basic",10,"Premium",10,"Business",25,"Enterprise",27)</f>
        <v>10</v>
      </c>
      <c r="O1380">
        <f>IF(Sales[[#This Row],[Number of Users]]-Sales[[#This Row],[Licenses Bought]]&lt;0,0,Sales[[#This Row],[Number of Users]]-Sales[[#This Row],[Licenses Bought]])</f>
        <v>10</v>
      </c>
      <c r="P1380" s="3">
        <f>IF(Sales[[#This Row],[Sales Month]]=MAX(Sales[Sales Month]),Sales[[#This Row],[Upsell $ Per Non-Paying User]]*Sales[[#This Row],[Non-Paying Users]],0)</f>
        <v>0</v>
      </c>
      <c r="Q1380" t="str">
        <f>_xlfn.IFS(Sales[[#This Row],[Current Upsell $]]=0," ",Sales[[#This Row],[Current Upsell $]]&gt;=400,"High",Sales[[#This Row],[Current Upsell $]]&gt;=100,"Medium",Sales[[#This Row],[Current Upsell $]]&lt;100,"Low")</f>
        <v xml:space="preserve"> </v>
      </c>
      <c r="R1380" t="str">
        <f>IF(Sales[[#This Row],[Current Upsell $]]&gt;0,_xlfn.TEXTJOIN(" ",FALSE,Sales[[#This Row],[Subscription Type]],Sales[[#This Row],[Upsell Priority]],TEXT(Sales[[#This Row],[Current Upsell $]],"$#")),"")</f>
        <v/>
      </c>
    </row>
    <row r="1381" spans="1:18" x14ac:dyDescent="0.25">
      <c r="A1381">
        <v>100116</v>
      </c>
      <c r="B1381" t="s">
        <v>0</v>
      </c>
      <c r="D1381" s="1"/>
      <c r="E1381" s="1"/>
      <c r="F1381">
        <v>32</v>
      </c>
      <c r="G1381">
        <v>36</v>
      </c>
      <c r="H1381" s="1">
        <v>44075</v>
      </c>
      <c r="I1381" s="1">
        <v>44378</v>
      </c>
      <c r="J1381">
        <v>10</v>
      </c>
      <c r="K1381">
        <v>0</v>
      </c>
      <c r="L1381" s="1">
        <v>44166</v>
      </c>
      <c r="M1381">
        <v>320</v>
      </c>
      <c r="N1381" s="11">
        <f>_xlfn.SWITCH(Sales[[#This Row],[Subscription Type]],"Basic",10,"Premium",10,"Business",25,"Enterprise",27)</f>
        <v>10</v>
      </c>
      <c r="O1381">
        <f>IF(Sales[[#This Row],[Number of Users]]-Sales[[#This Row],[Licenses Bought]]&lt;0,0,Sales[[#This Row],[Number of Users]]-Sales[[#This Row],[Licenses Bought]])</f>
        <v>4</v>
      </c>
      <c r="P1381" s="3">
        <f>IF(Sales[[#This Row],[Sales Month]]=MAX(Sales[Sales Month]),Sales[[#This Row],[Upsell $ Per Non-Paying User]]*Sales[[#This Row],[Non-Paying Users]],0)</f>
        <v>0</v>
      </c>
      <c r="Q1381" t="str">
        <f>_xlfn.IFS(Sales[[#This Row],[Current Upsell $]]=0," ",Sales[[#This Row],[Current Upsell $]]&gt;=400,"High",Sales[[#This Row],[Current Upsell $]]&gt;=100,"Medium",Sales[[#This Row],[Current Upsell $]]&lt;100,"Low")</f>
        <v xml:space="preserve"> </v>
      </c>
      <c r="R1381" t="str">
        <f>IF(Sales[[#This Row],[Current Upsell $]]&gt;0,_xlfn.TEXTJOIN(" ",FALSE,Sales[[#This Row],[Subscription Type]],Sales[[#This Row],[Upsell Priority]],TEXT(Sales[[#This Row],[Current Upsell $]],"$#")),"")</f>
        <v/>
      </c>
    </row>
    <row r="1382" spans="1:18" x14ac:dyDescent="0.25">
      <c r="A1382">
        <v>100018</v>
      </c>
      <c r="B1382" t="s">
        <v>1</v>
      </c>
      <c r="D1382" s="1"/>
      <c r="E1382" s="1"/>
      <c r="F1382">
        <v>58</v>
      </c>
      <c r="G1382">
        <v>79</v>
      </c>
      <c r="H1382" s="1">
        <v>43922</v>
      </c>
      <c r="I1382" s="1">
        <v>44378</v>
      </c>
      <c r="J1382">
        <v>15</v>
      </c>
      <c r="K1382">
        <v>0</v>
      </c>
      <c r="L1382" s="1">
        <v>44166</v>
      </c>
      <c r="M1382">
        <v>1450</v>
      </c>
      <c r="N1382" s="11">
        <f>_xlfn.SWITCH(Sales[[#This Row],[Subscription Type]],"Basic",10,"Premium",10,"Business",25,"Enterprise",27)</f>
        <v>25</v>
      </c>
      <c r="O1382">
        <f>IF(Sales[[#This Row],[Number of Users]]-Sales[[#This Row],[Licenses Bought]]&lt;0,0,Sales[[#This Row],[Number of Users]]-Sales[[#This Row],[Licenses Bought]])</f>
        <v>21</v>
      </c>
      <c r="P1382" s="3">
        <f>IF(Sales[[#This Row],[Sales Month]]=MAX(Sales[Sales Month]),Sales[[#This Row],[Upsell $ Per Non-Paying User]]*Sales[[#This Row],[Non-Paying Users]],0)</f>
        <v>0</v>
      </c>
      <c r="Q1382" t="str">
        <f>_xlfn.IFS(Sales[[#This Row],[Current Upsell $]]=0," ",Sales[[#This Row],[Current Upsell $]]&gt;=400,"High",Sales[[#This Row],[Current Upsell $]]&gt;=100,"Medium",Sales[[#This Row],[Current Upsell $]]&lt;100,"Low")</f>
        <v xml:space="preserve"> </v>
      </c>
      <c r="R1382" t="str">
        <f>IF(Sales[[#This Row],[Current Upsell $]]&gt;0,_xlfn.TEXTJOIN(" ",FALSE,Sales[[#This Row],[Subscription Type]],Sales[[#This Row],[Upsell Priority]],TEXT(Sales[[#This Row],[Current Upsell $]],"$#")),"")</f>
        <v/>
      </c>
    </row>
    <row r="1383" spans="1:18" x14ac:dyDescent="0.25">
      <c r="A1383">
        <v>100117</v>
      </c>
      <c r="B1383" t="s">
        <v>1</v>
      </c>
      <c r="D1383" s="1"/>
      <c r="E1383" s="1"/>
      <c r="F1383">
        <v>31</v>
      </c>
      <c r="G1383">
        <v>39</v>
      </c>
      <c r="H1383" s="1">
        <v>44075</v>
      </c>
      <c r="I1383" s="1">
        <v>44378</v>
      </c>
      <c r="J1383">
        <v>10</v>
      </c>
      <c r="K1383">
        <v>0</v>
      </c>
      <c r="L1383" s="1">
        <v>44166</v>
      </c>
      <c r="M1383">
        <v>775</v>
      </c>
      <c r="N1383" s="11">
        <f>_xlfn.SWITCH(Sales[[#This Row],[Subscription Type]],"Basic",10,"Premium",10,"Business",25,"Enterprise",27)</f>
        <v>25</v>
      </c>
      <c r="O1383">
        <f>IF(Sales[[#This Row],[Number of Users]]-Sales[[#This Row],[Licenses Bought]]&lt;0,0,Sales[[#This Row],[Number of Users]]-Sales[[#This Row],[Licenses Bought]])</f>
        <v>8</v>
      </c>
      <c r="P1383" s="3">
        <f>IF(Sales[[#This Row],[Sales Month]]=MAX(Sales[Sales Month]),Sales[[#This Row],[Upsell $ Per Non-Paying User]]*Sales[[#This Row],[Non-Paying Users]],0)</f>
        <v>0</v>
      </c>
      <c r="Q1383" t="str">
        <f>_xlfn.IFS(Sales[[#This Row],[Current Upsell $]]=0," ",Sales[[#This Row],[Current Upsell $]]&gt;=400,"High",Sales[[#This Row],[Current Upsell $]]&gt;=100,"Medium",Sales[[#This Row],[Current Upsell $]]&lt;100,"Low")</f>
        <v xml:space="preserve"> </v>
      </c>
      <c r="R1383" t="str">
        <f>IF(Sales[[#This Row],[Current Upsell $]]&gt;0,_xlfn.TEXTJOIN(" ",FALSE,Sales[[#This Row],[Subscription Type]],Sales[[#This Row],[Upsell Priority]],TEXT(Sales[[#This Row],[Current Upsell $]],"$#")),"")</f>
        <v/>
      </c>
    </row>
    <row r="1384" spans="1:18" x14ac:dyDescent="0.25">
      <c r="A1384">
        <v>100118</v>
      </c>
      <c r="B1384" t="s">
        <v>0</v>
      </c>
      <c r="D1384" s="1"/>
      <c r="E1384" s="1"/>
      <c r="F1384">
        <v>26</v>
      </c>
      <c r="G1384">
        <v>39</v>
      </c>
      <c r="H1384" s="1">
        <v>44075</v>
      </c>
      <c r="I1384" s="1">
        <v>44378</v>
      </c>
      <c r="J1384">
        <v>10</v>
      </c>
      <c r="K1384">
        <v>0</v>
      </c>
      <c r="L1384" s="1">
        <v>44166</v>
      </c>
      <c r="M1384">
        <v>260</v>
      </c>
      <c r="N1384" s="11">
        <f>_xlfn.SWITCH(Sales[[#This Row],[Subscription Type]],"Basic",10,"Premium",10,"Business",25,"Enterprise",27)</f>
        <v>10</v>
      </c>
      <c r="O1384">
        <f>IF(Sales[[#This Row],[Number of Users]]-Sales[[#This Row],[Licenses Bought]]&lt;0,0,Sales[[#This Row],[Number of Users]]-Sales[[#This Row],[Licenses Bought]])</f>
        <v>13</v>
      </c>
      <c r="P1384" s="3">
        <f>IF(Sales[[#This Row],[Sales Month]]=MAX(Sales[Sales Month]),Sales[[#This Row],[Upsell $ Per Non-Paying User]]*Sales[[#This Row],[Non-Paying Users]],0)</f>
        <v>0</v>
      </c>
      <c r="Q1384" t="str">
        <f>_xlfn.IFS(Sales[[#This Row],[Current Upsell $]]=0," ",Sales[[#This Row],[Current Upsell $]]&gt;=400,"High",Sales[[#This Row],[Current Upsell $]]&gt;=100,"Medium",Sales[[#This Row],[Current Upsell $]]&lt;100,"Low")</f>
        <v xml:space="preserve"> </v>
      </c>
      <c r="R1384" t="str">
        <f>IF(Sales[[#This Row],[Current Upsell $]]&gt;0,_xlfn.TEXTJOIN(" ",FALSE,Sales[[#This Row],[Subscription Type]],Sales[[#This Row],[Upsell Priority]],TEXT(Sales[[#This Row],[Current Upsell $]],"$#")),"")</f>
        <v/>
      </c>
    </row>
    <row r="1385" spans="1:18" x14ac:dyDescent="0.25">
      <c r="A1385">
        <v>100119</v>
      </c>
      <c r="B1385" t="s">
        <v>0</v>
      </c>
      <c r="D1385" s="1"/>
      <c r="E1385" s="1"/>
      <c r="F1385">
        <v>21</v>
      </c>
      <c r="G1385">
        <v>36</v>
      </c>
      <c r="H1385" s="1">
        <v>44075</v>
      </c>
      <c r="I1385" s="1">
        <v>44378</v>
      </c>
      <c r="J1385">
        <v>10</v>
      </c>
      <c r="K1385">
        <v>0</v>
      </c>
      <c r="L1385" s="1">
        <v>44166</v>
      </c>
      <c r="M1385">
        <v>210</v>
      </c>
      <c r="N1385" s="11">
        <f>_xlfn.SWITCH(Sales[[#This Row],[Subscription Type]],"Basic",10,"Premium",10,"Business",25,"Enterprise",27)</f>
        <v>10</v>
      </c>
      <c r="O1385">
        <f>IF(Sales[[#This Row],[Number of Users]]-Sales[[#This Row],[Licenses Bought]]&lt;0,0,Sales[[#This Row],[Number of Users]]-Sales[[#This Row],[Licenses Bought]])</f>
        <v>15</v>
      </c>
      <c r="P1385" s="3">
        <f>IF(Sales[[#This Row],[Sales Month]]=MAX(Sales[Sales Month]),Sales[[#This Row],[Upsell $ Per Non-Paying User]]*Sales[[#This Row],[Non-Paying Users]],0)</f>
        <v>0</v>
      </c>
      <c r="Q1385" t="str">
        <f>_xlfn.IFS(Sales[[#This Row],[Current Upsell $]]=0," ",Sales[[#This Row],[Current Upsell $]]&gt;=400,"High",Sales[[#This Row],[Current Upsell $]]&gt;=100,"Medium",Sales[[#This Row],[Current Upsell $]]&lt;100,"Low")</f>
        <v xml:space="preserve"> </v>
      </c>
      <c r="R1385" t="str">
        <f>IF(Sales[[#This Row],[Current Upsell $]]&gt;0,_xlfn.TEXTJOIN(" ",FALSE,Sales[[#This Row],[Subscription Type]],Sales[[#This Row],[Upsell Priority]],TEXT(Sales[[#This Row],[Current Upsell $]],"$#")),"")</f>
        <v/>
      </c>
    </row>
    <row r="1386" spans="1:18" x14ac:dyDescent="0.25">
      <c r="A1386">
        <v>100120</v>
      </c>
      <c r="B1386" t="s">
        <v>1</v>
      </c>
      <c r="D1386" s="1"/>
      <c r="E1386" s="1"/>
      <c r="F1386">
        <v>16</v>
      </c>
      <c r="G1386">
        <v>26</v>
      </c>
      <c r="H1386" s="1">
        <v>44075</v>
      </c>
      <c r="I1386" s="1">
        <v>44378</v>
      </c>
      <c r="J1386">
        <v>10</v>
      </c>
      <c r="K1386">
        <v>0</v>
      </c>
      <c r="L1386" s="1">
        <v>44166</v>
      </c>
      <c r="M1386">
        <v>400</v>
      </c>
      <c r="N1386" s="11">
        <f>_xlfn.SWITCH(Sales[[#This Row],[Subscription Type]],"Basic",10,"Premium",10,"Business",25,"Enterprise",27)</f>
        <v>25</v>
      </c>
      <c r="O1386">
        <f>IF(Sales[[#This Row],[Number of Users]]-Sales[[#This Row],[Licenses Bought]]&lt;0,0,Sales[[#This Row],[Number of Users]]-Sales[[#This Row],[Licenses Bought]])</f>
        <v>10</v>
      </c>
      <c r="P1386" s="3">
        <f>IF(Sales[[#This Row],[Sales Month]]=MAX(Sales[Sales Month]),Sales[[#This Row],[Upsell $ Per Non-Paying User]]*Sales[[#This Row],[Non-Paying Users]],0)</f>
        <v>0</v>
      </c>
      <c r="Q1386" t="str">
        <f>_xlfn.IFS(Sales[[#This Row],[Current Upsell $]]=0," ",Sales[[#This Row],[Current Upsell $]]&gt;=400,"High",Sales[[#This Row],[Current Upsell $]]&gt;=100,"Medium",Sales[[#This Row],[Current Upsell $]]&lt;100,"Low")</f>
        <v xml:space="preserve"> </v>
      </c>
      <c r="R1386" t="str">
        <f>IF(Sales[[#This Row],[Current Upsell $]]&gt;0,_xlfn.TEXTJOIN(" ",FALSE,Sales[[#This Row],[Subscription Type]],Sales[[#This Row],[Upsell Priority]],TEXT(Sales[[#This Row],[Current Upsell $]],"$#")),"")</f>
        <v/>
      </c>
    </row>
    <row r="1387" spans="1:18" x14ac:dyDescent="0.25">
      <c r="A1387">
        <v>100121</v>
      </c>
      <c r="B1387" t="s">
        <v>1</v>
      </c>
      <c r="D1387" s="1"/>
      <c r="E1387" s="1"/>
      <c r="F1387">
        <v>16</v>
      </c>
      <c r="G1387">
        <v>19</v>
      </c>
      <c r="H1387" s="1">
        <v>44075</v>
      </c>
      <c r="I1387" s="1">
        <v>44378</v>
      </c>
      <c r="J1387">
        <v>10</v>
      </c>
      <c r="K1387">
        <v>0</v>
      </c>
      <c r="L1387" s="1">
        <v>44166</v>
      </c>
      <c r="M1387">
        <v>400</v>
      </c>
      <c r="N1387" s="11">
        <f>_xlfn.SWITCH(Sales[[#This Row],[Subscription Type]],"Basic",10,"Premium",10,"Business",25,"Enterprise",27)</f>
        <v>25</v>
      </c>
      <c r="O1387">
        <f>IF(Sales[[#This Row],[Number of Users]]-Sales[[#This Row],[Licenses Bought]]&lt;0,0,Sales[[#This Row],[Number of Users]]-Sales[[#This Row],[Licenses Bought]])</f>
        <v>3</v>
      </c>
      <c r="P1387" s="3">
        <f>IF(Sales[[#This Row],[Sales Month]]=MAX(Sales[Sales Month]),Sales[[#This Row],[Upsell $ Per Non-Paying User]]*Sales[[#This Row],[Non-Paying Users]],0)</f>
        <v>0</v>
      </c>
      <c r="Q1387" t="str">
        <f>_xlfn.IFS(Sales[[#This Row],[Current Upsell $]]=0," ",Sales[[#This Row],[Current Upsell $]]&gt;=400,"High",Sales[[#This Row],[Current Upsell $]]&gt;=100,"Medium",Sales[[#This Row],[Current Upsell $]]&lt;100,"Low")</f>
        <v xml:space="preserve"> </v>
      </c>
      <c r="R1387" t="str">
        <f>IF(Sales[[#This Row],[Current Upsell $]]&gt;0,_xlfn.TEXTJOIN(" ",FALSE,Sales[[#This Row],[Subscription Type]],Sales[[#This Row],[Upsell Priority]],TEXT(Sales[[#This Row],[Current Upsell $]],"$#")),"")</f>
        <v/>
      </c>
    </row>
    <row r="1388" spans="1:18" x14ac:dyDescent="0.25">
      <c r="A1388">
        <v>100122</v>
      </c>
      <c r="B1388" t="s">
        <v>0</v>
      </c>
      <c r="D1388" s="1"/>
      <c r="E1388" s="1"/>
      <c r="F1388">
        <v>14</v>
      </c>
      <c r="G1388">
        <v>17</v>
      </c>
      <c r="H1388" s="1">
        <v>44075</v>
      </c>
      <c r="I1388" s="1">
        <v>44378</v>
      </c>
      <c r="J1388">
        <v>10</v>
      </c>
      <c r="K1388">
        <v>0</v>
      </c>
      <c r="L1388" s="1">
        <v>44166</v>
      </c>
      <c r="M1388">
        <v>140</v>
      </c>
      <c r="N1388" s="11">
        <f>_xlfn.SWITCH(Sales[[#This Row],[Subscription Type]],"Basic",10,"Premium",10,"Business",25,"Enterprise",27)</f>
        <v>10</v>
      </c>
      <c r="O1388">
        <f>IF(Sales[[#This Row],[Number of Users]]-Sales[[#This Row],[Licenses Bought]]&lt;0,0,Sales[[#This Row],[Number of Users]]-Sales[[#This Row],[Licenses Bought]])</f>
        <v>3</v>
      </c>
      <c r="P1388" s="3">
        <f>IF(Sales[[#This Row],[Sales Month]]=MAX(Sales[Sales Month]),Sales[[#This Row],[Upsell $ Per Non-Paying User]]*Sales[[#This Row],[Non-Paying Users]],0)</f>
        <v>0</v>
      </c>
      <c r="Q1388" t="str">
        <f>_xlfn.IFS(Sales[[#This Row],[Current Upsell $]]=0," ",Sales[[#This Row],[Current Upsell $]]&gt;=400,"High",Sales[[#This Row],[Current Upsell $]]&gt;=100,"Medium",Sales[[#This Row],[Current Upsell $]]&lt;100,"Low")</f>
        <v xml:space="preserve"> </v>
      </c>
      <c r="R1388" t="str">
        <f>IF(Sales[[#This Row],[Current Upsell $]]&gt;0,_xlfn.TEXTJOIN(" ",FALSE,Sales[[#This Row],[Subscription Type]],Sales[[#This Row],[Upsell Priority]],TEXT(Sales[[#This Row],[Current Upsell $]],"$#")),"")</f>
        <v/>
      </c>
    </row>
    <row r="1389" spans="1:18" x14ac:dyDescent="0.25">
      <c r="A1389">
        <v>100124</v>
      </c>
      <c r="B1389" t="s">
        <v>3</v>
      </c>
      <c r="F1389">
        <v>0</v>
      </c>
      <c r="G1389">
        <v>11</v>
      </c>
      <c r="H1389" s="1">
        <v>44075</v>
      </c>
      <c r="I1389" s="1">
        <v>44378</v>
      </c>
      <c r="J1389">
        <v>10</v>
      </c>
      <c r="K1389">
        <v>0</v>
      </c>
      <c r="L1389" s="1">
        <v>44166</v>
      </c>
      <c r="M1389">
        <v>0</v>
      </c>
      <c r="N1389" s="11">
        <f>_xlfn.SWITCH(Sales[[#This Row],[Subscription Type]],"Basic",10,"Premium",10,"Business",25,"Enterprise",27)</f>
        <v>10</v>
      </c>
      <c r="O1389">
        <f>IF(Sales[[#This Row],[Number of Users]]-Sales[[#This Row],[Licenses Bought]]&lt;0,0,Sales[[#This Row],[Number of Users]]-Sales[[#This Row],[Licenses Bought]])</f>
        <v>11</v>
      </c>
      <c r="P1389" s="3">
        <f>IF(Sales[[#This Row],[Sales Month]]=MAX(Sales[Sales Month]),Sales[[#This Row],[Upsell $ Per Non-Paying User]]*Sales[[#This Row],[Non-Paying Users]],0)</f>
        <v>0</v>
      </c>
      <c r="Q1389" t="str">
        <f>_xlfn.IFS(Sales[[#This Row],[Current Upsell $]]=0," ",Sales[[#This Row],[Current Upsell $]]&gt;=400,"High",Sales[[#This Row],[Current Upsell $]]&gt;=100,"Medium",Sales[[#This Row],[Current Upsell $]]&lt;100,"Low")</f>
        <v xml:space="preserve"> </v>
      </c>
      <c r="R1389" t="str">
        <f>IF(Sales[[#This Row],[Current Upsell $]]&gt;0,_xlfn.TEXTJOIN(" ",FALSE,Sales[[#This Row],[Subscription Type]],Sales[[#This Row],[Upsell Priority]],TEXT(Sales[[#This Row],[Current Upsell $]],"$#")),"")</f>
        <v/>
      </c>
    </row>
    <row r="1390" spans="1:18" x14ac:dyDescent="0.25">
      <c r="A1390">
        <v>100125</v>
      </c>
      <c r="B1390" t="s">
        <v>1</v>
      </c>
      <c r="D1390" s="1"/>
      <c r="E1390" s="1"/>
      <c r="F1390">
        <v>11</v>
      </c>
      <c r="G1390">
        <v>14</v>
      </c>
      <c r="H1390" s="1">
        <v>44075</v>
      </c>
      <c r="I1390" s="1">
        <v>44378</v>
      </c>
      <c r="J1390">
        <v>10</v>
      </c>
      <c r="K1390">
        <v>0</v>
      </c>
      <c r="L1390" s="1">
        <v>44166</v>
      </c>
      <c r="M1390">
        <v>275</v>
      </c>
      <c r="N1390" s="11">
        <f>_xlfn.SWITCH(Sales[[#This Row],[Subscription Type]],"Basic",10,"Premium",10,"Business",25,"Enterprise",27)</f>
        <v>25</v>
      </c>
      <c r="O1390">
        <f>IF(Sales[[#This Row],[Number of Users]]-Sales[[#This Row],[Licenses Bought]]&lt;0,0,Sales[[#This Row],[Number of Users]]-Sales[[#This Row],[Licenses Bought]])</f>
        <v>3</v>
      </c>
      <c r="P1390" s="3">
        <f>IF(Sales[[#This Row],[Sales Month]]=MAX(Sales[Sales Month]),Sales[[#This Row],[Upsell $ Per Non-Paying User]]*Sales[[#This Row],[Non-Paying Users]],0)</f>
        <v>0</v>
      </c>
      <c r="Q1390" t="str">
        <f>_xlfn.IFS(Sales[[#This Row],[Current Upsell $]]=0," ",Sales[[#This Row],[Current Upsell $]]&gt;=400,"High",Sales[[#This Row],[Current Upsell $]]&gt;=100,"Medium",Sales[[#This Row],[Current Upsell $]]&lt;100,"Low")</f>
        <v xml:space="preserve"> </v>
      </c>
      <c r="R1390" t="str">
        <f>IF(Sales[[#This Row],[Current Upsell $]]&gt;0,_xlfn.TEXTJOIN(" ",FALSE,Sales[[#This Row],[Subscription Type]],Sales[[#This Row],[Upsell Priority]],TEXT(Sales[[#This Row],[Current Upsell $]],"$#")),"")</f>
        <v/>
      </c>
    </row>
    <row r="1391" spans="1:18" x14ac:dyDescent="0.25">
      <c r="A1391">
        <v>100126</v>
      </c>
      <c r="B1391" t="s">
        <v>0</v>
      </c>
      <c r="D1391" s="1"/>
      <c r="E1391" s="1"/>
      <c r="F1391">
        <v>11</v>
      </c>
      <c r="G1391">
        <v>14</v>
      </c>
      <c r="H1391" s="1">
        <v>44075</v>
      </c>
      <c r="I1391" s="1">
        <v>44378</v>
      </c>
      <c r="J1391">
        <v>10</v>
      </c>
      <c r="K1391">
        <v>0</v>
      </c>
      <c r="L1391" s="1">
        <v>44166</v>
      </c>
      <c r="M1391">
        <v>110</v>
      </c>
      <c r="N1391" s="11">
        <f>_xlfn.SWITCH(Sales[[#This Row],[Subscription Type]],"Basic",10,"Premium",10,"Business",25,"Enterprise",27)</f>
        <v>10</v>
      </c>
      <c r="O1391">
        <f>IF(Sales[[#This Row],[Number of Users]]-Sales[[#This Row],[Licenses Bought]]&lt;0,0,Sales[[#This Row],[Number of Users]]-Sales[[#This Row],[Licenses Bought]])</f>
        <v>3</v>
      </c>
      <c r="P1391" s="3">
        <f>IF(Sales[[#This Row],[Sales Month]]=MAX(Sales[Sales Month]),Sales[[#This Row],[Upsell $ Per Non-Paying User]]*Sales[[#This Row],[Non-Paying Users]],0)</f>
        <v>0</v>
      </c>
      <c r="Q1391" t="str">
        <f>_xlfn.IFS(Sales[[#This Row],[Current Upsell $]]=0," ",Sales[[#This Row],[Current Upsell $]]&gt;=400,"High",Sales[[#This Row],[Current Upsell $]]&gt;=100,"Medium",Sales[[#This Row],[Current Upsell $]]&lt;100,"Low")</f>
        <v xml:space="preserve"> </v>
      </c>
      <c r="R1391" t="str">
        <f>IF(Sales[[#This Row],[Current Upsell $]]&gt;0,_xlfn.TEXTJOIN(" ",FALSE,Sales[[#This Row],[Subscription Type]],Sales[[#This Row],[Upsell Priority]],TEXT(Sales[[#This Row],[Current Upsell $]],"$#")),"")</f>
        <v/>
      </c>
    </row>
    <row r="1392" spans="1:18" x14ac:dyDescent="0.25">
      <c r="A1392">
        <v>100127</v>
      </c>
      <c r="B1392" t="s">
        <v>0</v>
      </c>
      <c r="D1392" s="1"/>
      <c r="E1392" s="1"/>
      <c r="F1392">
        <v>8</v>
      </c>
      <c r="G1392">
        <v>12</v>
      </c>
      <c r="H1392" s="1">
        <v>44075</v>
      </c>
      <c r="I1392" s="1">
        <v>44378</v>
      </c>
      <c r="J1392">
        <v>10</v>
      </c>
      <c r="K1392">
        <v>0</v>
      </c>
      <c r="L1392" s="1">
        <v>44166</v>
      </c>
      <c r="M1392">
        <v>80</v>
      </c>
      <c r="N1392" s="11">
        <f>_xlfn.SWITCH(Sales[[#This Row],[Subscription Type]],"Basic",10,"Premium",10,"Business",25,"Enterprise",27)</f>
        <v>10</v>
      </c>
      <c r="O1392">
        <f>IF(Sales[[#This Row],[Number of Users]]-Sales[[#This Row],[Licenses Bought]]&lt;0,0,Sales[[#This Row],[Number of Users]]-Sales[[#This Row],[Licenses Bought]])</f>
        <v>4</v>
      </c>
      <c r="P1392" s="3">
        <f>IF(Sales[[#This Row],[Sales Month]]=MAX(Sales[Sales Month]),Sales[[#This Row],[Upsell $ Per Non-Paying User]]*Sales[[#This Row],[Non-Paying Users]],0)</f>
        <v>0</v>
      </c>
      <c r="Q1392" t="str">
        <f>_xlfn.IFS(Sales[[#This Row],[Current Upsell $]]=0," ",Sales[[#This Row],[Current Upsell $]]&gt;=400,"High",Sales[[#This Row],[Current Upsell $]]&gt;=100,"Medium",Sales[[#This Row],[Current Upsell $]]&lt;100,"Low")</f>
        <v xml:space="preserve"> </v>
      </c>
      <c r="R1392" t="str">
        <f>IF(Sales[[#This Row],[Current Upsell $]]&gt;0,_xlfn.TEXTJOIN(" ",FALSE,Sales[[#This Row],[Subscription Type]],Sales[[#This Row],[Upsell Priority]],TEXT(Sales[[#This Row],[Current Upsell $]],"$#")),"")</f>
        <v/>
      </c>
    </row>
    <row r="1393" spans="1:18" x14ac:dyDescent="0.25">
      <c r="A1393">
        <v>100129</v>
      </c>
      <c r="B1393" t="s">
        <v>3</v>
      </c>
      <c r="F1393">
        <v>0</v>
      </c>
      <c r="G1393">
        <v>8</v>
      </c>
      <c r="H1393" s="1">
        <v>44075</v>
      </c>
      <c r="I1393" s="1">
        <v>44197</v>
      </c>
      <c r="J1393">
        <v>4</v>
      </c>
      <c r="K1393">
        <v>5</v>
      </c>
      <c r="L1393" s="1">
        <v>44166</v>
      </c>
      <c r="M1393">
        <v>0</v>
      </c>
      <c r="N1393" s="11">
        <f>_xlfn.SWITCH(Sales[[#This Row],[Subscription Type]],"Basic",10,"Premium",10,"Business",25,"Enterprise",27)</f>
        <v>10</v>
      </c>
      <c r="O1393">
        <f>IF(Sales[[#This Row],[Number of Users]]-Sales[[#This Row],[Licenses Bought]]&lt;0,0,Sales[[#This Row],[Number of Users]]-Sales[[#This Row],[Licenses Bought]])</f>
        <v>8</v>
      </c>
      <c r="P1393" s="3">
        <f>IF(Sales[[#This Row],[Sales Month]]=MAX(Sales[Sales Month]),Sales[[#This Row],[Upsell $ Per Non-Paying User]]*Sales[[#This Row],[Non-Paying Users]],0)</f>
        <v>0</v>
      </c>
      <c r="Q1393" t="str">
        <f>_xlfn.IFS(Sales[[#This Row],[Current Upsell $]]=0," ",Sales[[#This Row],[Current Upsell $]]&gt;=400,"High",Sales[[#This Row],[Current Upsell $]]&gt;=100,"Medium",Sales[[#This Row],[Current Upsell $]]&lt;100,"Low")</f>
        <v xml:space="preserve"> </v>
      </c>
      <c r="R1393" t="str">
        <f>IF(Sales[[#This Row],[Current Upsell $]]&gt;0,_xlfn.TEXTJOIN(" ",FALSE,Sales[[#This Row],[Subscription Type]],Sales[[#This Row],[Upsell Priority]],TEXT(Sales[[#This Row],[Current Upsell $]],"$#")),"")</f>
        <v/>
      </c>
    </row>
    <row r="1394" spans="1:18" x14ac:dyDescent="0.25">
      <c r="A1394">
        <v>100130</v>
      </c>
      <c r="B1394" t="s">
        <v>3</v>
      </c>
      <c r="F1394">
        <v>0</v>
      </c>
      <c r="G1394">
        <v>7</v>
      </c>
      <c r="H1394" s="1">
        <v>44075</v>
      </c>
      <c r="I1394" s="1">
        <v>44378</v>
      </c>
      <c r="J1394">
        <v>10</v>
      </c>
      <c r="K1394">
        <v>0</v>
      </c>
      <c r="L1394" s="1">
        <v>44166</v>
      </c>
      <c r="M1394">
        <v>0</v>
      </c>
      <c r="N1394" s="11">
        <f>_xlfn.SWITCH(Sales[[#This Row],[Subscription Type]],"Basic",10,"Premium",10,"Business",25,"Enterprise",27)</f>
        <v>10</v>
      </c>
      <c r="O1394">
        <f>IF(Sales[[#This Row],[Number of Users]]-Sales[[#This Row],[Licenses Bought]]&lt;0,0,Sales[[#This Row],[Number of Users]]-Sales[[#This Row],[Licenses Bought]])</f>
        <v>7</v>
      </c>
      <c r="P1394" s="3">
        <f>IF(Sales[[#This Row],[Sales Month]]=MAX(Sales[Sales Month]),Sales[[#This Row],[Upsell $ Per Non-Paying User]]*Sales[[#This Row],[Non-Paying Users]],0)</f>
        <v>0</v>
      </c>
      <c r="Q1394" t="str">
        <f>_xlfn.IFS(Sales[[#This Row],[Current Upsell $]]=0," ",Sales[[#This Row],[Current Upsell $]]&gt;=400,"High",Sales[[#This Row],[Current Upsell $]]&gt;=100,"Medium",Sales[[#This Row],[Current Upsell $]]&lt;100,"Low")</f>
        <v xml:space="preserve"> </v>
      </c>
      <c r="R1394" t="str">
        <f>IF(Sales[[#This Row],[Current Upsell $]]&gt;0,_xlfn.TEXTJOIN(" ",FALSE,Sales[[#This Row],[Subscription Type]],Sales[[#This Row],[Upsell Priority]],TEXT(Sales[[#This Row],[Current Upsell $]],"$#")),"")</f>
        <v/>
      </c>
    </row>
    <row r="1395" spans="1:18" x14ac:dyDescent="0.25">
      <c r="A1395">
        <v>100132</v>
      </c>
      <c r="B1395" t="s">
        <v>3</v>
      </c>
      <c r="F1395">
        <v>0</v>
      </c>
      <c r="G1395">
        <v>3</v>
      </c>
      <c r="H1395" s="1">
        <v>44075</v>
      </c>
      <c r="I1395" s="1">
        <v>44256</v>
      </c>
      <c r="J1395">
        <v>6</v>
      </c>
      <c r="K1395">
        <v>3</v>
      </c>
      <c r="L1395" s="1">
        <v>44166</v>
      </c>
      <c r="M1395">
        <v>0</v>
      </c>
      <c r="N1395" s="11">
        <f>_xlfn.SWITCH(Sales[[#This Row],[Subscription Type]],"Basic",10,"Premium",10,"Business",25,"Enterprise",27)</f>
        <v>10</v>
      </c>
      <c r="O1395">
        <f>IF(Sales[[#This Row],[Number of Users]]-Sales[[#This Row],[Licenses Bought]]&lt;0,0,Sales[[#This Row],[Number of Users]]-Sales[[#This Row],[Licenses Bought]])</f>
        <v>3</v>
      </c>
      <c r="P1395" s="3">
        <f>IF(Sales[[#This Row],[Sales Month]]=MAX(Sales[Sales Month]),Sales[[#This Row],[Upsell $ Per Non-Paying User]]*Sales[[#This Row],[Non-Paying Users]],0)</f>
        <v>0</v>
      </c>
      <c r="Q1395" t="str">
        <f>_xlfn.IFS(Sales[[#This Row],[Current Upsell $]]=0," ",Sales[[#This Row],[Current Upsell $]]&gt;=400,"High",Sales[[#This Row],[Current Upsell $]]&gt;=100,"Medium",Sales[[#This Row],[Current Upsell $]]&lt;100,"Low")</f>
        <v xml:space="preserve"> </v>
      </c>
      <c r="R1395" t="str">
        <f>IF(Sales[[#This Row],[Current Upsell $]]&gt;0,_xlfn.TEXTJOIN(" ",FALSE,Sales[[#This Row],[Subscription Type]],Sales[[#This Row],[Upsell Priority]],TEXT(Sales[[#This Row],[Current Upsell $]],"$#")),"")</f>
        <v/>
      </c>
    </row>
    <row r="1396" spans="1:18" x14ac:dyDescent="0.25">
      <c r="A1396">
        <v>100133</v>
      </c>
      <c r="B1396" t="s">
        <v>3</v>
      </c>
      <c r="F1396">
        <v>0</v>
      </c>
      <c r="G1396">
        <v>3</v>
      </c>
      <c r="H1396" s="1">
        <v>44075</v>
      </c>
      <c r="I1396" s="1">
        <v>44378</v>
      </c>
      <c r="J1396">
        <v>10</v>
      </c>
      <c r="K1396">
        <v>0</v>
      </c>
      <c r="L1396" s="1">
        <v>44166</v>
      </c>
      <c r="M1396">
        <v>0</v>
      </c>
      <c r="N1396" s="11">
        <f>_xlfn.SWITCH(Sales[[#This Row],[Subscription Type]],"Basic",10,"Premium",10,"Business",25,"Enterprise",27)</f>
        <v>10</v>
      </c>
      <c r="O1396">
        <f>IF(Sales[[#This Row],[Number of Users]]-Sales[[#This Row],[Licenses Bought]]&lt;0,0,Sales[[#This Row],[Number of Users]]-Sales[[#This Row],[Licenses Bought]])</f>
        <v>3</v>
      </c>
      <c r="P1396" s="3">
        <f>IF(Sales[[#This Row],[Sales Month]]=MAX(Sales[Sales Month]),Sales[[#This Row],[Upsell $ Per Non-Paying User]]*Sales[[#This Row],[Non-Paying Users]],0)</f>
        <v>0</v>
      </c>
      <c r="Q1396" t="str">
        <f>_xlfn.IFS(Sales[[#This Row],[Current Upsell $]]=0," ",Sales[[#This Row],[Current Upsell $]]&gt;=400,"High",Sales[[#This Row],[Current Upsell $]]&gt;=100,"Medium",Sales[[#This Row],[Current Upsell $]]&lt;100,"Low")</f>
        <v xml:space="preserve"> </v>
      </c>
      <c r="R1396" t="str">
        <f>IF(Sales[[#This Row],[Current Upsell $]]&gt;0,_xlfn.TEXTJOIN(" ",FALSE,Sales[[#This Row],[Subscription Type]],Sales[[#This Row],[Upsell Priority]],TEXT(Sales[[#This Row],[Current Upsell $]],"$#")),"")</f>
        <v/>
      </c>
    </row>
    <row r="1397" spans="1:18" x14ac:dyDescent="0.25">
      <c r="A1397">
        <v>100134</v>
      </c>
      <c r="B1397" t="s">
        <v>0</v>
      </c>
      <c r="F1397">
        <v>1</v>
      </c>
      <c r="G1397">
        <v>2</v>
      </c>
      <c r="H1397" s="1">
        <v>44075</v>
      </c>
      <c r="I1397" s="1">
        <v>44348</v>
      </c>
      <c r="J1397">
        <v>9</v>
      </c>
      <c r="K1397">
        <v>0</v>
      </c>
      <c r="L1397" s="1">
        <v>44166</v>
      </c>
      <c r="M1397">
        <v>10</v>
      </c>
      <c r="N1397" s="11">
        <f>_xlfn.SWITCH(Sales[[#This Row],[Subscription Type]],"Basic",10,"Premium",10,"Business",25,"Enterprise",27)</f>
        <v>10</v>
      </c>
      <c r="O1397">
        <f>IF(Sales[[#This Row],[Number of Users]]-Sales[[#This Row],[Licenses Bought]]&lt;0,0,Sales[[#This Row],[Number of Users]]-Sales[[#This Row],[Licenses Bought]])</f>
        <v>1</v>
      </c>
      <c r="P1397" s="3">
        <f>IF(Sales[[#This Row],[Sales Month]]=MAX(Sales[Sales Month]),Sales[[#This Row],[Upsell $ Per Non-Paying User]]*Sales[[#This Row],[Non-Paying Users]],0)</f>
        <v>0</v>
      </c>
      <c r="Q1397" t="str">
        <f>_xlfn.IFS(Sales[[#This Row],[Current Upsell $]]=0," ",Sales[[#This Row],[Current Upsell $]]&gt;=400,"High",Sales[[#This Row],[Current Upsell $]]&gt;=100,"Medium",Sales[[#This Row],[Current Upsell $]]&lt;100,"Low")</f>
        <v xml:space="preserve"> </v>
      </c>
      <c r="R1397" t="str">
        <f>IF(Sales[[#This Row],[Current Upsell $]]&gt;0,_xlfn.TEXTJOIN(" ",FALSE,Sales[[#This Row],[Subscription Type]],Sales[[#This Row],[Upsell Priority]],TEXT(Sales[[#This Row],[Current Upsell $]],"$#")),"")</f>
        <v/>
      </c>
    </row>
    <row r="1398" spans="1:18" x14ac:dyDescent="0.25">
      <c r="A1398">
        <v>100135</v>
      </c>
      <c r="B1398" t="s">
        <v>3</v>
      </c>
      <c r="F1398">
        <v>0</v>
      </c>
      <c r="G1398">
        <v>2</v>
      </c>
      <c r="H1398" s="1">
        <v>44075</v>
      </c>
      <c r="I1398" s="1">
        <v>44378</v>
      </c>
      <c r="J1398">
        <v>10</v>
      </c>
      <c r="K1398">
        <v>0</v>
      </c>
      <c r="L1398" s="1">
        <v>44166</v>
      </c>
      <c r="M1398">
        <v>0</v>
      </c>
      <c r="N1398" s="11">
        <f>_xlfn.SWITCH(Sales[[#This Row],[Subscription Type]],"Basic",10,"Premium",10,"Business",25,"Enterprise",27)</f>
        <v>10</v>
      </c>
      <c r="O1398">
        <f>IF(Sales[[#This Row],[Number of Users]]-Sales[[#This Row],[Licenses Bought]]&lt;0,0,Sales[[#This Row],[Number of Users]]-Sales[[#This Row],[Licenses Bought]])</f>
        <v>2</v>
      </c>
      <c r="P1398" s="3">
        <f>IF(Sales[[#This Row],[Sales Month]]=MAX(Sales[Sales Month]),Sales[[#This Row],[Upsell $ Per Non-Paying User]]*Sales[[#This Row],[Non-Paying Users]],0)</f>
        <v>0</v>
      </c>
      <c r="Q1398" t="str">
        <f>_xlfn.IFS(Sales[[#This Row],[Current Upsell $]]=0," ",Sales[[#This Row],[Current Upsell $]]&gt;=400,"High",Sales[[#This Row],[Current Upsell $]]&gt;=100,"Medium",Sales[[#This Row],[Current Upsell $]]&lt;100,"Low")</f>
        <v xml:space="preserve"> </v>
      </c>
      <c r="R1398" t="str">
        <f>IF(Sales[[#This Row],[Current Upsell $]]&gt;0,_xlfn.TEXTJOIN(" ",FALSE,Sales[[#This Row],[Subscription Type]],Sales[[#This Row],[Upsell Priority]],TEXT(Sales[[#This Row],[Current Upsell $]],"$#")),"")</f>
        <v/>
      </c>
    </row>
    <row r="1399" spans="1:18" x14ac:dyDescent="0.25">
      <c r="A1399">
        <v>100136</v>
      </c>
      <c r="B1399" t="s">
        <v>3</v>
      </c>
      <c r="F1399">
        <v>0</v>
      </c>
      <c r="G1399">
        <v>2</v>
      </c>
      <c r="H1399" s="1">
        <v>44075</v>
      </c>
      <c r="I1399" s="1">
        <v>44197</v>
      </c>
      <c r="J1399">
        <v>4</v>
      </c>
      <c r="K1399">
        <v>5</v>
      </c>
      <c r="L1399" s="1">
        <v>44166</v>
      </c>
      <c r="M1399">
        <v>0</v>
      </c>
      <c r="N1399" s="11">
        <f>_xlfn.SWITCH(Sales[[#This Row],[Subscription Type]],"Basic",10,"Premium",10,"Business",25,"Enterprise",27)</f>
        <v>10</v>
      </c>
      <c r="O1399">
        <f>IF(Sales[[#This Row],[Number of Users]]-Sales[[#This Row],[Licenses Bought]]&lt;0,0,Sales[[#This Row],[Number of Users]]-Sales[[#This Row],[Licenses Bought]])</f>
        <v>2</v>
      </c>
      <c r="P1399" s="3">
        <f>IF(Sales[[#This Row],[Sales Month]]=MAX(Sales[Sales Month]),Sales[[#This Row],[Upsell $ Per Non-Paying User]]*Sales[[#This Row],[Non-Paying Users]],0)</f>
        <v>0</v>
      </c>
      <c r="Q1399" t="str">
        <f>_xlfn.IFS(Sales[[#This Row],[Current Upsell $]]=0," ",Sales[[#This Row],[Current Upsell $]]&gt;=400,"High",Sales[[#This Row],[Current Upsell $]]&gt;=100,"Medium",Sales[[#This Row],[Current Upsell $]]&lt;100,"Low")</f>
        <v xml:space="preserve"> </v>
      </c>
      <c r="R1399" t="str">
        <f>IF(Sales[[#This Row],[Current Upsell $]]&gt;0,_xlfn.TEXTJOIN(" ",FALSE,Sales[[#This Row],[Subscription Type]],Sales[[#This Row],[Upsell Priority]],TEXT(Sales[[#This Row],[Current Upsell $]],"$#")),"")</f>
        <v/>
      </c>
    </row>
    <row r="1400" spans="1:18" x14ac:dyDescent="0.25">
      <c r="A1400">
        <v>100137</v>
      </c>
      <c r="B1400" t="s">
        <v>3</v>
      </c>
      <c r="F1400">
        <v>0</v>
      </c>
      <c r="G1400">
        <v>2</v>
      </c>
      <c r="H1400" s="1">
        <v>44075</v>
      </c>
      <c r="I1400" s="1">
        <v>44287</v>
      </c>
      <c r="J1400">
        <v>7</v>
      </c>
      <c r="K1400">
        <v>2</v>
      </c>
      <c r="L1400" s="1">
        <v>44166</v>
      </c>
      <c r="M1400">
        <v>0</v>
      </c>
      <c r="N1400" s="11">
        <f>_xlfn.SWITCH(Sales[[#This Row],[Subscription Type]],"Basic",10,"Premium",10,"Business",25,"Enterprise",27)</f>
        <v>10</v>
      </c>
      <c r="O1400">
        <f>IF(Sales[[#This Row],[Number of Users]]-Sales[[#This Row],[Licenses Bought]]&lt;0,0,Sales[[#This Row],[Number of Users]]-Sales[[#This Row],[Licenses Bought]])</f>
        <v>2</v>
      </c>
      <c r="P1400" s="3">
        <f>IF(Sales[[#This Row],[Sales Month]]=MAX(Sales[Sales Month]),Sales[[#This Row],[Upsell $ Per Non-Paying User]]*Sales[[#This Row],[Non-Paying Users]],0)</f>
        <v>0</v>
      </c>
      <c r="Q1400" t="str">
        <f>_xlfn.IFS(Sales[[#This Row],[Current Upsell $]]=0," ",Sales[[#This Row],[Current Upsell $]]&gt;=400,"High",Sales[[#This Row],[Current Upsell $]]&gt;=100,"Medium",Sales[[#This Row],[Current Upsell $]]&lt;100,"Low")</f>
        <v xml:space="preserve"> </v>
      </c>
      <c r="R1400" t="str">
        <f>IF(Sales[[#This Row],[Current Upsell $]]&gt;0,_xlfn.TEXTJOIN(" ",FALSE,Sales[[#This Row],[Subscription Type]],Sales[[#This Row],[Upsell Priority]],TEXT(Sales[[#This Row],[Current Upsell $]],"$#")),"")</f>
        <v/>
      </c>
    </row>
    <row r="1401" spans="1:18" x14ac:dyDescent="0.25">
      <c r="A1401">
        <v>100138</v>
      </c>
      <c r="B1401" t="s">
        <v>0</v>
      </c>
      <c r="F1401">
        <v>1</v>
      </c>
      <c r="G1401">
        <v>2</v>
      </c>
      <c r="H1401" s="1">
        <v>44075</v>
      </c>
      <c r="I1401" s="1">
        <v>44378</v>
      </c>
      <c r="J1401">
        <v>10</v>
      </c>
      <c r="K1401">
        <v>0</v>
      </c>
      <c r="L1401" s="1">
        <v>44166</v>
      </c>
      <c r="M1401">
        <v>10</v>
      </c>
      <c r="N1401" s="11">
        <f>_xlfn.SWITCH(Sales[[#This Row],[Subscription Type]],"Basic",10,"Premium",10,"Business",25,"Enterprise",27)</f>
        <v>10</v>
      </c>
      <c r="O1401">
        <f>IF(Sales[[#This Row],[Number of Users]]-Sales[[#This Row],[Licenses Bought]]&lt;0,0,Sales[[#This Row],[Number of Users]]-Sales[[#This Row],[Licenses Bought]])</f>
        <v>1</v>
      </c>
      <c r="P1401" s="3">
        <f>IF(Sales[[#This Row],[Sales Month]]=MAX(Sales[Sales Month]),Sales[[#This Row],[Upsell $ Per Non-Paying User]]*Sales[[#This Row],[Non-Paying Users]],0)</f>
        <v>0</v>
      </c>
      <c r="Q1401" t="str">
        <f>_xlfn.IFS(Sales[[#This Row],[Current Upsell $]]=0," ",Sales[[#This Row],[Current Upsell $]]&gt;=400,"High",Sales[[#This Row],[Current Upsell $]]&gt;=100,"Medium",Sales[[#This Row],[Current Upsell $]]&lt;100,"Low")</f>
        <v xml:space="preserve"> </v>
      </c>
      <c r="R1401" t="str">
        <f>IF(Sales[[#This Row],[Current Upsell $]]&gt;0,_xlfn.TEXTJOIN(" ",FALSE,Sales[[#This Row],[Subscription Type]],Sales[[#This Row],[Upsell Priority]],TEXT(Sales[[#This Row],[Current Upsell $]],"$#")),"")</f>
        <v/>
      </c>
    </row>
    <row r="1402" spans="1:18" x14ac:dyDescent="0.25">
      <c r="A1402">
        <v>100139</v>
      </c>
      <c r="B1402" t="s">
        <v>3</v>
      </c>
      <c r="F1402">
        <v>0</v>
      </c>
      <c r="G1402">
        <v>1</v>
      </c>
      <c r="H1402" s="1">
        <v>44075</v>
      </c>
      <c r="I1402" s="1">
        <v>44197</v>
      </c>
      <c r="J1402">
        <v>4</v>
      </c>
      <c r="K1402">
        <v>5</v>
      </c>
      <c r="L1402" s="1">
        <v>44166</v>
      </c>
      <c r="M1402">
        <v>0</v>
      </c>
      <c r="N1402" s="11">
        <f>_xlfn.SWITCH(Sales[[#This Row],[Subscription Type]],"Basic",10,"Premium",10,"Business",25,"Enterprise",27)</f>
        <v>10</v>
      </c>
      <c r="O1402">
        <f>IF(Sales[[#This Row],[Number of Users]]-Sales[[#This Row],[Licenses Bought]]&lt;0,0,Sales[[#This Row],[Number of Users]]-Sales[[#This Row],[Licenses Bought]])</f>
        <v>1</v>
      </c>
      <c r="P1402" s="3">
        <f>IF(Sales[[#This Row],[Sales Month]]=MAX(Sales[Sales Month]),Sales[[#This Row],[Upsell $ Per Non-Paying User]]*Sales[[#This Row],[Non-Paying Users]],0)</f>
        <v>0</v>
      </c>
      <c r="Q1402" t="str">
        <f>_xlfn.IFS(Sales[[#This Row],[Current Upsell $]]=0," ",Sales[[#This Row],[Current Upsell $]]&gt;=400,"High",Sales[[#This Row],[Current Upsell $]]&gt;=100,"Medium",Sales[[#This Row],[Current Upsell $]]&lt;100,"Low")</f>
        <v xml:space="preserve"> </v>
      </c>
      <c r="R1402" t="str">
        <f>IF(Sales[[#This Row],[Current Upsell $]]&gt;0,_xlfn.TEXTJOIN(" ",FALSE,Sales[[#This Row],[Subscription Type]],Sales[[#This Row],[Upsell Priority]],TEXT(Sales[[#This Row],[Current Upsell $]],"$#")),"")</f>
        <v/>
      </c>
    </row>
    <row r="1403" spans="1:18" x14ac:dyDescent="0.25">
      <c r="A1403">
        <v>100141</v>
      </c>
      <c r="B1403" t="s">
        <v>0</v>
      </c>
      <c r="D1403" s="1"/>
      <c r="E1403" s="1"/>
      <c r="F1403">
        <v>1</v>
      </c>
      <c r="G1403">
        <v>2</v>
      </c>
      <c r="H1403" s="1">
        <v>44075</v>
      </c>
      <c r="I1403" s="1">
        <v>44378</v>
      </c>
      <c r="J1403">
        <v>10</v>
      </c>
      <c r="K1403">
        <v>0</v>
      </c>
      <c r="L1403" s="1">
        <v>44166</v>
      </c>
      <c r="M1403">
        <v>10</v>
      </c>
      <c r="N1403" s="11">
        <f>_xlfn.SWITCH(Sales[[#This Row],[Subscription Type]],"Basic",10,"Premium",10,"Business",25,"Enterprise",27)</f>
        <v>10</v>
      </c>
      <c r="O1403">
        <f>IF(Sales[[#This Row],[Number of Users]]-Sales[[#This Row],[Licenses Bought]]&lt;0,0,Sales[[#This Row],[Number of Users]]-Sales[[#This Row],[Licenses Bought]])</f>
        <v>1</v>
      </c>
      <c r="P1403" s="3">
        <f>IF(Sales[[#This Row],[Sales Month]]=MAX(Sales[Sales Month]),Sales[[#This Row],[Upsell $ Per Non-Paying User]]*Sales[[#This Row],[Non-Paying Users]],0)</f>
        <v>0</v>
      </c>
      <c r="Q1403" t="str">
        <f>_xlfn.IFS(Sales[[#This Row],[Current Upsell $]]=0," ",Sales[[#This Row],[Current Upsell $]]&gt;=400,"High",Sales[[#This Row],[Current Upsell $]]&gt;=100,"Medium",Sales[[#This Row],[Current Upsell $]]&lt;100,"Low")</f>
        <v xml:space="preserve"> </v>
      </c>
      <c r="R1403" t="str">
        <f>IF(Sales[[#This Row],[Current Upsell $]]&gt;0,_xlfn.TEXTJOIN(" ",FALSE,Sales[[#This Row],[Subscription Type]],Sales[[#This Row],[Upsell Priority]],TEXT(Sales[[#This Row],[Current Upsell $]],"$#")),"")</f>
        <v/>
      </c>
    </row>
    <row r="1404" spans="1:18" x14ac:dyDescent="0.25">
      <c r="A1404">
        <v>100142</v>
      </c>
      <c r="B1404" t="s">
        <v>0</v>
      </c>
      <c r="D1404" s="1"/>
      <c r="E1404" s="1"/>
      <c r="F1404">
        <v>1</v>
      </c>
      <c r="G1404">
        <v>2</v>
      </c>
      <c r="H1404" s="1">
        <v>44075</v>
      </c>
      <c r="I1404" s="1">
        <v>44378</v>
      </c>
      <c r="J1404">
        <v>10</v>
      </c>
      <c r="K1404">
        <v>0</v>
      </c>
      <c r="L1404" s="1">
        <v>44166</v>
      </c>
      <c r="M1404">
        <v>10</v>
      </c>
      <c r="N1404" s="11">
        <f>_xlfn.SWITCH(Sales[[#This Row],[Subscription Type]],"Basic",10,"Premium",10,"Business",25,"Enterprise",27)</f>
        <v>10</v>
      </c>
      <c r="O1404">
        <f>IF(Sales[[#This Row],[Number of Users]]-Sales[[#This Row],[Licenses Bought]]&lt;0,0,Sales[[#This Row],[Number of Users]]-Sales[[#This Row],[Licenses Bought]])</f>
        <v>1</v>
      </c>
      <c r="P1404" s="3">
        <f>IF(Sales[[#This Row],[Sales Month]]=MAX(Sales[Sales Month]),Sales[[#This Row],[Upsell $ Per Non-Paying User]]*Sales[[#This Row],[Non-Paying Users]],0)</f>
        <v>0</v>
      </c>
      <c r="Q1404" t="str">
        <f>_xlfn.IFS(Sales[[#This Row],[Current Upsell $]]=0," ",Sales[[#This Row],[Current Upsell $]]&gt;=400,"High",Sales[[#This Row],[Current Upsell $]]&gt;=100,"Medium",Sales[[#This Row],[Current Upsell $]]&lt;100,"Low")</f>
        <v xml:space="preserve"> </v>
      </c>
      <c r="R1404" t="str">
        <f>IF(Sales[[#This Row],[Current Upsell $]]&gt;0,_xlfn.TEXTJOIN(" ",FALSE,Sales[[#This Row],[Subscription Type]],Sales[[#This Row],[Upsell Priority]],TEXT(Sales[[#This Row],[Current Upsell $]],"$#")),"")</f>
        <v/>
      </c>
    </row>
    <row r="1405" spans="1:18" x14ac:dyDescent="0.25">
      <c r="A1405">
        <v>100143</v>
      </c>
      <c r="B1405" t="s">
        <v>0</v>
      </c>
      <c r="D1405" s="1"/>
      <c r="E1405" s="1"/>
      <c r="F1405">
        <v>1</v>
      </c>
      <c r="G1405">
        <v>2</v>
      </c>
      <c r="H1405" s="1">
        <v>44075</v>
      </c>
      <c r="I1405" s="1">
        <v>44378</v>
      </c>
      <c r="J1405">
        <v>10</v>
      </c>
      <c r="K1405">
        <v>0</v>
      </c>
      <c r="L1405" s="1">
        <v>44166</v>
      </c>
      <c r="M1405">
        <v>10</v>
      </c>
      <c r="N1405" s="11">
        <f>_xlfn.SWITCH(Sales[[#This Row],[Subscription Type]],"Basic",10,"Premium",10,"Business",25,"Enterprise",27)</f>
        <v>10</v>
      </c>
      <c r="O1405">
        <f>IF(Sales[[#This Row],[Number of Users]]-Sales[[#This Row],[Licenses Bought]]&lt;0,0,Sales[[#This Row],[Number of Users]]-Sales[[#This Row],[Licenses Bought]])</f>
        <v>1</v>
      </c>
      <c r="P1405" s="3">
        <f>IF(Sales[[#This Row],[Sales Month]]=MAX(Sales[Sales Month]),Sales[[#This Row],[Upsell $ Per Non-Paying User]]*Sales[[#This Row],[Non-Paying Users]],0)</f>
        <v>0</v>
      </c>
      <c r="Q1405" t="str">
        <f>_xlfn.IFS(Sales[[#This Row],[Current Upsell $]]=0," ",Sales[[#This Row],[Current Upsell $]]&gt;=400,"High",Sales[[#This Row],[Current Upsell $]]&gt;=100,"Medium",Sales[[#This Row],[Current Upsell $]]&lt;100,"Low")</f>
        <v xml:space="preserve"> </v>
      </c>
      <c r="R1405" t="str">
        <f>IF(Sales[[#This Row],[Current Upsell $]]&gt;0,_xlfn.TEXTJOIN(" ",FALSE,Sales[[#This Row],[Subscription Type]],Sales[[#This Row],[Upsell Priority]],TEXT(Sales[[#This Row],[Current Upsell $]],"$#")),"")</f>
        <v/>
      </c>
    </row>
    <row r="1406" spans="1:18" x14ac:dyDescent="0.25">
      <c r="A1406">
        <v>100144</v>
      </c>
      <c r="B1406" t="s">
        <v>0</v>
      </c>
      <c r="D1406" s="1"/>
      <c r="E1406" s="1"/>
      <c r="F1406">
        <v>1</v>
      </c>
      <c r="G1406">
        <v>2</v>
      </c>
      <c r="H1406" s="1">
        <v>44075</v>
      </c>
      <c r="I1406" s="1">
        <v>44378</v>
      </c>
      <c r="J1406">
        <v>10</v>
      </c>
      <c r="K1406">
        <v>0</v>
      </c>
      <c r="L1406" s="1">
        <v>44166</v>
      </c>
      <c r="M1406">
        <v>10</v>
      </c>
      <c r="N1406" s="11">
        <f>_xlfn.SWITCH(Sales[[#This Row],[Subscription Type]],"Basic",10,"Premium",10,"Business",25,"Enterprise",27)</f>
        <v>10</v>
      </c>
      <c r="O1406">
        <f>IF(Sales[[#This Row],[Number of Users]]-Sales[[#This Row],[Licenses Bought]]&lt;0,0,Sales[[#This Row],[Number of Users]]-Sales[[#This Row],[Licenses Bought]])</f>
        <v>1</v>
      </c>
      <c r="P1406" s="3">
        <f>IF(Sales[[#This Row],[Sales Month]]=MAX(Sales[Sales Month]),Sales[[#This Row],[Upsell $ Per Non-Paying User]]*Sales[[#This Row],[Non-Paying Users]],0)</f>
        <v>0</v>
      </c>
      <c r="Q1406" t="str">
        <f>_xlfn.IFS(Sales[[#This Row],[Current Upsell $]]=0," ",Sales[[#This Row],[Current Upsell $]]&gt;=400,"High",Sales[[#This Row],[Current Upsell $]]&gt;=100,"Medium",Sales[[#This Row],[Current Upsell $]]&lt;100,"Low")</f>
        <v xml:space="preserve"> </v>
      </c>
      <c r="R1406" t="str">
        <f>IF(Sales[[#This Row],[Current Upsell $]]&gt;0,_xlfn.TEXTJOIN(" ",FALSE,Sales[[#This Row],[Subscription Type]],Sales[[#This Row],[Upsell Priority]],TEXT(Sales[[#This Row],[Current Upsell $]],"$#")),"")</f>
        <v/>
      </c>
    </row>
    <row r="1407" spans="1:18" x14ac:dyDescent="0.25">
      <c r="A1407">
        <v>100145</v>
      </c>
      <c r="B1407" t="s">
        <v>0</v>
      </c>
      <c r="D1407" s="1"/>
      <c r="E1407" s="1"/>
      <c r="F1407">
        <v>1</v>
      </c>
      <c r="G1407">
        <v>2</v>
      </c>
      <c r="H1407" s="1">
        <v>44075</v>
      </c>
      <c r="I1407" s="1">
        <v>44378</v>
      </c>
      <c r="J1407">
        <v>10</v>
      </c>
      <c r="K1407">
        <v>0</v>
      </c>
      <c r="L1407" s="1">
        <v>44166</v>
      </c>
      <c r="M1407">
        <v>10</v>
      </c>
      <c r="N1407" s="11">
        <f>_xlfn.SWITCH(Sales[[#This Row],[Subscription Type]],"Basic",10,"Premium",10,"Business",25,"Enterprise",27)</f>
        <v>10</v>
      </c>
      <c r="O1407">
        <f>IF(Sales[[#This Row],[Number of Users]]-Sales[[#This Row],[Licenses Bought]]&lt;0,0,Sales[[#This Row],[Number of Users]]-Sales[[#This Row],[Licenses Bought]])</f>
        <v>1</v>
      </c>
      <c r="P1407" s="3">
        <f>IF(Sales[[#This Row],[Sales Month]]=MAX(Sales[Sales Month]),Sales[[#This Row],[Upsell $ Per Non-Paying User]]*Sales[[#This Row],[Non-Paying Users]],0)</f>
        <v>0</v>
      </c>
      <c r="Q1407" t="str">
        <f>_xlfn.IFS(Sales[[#This Row],[Current Upsell $]]=0," ",Sales[[#This Row],[Current Upsell $]]&gt;=400,"High",Sales[[#This Row],[Current Upsell $]]&gt;=100,"Medium",Sales[[#This Row],[Current Upsell $]]&lt;100,"Low")</f>
        <v xml:space="preserve"> </v>
      </c>
      <c r="R1407" t="str">
        <f>IF(Sales[[#This Row],[Current Upsell $]]&gt;0,_xlfn.TEXTJOIN(" ",FALSE,Sales[[#This Row],[Subscription Type]],Sales[[#This Row],[Upsell Priority]],TEXT(Sales[[#This Row],[Current Upsell $]],"$#")),"")</f>
        <v/>
      </c>
    </row>
    <row r="1408" spans="1:18" x14ac:dyDescent="0.25">
      <c r="A1408">
        <v>100146</v>
      </c>
      <c r="B1408" t="s">
        <v>0</v>
      </c>
      <c r="D1408" s="1"/>
      <c r="E1408" s="1"/>
      <c r="F1408">
        <v>52</v>
      </c>
      <c r="G1408">
        <v>48</v>
      </c>
      <c r="H1408" s="1">
        <v>44105</v>
      </c>
      <c r="I1408" s="1">
        <v>44378</v>
      </c>
      <c r="J1408">
        <v>9</v>
      </c>
      <c r="K1408">
        <v>0</v>
      </c>
      <c r="L1408" s="1">
        <v>44166</v>
      </c>
      <c r="M1408">
        <v>520</v>
      </c>
      <c r="N1408" s="11">
        <f>_xlfn.SWITCH(Sales[[#This Row],[Subscription Type]],"Basic",10,"Premium",10,"Business",25,"Enterprise",27)</f>
        <v>10</v>
      </c>
      <c r="O1408">
        <f>IF(Sales[[#This Row],[Number of Users]]-Sales[[#This Row],[Licenses Bought]]&lt;0,0,Sales[[#This Row],[Number of Users]]-Sales[[#This Row],[Licenses Bought]])</f>
        <v>0</v>
      </c>
      <c r="P1408" s="3">
        <f>IF(Sales[[#This Row],[Sales Month]]=MAX(Sales[Sales Month]),Sales[[#This Row],[Upsell $ Per Non-Paying User]]*Sales[[#This Row],[Non-Paying Users]],0)</f>
        <v>0</v>
      </c>
      <c r="Q1408" t="str">
        <f>_xlfn.IFS(Sales[[#This Row],[Current Upsell $]]=0," ",Sales[[#This Row],[Current Upsell $]]&gt;=400,"High",Sales[[#This Row],[Current Upsell $]]&gt;=100,"Medium",Sales[[#This Row],[Current Upsell $]]&lt;100,"Low")</f>
        <v xml:space="preserve"> </v>
      </c>
      <c r="R1408" t="str">
        <f>IF(Sales[[#This Row],[Current Upsell $]]&gt;0,_xlfn.TEXTJOIN(" ",FALSE,Sales[[#This Row],[Subscription Type]],Sales[[#This Row],[Upsell Priority]],TEXT(Sales[[#This Row],[Current Upsell $]],"$#")),"")</f>
        <v/>
      </c>
    </row>
    <row r="1409" spans="1:18" x14ac:dyDescent="0.25">
      <c r="A1409">
        <v>100147</v>
      </c>
      <c r="B1409" t="s">
        <v>0</v>
      </c>
      <c r="D1409" s="1"/>
      <c r="E1409" s="1"/>
      <c r="F1409">
        <v>46</v>
      </c>
      <c r="G1409">
        <v>50</v>
      </c>
      <c r="H1409" s="1">
        <v>44105</v>
      </c>
      <c r="I1409" s="1">
        <v>44378</v>
      </c>
      <c r="J1409">
        <v>9</v>
      </c>
      <c r="K1409">
        <v>0</v>
      </c>
      <c r="L1409" s="1">
        <v>44166</v>
      </c>
      <c r="M1409">
        <v>460</v>
      </c>
      <c r="N1409" s="11">
        <f>_xlfn.SWITCH(Sales[[#This Row],[Subscription Type]],"Basic",10,"Premium",10,"Business",25,"Enterprise",27)</f>
        <v>10</v>
      </c>
      <c r="O1409">
        <f>IF(Sales[[#This Row],[Number of Users]]-Sales[[#This Row],[Licenses Bought]]&lt;0,0,Sales[[#This Row],[Number of Users]]-Sales[[#This Row],[Licenses Bought]])</f>
        <v>4</v>
      </c>
      <c r="P1409" s="3">
        <f>IF(Sales[[#This Row],[Sales Month]]=MAX(Sales[Sales Month]),Sales[[#This Row],[Upsell $ Per Non-Paying User]]*Sales[[#This Row],[Non-Paying Users]],0)</f>
        <v>0</v>
      </c>
      <c r="Q1409" t="str">
        <f>_xlfn.IFS(Sales[[#This Row],[Current Upsell $]]=0," ",Sales[[#This Row],[Current Upsell $]]&gt;=400,"High",Sales[[#This Row],[Current Upsell $]]&gt;=100,"Medium",Sales[[#This Row],[Current Upsell $]]&lt;100,"Low")</f>
        <v xml:space="preserve"> </v>
      </c>
      <c r="R1409" t="str">
        <f>IF(Sales[[#This Row],[Current Upsell $]]&gt;0,_xlfn.TEXTJOIN(" ",FALSE,Sales[[#This Row],[Subscription Type]],Sales[[#This Row],[Upsell Priority]],TEXT(Sales[[#This Row],[Current Upsell $]],"$#")),"")</f>
        <v/>
      </c>
    </row>
    <row r="1410" spans="1:18" x14ac:dyDescent="0.25">
      <c r="A1410">
        <v>100171</v>
      </c>
      <c r="B1410" t="s">
        <v>3</v>
      </c>
      <c r="D1410" s="1"/>
      <c r="E1410" s="1"/>
      <c r="F1410">
        <v>0</v>
      </c>
      <c r="G1410">
        <v>51</v>
      </c>
      <c r="H1410" s="1">
        <v>44166</v>
      </c>
      <c r="I1410" s="1">
        <v>44378</v>
      </c>
      <c r="J1410">
        <v>7</v>
      </c>
      <c r="K1410">
        <v>0</v>
      </c>
      <c r="L1410" s="1">
        <v>44166</v>
      </c>
      <c r="M1410">
        <v>0</v>
      </c>
      <c r="N1410" s="11">
        <f>_xlfn.SWITCH(Sales[[#This Row],[Subscription Type]],"Basic",10,"Premium",10,"Business",25,"Enterprise",27)</f>
        <v>10</v>
      </c>
      <c r="O1410">
        <f>IF(Sales[[#This Row],[Number of Users]]-Sales[[#This Row],[Licenses Bought]]&lt;0,0,Sales[[#This Row],[Number of Users]]-Sales[[#This Row],[Licenses Bought]])</f>
        <v>51</v>
      </c>
      <c r="P1410" s="3">
        <f>IF(Sales[[#This Row],[Sales Month]]=MAX(Sales[Sales Month]),Sales[[#This Row],[Upsell $ Per Non-Paying User]]*Sales[[#This Row],[Non-Paying Users]],0)</f>
        <v>0</v>
      </c>
      <c r="Q1410" t="str">
        <f>_xlfn.IFS(Sales[[#This Row],[Current Upsell $]]=0," ",Sales[[#This Row],[Current Upsell $]]&gt;=400,"High",Sales[[#This Row],[Current Upsell $]]&gt;=100,"Medium",Sales[[#This Row],[Current Upsell $]]&lt;100,"Low")</f>
        <v xml:space="preserve"> </v>
      </c>
      <c r="R1410" t="str">
        <f>IF(Sales[[#This Row],[Current Upsell $]]&gt;0,_xlfn.TEXTJOIN(" ",FALSE,Sales[[#This Row],[Subscription Type]],Sales[[#This Row],[Upsell Priority]],TEXT(Sales[[#This Row],[Current Upsell $]],"$#")),"")</f>
        <v/>
      </c>
    </row>
    <row r="1411" spans="1:18" x14ac:dyDescent="0.25">
      <c r="A1411">
        <v>100148</v>
      </c>
      <c r="B1411" t="s">
        <v>0</v>
      </c>
      <c r="D1411" s="1"/>
      <c r="E1411" s="1"/>
      <c r="F1411">
        <v>48</v>
      </c>
      <c r="G1411">
        <v>45</v>
      </c>
      <c r="H1411" s="1">
        <v>44105</v>
      </c>
      <c r="I1411" s="1">
        <v>44378</v>
      </c>
      <c r="J1411">
        <v>9</v>
      </c>
      <c r="K1411">
        <v>0</v>
      </c>
      <c r="L1411" s="1">
        <v>44166</v>
      </c>
      <c r="M1411">
        <v>480</v>
      </c>
      <c r="N1411" s="11">
        <f>_xlfn.SWITCH(Sales[[#This Row],[Subscription Type]],"Basic",10,"Premium",10,"Business",25,"Enterprise",27)</f>
        <v>10</v>
      </c>
      <c r="O1411">
        <f>IF(Sales[[#This Row],[Number of Users]]-Sales[[#This Row],[Licenses Bought]]&lt;0,0,Sales[[#This Row],[Number of Users]]-Sales[[#This Row],[Licenses Bought]])</f>
        <v>0</v>
      </c>
      <c r="P1411" s="3">
        <f>IF(Sales[[#This Row],[Sales Month]]=MAX(Sales[Sales Month]),Sales[[#This Row],[Upsell $ Per Non-Paying User]]*Sales[[#This Row],[Non-Paying Users]],0)</f>
        <v>0</v>
      </c>
      <c r="Q1411" t="str">
        <f>_xlfn.IFS(Sales[[#This Row],[Current Upsell $]]=0," ",Sales[[#This Row],[Current Upsell $]]&gt;=400,"High",Sales[[#This Row],[Current Upsell $]]&gt;=100,"Medium",Sales[[#This Row],[Current Upsell $]]&lt;100,"Low")</f>
        <v xml:space="preserve"> </v>
      </c>
      <c r="R1411" t="str">
        <f>IF(Sales[[#This Row],[Current Upsell $]]&gt;0,_xlfn.TEXTJOIN(" ",FALSE,Sales[[#This Row],[Subscription Type]],Sales[[#This Row],[Upsell Priority]],TEXT(Sales[[#This Row],[Current Upsell $]],"$#")),"")</f>
        <v/>
      </c>
    </row>
    <row r="1412" spans="1:18" x14ac:dyDescent="0.25">
      <c r="A1412">
        <v>100149</v>
      </c>
      <c r="B1412" t="s">
        <v>0</v>
      </c>
      <c r="D1412" s="1"/>
      <c r="E1412" s="1"/>
      <c r="F1412">
        <v>26</v>
      </c>
      <c r="G1412">
        <v>39</v>
      </c>
      <c r="H1412" s="1">
        <v>44105</v>
      </c>
      <c r="I1412" s="1">
        <v>44378</v>
      </c>
      <c r="J1412">
        <v>9</v>
      </c>
      <c r="K1412">
        <v>0</v>
      </c>
      <c r="L1412" s="1">
        <v>44166</v>
      </c>
      <c r="M1412">
        <v>260</v>
      </c>
      <c r="N1412" s="11">
        <f>_xlfn.SWITCH(Sales[[#This Row],[Subscription Type]],"Basic",10,"Premium",10,"Business",25,"Enterprise",27)</f>
        <v>10</v>
      </c>
      <c r="O1412">
        <f>IF(Sales[[#This Row],[Number of Users]]-Sales[[#This Row],[Licenses Bought]]&lt;0,0,Sales[[#This Row],[Number of Users]]-Sales[[#This Row],[Licenses Bought]])</f>
        <v>13</v>
      </c>
      <c r="P1412" s="3">
        <f>IF(Sales[[#This Row],[Sales Month]]=MAX(Sales[Sales Month]),Sales[[#This Row],[Upsell $ Per Non-Paying User]]*Sales[[#This Row],[Non-Paying Users]],0)</f>
        <v>0</v>
      </c>
      <c r="Q1412" t="str">
        <f>_xlfn.IFS(Sales[[#This Row],[Current Upsell $]]=0," ",Sales[[#This Row],[Current Upsell $]]&gt;=400,"High",Sales[[#This Row],[Current Upsell $]]&gt;=100,"Medium",Sales[[#This Row],[Current Upsell $]]&lt;100,"Low")</f>
        <v xml:space="preserve"> </v>
      </c>
      <c r="R1412" t="str">
        <f>IF(Sales[[#This Row],[Current Upsell $]]&gt;0,_xlfn.TEXTJOIN(" ",FALSE,Sales[[#This Row],[Subscription Type]],Sales[[#This Row],[Upsell Priority]],TEXT(Sales[[#This Row],[Current Upsell $]],"$#")),"")</f>
        <v/>
      </c>
    </row>
    <row r="1413" spans="1:18" x14ac:dyDescent="0.25">
      <c r="A1413">
        <v>100150</v>
      </c>
      <c r="B1413" t="s">
        <v>0</v>
      </c>
      <c r="D1413" s="1"/>
      <c r="E1413" s="1"/>
      <c r="F1413">
        <v>20</v>
      </c>
      <c r="G1413">
        <v>37</v>
      </c>
      <c r="H1413" s="1">
        <v>44105</v>
      </c>
      <c r="I1413" s="1">
        <v>44378</v>
      </c>
      <c r="J1413">
        <v>9</v>
      </c>
      <c r="K1413">
        <v>0</v>
      </c>
      <c r="L1413" s="1">
        <v>44166</v>
      </c>
      <c r="M1413">
        <v>200</v>
      </c>
      <c r="N1413" s="11">
        <f>_xlfn.SWITCH(Sales[[#This Row],[Subscription Type]],"Basic",10,"Premium",10,"Business",25,"Enterprise",27)</f>
        <v>10</v>
      </c>
      <c r="O1413">
        <f>IF(Sales[[#This Row],[Number of Users]]-Sales[[#This Row],[Licenses Bought]]&lt;0,0,Sales[[#This Row],[Number of Users]]-Sales[[#This Row],[Licenses Bought]])</f>
        <v>17</v>
      </c>
      <c r="P1413" s="3">
        <f>IF(Sales[[#This Row],[Sales Month]]=MAX(Sales[Sales Month]),Sales[[#This Row],[Upsell $ Per Non-Paying User]]*Sales[[#This Row],[Non-Paying Users]],0)</f>
        <v>0</v>
      </c>
      <c r="Q1413" t="str">
        <f>_xlfn.IFS(Sales[[#This Row],[Current Upsell $]]=0," ",Sales[[#This Row],[Current Upsell $]]&gt;=400,"High",Sales[[#This Row],[Current Upsell $]]&gt;=100,"Medium",Sales[[#This Row],[Current Upsell $]]&lt;100,"Low")</f>
        <v xml:space="preserve"> </v>
      </c>
      <c r="R1413" t="str">
        <f>IF(Sales[[#This Row],[Current Upsell $]]&gt;0,_xlfn.TEXTJOIN(" ",FALSE,Sales[[#This Row],[Subscription Type]],Sales[[#This Row],[Upsell Priority]],TEXT(Sales[[#This Row],[Current Upsell $]],"$#")),"")</f>
        <v/>
      </c>
    </row>
    <row r="1414" spans="1:18" x14ac:dyDescent="0.25">
      <c r="A1414">
        <v>100151</v>
      </c>
      <c r="B1414" t="s">
        <v>0</v>
      </c>
      <c r="D1414" s="1"/>
      <c r="E1414" s="1"/>
      <c r="F1414">
        <v>20</v>
      </c>
      <c r="G1414">
        <v>22</v>
      </c>
      <c r="H1414" s="1">
        <v>44105</v>
      </c>
      <c r="I1414" s="1">
        <v>44378</v>
      </c>
      <c r="J1414">
        <v>9</v>
      </c>
      <c r="K1414">
        <v>0</v>
      </c>
      <c r="L1414" s="1">
        <v>44166</v>
      </c>
      <c r="M1414">
        <v>200</v>
      </c>
      <c r="N1414" s="11">
        <f>_xlfn.SWITCH(Sales[[#This Row],[Subscription Type]],"Basic",10,"Premium",10,"Business",25,"Enterprise",27)</f>
        <v>10</v>
      </c>
      <c r="O1414">
        <f>IF(Sales[[#This Row],[Number of Users]]-Sales[[#This Row],[Licenses Bought]]&lt;0,0,Sales[[#This Row],[Number of Users]]-Sales[[#This Row],[Licenses Bought]])</f>
        <v>2</v>
      </c>
      <c r="P1414" s="3">
        <f>IF(Sales[[#This Row],[Sales Month]]=MAX(Sales[Sales Month]),Sales[[#This Row],[Upsell $ Per Non-Paying User]]*Sales[[#This Row],[Non-Paying Users]],0)</f>
        <v>0</v>
      </c>
      <c r="Q1414" t="str">
        <f>_xlfn.IFS(Sales[[#This Row],[Current Upsell $]]=0," ",Sales[[#This Row],[Current Upsell $]]&gt;=400,"High",Sales[[#This Row],[Current Upsell $]]&gt;=100,"Medium",Sales[[#This Row],[Current Upsell $]]&lt;100,"Low")</f>
        <v xml:space="preserve"> </v>
      </c>
      <c r="R1414" t="str">
        <f>IF(Sales[[#This Row],[Current Upsell $]]&gt;0,_xlfn.TEXTJOIN(" ",FALSE,Sales[[#This Row],[Subscription Type]],Sales[[#This Row],[Upsell Priority]],TEXT(Sales[[#This Row],[Current Upsell $]],"$#")),"")</f>
        <v/>
      </c>
    </row>
    <row r="1415" spans="1:18" x14ac:dyDescent="0.25">
      <c r="A1415">
        <v>100152</v>
      </c>
      <c r="B1415" t="s">
        <v>0</v>
      </c>
      <c r="D1415" s="1"/>
      <c r="E1415" s="1"/>
      <c r="F1415">
        <v>10</v>
      </c>
      <c r="G1415">
        <v>14</v>
      </c>
      <c r="H1415" s="1">
        <v>44105</v>
      </c>
      <c r="I1415" s="1">
        <v>44378</v>
      </c>
      <c r="J1415">
        <v>9</v>
      </c>
      <c r="K1415">
        <v>0</v>
      </c>
      <c r="L1415" s="1">
        <v>44166</v>
      </c>
      <c r="M1415">
        <v>100</v>
      </c>
      <c r="N1415" s="11">
        <f>_xlfn.SWITCH(Sales[[#This Row],[Subscription Type]],"Basic",10,"Premium",10,"Business",25,"Enterprise",27)</f>
        <v>10</v>
      </c>
      <c r="O1415">
        <f>IF(Sales[[#This Row],[Number of Users]]-Sales[[#This Row],[Licenses Bought]]&lt;0,0,Sales[[#This Row],[Number of Users]]-Sales[[#This Row],[Licenses Bought]])</f>
        <v>4</v>
      </c>
      <c r="P1415" s="3">
        <f>IF(Sales[[#This Row],[Sales Month]]=MAX(Sales[Sales Month]),Sales[[#This Row],[Upsell $ Per Non-Paying User]]*Sales[[#This Row],[Non-Paying Users]],0)</f>
        <v>0</v>
      </c>
      <c r="Q1415" t="str">
        <f>_xlfn.IFS(Sales[[#This Row],[Current Upsell $]]=0," ",Sales[[#This Row],[Current Upsell $]]&gt;=400,"High",Sales[[#This Row],[Current Upsell $]]&gt;=100,"Medium",Sales[[#This Row],[Current Upsell $]]&lt;100,"Low")</f>
        <v xml:space="preserve"> </v>
      </c>
      <c r="R1415" t="str">
        <f>IF(Sales[[#This Row],[Current Upsell $]]&gt;0,_xlfn.TEXTJOIN(" ",FALSE,Sales[[#This Row],[Subscription Type]],Sales[[#This Row],[Upsell Priority]],TEXT(Sales[[#This Row],[Current Upsell $]],"$#")),"")</f>
        <v/>
      </c>
    </row>
    <row r="1416" spans="1:18" x14ac:dyDescent="0.25">
      <c r="A1416">
        <v>100153</v>
      </c>
      <c r="B1416" t="s">
        <v>3</v>
      </c>
      <c r="F1416">
        <v>0</v>
      </c>
      <c r="G1416">
        <v>10</v>
      </c>
      <c r="H1416" s="1">
        <v>44105</v>
      </c>
      <c r="I1416" s="1">
        <v>44197</v>
      </c>
      <c r="J1416">
        <v>3</v>
      </c>
      <c r="K1416">
        <v>5</v>
      </c>
      <c r="L1416" s="1">
        <v>44166</v>
      </c>
      <c r="M1416">
        <v>0</v>
      </c>
      <c r="N1416" s="11">
        <f>_xlfn.SWITCH(Sales[[#This Row],[Subscription Type]],"Basic",10,"Premium",10,"Business",25,"Enterprise",27)</f>
        <v>10</v>
      </c>
      <c r="O1416">
        <f>IF(Sales[[#This Row],[Number of Users]]-Sales[[#This Row],[Licenses Bought]]&lt;0,0,Sales[[#This Row],[Number of Users]]-Sales[[#This Row],[Licenses Bought]])</f>
        <v>10</v>
      </c>
      <c r="P1416" s="3">
        <f>IF(Sales[[#This Row],[Sales Month]]=MAX(Sales[Sales Month]),Sales[[#This Row],[Upsell $ Per Non-Paying User]]*Sales[[#This Row],[Non-Paying Users]],0)</f>
        <v>0</v>
      </c>
      <c r="Q1416" t="str">
        <f>_xlfn.IFS(Sales[[#This Row],[Current Upsell $]]=0," ",Sales[[#This Row],[Current Upsell $]]&gt;=400,"High",Sales[[#This Row],[Current Upsell $]]&gt;=100,"Medium",Sales[[#This Row],[Current Upsell $]]&lt;100,"Low")</f>
        <v xml:space="preserve"> </v>
      </c>
      <c r="R1416" t="str">
        <f>IF(Sales[[#This Row],[Current Upsell $]]&gt;0,_xlfn.TEXTJOIN(" ",FALSE,Sales[[#This Row],[Subscription Type]],Sales[[#This Row],[Upsell Priority]],TEXT(Sales[[#This Row],[Current Upsell $]],"$#")),"")</f>
        <v/>
      </c>
    </row>
    <row r="1417" spans="1:18" x14ac:dyDescent="0.25">
      <c r="A1417">
        <v>100154</v>
      </c>
      <c r="B1417" t="s">
        <v>0</v>
      </c>
      <c r="D1417" s="1"/>
      <c r="E1417" s="1"/>
      <c r="F1417">
        <v>6</v>
      </c>
      <c r="G1417">
        <v>8</v>
      </c>
      <c r="H1417" s="1">
        <v>44105</v>
      </c>
      <c r="I1417" s="1">
        <v>44378</v>
      </c>
      <c r="J1417">
        <v>9</v>
      </c>
      <c r="K1417">
        <v>0</v>
      </c>
      <c r="L1417" s="1">
        <v>44166</v>
      </c>
      <c r="M1417">
        <v>60</v>
      </c>
      <c r="N1417" s="11">
        <f>_xlfn.SWITCH(Sales[[#This Row],[Subscription Type]],"Basic",10,"Premium",10,"Business",25,"Enterprise",27)</f>
        <v>10</v>
      </c>
      <c r="O1417">
        <f>IF(Sales[[#This Row],[Number of Users]]-Sales[[#This Row],[Licenses Bought]]&lt;0,0,Sales[[#This Row],[Number of Users]]-Sales[[#This Row],[Licenses Bought]])</f>
        <v>2</v>
      </c>
      <c r="P1417" s="3">
        <f>IF(Sales[[#This Row],[Sales Month]]=MAX(Sales[Sales Month]),Sales[[#This Row],[Upsell $ Per Non-Paying User]]*Sales[[#This Row],[Non-Paying Users]],0)</f>
        <v>0</v>
      </c>
      <c r="Q1417" t="str">
        <f>_xlfn.IFS(Sales[[#This Row],[Current Upsell $]]=0," ",Sales[[#This Row],[Current Upsell $]]&gt;=400,"High",Sales[[#This Row],[Current Upsell $]]&gt;=100,"Medium",Sales[[#This Row],[Current Upsell $]]&lt;100,"Low")</f>
        <v xml:space="preserve"> </v>
      </c>
      <c r="R1417" t="str">
        <f>IF(Sales[[#This Row],[Current Upsell $]]&gt;0,_xlfn.TEXTJOIN(" ",FALSE,Sales[[#This Row],[Subscription Type]],Sales[[#This Row],[Upsell Priority]],TEXT(Sales[[#This Row],[Current Upsell $]],"$#")),"")</f>
        <v/>
      </c>
    </row>
    <row r="1418" spans="1:18" x14ac:dyDescent="0.25">
      <c r="A1418">
        <v>100155</v>
      </c>
      <c r="B1418" t="s">
        <v>2</v>
      </c>
      <c r="C1418">
        <v>12</v>
      </c>
      <c r="D1418" s="1">
        <v>44501</v>
      </c>
      <c r="E1418" s="1">
        <v>44865</v>
      </c>
      <c r="F1418">
        <v>50</v>
      </c>
      <c r="G1418">
        <v>16</v>
      </c>
      <c r="H1418" s="1">
        <v>44105</v>
      </c>
      <c r="I1418" s="1">
        <v>44378</v>
      </c>
      <c r="J1418">
        <v>9</v>
      </c>
      <c r="K1418">
        <v>0</v>
      </c>
      <c r="L1418" s="1">
        <v>44166</v>
      </c>
      <c r="M1418">
        <v>1110</v>
      </c>
      <c r="N1418" s="11">
        <f>_xlfn.SWITCH(Sales[[#This Row],[Subscription Type]],"Basic",10,"Premium",10,"Business",25,"Enterprise",27)</f>
        <v>27</v>
      </c>
      <c r="O1418">
        <f>IF(Sales[[#This Row],[Number of Users]]-Sales[[#This Row],[Licenses Bought]]&lt;0,0,Sales[[#This Row],[Number of Users]]-Sales[[#This Row],[Licenses Bought]])</f>
        <v>0</v>
      </c>
      <c r="P1418" s="3">
        <f>IF(Sales[[#This Row],[Sales Month]]=MAX(Sales[Sales Month]),Sales[[#This Row],[Upsell $ Per Non-Paying User]]*Sales[[#This Row],[Non-Paying Users]],0)</f>
        <v>0</v>
      </c>
      <c r="Q1418" t="str">
        <f>_xlfn.IFS(Sales[[#This Row],[Current Upsell $]]=0," ",Sales[[#This Row],[Current Upsell $]]&gt;=400,"High",Sales[[#This Row],[Current Upsell $]]&gt;=100,"Medium",Sales[[#This Row],[Current Upsell $]]&lt;100,"Low")</f>
        <v xml:space="preserve"> </v>
      </c>
      <c r="R1418" t="str">
        <f>IF(Sales[[#This Row],[Current Upsell $]]&gt;0,_xlfn.TEXTJOIN(" ",FALSE,Sales[[#This Row],[Subscription Type]],Sales[[#This Row],[Upsell Priority]],TEXT(Sales[[#This Row],[Current Upsell $]],"$#")),"")</f>
        <v/>
      </c>
    </row>
    <row r="1419" spans="1:18" x14ac:dyDescent="0.25">
      <c r="A1419">
        <v>100156</v>
      </c>
      <c r="B1419" t="s">
        <v>3</v>
      </c>
      <c r="F1419">
        <v>0</v>
      </c>
      <c r="G1419">
        <v>5</v>
      </c>
      <c r="H1419" s="1">
        <v>44105</v>
      </c>
      <c r="I1419" s="1">
        <v>44317</v>
      </c>
      <c r="J1419">
        <v>7</v>
      </c>
      <c r="K1419">
        <v>1</v>
      </c>
      <c r="L1419" s="1">
        <v>44166</v>
      </c>
      <c r="M1419">
        <v>0</v>
      </c>
      <c r="N1419" s="11">
        <f>_xlfn.SWITCH(Sales[[#This Row],[Subscription Type]],"Basic",10,"Premium",10,"Business",25,"Enterprise",27)</f>
        <v>10</v>
      </c>
      <c r="O1419">
        <f>IF(Sales[[#This Row],[Number of Users]]-Sales[[#This Row],[Licenses Bought]]&lt;0,0,Sales[[#This Row],[Number of Users]]-Sales[[#This Row],[Licenses Bought]])</f>
        <v>5</v>
      </c>
      <c r="P1419" s="3">
        <f>IF(Sales[[#This Row],[Sales Month]]=MAX(Sales[Sales Month]),Sales[[#This Row],[Upsell $ Per Non-Paying User]]*Sales[[#This Row],[Non-Paying Users]],0)</f>
        <v>0</v>
      </c>
      <c r="Q1419" t="str">
        <f>_xlfn.IFS(Sales[[#This Row],[Current Upsell $]]=0," ",Sales[[#This Row],[Current Upsell $]]&gt;=400,"High",Sales[[#This Row],[Current Upsell $]]&gt;=100,"Medium",Sales[[#This Row],[Current Upsell $]]&lt;100,"Low")</f>
        <v xml:space="preserve"> </v>
      </c>
      <c r="R1419" t="str">
        <f>IF(Sales[[#This Row],[Current Upsell $]]&gt;0,_xlfn.TEXTJOIN(" ",FALSE,Sales[[#This Row],[Subscription Type]],Sales[[#This Row],[Upsell Priority]],TEXT(Sales[[#This Row],[Current Upsell $]],"$#")),"")</f>
        <v/>
      </c>
    </row>
    <row r="1420" spans="1:18" x14ac:dyDescent="0.25">
      <c r="A1420">
        <v>100157</v>
      </c>
      <c r="B1420" t="s">
        <v>3</v>
      </c>
      <c r="F1420">
        <v>0</v>
      </c>
      <c r="G1420">
        <v>2</v>
      </c>
      <c r="H1420" s="1">
        <v>44105</v>
      </c>
      <c r="I1420" s="1">
        <v>44378</v>
      </c>
      <c r="J1420">
        <v>9</v>
      </c>
      <c r="K1420">
        <v>0</v>
      </c>
      <c r="L1420" s="1">
        <v>44166</v>
      </c>
      <c r="M1420">
        <v>0</v>
      </c>
      <c r="N1420" s="11">
        <f>_xlfn.SWITCH(Sales[[#This Row],[Subscription Type]],"Basic",10,"Premium",10,"Business",25,"Enterprise",27)</f>
        <v>10</v>
      </c>
      <c r="O1420">
        <f>IF(Sales[[#This Row],[Number of Users]]-Sales[[#This Row],[Licenses Bought]]&lt;0,0,Sales[[#This Row],[Number of Users]]-Sales[[#This Row],[Licenses Bought]])</f>
        <v>2</v>
      </c>
      <c r="P1420" s="3">
        <f>IF(Sales[[#This Row],[Sales Month]]=MAX(Sales[Sales Month]),Sales[[#This Row],[Upsell $ Per Non-Paying User]]*Sales[[#This Row],[Non-Paying Users]],0)</f>
        <v>0</v>
      </c>
      <c r="Q1420" t="str">
        <f>_xlfn.IFS(Sales[[#This Row],[Current Upsell $]]=0," ",Sales[[#This Row],[Current Upsell $]]&gt;=400,"High",Sales[[#This Row],[Current Upsell $]]&gt;=100,"Medium",Sales[[#This Row],[Current Upsell $]]&lt;100,"Low")</f>
        <v xml:space="preserve"> </v>
      </c>
      <c r="R1420" t="str">
        <f>IF(Sales[[#This Row],[Current Upsell $]]&gt;0,_xlfn.TEXTJOIN(" ",FALSE,Sales[[#This Row],[Subscription Type]],Sales[[#This Row],[Upsell Priority]],TEXT(Sales[[#This Row],[Current Upsell $]],"$#")),"")</f>
        <v/>
      </c>
    </row>
    <row r="1421" spans="1:18" x14ac:dyDescent="0.25">
      <c r="A1421">
        <v>100158</v>
      </c>
      <c r="B1421" t="s">
        <v>3</v>
      </c>
      <c r="F1421">
        <v>0</v>
      </c>
      <c r="G1421">
        <v>1</v>
      </c>
      <c r="H1421" s="1">
        <v>44105</v>
      </c>
      <c r="I1421" s="1">
        <v>44348</v>
      </c>
      <c r="J1421">
        <v>8</v>
      </c>
      <c r="K1421">
        <v>0</v>
      </c>
      <c r="L1421" s="1">
        <v>44166</v>
      </c>
      <c r="M1421">
        <v>0</v>
      </c>
      <c r="N1421" s="11">
        <f>_xlfn.SWITCH(Sales[[#This Row],[Subscription Type]],"Basic",10,"Premium",10,"Business",25,"Enterprise",27)</f>
        <v>10</v>
      </c>
      <c r="O1421">
        <f>IF(Sales[[#This Row],[Number of Users]]-Sales[[#This Row],[Licenses Bought]]&lt;0,0,Sales[[#This Row],[Number of Users]]-Sales[[#This Row],[Licenses Bought]])</f>
        <v>1</v>
      </c>
      <c r="P1421" s="3">
        <f>IF(Sales[[#This Row],[Sales Month]]=MAX(Sales[Sales Month]),Sales[[#This Row],[Upsell $ Per Non-Paying User]]*Sales[[#This Row],[Non-Paying Users]],0)</f>
        <v>0</v>
      </c>
      <c r="Q1421" t="str">
        <f>_xlfn.IFS(Sales[[#This Row],[Current Upsell $]]=0," ",Sales[[#This Row],[Current Upsell $]]&gt;=400,"High",Sales[[#This Row],[Current Upsell $]]&gt;=100,"Medium",Sales[[#This Row],[Current Upsell $]]&lt;100,"Low")</f>
        <v xml:space="preserve"> </v>
      </c>
      <c r="R1421" t="str">
        <f>IF(Sales[[#This Row],[Current Upsell $]]&gt;0,_xlfn.TEXTJOIN(" ",FALSE,Sales[[#This Row],[Subscription Type]],Sales[[#This Row],[Upsell Priority]],TEXT(Sales[[#This Row],[Current Upsell $]],"$#")),"")</f>
        <v/>
      </c>
    </row>
    <row r="1422" spans="1:18" x14ac:dyDescent="0.25">
      <c r="A1422">
        <v>100159</v>
      </c>
      <c r="B1422" t="s">
        <v>3</v>
      </c>
      <c r="F1422">
        <v>0</v>
      </c>
      <c r="G1422">
        <v>2</v>
      </c>
      <c r="H1422" s="1">
        <v>44105</v>
      </c>
      <c r="I1422" s="1">
        <v>44378</v>
      </c>
      <c r="J1422">
        <v>9</v>
      </c>
      <c r="K1422">
        <v>0</v>
      </c>
      <c r="L1422" s="1">
        <v>44166</v>
      </c>
      <c r="M1422">
        <v>0</v>
      </c>
      <c r="N1422" s="11">
        <f>_xlfn.SWITCH(Sales[[#This Row],[Subscription Type]],"Basic",10,"Premium",10,"Business",25,"Enterprise",27)</f>
        <v>10</v>
      </c>
      <c r="O1422">
        <f>IF(Sales[[#This Row],[Number of Users]]-Sales[[#This Row],[Licenses Bought]]&lt;0,0,Sales[[#This Row],[Number of Users]]-Sales[[#This Row],[Licenses Bought]])</f>
        <v>2</v>
      </c>
      <c r="P1422" s="3">
        <f>IF(Sales[[#This Row],[Sales Month]]=MAX(Sales[Sales Month]),Sales[[#This Row],[Upsell $ Per Non-Paying User]]*Sales[[#This Row],[Non-Paying Users]],0)</f>
        <v>0</v>
      </c>
      <c r="Q1422" t="str">
        <f>_xlfn.IFS(Sales[[#This Row],[Current Upsell $]]=0," ",Sales[[#This Row],[Current Upsell $]]&gt;=400,"High",Sales[[#This Row],[Current Upsell $]]&gt;=100,"Medium",Sales[[#This Row],[Current Upsell $]]&lt;100,"Low")</f>
        <v xml:space="preserve"> </v>
      </c>
      <c r="R1422" t="str">
        <f>IF(Sales[[#This Row],[Current Upsell $]]&gt;0,_xlfn.TEXTJOIN(" ",FALSE,Sales[[#This Row],[Subscription Type]],Sales[[#This Row],[Upsell Priority]],TEXT(Sales[[#This Row],[Current Upsell $]],"$#")),"")</f>
        <v/>
      </c>
    </row>
    <row r="1423" spans="1:18" x14ac:dyDescent="0.25">
      <c r="A1423">
        <v>100160</v>
      </c>
      <c r="B1423" t="s">
        <v>3</v>
      </c>
      <c r="F1423">
        <v>0</v>
      </c>
      <c r="G1423">
        <v>2</v>
      </c>
      <c r="H1423" s="1">
        <v>44105</v>
      </c>
      <c r="I1423" s="1">
        <v>44378</v>
      </c>
      <c r="J1423">
        <v>9</v>
      </c>
      <c r="K1423">
        <v>0</v>
      </c>
      <c r="L1423" s="1">
        <v>44166</v>
      </c>
      <c r="M1423">
        <v>0</v>
      </c>
      <c r="N1423" s="11">
        <f>_xlfn.SWITCH(Sales[[#This Row],[Subscription Type]],"Basic",10,"Premium",10,"Business",25,"Enterprise",27)</f>
        <v>10</v>
      </c>
      <c r="O1423">
        <f>IF(Sales[[#This Row],[Number of Users]]-Sales[[#This Row],[Licenses Bought]]&lt;0,0,Sales[[#This Row],[Number of Users]]-Sales[[#This Row],[Licenses Bought]])</f>
        <v>2</v>
      </c>
      <c r="P1423" s="3">
        <f>IF(Sales[[#This Row],[Sales Month]]=MAX(Sales[Sales Month]),Sales[[#This Row],[Upsell $ Per Non-Paying User]]*Sales[[#This Row],[Non-Paying Users]],0)</f>
        <v>0</v>
      </c>
      <c r="Q1423" t="str">
        <f>_xlfn.IFS(Sales[[#This Row],[Current Upsell $]]=0," ",Sales[[#This Row],[Current Upsell $]]&gt;=400,"High",Sales[[#This Row],[Current Upsell $]]&gt;=100,"Medium",Sales[[#This Row],[Current Upsell $]]&lt;100,"Low")</f>
        <v xml:space="preserve"> </v>
      </c>
      <c r="R1423" t="str">
        <f>IF(Sales[[#This Row],[Current Upsell $]]&gt;0,_xlfn.TEXTJOIN(" ",FALSE,Sales[[#This Row],[Subscription Type]],Sales[[#This Row],[Upsell Priority]],TEXT(Sales[[#This Row],[Current Upsell $]],"$#")),"")</f>
        <v/>
      </c>
    </row>
    <row r="1424" spans="1:18" x14ac:dyDescent="0.25">
      <c r="A1424">
        <v>100161</v>
      </c>
      <c r="B1424" t="s">
        <v>3</v>
      </c>
      <c r="F1424">
        <v>0</v>
      </c>
      <c r="G1424">
        <v>2</v>
      </c>
      <c r="H1424" s="1">
        <v>44105</v>
      </c>
      <c r="I1424" s="1">
        <v>44348</v>
      </c>
      <c r="J1424">
        <v>8</v>
      </c>
      <c r="K1424">
        <v>0</v>
      </c>
      <c r="L1424" s="1">
        <v>44166</v>
      </c>
      <c r="M1424">
        <v>0</v>
      </c>
      <c r="N1424" s="11">
        <f>_xlfn.SWITCH(Sales[[#This Row],[Subscription Type]],"Basic",10,"Premium",10,"Business",25,"Enterprise",27)</f>
        <v>10</v>
      </c>
      <c r="O1424">
        <f>IF(Sales[[#This Row],[Number of Users]]-Sales[[#This Row],[Licenses Bought]]&lt;0,0,Sales[[#This Row],[Number of Users]]-Sales[[#This Row],[Licenses Bought]])</f>
        <v>2</v>
      </c>
      <c r="P1424" s="3">
        <f>IF(Sales[[#This Row],[Sales Month]]=MAX(Sales[Sales Month]),Sales[[#This Row],[Upsell $ Per Non-Paying User]]*Sales[[#This Row],[Non-Paying Users]],0)</f>
        <v>0</v>
      </c>
      <c r="Q1424" t="str">
        <f>_xlfn.IFS(Sales[[#This Row],[Current Upsell $]]=0," ",Sales[[#This Row],[Current Upsell $]]&gt;=400,"High",Sales[[#This Row],[Current Upsell $]]&gt;=100,"Medium",Sales[[#This Row],[Current Upsell $]]&lt;100,"Low")</f>
        <v xml:space="preserve"> </v>
      </c>
      <c r="R1424" t="str">
        <f>IF(Sales[[#This Row],[Current Upsell $]]&gt;0,_xlfn.TEXTJOIN(" ",FALSE,Sales[[#This Row],[Subscription Type]],Sales[[#This Row],[Upsell Priority]],TEXT(Sales[[#This Row],[Current Upsell $]],"$#")),"")</f>
        <v/>
      </c>
    </row>
    <row r="1425" spans="1:18" x14ac:dyDescent="0.25">
      <c r="A1425">
        <v>100162</v>
      </c>
      <c r="B1425" t="s">
        <v>3</v>
      </c>
      <c r="F1425">
        <v>0</v>
      </c>
      <c r="G1425">
        <v>2</v>
      </c>
      <c r="H1425" s="1">
        <v>44105</v>
      </c>
      <c r="I1425" s="1">
        <v>44378</v>
      </c>
      <c r="J1425">
        <v>9</v>
      </c>
      <c r="K1425">
        <v>0</v>
      </c>
      <c r="L1425" s="1">
        <v>44166</v>
      </c>
      <c r="M1425">
        <v>0</v>
      </c>
      <c r="N1425" s="11">
        <f>_xlfn.SWITCH(Sales[[#This Row],[Subscription Type]],"Basic",10,"Premium",10,"Business",25,"Enterprise",27)</f>
        <v>10</v>
      </c>
      <c r="O1425">
        <f>IF(Sales[[#This Row],[Number of Users]]-Sales[[#This Row],[Licenses Bought]]&lt;0,0,Sales[[#This Row],[Number of Users]]-Sales[[#This Row],[Licenses Bought]])</f>
        <v>2</v>
      </c>
      <c r="P1425" s="3">
        <f>IF(Sales[[#This Row],[Sales Month]]=MAX(Sales[Sales Month]),Sales[[#This Row],[Upsell $ Per Non-Paying User]]*Sales[[#This Row],[Non-Paying Users]],0)</f>
        <v>0</v>
      </c>
      <c r="Q1425" t="str">
        <f>_xlfn.IFS(Sales[[#This Row],[Current Upsell $]]=0," ",Sales[[#This Row],[Current Upsell $]]&gt;=400,"High",Sales[[#This Row],[Current Upsell $]]&gt;=100,"Medium",Sales[[#This Row],[Current Upsell $]]&lt;100,"Low")</f>
        <v xml:space="preserve"> </v>
      </c>
      <c r="R1425" t="str">
        <f>IF(Sales[[#This Row],[Current Upsell $]]&gt;0,_xlfn.TEXTJOIN(" ",FALSE,Sales[[#This Row],[Subscription Type]],Sales[[#This Row],[Upsell Priority]],TEXT(Sales[[#This Row],[Current Upsell $]],"$#")),"")</f>
        <v/>
      </c>
    </row>
    <row r="1426" spans="1:18" x14ac:dyDescent="0.25">
      <c r="A1426">
        <v>100164</v>
      </c>
      <c r="B1426" t="s">
        <v>0</v>
      </c>
      <c r="D1426" s="1"/>
      <c r="E1426" s="1"/>
      <c r="F1426">
        <v>10</v>
      </c>
      <c r="G1426">
        <v>30</v>
      </c>
      <c r="H1426" s="1">
        <v>44136</v>
      </c>
      <c r="I1426" s="1">
        <v>44378</v>
      </c>
      <c r="J1426">
        <v>8</v>
      </c>
      <c r="K1426">
        <v>0</v>
      </c>
      <c r="L1426" s="1">
        <v>44166</v>
      </c>
      <c r="M1426">
        <v>100</v>
      </c>
      <c r="N1426" s="11">
        <f>_xlfn.SWITCH(Sales[[#This Row],[Subscription Type]],"Basic",10,"Premium",10,"Business",25,"Enterprise",27)</f>
        <v>10</v>
      </c>
      <c r="O1426">
        <f>IF(Sales[[#This Row],[Number of Users]]-Sales[[#This Row],[Licenses Bought]]&lt;0,0,Sales[[#This Row],[Number of Users]]-Sales[[#This Row],[Licenses Bought]])</f>
        <v>20</v>
      </c>
      <c r="P1426" s="3">
        <f>IF(Sales[[#This Row],[Sales Month]]=MAX(Sales[Sales Month]),Sales[[#This Row],[Upsell $ Per Non-Paying User]]*Sales[[#This Row],[Non-Paying Users]],0)</f>
        <v>0</v>
      </c>
      <c r="Q1426" t="str">
        <f>_xlfn.IFS(Sales[[#This Row],[Current Upsell $]]=0," ",Sales[[#This Row],[Current Upsell $]]&gt;=400,"High",Sales[[#This Row],[Current Upsell $]]&gt;=100,"Medium",Sales[[#This Row],[Current Upsell $]]&lt;100,"Low")</f>
        <v xml:space="preserve"> </v>
      </c>
      <c r="R1426" t="str">
        <f>IF(Sales[[#This Row],[Current Upsell $]]&gt;0,_xlfn.TEXTJOIN(" ",FALSE,Sales[[#This Row],[Subscription Type]],Sales[[#This Row],[Upsell Priority]],TEXT(Sales[[#This Row],[Current Upsell $]],"$#")),"")</f>
        <v/>
      </c>
    </row>
    <row r="1427" spans="1:18" x14ac:dyDescent="0.25">
      <c r="A1427">
        <v>100165</v>
      </c>
      <c r="B1427" t="s">
        <v>0</v>
      </c>
      <c r="D1427" s="1"/>
      <c r="E1427" s="1"/>
      <c r="F1427">
        <v>16</v>
      </c>
      <c r="G1427">
        <v>43</v>
      </c>
      <c r="H1427" s="1">
        <v>44136</v>
      </c>
      <c r="I1427" s="1">
        <v>44378</v>
      </c>
      <c r="J1427">
        <v>8</v>
      </c>
      <c r="K1427">
        <v>0</v>
      </c>
      <c r="L1427" s="1">
        <v>44166</v>
      </c>
      <c r="M1427">
        <v>160</v>
      </c>
      <c r="N1427" s="11">
        <f>_xlfn.SWITCH(Sales[[#This Row],[Subscription Type]],"Basic",10,"Premium",10,"Business",25,"Enterprise",27)</f>
        <v>10</v>
      </c>
      <c r="O1427">
        <f>IF(Sales[[#This Row],[Number of Users]]-Sales[[#This Row],[Licenses Bought]]&lt;0,0,Sales[[#This Row],[Number of Users]]-Sales[[#This Row],[Licenses Bought]])</f>
        <v>27</v>
      </c>
      <c r="P1427" s="3">
        <f>IF(Sales[[#This Row],[Sales Month]]=MAX(Sales[Sales Month]),Sales[[#This Row],[Upsell $ Per Non-Paying User]]*Sales[[#This Row],[Non-Paying Users]],0)</f>
        <v>0</v>
      </c>
      <c r="Q1427" t="str">
        <f>_xlfn.IFS(Sales[[#This Row],[Current Upsell $]]=0," ",Sales[[#This Row],[Current Upsell $]]&gt;=400,"High",Sales[[#This Row],[Current Upsell $]]&gt;=100,"Medium",Sales[[#This Row],[Current Upsell $]]&lt;100,"Low")</f>
        <v xml:space="preserve"> </v>
      </c>
      <c r="R1427" t="str">
        <f>IF(Sales[[#This Row],[Current Upsell $]]&gt;0,_xlfn.TEXTJOIN(" ",FALSE,Sales[[#This Row],[Subscription Type]],Sales[[#This Row],[Upsell Priority]],TEXT(Sales[[#This Row],[Current Upsell $]],"$#")),"")</f>
        <v/>
      </c>
    </row>
    <row r="1428" spans="1:18" x14ac:dyDescent="0.25">
      <c r="A1428">
        <v>100166</v>
      </c>
      <c r="B1428" t="s">
        <v>0</v>
      </c>
      <c r="D1428" s="1"/>
      <c r="E1428" s="1"/>
      <c r="F1428">
        <v>6</v>
      </c>
      <c r="G1428">
        <v>17</v>
      </c>
      <c r="H1428" s="1">
        <v>44136</v>
      </c>
      <c r="I1428" s="1">
        <v>44378</v>
      </c>
      <c r="J1428">
        <v>8</v>
      </c>
      <c r="K1428">
        <v>0</v>
      </c>
      <c r="L1428" s="1">
        <v>44166</v>
      </c>
      <c r="M1428">
        <v>60</v>
      </c>
      <c r="N1428" s="11">
        <f>_xlfn.SWITCH(Sales[[#This Row],[Subscription Type]],"Basic",10,"Premium",10,"Business",25,"Enterprise",27)</f>
        <v>10</v>
      </c>
      <c r="O1428">
        <f>IF(Sales[[#This Row],[Number of Users]]-Sales[[#This Row],[Licenses Bought]]&lt;0,0,Sales[[#This Row],[Number of Users]]-Sales[[#This Row],[Licenses Bought]])</f>
        <v>11</v>
      </c>
      <c r="P1428" s="3">
        <f>IF(Sales[[#This Row],[Sales Month]]=MAX(Sales[Sales Month]),Sales[[#This Row],[Upsell $ Per Non-Paying User]]*Sales[[#This Row],[Non-Paying Users]],0)</f>
        <v>0</v>
      </c>
      <c r="Q1428" t="str">
        <f>_xlfn.IFS(Sales[[#This Row],[Current Upsell $]]=0," ",Sales[[#This Row],[Current Upsell $]]&gt;=400,"High",Sales[[#This Row],[Current Upsell $]]&gt;=100,"Medium",Sales[[#This Row],[Current Upsell $]]&lt;100,"Low")</f>
        <v xml:space="preserve"> </v>
      </c>
      <c r="R1428" t="str">
        <f>IF(Sales[[#This Row],[Current Upsell $]]&gt;0,_xlfn.TEXTJOIN(" ",FALSE,Sales[[#This Row],[Subscription Type]],Sales[[#This Row],[Upsell Priority]],TEXT(Sales[[#This Row],[Current Upsell $]],"$#")),"")</f>
        <v/>
      </c>
    </row>
    <row r="1429" spans="1:18" x14ac:dyDescent="0.25">
      <c r="A1429">
        <v>100167</v>
      </c>
      <c r="B1429" t="s">
        <v>2</v>
      </c>
      <c r="C1429">
        <v>12</v>
      </c>
      <c r="D1429" s="1">
        <v>44409</v>
      </c>
      <c r="E1429" s="1">
        <v>44773</v>
      </c>
      <c r="F1429">
        <v>80</v>
      </c>
      <c r="G1429">
        <v>74</v>
      </c>
      <c r="H1429" s="1">
        <v>44136</v>
      </c>
      <c r="I1429" s="1">
        <v>44378</v>
      </c>
      <c r="J1429">
        <v>8</v>
      </c>
      <c r="K1429">
        <v>0</v>
      </c>
      <c r="L1429" s="1">
        <v>44166</v>
      </c>
      <c r="M1429">
        <v>630</v>
      </c>
      <c r="N1429" s="11">
        <f>_xlfn.SWITCH(Sales[[#This Row],[Subscription Type]],"Basic",10,"Premium",10,"Business",25,"Enterprise",27)</f>
        <v>27</v>
      </c>
      <c r="O1429">
        <f>IF(Sales[[#This Row],[Number of Users]]-Sales[[#This Row],[Licenses Bought]]&lt;0,0,Sales[[#This Row],[Number of Users]]-Sales[[#This Row],[Licenses Bought]])</f>
        <v>0</v>
      </c>
      <c r="P1429" s="3">
        <f>IF(Sales[[#This Row],[Sales Month]]=MAX(Sales[Sales Month]),Sales[[#This Row],[Upsell $ Per Non-Paying User]]*Sales[[#This Row],[Non-Paying Users]],0)</f>
        <v>0</v>
      </c>
      <c r="Q1429" t="str">
        <f>_xlfn.IFS(Sales[[#This Row],[Current Upsell $]]=0," ",Sales[[#This Row],[Current Upsell $]]&gt;=400,"High",Sales[[#This Row],[Current Upsell $]]&gt;=100,"Medium",Sales[[#This Row],[Current Upsell $]]&lt;100,"Low")</f>
        <v xml:space="preserve"> </v>
      </c>
      <c r="R1429" t="str">
        <f>IF(Sales[[#This Row],[Current Upsell $]]&gt;0,_xlfn.TEXTJOIN(" ",FALSE,Sales[[#This Row],[Subscription Type]],Sales[[#This Row],[Upsell Priority]],TEXT(Sales[[#This Row],[Current Upsell $]],"$#")),"")</f>
        <v/>
      </c>
    </row>
    <row r="1430" spans="1:18" x14ac:dyDescent="0.25">
      <c r="A1430">
        <v>100168</v>
      </c>
      <c r="B1430" t="s">
        <v>3</v>
      </c>
      <c r="F1430">
        <v>0</v>
      </c>
      <c r="G1430">
        <v>1</v>
      </c>
      <c r="H1430" s="1">
        <v>44136</v>
      </c>
      <c r="I1430" s="1">
        <v>44166</v>
      </c>
      <c r="J1430">
        <v>1</v>
      </c>
      <c r="K1430">
        <v>6</v>
      </c>
      <c r="L1430" s="1">
        <v>44166</v>
      </c>
      <c r="M1430">
        <v>0</v>
      </c>
      <c r="N1430" s="11">
        <f>_xlfn.SWITCH(Sales[[#This Row],[Subscription Type]],"Basic",10,"Premium",10,"Business",25,"Enterprise",27)</f>
        <v>10</v>
      </c>
      <c r="O1430">
        <f>IF(Sales[[#This Row],[Number of Users]]-Sales[[#This Row],[Licenses Bought]]&lt;0,0,Sales[[#This Row],[Number of Users]]-Sales[[#This Row],[Licenses Bought]])</f>
        <v>1</v>
      </c>
      <c r="P1430" s="3">
        <f>IF(Sales[[#This Row],[Sales Month]]=MAX(Sales[Sales Month]),Sales[[#This Row],[Upsell $ Per Non-Paying User]]*Sales[[#This Row],[Non-Paying Users]],0)</f>
        <v>0</v>
      </c>
      <c r="Q1430" t="str">
        <f>_xlfn.IFS(Sales[[#This Row],[Current Upsell $]]=0," ",Sales[[#This Row],[Current Upsell $]]&gt;=400,"High",Sales[[#This Row],[Current Upsell $]]&gt;=100,"Medium",Sales[[#This Row],[Current Upsell $]]&lt;100,"Low")</f>
        <v xml:space="preserve"> </v>
      </c>
      <c r="R1430" t="str">
        <f>IF(Sales[[#This Row],[Current Upsell $]]&gt;0,_xlfn.TEXTJOIN(" ",FALSE,Sales[[#This Row],[Subscription Type]],Sales[[#This Row],[Upsell Priority]],TEXT(Sales[[#This Row],[Current Upsell $]],"$#")),"")</f>
        <v/>
      </c>
    </row>
    <row r="1431" spans="1:18" x14ac:dyDescent="0.25">
      <c r="A1431">
        <v>100169</v>
      </c>
      <c r="B1431" t="s">
        <v>0</v>
      </c>
      <c r="F1431">
        <v>1</v>
      </c>
      <c r="G1431">
        <v>2</v>
      </c>
      <c r="H1431" s="1">
        <v>44136</v>
      </c>
      <c r="I1431" s="1">
        <v>44317</v>
      </c>
      <c r="J1431">
        <v>6</v>
      </c>
      <c r="K1431">
        <v>1</v>
      </c>
      <c r="L1431" s="1">
        <v>44166</v>
      </c>
      <c r="M1431">
        <v>10</v>
      </c>
      <c r="N1431" s="11">
        <f>_xlfn.SWITCH(Sales[[#This Row],[Subscription Type]],"Basic",10,"Premium",10,"Business",25,"Enterprise",27)</f>
        <v>10</v>
      </c>
      <c r="O1431">
        <f>IF(Sales[[#This Row],[Number of Users]]-Sales[[#This Row],[Licenses Bought]]&lt;0,0,Sales[[#This Row],[Number of Users]]-Sales[[#This Row],[Licenses Bought]])</f>
        <v>1</v>
      </c>
      <c r="P1431" s="3">
        <f>IF(Sales[[#This Row],[Sales Month]]=MAX(Sales[Sales Month]),Sales[[#This Row],[Upsell $ Per Non-Paying User]]*Sales[[#This Row],[Non-Paying Users]],0)</f>
        <v>0</v>
      </c>
      <c r="Q1431" t="str">
        <f>_xlfn.IFS(Sales[[#This Row],[Current Upsell $]]=0," ",Sales[[#This Row],[Current Upsell $]]&gt;=400,"High",Sales[[#This Row],[Current Upsell $]]&gt;=100,"Medium",Sales[[#This Row],[Current Upsell $]]&lt;100,"Low")</f>
        <v xml:space="preserve"> </v>
      </c>
      <c r="R1431" t="str">
        <f>IF(Sales[[#This Row],[Current Upsell $]]&gt;0,_xlfn.TEXTJOIN(" ",FALSE,Sales[[#This Row],[Subscription Type]],Sales[[#This Row],[Upsell Priority]],TEXT(Sales[[#This Row],[Current Upsell $]],"$#")),"")</f>
        <v/>
      </c>
    </row>
    <row r="1432" spans="1:18" x14ac:dyDescent="0.25">
      <c r="A1432">
        <v>100170</v>
      </c>
      <c r="B1432" t="s">
        <v>0</v>
      </c>
      <c r="D1432" s="1"/>
      <c r="E1432" s="1"/>
      <c r="F1432">
        <v>1</v>
      </c>
      <c r="G1432">
        <v>2</v>
      </c>
      <c r="H1432" s="1">
        <v>44136</v>
      </c>
      <c r="I1432" s="1">
        <v>44378</v>
      </c>
      <c r="J1432">
        <v>8</v>
      </c>
      <c r="K1432">
        <v>0</v>
      </c>
      <c r="L1432" s="1">
        <v>44166</v>
      </c>
      <c r="M1432">
        <v>10</v>
      </c>
      <c r="N1432" s="11">
        <f>_xlfn.SWITCH(Sales[[#This Row],[Subscription Type]],"Basic",10,"Premium",10,"Business",25,"Enterprise",27)</f>
        <v>10</v>
      </c>
      <c r="O1432">
        <f>IF(Sales[[#This Row],[Number of Users]]-Sales[[#This Row],[Licenses Bought]]&lt;0,0,Sales[[#This Row],[Number of Users]]-Sales[[#This Row],[Licenses Bought]])</f>
        <v>1</v>
      </c>
      <c r="P1432" s="3">
        <f>IF(Sales[[#This Row],[Sales Month]]=MAX(Sales[Sales Month]),Sales[[#This Row],[Upsell $ Per Non-Paying User]]*Sales[[#This Row],[Non-Paying Users]],0)</f>
        <v>0</v>
      </c>
      <c r="Q1432" t="str">
        <f>_xlfn.IFS(Sales[[#This Row],[Current Upsell $]]=0," ",Sales[[#This Row],[Current Upsell $]]&gt;=400,"High",Sales[[#This Row],[Current Upsell $]]&gt;=100,"Medium",Sales[[#This Row],[Current Upsell $]]&lt;100,"Low")</f>
        <v xml:space="preserve"> </v>
      </c>
      <c r="R1432" t="str">
        <f>IF(Sales[[#This Row],[Current Upsell $]]&gt;0,_xlfn.TEXTJOIN(" ",FALSE,Sales[[#This Row],[Subscription Type]],Sales[[#This Row],[Upsell Priority]],TEXT(Sales[[#This Row],[Current Upsell $]],"$#")),"")</f>
        <v/>
      </c>
    </row>
    <row r="1433" spans="1:18" x14ac:dyDescent="0.25">
      <c r="A1433">
        <v>100172</v>
      </c>
      <c r="B1433" t="s">
        <v>3</v>
      </c>
      <c r="D1433" s="1"/>
      <c r="E1433" s="1"/>
      <c r="F1433">
        <v>0</v>
      </c>
      <c r="G1433">
        <v>14</v>
      </c>
      <c r="H1433" s="1">
        <v>44166</v>
      </c>
      <c r="I1433" s="1">
        <v>44378</v>
      </c>
      <c r="J1433">
        <v>7</v>
      </c>
      <c r="K1433">
        <v>0</v>
      </c>
      <c r="L1433" s="1">
        <v>44166</v>
      </c>
      <c r="M1433">
        <v>0</v>
      </c>
      <c r="N1433" s="11">
        <f>_xlfn.SWITCH(Sales[[#This Row],[Subscription Type]],"Basic",10,"Premium",10,"Business",25,"Enterprise",27)</f>
        <v>10</v>
      </c>
      <c r="O1433">
        <f>IF(Sales[[#This Row],[Number of Users]]-Sales[[#This Row],[Licenses Bought]]&lt;0,0,Sales[[#This Row],[Number of Users]]-Sales[[#This Row],[Licenses Bought]])</f>
        <v>14</v>
      </c>
      <c r="P1433" s="3">
        <f>IF(Sales[[#This Row],[Sales Month]]=MAX(Sales[Sales Month]),Sales[[#This Row],[Upsell $ Per Non-Paying User]]*Sales[[#This Row],[Non-Paying Users]],0)</f>
        <v>0</v>
      </c>
      <c r="Q1433" t="str">
        <f>_xlfn.IFS(Sales[[#This Row],[Current Upsell $]]=0," ",Sales[[#This Row],[Current Upsell $]]&gt;=400,"High",Sales[[#This Row],[Current Upsell $]]&gt;=100,"Medium",Sales[[#This Row],[Current Upsell $]]&lt;100,"Low")</f>
        <v xml:space="preserve"> </v>
      </c>
      <c r="R1433" t="str">
        <f>IF(Sales[[#This Row],[Current Upsell $]]&gt;0,_xlfn.TEXTJOIN(" ",FALSE,Sales[[#This Row],[Subscription Type]],Sales[[#This Row],[Upsell Priority]],TEXT(Sales[[#This Row],[Current Upsell $]],"$#")),"")</f>
        <v/>
      </c>
    </row>
    <row r="1434" spans="1:18" x14ac:dyDescent="0.25">
      <c r="A1434">
        <v>100173</v>
      </c>
      <c r="B1434" t="s">
        <v>3</v>
      </c>
      <c r="F1434">
        <v>0</v>
      </c>
      <c r="G1434">
        <v>8</v>
      </c>
      <c r="H1434" s="1">
        <v>44166</v>
      </c>
      <c r="I1434" s="1">
        <v>44228</v>
      </c>
      <c r="J1434">
        <v>2</v>
      </c>
      <c r="K1434">
        <v>4</v>
      </c>
      <c r="L1434" s="1">
        <v>44166</v>
      </c>
      <c r="M1434">
        <v>0</v>
      </c>
      <c r="N1434" s="11">
        <f>_xlfn.SWITCH(Sales[[#This Row],[Subscription Type]],"Basic",10,"Premium",10,"Business",25,"Enterprise",27)</f>
        <v>10</v>
      </c>
      <c r="O1434">
        <f>IF(Sales[[#This Row],[Number of Users]]-Sales[[#This Row],[Licenses Bought]]&lt;0,0,Sales[[#This Row],[Number of Users]]-Sales[[#This Row],[Licenses Bought]])</f>
        <v>8</v>
      </c>
      <c r="P1434" s="3">
        <f>IF(Sales[[#This Row],[Sales Month]]=MAX(Sales[Sales Month]),Sales[[#This Row],[Upsell $ Per Non-Paying User]]*Sales[[#This Row],[Non-Paying Users]],0)</f>
        <v>0</v>
      </c>
      <c r="Q1434" t="str">
        <f>_xlfn.IFS(Sales[[#This Row],[Current Upsell $]]=0," ",Sales[[#This Row],[Current Upsell $]]&gt;=400,"High",Sales[[#This Row],[Current Upsell $]]&gt;=100,"Medium",Sales[[#This Row],[Current Upsell $]]&lt;100,"Low")</f>
        <v xml:space="preserve"> </v>
      </c>
      <c r="R1434" t="str">
        <f>IF(Sales[[#This Row],[Current Upsell $]]&gt;0,_xlfn.TEXTJOIN(" ",FALSE,Sales[[#This Row],[Subscription Type]],Sales[[#This Row],[Upsell Priority]],TEXT(Sales[[#This Row],[Current Upsell $]],"$#")),"")</f>
        <v/>
      </c>
    </row>
    <row r="1435" spans="1:18" x14ac:dyDescent="0.25">
      <c r="A1435">
        <v>100174</v>
      </c>
      <c r="B1435" t="s">
        <v>3</v>
      </c>
      <c r="F1435">
        <v>0</v>
      </c>
      <c r="G1435">
        <v>6</v>
      </c>
      <c r="H1435" s="1">
        <v>44166</v>
      </c>
      <c r="I1435" s="1">
        <v>44287</v>
      </c>
      <c r="J1435">
        <v>4</v>
      </c>
      <c r="K1435">
        <v>2</v>
      </c>
      <c r="L1435" s="1">
        <v>44166</v>
      </c>
      <c r="M1435">
        <v>0</v>
      </c>
      <c r="N1435" s="11">
        <f>_xlfn.SWITCH(Sales[[#This Row],[Subscription Type]],"Basic",10,"Premium",10,"Business",25,"Enterprise",27)</f>
        <v>10</v>
      </c>
      <c r="O1435">
        <f>IF(Sales[[#This Row],[Number of Users]]-Sales[[#This Row],[Licenses Bought]]&lt;0,0,Sales[[#This Row],[Number of Users]]-Sales[[#This Row],[Licenses Bought]])</f>
        <v>6</v>
      </c>
      <c r="P1435" s="3">
        <f>IF(Sales[[#This Row],[Sales Month]]=MAX(Sales[Sales Month]),Sales[[#This Row],[Upsell $ Per Non-Paying User]]*Sales[[#This Row],[Non-Paying Users]],0)</f>
        <v>0</v>
      </c>
      <c r="Q1435" t="str">
        <f>_xlfn.IFS(Sales[[#This Row],[Current Upsell $]]=0," ",Sales[[#This Row],[Current Upsell $]]&gt;=400,"High",Sales[[#This Row],[Current Upsell $]]&gt;=100,"Medium",Sales[[#This Row],[Current Upsell $]]&lt;100,"Low")</f>
        <v xml:space="preserve"> </v>
      </c>
      <c r="R1435" t="str">
        <f>IF(Sales[[#This Row],[Current Upsell $]]&gt;0,_xlfn.TEXTJOIN(" ",FALSE,Sales[[#This Row],[Subscription Type]],Sales[[#This Row],[Upsell Priority]],TEXT(Sales[[#This Row],[Current Upsell $]],"$#")),"")</f>
        <v/>
      </c>
    </row>
    <row r="1436" spans="1:18" x14ac:dyDescent="0.25">
      <c r="A1436">
        <v>100175</v>
      </c>
      <c r="B1436" t="s">
        <v>3</v>
      </c>
      <c r="F1436">
        <v>0</v>
      </c>
      <c r="G1436">
        <v>7</v>
      </c>
      <c r="H1436" s="1">
        <v>44166</v>
      </c>
      <c r="I1436" s="1">
        <v>44378</v>
      </c>
      <c r="J1436">
        <v>7</v>
      </c>
      <c r="K1436">
        <v>0</v>
      </c>
      <c r="L1436" s="1">
        <v>44166</v>
      </c>
      <c r="M1436">
        <v>0</v>
      </c>
      <c r="N1436" s="11">
        <f>_xlfn.SWITCH(Sales[[#This Row],[Subscription Type]],"Basic",10,"Premium",10,"Business",25,"Enterprise",27)</f>
        <v>10</v>
      </c>
      <c r="O1436">
        <f>IF(Sales[[#This Row],[Number of Users]]-Sales[[#This Row],[Licenses Bought]]&lt;0,0,Sales[[#This Row],[Number of Users]]-Sales[[#This Row],[Licenses Bought]])</f>
        <v>7</v>
      </c>
      <c r="P1436" s="3">
        <f>IF(Sales[[#This Row],[Sales Month]]=MAX(Sales[Sales Month]),Sales[[#This Row],[Upsell $ Per Non-Paying User]]*Sales[[#This Row],[Non-Paying Users]],0)</f>
        <v>0</v>
      </c>
      <c r="Q1436" t="str">
        <f>_xlfn.IFS(Sales[[#This Row],[Current Upsell $]]=0," ",Sales[[#This Row],[Current Upsell $]]&gt;=400,"High",Sales[[#This Row],[Current Upsell $]]&gt;=100,"Medium",Sales[[#This Row],[Current Upsell $]]&lt;100,"Low")</f>
        <v xml:space="preserve"> </v>
      </c>
      <c r="R1436" t="str">
        <f>IF(Sales[[#This Row],[Current Upsell $]]&gt;0,_xlfn.TEXTJOIN(" ",FALSE,Sales[[#This Row],[Subscription Type]],Sales[[#This Row],[Upsell Priority]],TEXT(Sales[[#This Row],[Current Upsell $]],"$#")),"")</f>
        <v/>
      </c>
    </row>
    <row r="1437" spans="1:18" x14ac:dyDescent="0.25">
      <c r="A1437">
        <v>100176</v>
      </c>
      <c r="B1437" t="s">
        <v>3</v>
      </c>
      <c r="F1437">
        <v>0</v>
      </c>
      <c r="G1437">
        <v>7</v>
      </c>
      <c r="H1437" s="1">
        <v>44166</v>
      </c>
      <c r="I1437" s="1">
        <v>44317</v>
      </c>
      <c r="J1437">
        <v>5</v>
      </c>
      <c r="K1437">
        <v>1</v>
      </c>
      <c r="L1437" s="1">
        <v>44166</v>
      </c>
      <c r="M1437">
        <v>0</v>
      </c>
      <c r="N1437" s="11">
        <f>_xlfn.SWITCH(Sales[[#This Row],[Subscription Type]],"Basic",10,"Premium",10,"Business",25,"Enterprise",27)</f>
        <v>10</v>
      </c>
      <c r="O1437">
        <f>IF(Sales[[#This Row],[Number of Users]]-Sales[[#This Row],[Licenses Bought]]&lt;0,0,Sales[[#This Row],[Number of Users]]-Sales[[#This Row],[Licenses Bought]])</f>
        <v>7</v>
      </c>
      <c r="P1437" s="3">
        <f>IF(Sales[[#This Row],[Sales Month]]=MAX(Sales[Sales Month]),Sales[[#This Row],[Upsell $ Per Non-Paying User]]*Sales[[#This Row],[Non-Paying Users]],0)</f>
        <v>0</v>
      </c>
      <c r="Q1437" t="str">
        <f>_xlfn.IFS(Sales[[#This Row],[Current Upsell $]]=0," ",Sales[[#This Row],[Current Upsell $]]&gt;=400,"High",Sales[[#This Row],[Current Upsell $]]&gt;=100,"Medium",Sales[[#This Row],[Current Upsell $]]&lt;100,"Low")</f>
        <v xml:space="preserve"> </v>
      </c>
      <c r="R1437" t="str">
        <f>IF(Sales[[#This Row],[Current Upsell $]]&gt;0,_xlfn.TEXTJOIN(" ",FALSE,Sales[[#This Row],[Subscription Type]],Sales[[#This Row],[Upsell Priority]],TEXT(Sales[[#This Row],[Current Upsell $]],"$#")),"")</f>
        <v/>
      </c>
    </row>
    <row r="1438" spans="1:18" x14ac:dyDescent="0.25">
      <c r="A1438">
        <v>100177</v>
      </c>
      <c r="B1438" t="s">
        <v>3</v>
      </c>
      <c r="F1438">
        <v>0</v>
      </c>
      <c r="G1438">
        <v>5</v>
      </c>
      <c r="H1438" s="1">
        <v>44166</v>
      </c>
      <c r="I1438" s="1">
        <v>44228</v>
      </c>
      <c r="J1438">
        <v>2</v>
      </c>
      <c r="K1438">
        <v>4</v>
      </c>
      <c r="L1438" s="1">
        <v>44166</v>
      </c>
      <c r="M1438">
        <v>0</v>
      </c>
      <c r="N1438" s="11">
        <f>_xlfn.SWITCH(Sales[[#This Row],[Subscription Type]],"Basic",10,"Premium",10,"Business",25,"Enterprise",27)</f>
        <v>10</v>
      </c>
      <c r="O1438">
        <f>IF(Sales[[#This Row],[Number of Users]]-Sales[[#This Row],[Licenses Bought]]&lt;0,0,Sales[[#This Row],[Number of Users]]-Sales[[#This Row],[Licenses Bought]])</f>
        <v>5</v>
      </c>
      <c r="P1438" s="3">
        <f>IF(Sales[[#This Row],[Sales Month]]=MAX(Sales[Sales Month]),Sales[[#This Row],[Upsell $ Per Non-Paying User]]*Sales[[#This Row],[Non-Paying Users]],0)</f>
        <v>0</v>
      </c>
      <c r="Q1438" t="str">
        <f>_xlfn.IFS(Sales[[#This Row],[Current Upsell $]]=0," ",Sales[[#This Row],[Current Upsell $]]&gt;=400,"High",Sales[[#This Row],[Current Upsell $]]&gt;=100,"Medium",Sales[[#This Row],[Current Upsell $]]&lt;100,"Low")</f>
        <v xml:space="preserve"> </v>
      </c>
      <c r="R1438" t="str">
        <f>IF(Sales[[#This Row],[Current Upsell $]]&gt;0,_xlfn.TEXTJOIN(" ",FALSE,Sales[[#This Row],[Subscription Type]],Sales[[#This Row],[Upsell Priority]],TEXT(Sales[[#This Row],[Current Upsell $]],"$#")),"")</f>
        <v/>
      </c>
    </row>
    <row r="1439" spans="1:18" x14ac:dyDescent="0.25">
      <c r="A1439">
        <v>100178</v>
      </c>
      <c r="B1439" t="s">
        <v>3</v>
      </c>
      <c r="D1439" s="1"/>
      <c r="E1439" s="1"/>
      <c r="F1439">
        <v>0</v>
      </c>
      <c r="G1439">
        <v>5</v>
      </c>
      <c r="H1439" s="1">
        <v>44166</v>
      </c>
      <c r="I1439" s="1">
        <v>44378</v>
      </c>
      <c r="J1439">
        <v>7</v>
      </c>
      <c r="K1439">
        <v>0</v>
      </c>
      <c r="L1439" s="1">
        <v>44166</v>
      </c>
      <c r="M1439">
        <v>0</v>
      </c>
      <c r="N1439" s="11">
        <f>_xlfn.SWITCH(Sales[[#This Row],[Subscription Type]],"Basic",10,"Premium",10,"Business",25,"Enterprise",27)</f>
        <v>10</v>
      </c>
      <c r="O1439">
        <f>IF(Sales[[#This Row],[Number of Users]]-Sales[[#This Row],[Licenses Bought]]&lt;0,0,Sales[[#This Row],[Number of Users]]-Sales[[#This Row],[Licenses Bought]])</f>
        <v>5</v>
      </c>
      <c r="P1439" s="3">
        <f>IF(Sales[[#This Row],[Sales Month]]=MAX(Sales[Sales Month]),Sales[[#This Row],[Upsell $ Per Non-Paying User]]*Sales[[#This Row],[Non-Paying Users]],0)</f>
        <v>0</v>
      </c>
      <c r="Q1439" t="str">
        <f>_xlfn.IFS(Sales[[#This Row],[Current Upsell $]]=0," ",Sales[[#This Row],[Current Upsell $]]&gt;=400,"High",Sales[[#This Row],[Current Upsell $]]&gt;=100,"Medium",Sales[[#This Row],[Current Upsell $]]&lt;100,"Low")</f>
        <v xml:space="preserve"> </v>
      </c>
      <c r="R1439" t="str">
        <f>IF(Sales[[#This Row],[Current Upsell $]]&gt;0,_xlfn.TEXTJOIN(" ",FALSE,Sales[[#This Row],[Subscription Type]],Sales[[#This Row],[Upsell Priority]],TEXT(Sales[[#This Row],[Current Upsell $]],"$#")),"")</f>
        <v/>
      </c>
    </row>
    <row r="1440" spans="1:18" x14ac:dyDescent="0.25">
      <c r="A1440">
        <v>100179</v>
      </c>
      <c r="B1440" t="s">
        <v>3</v>
      </c>
      <c r="F1440">
        <v>0</v>
      </c>
      <c r="G1440">
        <v>3</v>
      </c>
      <c r="H1440" s="1">
        <v>44166</v>
      </c>
      <c r="I1440" s="1">
        <v>44287</v>
      </c>
      <c r="J1440">
        <v>4</v>
      </c>
      <c r="K1440">
        <v>2</v>
      </c>
      <c r="L1440" s="1">
        <v>44166</v>
      </c>
      <c r="M1440">
        <v>0</v>
      </c>
      <c r="N1440" s="11">
        <f>_xlfn.SWITCH(Sales[[#This Row],[Subscription Type]],"Basic",10,"Premium",10,"Business",25,"Enterprise",27)</f>
        <v>10</v>
      </c>
      <c r="O1440">
        <f>IF(Sales[[#This Row],[Number of Users]]-Sales[[#This Row],[Licenses Bought]]&lt;0,0,Sales[[#This Row],[Number of Users]]-Sales[[#This Row],[Licenses Bought]])</f>
        <v>3</v>
      </c>
      <c r="P1440" s="3">
        <f>IF(Sales[[#This Row],[Sales Month]]=MAX(Sales[Sales Month]),Sales[[#This Row],[Upsell $ Per Non-Paying User]]*Sales[[#This Row],[Non-Paying Users]],0)</f>
        <v>0</v>
      </c>
      <c r="Q1440" t="str">
        <f>_xlfn.IFS(Sales[[#This Row],[Current Upsell $]]=0," ",Sales[[#This Row],[Current Upsell $]]&gt;=400,"High",Sales[[#This Row],[Current Upsell $]]&gt;=100,"Medium",Sales[[#This Row],[Current Upsell $]]&lt;100,"Low")</f>
        <v xml:space="preserve"> </v>
      </c>
      <c r="R1440" t="str">
        <f>IF(Sales[[#This Row],[Current Upsell $]]&gt;0,_xlfn.TEXTJOIN(" ",FALSE,Sales[[#This Row],[Subscription Type]],Sales[[#This Row],[Upsell Priority]],TEXT(Sales[[#This Row],[Current Upsell $]],"$#")),"")</f>
        <v/>
      </c>
    </row>
    <row r="1441" spans="1:18" x14ac:dyDescent="0.25">
      <c r="A1441">
        <v>100180</v>
      </c>
      <c r="B1441" t="s">
        <v>3</v>
      </c>
      <c r="F1441">
        <v>0</v>
      </c>
      <c r="G1441">
        <v>2</v>
      </c>
      <c r="H1441" s="1">
        <v>44166</v>
      </c>
      <c r="I1441" s="1">
        <v>44228</v>
      </c>
      <c r="J1441">
        <v>2</v>
      </c>
      <c r="K1441">
        <v>4</v>
      </c>
      <c r="L1441" s="1">
        <v>44166</v>
      </c>
      <c r="M1441">
        <v>0</v>
      </c>
      <c r="N1441" s="11">
        <f>_xlfn.SWITCH(Sales[[#This Row],[Subscription Type]],"Basic",10,"Premium",10,"Business",25,"Enterprise",27)</f>
        <v>10</v>
      </c>
      <c r="O1441">
        <f>IF(Sales[[#This Row],[Number of Users]]-Sales[[#This Row],[Licenses Bought]]&lt;0,0,Sales[[#This Row],[Number of Users]]-Sales[[#This Row],[Licenses Bought]])</f>
        <v>2</v>
      </c>
      <c r="P1441" s="3">
        <f>IF(Sales[[#This Row],[Sales Month]]=MAX(Sales[Sales Month]),Sales[[#This Row],[Upsell $ Per Non-Paying User]]*Sales[[#This Row],[Non-Paying Users]],0)</f>
        <v>0</v>
      </c>
      <c r="Q1441" t="str">
        <f>_xlfn.IFS(Sales[[#This Row],[Current Upsell $]]=0," ",Sales[[#This Row],[Current Upsell $]]&gt;=400,"High",Sales[[#This Row],[Current Upsell $]]&gt;=100,"Medium",Sales[[#This Row],[Current Upsell $]]&lt;100,"Low")</f>
        <v xml:space="preserve"> </v>
      </c>
      <c r="R1441" t="str">
        <f>IF(Sales[[#This Row],[Current Upsell $]]&gt;0,_xlfn.TEXTJOIN(" ",FALSE,Sales[[#This Row],[Subscription Type]],Sales[[#This Row],[Upsell Priority]],TEXT(Sales[[#This Row],[Current Upsell $]],"$#")),"")</f>
        <v/>
      </c>
    </row>
    <row r="1442" spans="1:18" x14ac:dyDescent="0.25">
      <c r="A1442">
        <v>100181</v>
      </c>
      <c r="B1442" t="s">
        <v>3</v>
      </c>
      <c r="F1442">
        <v>0</v>
      </c>
      <c r="G1442">
        <v>2</v>
      </c>
      <c r="H1442" s="1">
        <v>44166</v>
      </c>
      <c r="I1442" s="1">
        <v>44317</v>
      </c>
      <c r="J1442">
        <v>5</v>
      </c>
      <c r="K1442">
        <v>1</v>
      </c>
      <c r="L1442" s="1">
        <v>44166</v>
      </c>
      <c r="M1442">
        <v>0</v>
      </c>
      <c r="N1442" s="11">
        <f>_xlfn.SWITCH(Sales[[#This Row],[Subscription Type]],"Basic",10,"Premium",10,"Business",25,"Enterprise",27)</f>
        <v>10</v>
      </c>
      <c r="O1442">
        <f>IF(Sales[[#This Row],[Number of Users]]-Sales[[#This Row],[Licenses Bought]]&lt;0,0,Sales[[#This Row],[Number of Users]]-Sales[[#This Row],[Licenses Bought]])</f>
        <v>2</v>
      </c>
      <c r="P1442" s="3">
        <f>IF(Sales[[#This Row],[Sales Month]]=MAX(Sales[Sales Month]),Sales[[#This Row],[Upsell $ Per Non-Paying User]]*Sales[[#This Row],[Non-Paying Users]],0)</f>
        <v>0</v>
      </c>
      <c r="Q1442" t="str">
        <f>_xlfn.IFS(Sales[[#This Row],[Current Upsell $]]=0," ",Sales[[#This Row],[Current Upsell $]]&gt;=400,"High",Sales[[#This Row],[Current Upsell $]]&gt;=100,"Medium",Sales[[#This Row],[Current Upsell $]]&lt;100,"Low")</f>
        <v xml:space="preserve"> </v>
      </c>
      <c r="R1442" t="str">
        <f>IF(Sales[[#This Row],[Current Upsell $]]&gt;0,_xlfn.TEXTJOIN(" ",FALSE,Sales[[#This Row],[Subscription Type]],Sales[[#This Row],[Upsell Priority]],TEXT(Sales[[#This Row],[Current Upsell $]],"$#")),"")</f>
        <v/>
      </c>
    </row>
    <row r="1443" spans="1:18" x14ac:dyDescent="0.25">
      <c r="A1443">
        <v>100182</v>
      </c>
      <c r="B1443" t="s">
        <v>3</v>
      </c>
      <c r="F1443">
        <v>0</v>
      </c>
      <c r="G1443">
        <v>2</v>
      </c>
      <c r="H1443" s="1">
        <v>44166</v>
      </c>
      <c r="I1443" s="1">
        <v>44256</v>
      </c>
      <c r="J1443">
        <v>3</v>
      </c>
      <c r="K1443">
        <v>3</v>
      </c>
      <c r="L1443" s="1">
        <v>44166</v>
      </c>
      <c r="M1443">
        <v>0</v>
      </c>
      <c r="N1443" s="11">
        <f>_xlfn.SWITCH(Sales[[#This Row],[Subscription Type]],"Basic",10,"Premium",10,"Business",25,"Enterprise",27)</f>
        <v>10</v>
      </c>
      <c r="O1443">
        <f>IF(Sales[[#This Row],[Number of Users]]-Sales[[#This Row],[Licenses Bought]]&lt;0,0,Sales[[#This Row],[Number of Users]]-Sales[[#This Row],[Licenses Bought]])</f>
        <v>2</v>
      </c>
      <c r="P1443" s="3">
        <f>IF(Sales[[#This Row],[Sales Month]]=MAX(Sales[Sales Month]),Sales[[#This Row],[Upsell $ Per Non-Paying User]]*Sales[[#This Row],[Non-Paying Users]],0)</f>
        <v>0</v>
      </c>
      <c r="Q1443" t="str">
        <f>_xlfn.IFS(Sales[[#This Row],[Current Upsell $]]=0," ",Sales[[#This Row],[Current Upsell $]]&gt;=400,"High",Sales[[#This Row],[Current Upsell $]]&gt;=100,"Medium",Sales[[#This Row],[Current Upsell $]]&lt;100,"Low")</f>
        <v xml:space="preserve"> </v>
      </c>
      <c r="R1443" t="str">
        <f>IF(Sales[[#This Row],[Current Upsell $]]&gt;0,_xlfn.TEXTJOIN(" ",FALSE,Sales[[#This Row],[Subscription Type]],Sales[[#This Row],[Upsell Priority]],TEXT(Sales[[#This Row],[Current Upsell $]],"$#")),"")</f>
        <v/>
      </c>
    </row>
    <row r="1444" spans="1:18" x14ac:dyDescent="0.25">
      <c r="A1444">
        <v>100058</v>
      </c>
      <c r="B1444" t="s">
        <v>1</v>
      </c>
      <c r="D1444" s="1"/>
      <c r="E1444" s="1"/>
      <c r="F1444">
        <v>55</v>
      </c>
      <c r="G1444">
        <v>72</v>
      </c>
      <c r="H1444" s="1">
        <v>44013</v>
      </c>
      <c r="I1444" s="1">
        <v>44378</v>
      </c>
      <c r="J1444">
        <v>12</v>
      </c>
      <c r="K1444">
        <v>0</v>
      </c>
      <c r="L1444" s="1">
        <v>44166</v>
      </c>
      <c r="M1444">
        <v>1375</v>
      </c>
      <c r="N1444" s="11">
        <f>_xlfn.SWITCH(Sales[[#This Row],[Subscription Type]],"Basic",10,"Premium",10,"Business",25,"Enterprise",27)</f>
        <v>25</v>
      </c>
      <c r="O1444">
        <f>IF(Sales[[#This Row],[Number of Users]]-Sales[[#This Row],[Licenses Bought]]&lt;0,0,Sales[[#This Row],[Number of Users]]-Sales[[#This Row],[Licenses Bought]])</f>
        <v>17</v>
      </c>
      <c r="P1444" s="3">
        <f>IF(Sales[[#This Row],[Sales Month]]=MAX(Sales[Sales Month]),Sales[[#This Row],[Upsell $ Per Non-Paying User]]*Sales[[#This Row],[Non-Paying Users]],0)</f>
        <v>0</v>
      </c>
      <c r="Q1444" t="str">
        <f>_xlfn.IFS(Sales[[#This Row],[Current Upsell $]]=0," ",Sales[[#This Row],[Current Upsell $]]&gt;=400,"High",Sales[[#This Row],[Current Upsell $]]&gt;=100,"Medium",Sales[[#This Row],[Current Upsell $]]&lt;100,"Low")</f>
        <v xml:space="preserve"> </v>
      </c>
      <c r="R1444" t="str">
        <f>IF(Sales[[#This Row],[Current Upsell $]]&gt;0,_xlfn.TEXTJOIN(" ",FALSE,Sales[[#This Row],[Subscription Type]],Sales[[#This Row],[Upsell Priority]],TEXT(Sales[[#This Row],[Current Upsell $]],"$#")),"")</f>
        <v/>
      </c>
    </row>
    <row r="1445" spans="1:18" x14ac:dyDescent="0.25">
      <c r="A1445">
        <v>100038</v>
      </c>
      <c r="B1445" t="s">
        <v>1</v>
      </c>
      <c r="D1445" s="1"/>
      <c r="E1445" s="1"/>
      <c r="F1445">
        <v>52</v>
      </c>
      <c r="G1445">
        <v>68</v>
      </c>
      <c r="H1445" s="1">
        <v>43983</v>
      </c>
      <c r="I1445" s="1">
        <v>44378</v>
      </c>
      <c r="J1445">
        <v>13</v>
      </c>
      <c r="K1445">
        <v>0</v>
      </c>
      <c r="L1445" s="1">
        <v>44166</v>
      </c>
      <c r="M1445">
        <v>1300</v>
      </c>
      <c r="N1445" s="11">
        <f>_xlfn.SWITCH(Sales[[#This Row],[Subscription Type]],"Basic",10,"Premium",10,"Business",25,"Enterprise",27)</f>
        <v>25</v>
      </c>
      <c r="O1445">
        <f>IF(Sales[[#This Row],[Number of Users]]-Sales[[#This Row],[Licenses Bought]]&lt;0,0,Sales[[#This Row],[Number of Users]]-Sales[[#This Row],[Licenses Bought]])</f>
        <v>16</v>
      </c>
      <c r="P1445" s="3">
        <f>IF(Sales[[#This Row],[Sales Month]]=MAX(Sales[Sales Month]),Sales[[#This Row],[Upsell $ Per Non-Paying User]]*Sales[[#This Row],[Non-Paying Users]],0)</f>
        <v>0</v>
      </c>
      <c r="Q1445" t="str">
        <f>_xlfn.IFS(Sales[[#This Row],[Current Upsell $]]=0," ",Sales[[#This Row],[Current Upsell $]]&gt;=400,"High",Sales[[#This Row],[Current Upsell $]]&gt;=100,"Medium",Sales[[#This Row],[Current Upsell $]]&lt;100,"Low")</f>
        <v xml:space="preserve"> </v>
      </c>
      <c r="R1445" t="str">
        <f>IF(Sales[[#This Row],[Current Upsell $]]&gt;0,_xlfn.TEXTJOIN(" ",FALSE,Sales[[#This Row],[Subscription Type]],Sales[[#This Row],[Upsell Priority]],TEXT(Sales[[#This Row],[Current Upsell $]],"$#")),"")</f>
        <v/>
      </c>
    </row>
    <row r="1446" spans="1:18" x14ac:dyDescent="0.25">
      <c r="A1446">
        <v>100002</v>
      </c>
      <c r="B1446" t="s">
        <v>3</v>
      </c>
      <c r="F1446">
        <v>0</v>
      </c>
      <c r="G1446">
        <v>2</v>
      </c>
      <c r="H1446" s="1">
        <v>43647</v>
      </c>
      <c r="I1446" s="1">
        <v>44287</v>
      </c>
      <c r="J1446">
        <v>21</v>
      </c>
      <c r="K1446">
        <v>2</v>
      </c>
      <c r="L1446" s="1">
        <v>44136</v>
      </c>
      <c r="M1446">
        <v>0</v>
      </c>
      <c r="N1446" s="11">
        <f>_xlfn.SWITCH(Sales[[#This Row],[Subscription Type]],"Basic",10,"Premium",10,"Business",25,"Enterprise",27)</f>
        <v>10</v>
      </c>
      <c r="O1446">
        <f>IF(Sales[[#This Row],[Number of Users]]-Sales[[#This Row],[Licenses Bought]]&lt;0,0,Sales[[#This Row],[Number of Users]]-Sales[[#This Row],[Licenses Bought]])</f>
        <v>2</v>
      </c>
      <c r="P1446" s="3">
        <f>IF(Sales[[#This Row],[Sales Month]]=MAX(Sales[Sales Month]),Sales[[#This Row],[Upsell $ Per Non-Paying User]]*Sales[[#This Row],[Non-Paying Users]],0)</f>
        <v>0</v>
      </c>
      <c r="Q1446" t="str">
        <f>_xlfn.IFS(Sales[[#This Row],[Current Upsell $]]=0," ",Sales[[#This Row],[Current Upsell $]]&gt;=400,"High",Sales[[#This Row],[Current Upsell $]]&gt;=100,"Medium",Sales[[#This Row],[Current Upsell $]]&lt;100,"Low")</f>
        <v xml:space="preserve"> </v>
      </c>
      <c r="R1446" t="str">
        <f>IF(Sales[[#This Row],[Current Upsell $]]&gt;0,_xlfn.TEXTJOIN(" ",FALSE,Sales[[#This Row],[Subscription Type]],Sales[[#This Row],[Upsell Priority]],TEXT(Sales[[#This Row],[Current Upsell $]],"$#")),"")</f>
        <v/>
      </c>
    </row>
    <row r="1447" spans="1:18" x14ac:dyDescent="0.25">
      <c r="A1447">
        <v>100005</v>
      </c>
      <c r="B1447" t="s">
        <v>1</v>
      </c>
      <c r="D1447" s="1"/>
      <c r="E1447" s="1"/>
      <c r="F1447">
        <v>37</v>
      </c>
      <c r="G1447">
        <v>45</v>
      </c>
      <c r="H1447" s="1">
        <v>43800</v>
      </c>
      <c r="I1447" s="1">
        <v>44378</v>
      </c>
      <c r="J1447">
        <v>19</v>
      </c>
      <c r="K1447">
        <v>0</v>
      </c>
      <c r="L1447" s="1">
        <v>44136</v>
      </c>
      <c r="M1447">
        <v>925</v>
      </c>
      <c r="N1447" s="11">
        <f>_xlfn.SWITCH(Sales[[#This Row],[Subscription Type]],"Basic",10,"Premium",10,"Business",25,"Enterprise",27)</f>
        <v>25</v>
      </c>
      <c r="O1447">
        <f>IF(Sales[[#This Row],[Number of Users]]-Sales[[#This Row],[Licenses Bought]]&lt;0,0,Sales[[#This Row],[Number of Users]]-Sales[[#This Row],[Licenses Bought]])</f>
        <v>8</v>
      </c>
      <c r="P1447" s="3">
        <f>IF(Sales[[#This Row],[Sales Month]]=MAX(Sales[Sales Month]),Sales[[#This Row],[Upsell $ Per Non-Paying User]]*Sales[[#This Row],[Non-Paying Users]],0)</f>
        <v>0</v>
      </c>
      <c r="Q1447" t="str">
        <f>_xlfn.IFS(Sales[[#This Row],[Current Upsell $]]=0," ",Sales[[#This Row],[Current Upsell $]]&gt;=400,"High",Sales[[#This Row],[Current Upsell $]]&gt;=100,"Medium",Sales[[#This Row],[Current Upsell $]]&lt;100,"Low")</f>
        <v xml:space="preserve"> </v>
      </c>
      <c r="R1447" t="str">
        <f>IF(Sales[[#This Row],[Current Upsell $]]&gt;0,_xlfn.TEXTJOIN(" ",FALSE,Sales[[#This Row],[Subscription Type]],Sales[[#This Row],[Upsell Priority]],TEXT(Sales[[#This Row],[Current Upsell $]],"$#")),"")</f>
        <v/>
      </c>
    </row>
    <row r="1448" spans="1:18" x14ac:dyDescent="0.25">
      <c r="A1448">
        <v>100006</v>
      </c>
      <c r="B1448" t="s">
        <v>0</v>
      </c>
      <c r="F1448">
        <v>5</v>
      </c>
      <c r="G1448">
        <v>7</v>
      </c>
      <c r="H1448" s="1">
        <v>43800</v>
      </c>
      <c r="I1448" s="1">
        <v>44287</v>
      </c>
      <c r="J1448">
        <v>16</v>
      </c>
      <c r="K1448">
        <v>2</v>
      </c>
      <c r="L1448" s="1">
        <v>44136</v>
      </c>
      <c r="M1448">
        <v>50</v>
      </c>
      <c r="N1448" s="11">
        <f>_xlfn.SWITCH(Sales[[#This Row],[Subscription Type]],"Basic",10,"Premium",10,"Business",25,"Enterprise",27)</f>
        <v>10</v>
      </c>
      <c r="O1448">
        <f>IF(Sales[[#This Row],[Number of Users]]-Sales[[#This Row],[Licenses Bought]]&lt;0,0,Sales[[#This Row],[Number of Users]]-Sales[[#This Row],[Licenses Bought]])</f>
        <v>2</v>
      </c>
      <c r="P1448" s="3">
        <f>IF(Sales[[#This Row],[Sales Month]]=MAX(Sales[Sales Month]),Sales[[#This Row],[Upsell $ Per Non-Paying User]]*Sales[[#This Row],[Non-Paying Users]],0)</f>
        <v>0</v>
      </c>
      <c r="Q1448" t="str">
        <f>_xlfn.IFS(Sales[[#This Row],[Current Upsell $]]=0," ",Sales[[#This Row],[Current Upsell $]]&gt;=400,"High",Sales[[#This Row],[Current Upsell $]]&gt;=100,"Medium",Sales[[#This Row],[Current Upsell $]]&lt;100,"Low")</f>
        <v xml:space="preserve"> </v>
      </c>
      <c r="R1448" t="str">
        <f>IF(Sales[[#This Row],[Current Upsell $]]&gt;0,_xlfn.TEXTJOIN(" ",FALSE,Sales[[#This Row],[Subscription Type]],Sales[[#This Row],[Upsell Priority]],TEXT(Sales[[#This Row],[Current Upsell $]],"$#")),"")</f>
        <v/>
      </c>
    </row>
    <row r="1449" spans="1:18" x14ac:dyDescent="0.25">
      <c r="A1449">
        <v>100008</v>
      </c>
      <c r="B1449" t="s">
        <v>0</v>
      </c>
      <c r="D1449" s="1"/>
      <c r="E1449" s="1"/>
      <c r="F1449">
        <v>1</v>
      </c>
      <c r="G1449">
        <v>2</v>
      </c>
      <c r="H1449" s="1">
        <v>43831</v>
      </c>
      <c r="I1449" s="1">
        <v>44378</v>
      </c>
      <c r="J1449">
        <v>18</v>
      </c>
      <c r="K1449">
        <v>0</v>
      </c>
      <c r="L1449" s="1">
        <v>44136</v>
      </c>
      <c r="M1449">
        <v>10</v>
      </c>
      <c r="N1449" s="11">
        <f>_xlfn.SWITCH(Sales[[#This Row],[Subscription Type]],"Basic",10,"Premium",10,"Business",25,"Enterprise",27)</f>
        <v>10</v>
      </c>
      <c r="O1449">
        <f>IF(Sales[[#This Row],[Number of Users]]-Sales[[#This Row],[Licenses Bought]]&lt;0,0,Sales[[#This Row],[Number of Users]]-Sales[[#This Row],[Licenses Bought]])</f>
        <v>1</v>
      </c>
      <c r="P1449" s="3">
        <f>IF(Sales[[#This Row],[Sales Month]]=MAX(Sales[Sales Month]),Sales[[#This Row],[Upsell $ Per Non-Paying User]]*Sales[[#This Row],[Non-Paying Users]],0)</f>
        <v>0</v>
      </c>
      <c r="Q1449" t="str">
        <f>_xlfn.IFS(Sales[[#This Row],[Current Upsell $]]=0," ",Sales[[#This Row],[Current Upsell $]]&gt;=400,"High",Sales[[#This Row],[Current Upsell $]]&gt;=100,"Medium",Sales[[#This Row],[Current Upsell $]]&lt;100,"Low")</f>
        <v xml:space="preserve"> </v>
      </c>
      <c r="R1449" t="str">
        <f>IF(Sales[[#This Row],[Current Upsell $]]&gt;0,_xlfn.TEXTJOIN(" ",FALSE,Sales[[#This Row],[Subscription Type]],Sales[[#This Row],[Upsell Priority]],TEXT(Sales[[#This Row],[Current Upsell $]],"$#")),"")</f>
        <v/>
      </c>
    </row>
    <row r="1450" spans="1:18" x14ac:dyDescent="0.25">
      <c r="A1450">
        <v>100009</v>
      </c>
      <c r="B1450" t="s">
        <v>1</v>
      </c>
      <c r="D1450" s="1"/>
      <c r="E1450" s="1"/>
      <c r="F1450">
        <v>52</v>
      </c>
      <c r="G1450">
        <v>59</v>
      </c>
      <c r="H1450" s="1">
        <v>43862</v>
      </c>
      <c r="I1450" s="1">
        <v>44378</v>
      </c>
      <c r="J1450">
        <v>17</v>
      </c>
      <c r="K1450">
        <v>0</v>
      </c>
      <c r="L1450" s="1">
        <v>44136</v>
      </c>
      <c r="M1450">
        <v>1300</v>
      </c>
      <c r="N1450" s="11">
        <f>_xlfn.SWITCH(Sales[[#This Row],[Subscription Type]],"Basic",10,"Premium",10,"Business",25,"Enterprise",27)</f>
        <v>25</v>
      </c>
      <c r="O1450">
        <f>IF(Sales[[#This Row],[Number of Users]]-Sales[[#This Row],[Licenses Bought]]&lt;0,0,Sales[[#This Row],[Number of Users]]-Sales[[#This Row],[Licenses Bought]])</f>
        <v>7</v>
      </c>
      <c r="P1450" s="3">
        <f>IF(Sales[[#This Row],[Sales Month]]=MAX(Sales[Sales Month]),Sales[[#This Row],[Upsell $ Per Non-Paying User]]*Sales[[#This Row],[Non-Paying Users]],0)</f>
        <v>0</v>
      </c>
      <c r="Q1450" t="str">
        <f>_xlfn.IFS(Sales[[#This Row],[Current Upsell $]]=0," ",Sales[[#This Row],[Current Upsell $]]&gt;=400,"High",Sales[[#This Row],[Current Upsell $]]&gt;=100,"Medium",Sales[[#This Row],[Current Upsell $]]&lt;100,"Low")</f>
        <v xml:space="preserve"> </v>
      </c>
      <c r="R1450" t="str">
        <f>IF(Sales[[#This Row],[Current Upsell $]]&gt;0,_xlfn.TEXTJOIN(" ",FALSE,Sales[[#This Row],[Subscription Type]],Sales[[#This Row],[Upsell Priority]],TEXT(Sales[[#This Row],[Current Upsell $]],"$#")),"")</f>
        <v/>
      </c>
    </row>
    <row r="1451" spans="1:18" x14ac:dyDescent="0.25">
      <c r="A1451">
        <v>100007</v>
      </c>
      <c r="B1451" t="s">
        <v>2</v>
      </c>
      <c r="C1451">
        <v>12</v>
      </c>
      <c r="D1451" s="1">
        <v>44378</v>
      </c>
      <c r="E1451" s="1">
        <v>44742</v>
      </c>
      <c r="F1451">
        <v>600</v>
      </c>
      <c r="G1451">
        <v>636</v>
      </c>
      <c r="H1451" s="1">
        <v>43831</v>
      </c>
      <c r="I1451" s="1">
        <v>44378</v>
      </c>
      <c r="J1451">
        <v>18</v>
      </c>
      <c r="K1451">
        <v>0</v>
      </c>
      <c r="L1451" s="1">
        <v>44136</v>
      </c>
      <c r="M1451">
        <v>18000</v>
      </c>
      <c r="N1451" s="11">
        <f>_xlfn.SWITCH(Sales[[#This Row],[Subscription Type]],"Basic",10,"Premium",10,"Business",25,"Enterprise",27)</f>
        <v>27</v>
      </c>
      <c r="O1451">
        <f>IF(Sales[[#This Row],[Number of Users]]-Sales[[#This Row],[Licenses Bought]]&lt;0,0,Sales[[#This Row],[Number of Users]]-Sales[[#This Row],[Licenses Bought]])</f>
        <v>36</v>
      </c>
      <c r="P1451" s="3">
        <f>IF(Sales[[#This Row],[Sales Month]]=MAX(Sales[Sales Month]),Sales[[#This Row],[Upsell $ Per Non-Paying User]]*Sales[[#This Row],[Non-Paying Users]],0)</f>
        <v>0</v>
      </c>
      <c r="Q1451" t="str">
        <f>_xlfn.IFS(Sales[[#This Row],[Current Upsell $]]=0," ",Sales[[#This Row],[Current Upsell $]]&gt;=400,"High",Sales[[#This Row],[Current Upsell $]]&gt;=100,"Medium",Sales[[#This Row],[Current Upsell $]]&lt;100,"Low")</f>
        <v xml:space="preserve"> </v>
      </c>
      <c r="R1451" t="str">
        <f>IF(Sales[[#This Row],[Current Upsell $]]&gt;0,_xlfn.TEXTJOIN(" ",FALSE,Sales[[#This Row],[Subscription Type]],Sales[[#This Row],[Upsell Priority]],TEXT(Sales[[#This Row],[Current Upsell $]],"$#")),"")</f>
        <v/>
      </c>
    </row>
    <row r="1452" spans="1:18" x14ac:dyDescent="0.25">
      <c r="A1452">
        <v>100011</v>
      </c>
      <c r="B1452" t="s">
        <v>1</v>
      </c>
      <c r="D1452" s="1"/>
      <c r="E1452" s="1"/>
      <c r="F1452">
        <v>37</v>
      </c>
      <c r="G1452">
        <v>49</v>
      </c>
      <c r="H1452" s="1">
        <v>43891</v>
      </c>
      <c r="I1452" s="1">
        <v>44378</v>
      </c>
      <c r="J1452">
        <v>16</v>
      </c>
      <c r="K1452">
        <v>0</v>
      </c>
      <c r="L1452" s="1">
        <v>44136</v>
      </c>
      <c r="M1452">
        <v>925</v>
      </c>
      <c r="N1452" s="11">
        <f>_xlfn.SWITCH(Sales[[#This Row],[Subscription Type]],"Basic",10,"Premium",10,"Business",25,"Enterprise",27)</f>
        <v>25</v>
      </c>
      <c r="O1452">
        <f>IF(Sales[[#This Row],[Number of Users]]-Sales[[#This Row],[Licenses Bought]]&lt;0,0,Sales[[#This Row],[Number of Users]]-Sales[[#This Row],[Licenses Bought]])</f>
        <v>12</v>
      </c>
      <c r="P1452" s="3">
        <f>IF(Sales[[#This Row],[Sales Month]]=MAX(Sales[Sales Month]),Sales[[#This Row],[Upsell $ Per Non-Paying User]]*Sales[[#This Row],[Non-Paying Users]],0)</f>
        <v>0</v>
      </c>
      <c r="Q1452" t="str">
        <f>_xlfn.IFS(Sales[[#This Row],[Current Upsell $]]=0," ",Sales[[#This Row],[Current Upsell $]]&gt;=400,"High",Sales[[#This Row],[Current Upsell $]]&gt;=100,"Medium",Sales[[#This Row],[Current Upsell $]]&lt;100,"Low")</f>
        <v xml:space="preserve"> </v>
      </c>
      <c r="R1452" t="str">
        <f>IF(Sales[[#This Row],[Current Upsell $]]&gt;0,_xlfn.TEXTJOIN(" ",FALSE,Sales[[#This Row],[Subscription Type]],Sales[[#This Row],[Upsell Priority]],TEXT(Sales[[#This Row],[Current Upsell $]],"$#")),"")</f>
        <v/>
      </c>
    </row>
    <row r="1453" spans="1:18" x14ac:dyDescent="0.25">
      <c r="A1453">
        <v>100012</v>
      </c>
      <c r="B1453" t="s">
        <v>0</v>
      </c>
      <c r="D1453" s="1"/>
      <c r="E1453" s="1"/>
      <c r="F1453">
        <v>32</v>
      </c>
      <c r="G1453">
        <v>37</v>
      </c>
      <c r="H1453" s="1">
        <v>43891</v>
      </c>
      <c r="I1453" s="1">
        <v>44378</v>
      </c>
      <c r="J1453">
        <v>16</v>
      </c>
      <c r="K1453">
        <v>0</v>
      </c>
      <c r="L1453" s="1">
        <v>44136</v>
      </c>
      <c r="M1453">
        <v>320</v>
      </c>
      <c r="N1453" s="11">
        <f>_xlfn.SWITCH(Sales[[#This Row],[Subscription Type]],"Basic",10,"Premium",10,"Business",25,"Enterprise",27)</f>
        <v>10</v>
      </c>
      <c r="O1453">
        <f>IF(Sales[[#This Row],[Number of Users]]-Sales[[#This Row],[Licenses Bought]]&lt;0,0,Sales[[#This Row],[Number of Users]]-Sales[[#This Row],[Licenses Bought]])</f>
        <v>5</v>
      </c>
      <c r="P1453" s="3">
        <f>IF(Sales[[#This Row],[Sales Month]]=MAX(Sales[Sales Month]),Sales[[#This Row],[Upsell $ Per Non-Paying User]]*Sales[[#This Row],[Non-Paying Users]],0)</f>
        <v>0</v>
      </c>
      <c r="Q1453" t="str">
        <f>_xlfn.IFS(Sales[[#This Row],[Current Upsell $]]=0," ",Sales[[#This Row],[Current Upsell $]]&gt;=400,"High",Sales[[#This Row],[Current Upsell $]]&gt;=100,"Medium",Sales[[#This Row],[Current Upsell $]]&lt;100,"Low")</f>
        <v xml:space="preserve"> </v>
      </c>
      <c r="R1453" t="str">
        <f>IF(Sales[[#This Row],[Current Upsell $]]&gt;0,_xlfn.TEXTJOIN(" ",FALSE,Sales[[#This Row],[Subscription Type]],Sales[[#This Row],[Upsell Priority]],TEXT(Sales[[#This Row],[Current Upsell $]],"$#")),"")</f>
        <v/>
      </c>
    </row>
    <row r="1454" spans="1:18" x14ac:dyDescent="0.25">
      <c r="A1454">
        <v>100013</v>
      </c>
      <c r="B1454" t="s">
        <v>0</v>
      </c>
      <c r="F1454">
        <v>11</v>
      </c>
      <c r="G1454">
        <v>14</v>
      </c>
      <c r="H1454" s="1">
        <v>43891</v>
      </c>
      <c r="I1454" s="1">
        <v>44256</v>
      </c>
      <c r="J1454">
        <v>12</v>
      </c>
      <c r="K1454">
        <v>3</v>
      </c>
      <c r="L1454" s="1">
        <v>44136</v>
      </c>
      <c r="M1454">
        <v>110</v>
      </c>
      <c r="N1454" s="11">
        <f>_xlfn.SWITCH(Sales[[#This Row],[Subscription Type]],"Basic",10,"Premium",10,"Business",25,"Enterprise",27)</f>
        <v>10</v>
      </c>
      <c r="O1454">
        <f>IF(Sales[[#This Row],[Number of Users]]-Sales[[#This Row],[Licenses Bought]]&lt;0,0,Sales[[#This Row],[Number of Users]]-Sales[[#This Row],[Licenses Bought]])</f>
        <v>3</v>
      </c>
      <c r="P1454" s="3">
        <f>IF(Sales[[#This Row],[Sales Month]]=MAX(Sales[Sales Month]),Sales[[#This Row],[Upsell $ Per Non-Paying User]]*Sales[[#This Row],[Non-Paying Users]],0)</f>
        <v>0</v>
      </c>
      <c r="Q1454" t="str">
        <f>_xlfn.IFS(Sales[[#This Row],[Current Upsell $]]=0," ",Sales[[#This Row],[Current Upsell $]]&gt;=400,"High",Sales[[#This Row],[Current Upsell $]]&gt;=100,"Medium",Sales[[#This Row],[Current Upsell $]]&lt;100,"Low")</f>
        <v xml:space="preserve"> </v>
      </c>
      <c r="R1454" t="str">
        <f>IF(Sales[[#This Row],[Current Upsell $]]&gt;0,_xlfn.TEXTJOIN(" ",FALSE,Sales[[#This Row],[Subscription Type]],Sales[[#This Row],[Upsell Priority]],TEXT(Sales[[#This Row],[Current Upsell $]],"$#")),"")</f>
        <v/>
      </c>
    </row>
    <row r="1455" spans="1:18" x14ac:dyDescent="0.25">
      <c r="A1455">
        <v>100014</v>
      </c>
      <c r="B1455" t="s">
        <v>0</v>
      </c>
      <c r="F1455">
        <v>3</v>
      </c>
      <c r="G1455">
        <v>4</v>
      </c>
      <c r="H1455" s="1">
        <v>43891</v>
      </c>
      <c r="I1455" s="1">
        <v>44166</v>
      </c>
      <c r="J1455">
        <v>9</v>
      </c>
      <c r="K1455">
        <v>6</v>
      </c>
      <c r="L1455" s="1">
        <v>44136</v>
      </c>
      <c r="M1455">
        <v>30</v>
      </c>
      <c r="N1455" s="11">
        <f>_xlfn.SWITCH(Sales[[#This Row],[Subscription Type]],"Basic",10,"Premium",10,"Business",25,"Enterprise",27)</f>
        <v>10</v>
      </c>
      <c r="O1455">
        <f>IF(Sales[[#This Row],[Number of Users]]-Sales[[#This Row],[Licenses Bought]]&lt;0,0,Sales[[#This Row],[Number of Users]]-Sales[[#This Row],[Licenses Bought]])</f>
        <v>1</v>
      </c>
      <c r="P1455" s="3">
        <f>IF(Sales[[#This Row],[Sales Month]]=MAX(Sales[Sales Month]),Sales[[#This Row],[Upsell $ Per Non-Paying User]]*Sales[[#This Row],[Non-Paying Users]],0)</f>
        <v>0</v>
      </c>
      <c r="Q1455" t="str">
        <f>_xlfn.IFS(Sales[[#This Row],[Current Upsell $]]=0," ",Sales[[#This Row],[Current Upsell $]]&gt;=400,"High",Sales[[#This Row],[Current Upsell $]]&gt;=100,"Medium",Sales[[#This Row],[Current Upsell $]]&lt;100,"Low")</f>
        <v xml:space="preserve"> </v>
      </c>
      <c r="R1455" t="str">
        <f>IF(Sales[[#This Row],[Current Upsell $]]&gt;0,_xlfn.TEXTJOIN(" ",FALSE,Sales[[#This Row],[Subscription Type]],Sales[[#This Row],[Upsell Priority]],TEXT(Sales[[#This Row],[Current Upsell $]],"$#")),"")</f>
        <v/>
      </c>
    </row>
    <row r="1456" spans="1:18" x14ac:dyDescent="0.25">
      <c r="A1456">
        <v>100016</v>
      </c>
      <c r="B1456" t="s">
        <v>3</v>
      </c>
      <c r="F1456">
        <v>0</v>
      </c>
      <c r="G1456">
        <v>2</v>
      </c>
      <c r="H1456" s="1">
        <v>43891</v>
      </c>
      <c r="I1456" s="1">
        <v>44348</v>
      </c>
      <c r="J1456">
        <v>15</v>
      </c>
      <c r="K1456">
        <v>0</v>
      </c>
      <c r="L1456" s="1">
        <v>44136</v>
      </c>
      <c r="M1456">
        <v>0</v>
      </c>
      <c r="N1456" s="11">
        <f>_xlfn.SWITCH(Sales[[#This Row],[Subscription Type]],"Basic",10,"Premium",10,"Business",25,"Enterprise",27)</f>
        <v>10</v>
      </c>
      <c r="O1456">
        <f>IF(Sales[[#This Row],[Number of Users]]-Sales[[#This Row],[Licenses Bought]]&lt;0,0,Sales[[#This Row],[Number of Users]]-Sales[[#This Row],[Licenses Bought]])</f>
        <v>2</v>
      </c>
      <c r="P1456" s="3">
        <f>IF(Sales[[#This Row],[Sales Month]]=MAX(Sales[Sales Month]),Sales[[#This Row],[Upsell $ Per Non-Paying User]]*Sales[[#This Row],[Non-Paying Users]],0)</f>
        <v>0</v>
      </c>
      <c r="Q1456" t="str">
        <f>_xlfn.IFS(Sales[[#This Row],[Current Upsell $]]=0," ",Sales[[#This Row],[Current Upsell $]]&gt;=400,"High",Sales[[#This Row],[Current Upsell $]]&gt;=100,"Medium",Sales[[#This Row],[Current Upsell $]]&lt;100,"Low")</f>
        <v xml:space="preserve"> </v>
      </c>
      <c r="R1456" t="str">
        <f>IF(Sales[[#This Row],[Current Upsell $]]&gt;0,_xlfn.TEXTJOIN(" ",FALSE,Sales[[#This Row],[Subscription Type]],Sales[[#This Row],[Upsell Priority]],TEXT(Sales[[#This Row],[Current Upsell $]],"$#")),"")</f>
        <v/>
      </c>
    </row>
    <row r="1457" spans="1:18" x14ac:dyDescent="0.25">
      <c r="A1457">
        <v>100167</v>
      </c>
      <c r="B1457" t="s">
        <v>3</v>
      </c>
      <c r="D1457" s="1"/>
      <c r="E1457" s="1"/>
      <c r="F1457">
        <v>0</v>
      </c>
      <c r="G1457">
        <v>77</v>
      </c>
      <c r="H1457" s="1">
        <v>44136</v>
      </c>
      <c r="I1457" s="1">
        <v>44378</v>
      </c>
      <c r="J1457">
        <v>8</v>
      </c>
      <c r="K1457">
        <v>0</v>
      </c>
      <c r="L1457" s="1">
        <v>44136</v>
      </c>
      <c r="M1457">
        <v>0</v>
      </c>
      <c r="N1457" s="11">
        <f>_xlfn.SWITCH(Sales[[#This Row],[Subscription Type]],"Basic",10,"Premium",10,"Business",25,"Enterprise",27)</f>
        <v>10</v>
      </c>
      <c r="O1457">
        <f>IF(Sales[[#This Row],[Number of Users]]-Sales[[#This Row],[Licenses Bought]]&lt;0,0,Sales[[#This Row],[Number of Users]]-Sales[[#This Row],[Licenses Bought]])</f>
        <v>77</v>
      </c>
      <c r="P1457" s="3">
        <f>IF(Sales[[#This Row],[Sales Month]]=MAX(Sales[Sales Month]),Sales[[#This Row],[Upsell $ Per Non-Paying User]]*Sales[[#This Row],[Non-Paying Users]],0)</f>
        <v>0</v>
      </c>
      <c r="Q1457" t="str">
        <f>_xlfn.IFS(Sales[[#This Row],[Current Upsell $]]=0," ",Sales[[#This Row],[Current Upsell $]]&gt;=400,"High",Sales[[#This Row],[Current Upsell $]]&gt;=100,"Medium",Sales[[#This Row],[Current Upsell $]]&lt;100,"Low")</f>
        <v xml:space="preserve"> </v>
      </c>
      <c r="R1457" t="str">
        <f>IF(Sales[[#This Row],[Current Upsell $]]&gt;0,_xlfn.TEXTJOIN(" ",FALSE,Sales[[#This Row],[Subscription Type]],Sales[[#This Row],[Upsell Priority]],TEXT(Sales[[#This Row],[Current Upsell $]],"$#")),"")</f>
        <v/>
      </c>
    </row>
    <row r="1458" spans="1:18" x14ac:dyDescent="0.25">
      <c r="A1458">
        <v>100019</v>
      </c>
      <c r="B1458" t="s">
        <v>0</v>
      </c>
      <c r="D1458" s="1"/>
      <c r="E1458" s="1"/>
      <c r="F1458">
        <v>33</v>
      </c>
      <c r="G1458">
        <v>39</v>
      </c>
      <c r="H1458" s="1">
        <v>43922</v>
      </c>
      <c r="I1458" s="1">
        <v>44378</v>
      </c>
      <c r="J1458">
        <v>15</v>
      </c>
      <c r="K1458">
        <v>0</v>
      </c>
      <c r="L1458" s="1">
        <v>44136</v>
      </c>
      <c r="M1458">
        <v>330</v>
      </c>
      <c r="N1458" s="11">
        <f>_xlfn.SWITCH(Sales[[#This Row],[Subscription Type]],"Basic",10,"Premium",10,"Business",25,"Enterprise",27)</f>
        <v>10</v>
      </c>
      <c r="O1458">
        <f>IF(Sales[[#This Row],[Number of Users]]-Sales[[#This Row],[Licenses Bought]]&lt;0,0,Sales[[#This Row],[Number of Users]]-Sales[[#This Row],[Licenses Bought]])</f>
        <v>6</v>
      </c>
      <c r="P1458" s="3">
        <f>IF(Sales[[#This Row],[Sales Month]]=MAX(Sales[Sales Month]),Sales[[#This Row],[Upsell $ Per Non-Paying User]]*Sales[[#This Row],[Non-Paying Users]],0)</f>
        <v>0</v>
      </c>
      <c r="Q1458" t="str">
        <f>_xlfn.IFS(Sales[[#This Row],[Current Upsell $]]=0," ",Sales[[#This Row],[Current Upsell $]]&gt;=400,"High",Sales[[#This Row],[Current Upsell $]]&gt;=100,"Medium",Sales[[#This Row],[Current Upsell $]]&lt;100,"Low")</f>
        <v xml:space="preserve"> </v>
      </c>
      <c r="R1458" t="str">
        <f>IF(Sales[[#This Row],[Current Upsell $]]&gt;0,_xlfn.TEXTJOIN(" ",FALSE,Sales[[#This Row],[Subscription Type]],Sales[[#This Row],[Upsell Priority]],TEXT(Sales[[#This Row],[Current Upsell $]],"$#")),"")</f>
        <v/>
      </c>
    </row>
    <row r="1459" spans="1:18" x14ac:dyDescent="0.25">
      <c r="A1459">
        <v>100020</v>
      </c>
      <c r="B1459" t="s">
        <v>0</v>
      </c>
      <c r="D1459" s="1"/>
      <c r="E1459" s="1"/>
      <c r="F1459">
        <v>12</v>
      </c>
      <c r="G1459">
        <v>16</v>
      </c>
      <c r="H1459" s="1">
        <v>43922</v>
      </c>
      <c r="I1459" s="1">
        <v>44378</v>
      </c>
      <c r="J1459">
        <v>15</v>
      </c>
      <c r="K1459">
        <v>0</v>
      </c>
      <c r="L1459" s="1">
        <v>44136</v>
      </c>
      <c r="M1459">
        <v>120</v>
      </c>
      <c r="N1459" s="11">
        <f>_xlfn.SWITCH(Sales[[#This Row],[Subscription Type]],"Basic",10,"Premium",10,"Business",25,"Enterprise",27)</f>
        <v>10</v>
      </c>
      <c r="O1459">
        <f>IF(Sales[[#This Row],[Number of Users]]-Sales[[#This Row],[Licenses Bought]]&lt;0,0,Sales[[#This Row],[Number of Users]]-Sales[[#This Row],[Licenses Bought]])</f>
        <v>4</v>
      </c>
      <c r="P1459" s="3">
        <f>IF(Sales[[#This Row],[Sales Month]]=MAX(Sales[Sales Month]),Sales[[#This Row],[Upsell $ Per Non-Paying User]]*Sales[[#This Row],[Non-Paying Users]],0)</f>
        <v>0</v>
      </c>
      <c r="Q1459" t="str">
        <f>_xlfn.IFS(Sales[[#This Row],[Current Upsell $]]=0," ",Sales[[#This Row],[Current Upsell $]]&gt;=400,"High",Sales[[#This Row],[Current Upsell $]]&gt;=100,"Medium",Sales[[#This Row],[Current Upsell $]]&lt;100,"Low")</f>
        <v xml:space="preserve"> </v>
      </c>
      <c r="R1459" t="str">
        <f>IF(Sales[[#This Row],[Current Upsell $]]&gt;0,_xlfn.TEXTJOIN(" ",FALSE,Sales[[#This Row],[Subscription Type]],Sales[[#This Row],[Upsell Priority]],TEXT(Sales[[#This Row],[Current Upsell $]],"$#")),"")</f>
        <v/>
      </c>
    </row>
    <row r="1460" spans="1:18" x14ac:dyDescent="0.25">
      <c r="A1460">
        <v>100021</v>
      </c>
      <c r="B1460" t="s">
        <v>3</v>
      </c>
      <c r="F1460">
        <v>0</v>
      </c>
      <c r="G1460">
        <v>14</v>
      </c>
      <c r="H1460" s="1">
        <v>43922</v>
      </c>
      <c r="I1460" s="1">
        <v>44136</v>
      </c>
      <c r="J1460">
        <v>7</v>
      </c>
      <c r="K1460">
        <v>7</v>
      </c>
      <c r="L1460" s="1">
        <v>44136</v>
      </c>
      <c r="M1460">
        <v>0</v>
      </c>
      <c r="N1460" s="11">
        <f>_xlfn.SWITCH(Sales[[#This Row],[Subscription Type]],"Basic",10,"Premium",10,"Business",25,"Enterprise",27)</f>
        <v>10</v>
      </c>
      <c r="O1460">
        <f>IF(Sales[[#This Row],[Number of Users]]-Sales[[#This Row],[Licenses Bought]]&lt;0,0,Sales[[#This Row],[Number of Users]]-Sales[[#This Row],[Licenses Bought]])</f>
        <v>14</v>
      </c>
      <c r="P1460" s="3">
        <f>IF(Sales[[#This Row],[Sales Month]]=MAX(Sales[Sales Month]),Sales[[#This Row],[Upsell $ Per Non-Paying User]]*Sales[[#This Row],[Non-Paying Users]],0)</f>
        <v>0</v>
      </c>
      <c r="Q1460" t="str">
        <f>_xlfn.IFS(Sales[[#This Row],[Current Upsell $]]=0," ",Sales[[#This Row],[Current Upsell $]]&gt;=400,"High",Sales[[#This Row],[Current Upsell $]]&gt;=100,"Medium",Sales[[#This Row],[Current Upsell $]]&lt;100,"Low")</f>
        <v xml:space="preserve"> </v>
      </c>
      <c r="R1460" t="str">
        <f>IF(Sales[[#This Row],[Current Upsell $]]&gt;0,_xlfn.TEXTJOIN(" ",FALSE,Sales[[#This Row],[Subscription Type]],Sales[[#This Row],[Upsell Priority]],TEXT(Sales[[#This Row],[Current Upsell $]],"$#")),"")</f>
        <v/>
      </c>
    </row>
    <row r="1461" spans="1:18" x14ac:dyDescent="0.25">
      <c r="A1461">
        <v>100023</v>
      </c>
      <c r="B1461" t="s">
        <v>1</v>
      </c>
      <c r="F1461">
        <v>10</v>
      </c>
      <c r="G1461">
        <v>10</v>
      </c>
      <c r="H1461" s="1">
        <v>43922</v>
      </c>
      <c r="I1461" s="1">
        <v>44166</v>
      </c>
      <c r="J1461">
        <v>8</v>
      </c>
      <c r="K1461">
        <v>6</v>
      </c>
      <c r="L1461" s="1">
        <v>44136</v>
      </c>
      <c r="M1461">
        <v>250</v>
      </c>
      <c r="N1461" s="11">
        <f>_xlfn.SWITCH(Sales[[#This Row],[Subscription Type]],"Basic",10,"Premium",10,"Business",25,"Enterprise",27)</f>
        <v>25</v>
      </c>
      <c r="O1461">
        <f>IF(Sales[[#This Row],[Number of Users]]-Sales[[#This Row],[Licenses Bought]]&lt;0,0,Sales[[#This Row],[Number of Users]]-Sales[[#This Row],[Licenses Bought]])</f>
        <v>0</v>
      </c>
      <c r="P1461" s="3">
        <f>IF(Sales[[#This Row],[Sales Month]]=MAX(Sales[Sales Month]),Sales[[#This Row],[Upsell $ Per Non-Paying User]]*Sales[[#This Row],[Non-Paying Users]],0)</f>
        <v>0</v>
      </c>
      <c r="Q1461" t="str">
        <f>_xlfn.IFS(Sales[[#This Row],[Current Upsell $]]=0," ",Sales[[#This Row],[Current Upsell $]]&gt;=400,"High",Sales[[#This Row],[Current Upsell $]]&gt;=100,"Medium",Sales[[#This Row],[Current Upsell $]]&lt;100,"Low")</f>
        <v xml:space="preserve"> </v>
      </c>
      <c r="R1461" t="str">
        <f>IF(Sales[[#This Row],[Current Upsell $]]&gt;0,_xlfn.TEXTJOIN(" ",FALSE,Sales[[#This Row],[Subscription Type]],Sales[[#This Row],[Upsell Priority]],TEXT(Sales[[#This Row],[Current Upsell $]],"$#")),"")</f>
        <v/>
      </c>
    </row>
    <row r="1462" spans="1:18" x14ac:dyDescent="0.25">
      <c r="A1462">
        <v>100025</v>
      </c>
      <c r="B1462" t="s">
        <v>3</v>
      </c>
      <c r="F1462">
        <v>0</v>
      </c>
      <c r="G1462">
        <v>2</v>
      </c>
      <c r="H1462" s="1">
        <v>43922</v>
      </c>
      <c r="I1462" s="1">
        <v>44378</v>
      </c>
      <c r="J1462">
        <v>15</v>
      </c>
      <c r="K1462">
        <v>0</v>
      </c>
      <c r="L1462" s="1">
        <v>44136</v>
      </c>
      <c r="M1462">
        <v>0</v>
      </c>
      <c r="N1462" s="11">
        <f>_xlfn.SWITCH(Sales[[#This Row],[Subscription Type]],"Basic",10,"Premium",10,"Business",25,"Enterprise",27)</f>
        <v>10</v>
      </c>
      <c r="O1462">
        <f>IF(Sales[[#This Row],[Number of Users]]-Sales[[#This Row],[Licenses Bought]]&lt;0,0,Sales[[#This Row],[Number of Users]]-Sales[[#This Row],[Licenses Bought]])</f>
        <v>2</v>
      </c>
      <c r="P1462" s="3">
        <f>IF(Sales[[#This Row],[Sales Month]]=MAX(Sales[Sales Month]),Sales[[#This Row],[Upsell $ Per Non-Paying User]]*Sales[[#This Row],[Non-Paying Users]],0)</f>
        <v>0</v>
      </c>
      <c r="Q1462" t="str">
        <f>_xlfn.IFS(Sales[[#This Row],[Current Upsell $]]=0," ",Sales[[#This Row],[Current Upsell $]]&gt;=400,"High",Sales[[#This Row],[Current Upsell $]]&gt;=100,"Medium",Sales[[#This Row],[Current Upsell $]]&lt;100,"Low")</f>
        <v xml:space="preserve"> </v>
      </c>
      <c r="R1462" t="str">
        <f>IF(Sales[[#This Row],[Current Upsell $]]&gt;0,_xlfn.TEXTJOIN(" ",FALSE,Sales[[#This Row],[Subscription Type]],Sales[[#This Row],[Upsell Priority]],TEXT(Sales[[#This Row],[Current Upsell $]],"$#")),"")</f>
        <v/>
      </c>
    </row>
    <row r="1463" spans="1:18" x14ac:dyDescent="0.25">
      <c r="A1463">
        <v>100026</v>
      </c>
      <c r="B1463" t="s">
        <v>0</v>
      </c>
      <c r="D1463" s="1"/>
      <c r="E1463" s="1"/>
      <c r="F1463">
        <v>27</v>
      </c>
      <c r="G1463">
        <v>32</v>
      </c>
      <c r="H1463" s="1">
        <v>43952</v>
      </c>
      <c r="I1463" s="1">
        <v>44378</v>
      </c>
      <c r="J1463">
        <v>14</v>
      </c>
      <c r="K1463">
        <v>0</v>
      </c>
      <c r="L1463" s="1">
        <v>44136</v>
      </c>
      <c r="M1463">
        <v>270</v>
      </c>
      <c r="N1463" s="11">
        <f>_xlfn.SWITCH(Sales[[#This Row],[Subscription Type]],"Basic",10,"Premium",10,"Business",25,"Enterprise",27)</f>
        <v>10</v>
      </c>
      <c r="O1463">
        <f>IF(Sales[[#This Row],[Number of Users]]-Sales[[#This Row],[Licenses Bought]]&lt;0,0,Sales[[#This Row],[Number of Users]]-Sales[[#This Row],[Licenses Bought]])</f>
        <v>5</v>
      </c>
      <c r="P1463" s="3">
        <f>IF(Sales[[#This Row],[Sales Month]]=MAX(Sales[Sales Month]),Sales[[#This Row],[Upsell $ Per Non-Paying User]]*Sales[[#This Row],[Non-Paying Users]],0)</f>
        <v>0</v>
      </c>
      <c r="Q1463" t="str">
        <f>_xlfn.IFS(Sales[[#This Row],[Current Upsell $]]=0," ",Sales[[#This Row],[Current Upsell $]]&gt;=400,"High",Sales[[#This Row],[Current Upsell $]]&gt;=100,"Medium",Sales[[#This Row],[Current Upsell $]]&lt;100,"Low")</f>
        <v xml:space="preserve"> </v>
      </c>
      <c r="R1463" t="str">
        <f>IF(Sales[[#This Row],[Current Upsell $]]&gt;0,_xlfn.TEXTJOIN(" ",FALSE,Sales[[#This Row],[Subscription Type]],Sales[[#This Row],[Upsell Priority]],TEXT(Sales[[#This Row],[Current Upsell $]],"$#")),"")</f>
        <v/>
      </c>
    </row>
    <row r="1464" spans="1:18" x14ac:dyDescent="0.25">
      <c r="A1464">
        <v>100027</v>
      </c>
      <c r="B1464" t="s">
        <v>1</v>
      </c>
      <c r="D1464" s="1"/>
      <c r="E1464" s="1"/>
      <c r="F1464">
        <v>26</v>
      </c>
      <c r="G1464">
        <v>34</v>
      </c>
      <c r="H1464" s="1">
        <v>43952</v>
      </c>
      <c r="I1464" s="1">
        <v>44378</v>
      </c>
      <c r="J1464">
        <v>14</v>
      </c>
      <c r="K1464">
        <v>0</v>
      </c>
      <c r="L1464" s="1">
        <v>44136</v>
      </c>
      <c r="M1464">
        <v>650</v>
      </c>
      <c r="N1464" s="11">
        <f>_xlfn.SWITCH(Sales[[#This Row],[Subscription Type]],"Basic",10,"Premium",10,"Business",25,"Enterprise",27)</f>
        <v>25</v>
      </c>
      <c r="O1464">
        <f>IF(Sales[[#This Row],[Number of Users]]-Sales[[#This Row],[Licenses Bought]]&lt;0,0,Sales[[#This Row],[Number of Users]]-Sales[[#This Row],[Licenses Bought]])</f>
        <v>8</v>
      </c>
      <c r="P1464" s="3">
        <f>IF(Sales[[#This Row],[Sales Month]]=MAX(Sales[Sales Month]),Sales[[#This Row],[Upsell $ Per Non-Paying User]]*Sales[[#This Row],[Non-Paying Users]],0)</f>
        <v>0</v>
      </c>
      <c r="Q1464" t="str">
        <f>_xlfn.IFS(Sales[[#This Row],[Current Upsell $]]=0," ",Sales[[#This Row],[Current Upsell $]]&gt;=400,"High",Sales[[#This Row],[Current Upsell $]]&gt;=100,"Medium",Sales[[#This Row],[Current Upsell $]]&lt;100,"Low")</f>
        <v xml:space="preserve"> </v>
      </c>
      <c r="R1464" t="str">
        <f>IF(Sales[[#This Row],[Current Upsell $]]&gt;0,_xlfn.TEXTJOIN(" ",FALSE,Sales[[#This Row],[Subscription Type]],Sales[[#This Row],[Upsell Priority]],TEXT(Sales[[#This Row],[Current Upsell $]],"$#")),"")</f>
        <v/>
      </c>
    </row>
    <row r="1465" spans="1:18" x14ac:dyDescent="0.25">
      <c r="A1465">
        <v>100028</v>
      </c>
      <c r="B1465" t="s">
        <v>0</v>
      </c>
      <c r="D1465" s="1"/>
      <c r="E1465" s="1"/>
      <c r="F1465">
        <v>25</v>
      </c>
      <c r="G1465">
        <v>28</v>
      </c>
      <c r="H1465" s="1">
        <v>43952</v>
      </c>
      <c r="I1465" s="1">
        <v>44378</v>
      </c>
      <c r="J1465">
        <v>14</v>
      </c>
      <c r="K1465">
        <v>0</v>
      </c>
      <c r="L1465" s="1">
        <v>44136</v>
      </c>
      <c r="M1465">
        <v>250</v>
      </c>
      <c r="N1465" s="11">
        <f>_xlfn.SWITCH(Sales[[#This Row],[Subscription Type]],"Basic",10,"Premium",10,"Business",25,"Enterprise",27)</f>
        <v>10</v>
      </c>
      <c r="O1465">
        <f>IF(Sales[[#This Row],[Number of Users]]-Sales[[#This Row],[Licenses Bought]]&lt;0,0,Sales[[#This Row],[Number of Users]]-Sales[[#This Row],[Licenses Bought]])</f>
        <v>3</v>
      </c>
      <c r="P1465" s="3">
        <f>IF(Sales[[#This Row],[Sales Month]]=MAX(Sales[Sales Month]),Sales[[#This Row],[Upsell $ Per Non-Paying User]]*Sales[[#This Row],[Non-Paying Users]],0)</f>
        <v>0</v>
      </c>
      <c r="Q1465" t="str">
        <f>_xlfn.IFS(Sales[[#This Row],[Current Upsell $]]=0," ",Sales[[#This Row],[Current Upsell $]]&gt;=400,"High",Sales[[#This Row],[Current Upsell $]]&gt;=100,"Medium",Sales[[#This Row],[Current Upsell $]]&lt;100,"Low")</f>
        <v xml:space="preserve"> </v>
      </c>
      <c r="R1465" t="str">
        <f>IF(Sales[[#This Row],[Current Upsell $]]&gt;0,_xlfn.TEXTJOIN(" ",FALSE,Sales[[#This Row],[Subscription Type]],Sales[[#This Row],[Upsell Priority]],TEXT(Sales[[#This Row],[Current Upsell $]],"$#")),"")</f>
        <v/>
      </c>
    </row>
    <row r="1466" spans="1:18" x14ac:dyDescent="0.25">
      <c r="A1466">
        <v>100030</v>
      </c>
      <c r="B1466" t="s">
        <v>3</v>
      </c>
      <c r="F1466">
        <v>0</v>
      </c>
      <c r="G1466">
        <v>9</v>
      </c>
      <c r="H1466" s="1">
        <v>43952</v>
      </c>
      <c r="I1466" s="1">
        <v>44378</v>
      </c>
      <c r="J1466">
        <v>14</v>
      </c>
      <c r="K1466">
        <v>0</v>
      </c>
      <c r="L1466" s="1">
        <v>44136</v>
      </c>
      <c r="M1466">
        <v>0</v>
      </c>
      <c r="N1466" s="11">
        <f>_xlfn.SWITCH(Sales[[#This Row],[Subscription Type]],"Basic",10,"Premium",10,"Business",25,"Enterprise",27)</f>
        <v>10</v>
      </c>
      <c r="O1466">
        <f>IF(Sales[[#This Row],[Number of Users]]-Sales[[#This Row],[Licenses Bought]]&lt;0,0,Sales[[#This Row],[Number of Users]]-Sales[[#This Row],[Licenses Bought]])</f>
        <v>9</v>
      </c>
      <c r="P1466" s="3">
        <f>IF(Sales[[#This Row],[Sales Month]]=MAX(Sales[Sales Month]),Sales[[#This Row],[Upsell $ Per Non-Paying User]]*Sales[[#This Row],[Non-Paying Users]],0)</f>
        <v>0</v>
      </c>
      <c r="Q1466" t="str">
        <f>_xlfn.IFS(Sales[[#This Row],[Current Upsell $]]=0," ",Sales[[#This Row],[Current Upsell $]]&gt;=400,"High",Sales[[#This Row],[Current Upsell $]]&gt;=100,"Medium",Sales[[#This Row],[Current Upsell $]]&lt;100,"Low")</f>
        <v xml:space="preserve"> </v>
      </c>
      <c r="R1466" t="str">
        <f>IF(Sales[[#This Row],[Current Upsell $]]&gt;0,_xlfn.TEXTJOIN(" ",FALSE,Sales[[#This Row],[Subscription Type]],Sales[[#This Row],[Upsell Priority]],TEXT(Sales[[#This Row],[Current Upsell $]],"$#")),"")</f>
        <v/>
      </c>
    </row>
    <row r="1467" spans="1:18" x14ac:dyDescent="0.25">
      <c r="A1467">
        <v>100031</v>
      </c>
      <c r="B1467" t="s">
        <v>3</v>
      </c>
      <c r="F1467">
        <v>0</v>
      </c>
      <c r="G1467">
        <v>6</v>
      </c>
      <c r="H1467" s="1">
        <v>43952</v>
      </c>
      <c r="I1467" s="1">
        <v>44378</v>
      </c>
      <c r="J1467">
        <v>14</v>
      </c>
      <c r="K1467">
        <v>0</v>
      </c>
      <c r="L1467" s="1">
        <v>44136</v>
      </c>
      <c r="M1467">
        <v>0</v>
      </c>
      <c r="N1467" s="11">
        <f>_xlfn.SWITCH(Sales[[#This Row],[Subscription Type]],"Basic",10,"Premium",10,"Business",25,"Enterprise",27)</f>
        <v>10</v>
      </c>
      <c r="O1467">
        <f>IF(Sales[[#This Row],[Number of Users]]-Sales[[#This Row],[Licenses Bought]]&lt;0,0,Sales[[#This Row],[Number of Users]]-Sales[[#This Row],[Licenses Bought]])</f>
        <v>6</v>
      </c>
      <c r="P1467" s="3">
        <f>IF(Sales[[#This Row],[Sales Month]]=MAX(Sales[Sales Month]),Sales[[#This Row],[Upsell $ Per Non-Paying User]]*Sales[[#This Row],[Non-Paying Users]],0)</f>
        <v>0</v>
      </c>
      <c r="Q1467" t="str">
        <f>_xlfn.IFS(Sales[[#This Row],[Current Upsell $]]=0," ",Sales[[#This Row],[Current Upsell $]]&gt;=400,"High",Sales[[#This Row],[Current Upsell $]]&gt;=100,"Medium",Sales[[#This Row],[Current Upsell $]]&lt;100,"Low")</f>
        <v xml:space="preserve"> </v>
      </c>
      <c r="R1467" t="str">
        <f>IF(Sales[[#This Row],[Current Upsell $]]&gt;0,_xlfn.TEXTJOIN(" ",FALSE,Sales[[#This Row],[Subscription Type]],Sales[[#This Row],[Upsell Priority]],TEXT(Sales[[#This Row],[Current Upsell $]],"$#")),"")</f>
        <v/>
      </c>
    </row>
    <row r="1468" spans="1:18" x14ac:dyDescent="0.25">
      <c r="A1468">
        <v>100032</v>
      </c>
      <c r="B1468" t="s">
        <v>3</v>
      </c>
      <c r="F1468">
        <v>0</v>
      </c>
      <c r="G1468">
        <v>4</v>
      </c>
      <c r="H1468" s="1">
        <v>43952</v>
      </c>
      <c r="I1468" s="1">
        <v>44256</v>
      </c>
      <c r="J1468">
        <v>10</v>
      </c>
      <c r="K1468">
        <v>3</v>
      </c>
      <c r="L1468" s="1">
        <v>44136</v>
      </c>
      <c r="M1468">
        <v>0</v>
      </c>
      <c r="N1468" s="11">
        <f>_xlfn.SWITCH(Sales[[#This Row],[Subscription Type]],"Basic",10,"Premium",10,"Business",25,"Enterprise",27)</f>
        <v>10</v>
      </c>
      <c r="O1468">
        <f>IF(Sales[[#This Row],[Number of Users]]-Sales[[#This Row],[Licenses Bought]]&lt;0,0,Sales[[#This Row],[Number of Users]]-Sales[[#This Row],[Licenses Bought]])</f>
        <v>4</v>
      </c>
      <c r="P1468" s="3">
        <f>IF(Sales[[#This Row],[Sales Month]]=MAX(Sales[Sales Month]),Sales[[#This Row],[Upsell $ Per Non-Paying User]]*Sales[[#This Row],[Non-Paying Users]],0)</f>
        <v>0</v>
      </c>
      <c r="Q1468" t="str">
        <f>_xlfn.IFS(Sales[[#This Row],[Current Upsell $]]=0," ",Sales[[#This Row],[Current Upsell $]]&gt;=400,"High",Sales[[#This Row],[Current Upsell $]]&gt;=100,"Medium",Sales[[#This Row],[Current Upsell $]]&lt;100,"Low")</f>
        <v xml:space="preserve"> </v>
      </c>
      <c r="R1468" t="str">
        <f>IF(Sales[[#This Row],[Current Upsell $]]&gt;0,_xlfn.TEXTJOIN(" ",FALSE,Sales[[#This Row],[Subscription Type]],Sales[[#This Row],[Upsell Priority]],TEXT(Sales[[#This Row],[Current Upsell $]],"$#")),"")</f>
        <v/>
      </c>
    </row>
    <row r="1469" spans="1:18" x14ac:dyDescent="0.25">
      <c r="A1469">
        <v>100033</v>
      </c>
      <c r="B1469" t="s">
        <v>3</v>
      </c>
      <c r="F1469">
        <v>0</v>
      </c>
      <c r="G1469">
        <v>2</v>
      </c>
      <c r="H1469" s="1">
        <v>43952</v>
      </c>
      <c r="I1469" s="1">
        <v>44228</v>
      </c>
      <c r="J1469">
        <v>9</v>
      </c>
      <c r="K1469">
        <v>4</v>
      </c>
      <c r="L1469" s="1">
        <v>44136</v>
      </c>
      <c r="M1469">
        <v>0</v>
      </c>
      <c r="N1469" s="11">
        <f>_xlfn.SWITCH(Sales[[#This Row],[Subscription Type]],"Basic",10,"Premium",10,"Business",25,"Enterprise",27)</f>
        <v>10</v>
      </c>
      <c r="O1469">
        <f>IF(Sales[[#This Row],[Number of Users]]-Sales[[#This Row],[Licenses Bought]]&lt;0,0,Sales[[#This Row],[Number of Users]]-Sales[[#This Row],[Licenses Bought]])</f>
        <v>2</v>
      </c>
      <c r="P1469" s="3">
        <f>IF(Sales[[#This Row],[Sales Month]]=MAX(Sales[Sales Month]),Sales[[#This Row],[Upsell $ Per Non-Paying User]]*Sales[[#This Row],[Non-Paying Users]],0)</f>
        <v>0</v>
      </c>
      <c r="Q1469" t="str">
        <f>_xlfn.IFS(Sales[[#This Row],[Current Upsell $]]=0," ",Sales[[#This Row],[Current Upsell $]]&gt;=400,"High",Sales[[#This Row],[Current Upsell $]]&gt;=100,"Medium",Sales[[#This Row],[Current Upsell $]]&lt;100,"Low")</f>
        <v xml:space="preserve"> </v>
      </c>
      <c r="R1469" t="str">
        <f>IF(Sales[[#This Row],[Current Upsell $]]&gt;0,_xlfn.TEXTJOIN(" ",FALSE,Sales[[#This Row],[Subscription Type]],Sales[[#This Row],[Upsell Priority]],TEXT(Sales[[#This Row],[Current Upsell $]],"$#")),"")</f>
        <v/>
      </c>
    </row>
    <row r="1470" spans="1:18" x14ac:dyDescent="0.25">
      <c r="A1470">
        <v>100034</v>
      </c>
      <c r="B1470" t="s">
        <v>3</v>
      </c>
      <c r="F1470">
        <v>0</v>
      </c>
      <c r="G1470">
        <v>2</v>
      </c>
      <c r="H1470" s="1">
        <v>43952</v>
      </c>
      <c r="I1470" s="1">
        <v>44317</v>
      </c>
      <c r="J1470">
        <v>12</v>
      </c>
      <c r="K1470">
        <v>1</v>
      </c>
      <c r="L1470" s="1">
        <v>44136</v>
      </c>
      <c r="M1470">
        <v>0</v>
      </c>
      <c r="N1470" s="11">
        <f>_xlfn.SWITCH(Sales[[#This Row],[Subscription Type]],"Basic",10,"Premium",10,"Business",25,"Enterprise",27)</f>
        <v>10</v>
      </c>
      <c r="O1470">
        <f>IF(Sales[[#This Row],[Number of Users]]-Sales[[#This Row],[Licenses Bought]]&lt;0,0,Sales[[#This Row],[Number of Users]]-Sales[[#This Row],[Licenses Bought]])</f>
        <v>2</v>
      </c>
      <c r="P1470" s="3">
        <f>IF(Sales[[#This Row],[Sales Month]]=MAX(Sales[Sales Month]),Sales[[#This Row],[Upsell $ Per Non-Paying User]]*Sales[[#This Row],[Non-Paying Users]],0)</f>
        <v>0</v>
      </c>
      <c r="Q1470" t="str">
        <f>_xlfn.IFS(Sales[[#This Row],[Current Upsell $]]=0," ",Sales[[#This Row],[Current Upsell $]]&gt;=400,"High",Sales[[#This Row],[Current Upsell $]]&gt;=100,"Medium",Sales[[#This Row],[Current Upsell $]]&lt;100,"Low")</f>
        <v xml:space="preserve"> </v>
      </c>
      <c r="R1470" t="str">
        <f>IF(Sales[[#This Row],[Current Upsell $]]&gt;0,_xlfn.TEXTJOIN(" ",FALSE,Sales[[#This Row],[Subscription Type]],Sales[[#This Row],[Upsell Priority]],TEXT(Sales[[#This Row],[Current Upsell $]],"$#")),"")</f>
        <v/>
      </c>
    </row>
    <row r="1471" spans="1:18" x14ac:dyDescent="0.25">
      <c r="A1471">
        <v>100035</v>
      </c>
      <c r="B1471" t="s">
        <v>3</v>
      </c>
      <c r="F1471">
        <v>0</v>
      </c>
      <c r="G1471">
        <v>2</v>
      </c>
      <c r="H1471" s="1">
        <v>43952</v>
      </c>
      <c r="I1471" s="1">
        <v>44228</v>
      </c>
      <c r="J1471">
        <v>9</v>
      </c>
      <c r="K1471">
        <v>4</v>
      </c>
      <c r="L1471" s="1">
        <v>44136</v>
      </c>
      <c r="M1471">
        <v>0</v>
      </c>
      <c r="N1471" s="11">
        <f>_xlfn.SWITCH(Sales[[#This Row],[Subscription Type]],"Basic",10,"Premium",10,"Business",25,"Enterprise",27)</f>
        <v>10</v>
      </c>
      <c r="O1471">
        <f>IF(Sales[[#This Row],[Number of Users]]-Sales[[#This Row],[Licenses Bought]]&lt;0,0,Sales[[#This Row],[Number of Users]]-Sales[[#This Row],[Licenses Bought]])</f>
        <v>2</v>
      </c>
      <c r="P1471" s="3">
        <f>IF(Sales[[#This Row],[Sales Month]]=MAX(Sales[Sales Month]),Sales[[#This Row],[Upsell $ Per Non-Paying User]]*Sales[[#This Row],[Non-Paying Users]],0)</f>
        <v>0</v>
      </c>
      <c r="Q1471" t="str">
        <f>_xlfn.IFS(Sales[[#This Row],[Current Upsell $]]=0," ",Sales[[#This Row],[Current Upsell $]]&gt;=400,"High",Sales[[#This Row],[Current Upsell $]]&gt;=100,"Medium",Sales[[#This Row],[Current Upsell $]]&lt;100,"Low")</f>
        <v xml:space="preserve"> </v>
      </c>
      <c r="R1471" t="str">
        <f>IF(Sales[[#This Row],[Current Upsell $]]&gt;0,_xlfn.TEXTJOIN(" ",FALSE,Sales[[#This Row],[Subscription Type]],Sales[[#This Row],[Upsell Priority]],TEXT(Sales[[#This Row],[Current Upsell $]],"$#")),"")</f>
        <v/>
      </c>
    </row>
    <row r="1472" spans="1:18" x14ac:dyDescent="0.25">
      <c r="A1472">
        <v>100036</v>
      </c>
      <c r="B1472" t="s">
        <v>0</v>
      </c>
      <c r="D1472" s="1"/>
      <c r="E1472" s="1"/>
      <c r="F1472">
        <v>1</v>
      </c>
      <c r="G1472">
        <v>2</v>
      </c>
      <c r="H1472" s="1">
        <v>43952</v>
      </c>
      <c r="I1472" s="1">
        <v>44378</v>
      </c>
      <c r="J1472">
        <v>14</v>
      </c>
      <c r="K1472">
        <v>0</v>
      </c>
      <c r="L1472" s="1">
        <v>44136</v>
      </c>
      <c r="M1472">
        <v>10</v>
      </c>
      <c r="N1472" s="11">
        <f>_xlfn.SWITCH(Sales[[#This Row],[Subscription Type]],"Basic",10,"Premium",10,"Business",25,"Enterprise",27)</f>
        <v>10</v>
      </c>
      <c r="O1472">
        <f>IF(Sales[[#This Row],[Number of Users]]-Sales[[#This Row],[Licenses Bought]]&lt;0,0,Sales[[#This Row],[Number of Users]]-Sales[[#This Row],[Licenses Bought]])</f>
        <v>1</v>
      </c>
      <c r="P1472" s="3">
        <f>IF(Sales[[#This Row],[Sales Month]]=MAX(Sales[Sales Month]),Sales[[#This Row],[Upsell $ Per Non-Paying User]]*Sales[[#This Row],[Non-Paying Users]],0)</f>
        <v>0</v>
      </c>
      <c r="Q1472" t="str">
        <f>_xlfn.IFS(Sales[[#This Row],[Current Upsell $]]=0," ",Sales[[#This Row],[Current Upsell $]]&gt;=400,"High",Sales[[#This Row],[Current Upsell $]]&gt;=100,"Medium",Sales[[#This Row],[Current Upsell $]]&lt;100,"Low")</f>
        <v xml:space="preserve"> </v>
      </c>
      <c r="R1472" t="str">
        <f>IF(Sales[[#This Row],[Current Upsell $]]&gt;0,_xlfn.TEXTJOIN(" ",FALSE,Sales[[#This Row],[Subscription Type]],Sales[[#This Row],[Upsell Priority]],TEXT(Sales[[#This Row],[Current Upsell $]],"$#")),"")</f>
        <v/>
      </c>
    </row>
    <row r="1473" spans="1:18" x14ac:dyDescent="0.25">
      <c r="A1473">
        <v>100018</v>
      </c>
      <c r="B1473" t="s">
        <v>1</v>
      </c>
      <c r="D1473" s="1"/>
      <c r="E1473" s="1"/>
      <c r="F1473">
        <v>58</v>
      </c>
      <c r="G1473">
        <v>86</v>
      </c>
      <c r="H1473" s="1">
        <v>43922</v>
      </c>
      <c r="I1473" s="1">
        <v>44378</v>
      </c>
      <c r="J1473">
        <v>15</v>
      </c>
      <c r="K1473">
        <v>0</v>
      </c>
      <c r="L1473" s="1">
        <v>44136</v>
      </c>
      <c r="M1473">
        <v>1450</v>
      </c>
      <c r="N1473" s="11">
        <f>_xlfn.SWITCH(Sales[[#This Row],[Subscription Type]],"Basic",10,"Premium",10,"Business",25,"Enterprise",27)</f>
        <v>25</v>
      </c>
      <c r="O1473">
        <f>IF(Sales[[#This Row],[Number of Users]]-Sales[[#This Row],[Licenses Bought]]&lt;0,0,Sales[[#This Row],[Number of Users]]-Sales[[#This Row],[Licenses Bought]])</f>
        <v>28</v>
      </c>
      <c r="P1473" s="3">
        <f>IF(Sales[[#This Row],[Sales Month]]=MAX(Sales[Sales Month]),Sales[[#This Row],[Upsell $ Per Non-Paying User]]*Sales[[#This Row],[Non-Paying Users]],0)</f>
        <v>0</v>
      </c>
      <c r="Q1473" t="str">
        <f>_xlfn.IFS(Sales[[#This Row],[Current Upsell $]]=0," ",Sales[[#This Row],[Current Upsell $]]&gt;=400,"High",Sales[[#This Row],[Current Upsell $]]&gt;=100,"Medium",Sales[[#This Row],[Current Upsell $]]&lt;100,"Low")</f>
        <v xml:space="preserve"> </v>
      </c>
      <c r="R1473" t="str">
        <f>IF(Sales[[#This Row],[Current Upsell $]]&gt;0,_xlfn.TEXTJOIN(" ",FALSE,Sales[[#This Row],[Subscription Type]],Sales[[#This Row],[Upsell Priority]],TEXT(Sales[[#This Row],[Current Upsell $]],"$#")),"")</f>
        <v/>
      </c>
    </row>
    <row r="1474" spans="1:18" x14ac:dyDescent="0.25">
      <c r="A1474">
        <v>100037</v>
      </c>
      <c r="B1474" t="s">
        <v>0</v>
      </c>
      <c r="D1474" s="1"/>
      <c r="E1474" s="1"/>
      <c r="F1474">
        <v>53</v>
      </c>
      <c r="G1474">
        <v>73</v>
      </c>
      <c r="H1474" s="1">
        <v>43983</v>
      </c>
      <c r="I1474" s="1">
        <v>44378</v>
      </c>
      <c r="J1474">
        <v>13</v>
      </c>
      <c r="K1474">
        <v>0</v>
      </c>
      <c r="L1474" s="1">
        <v>44136</v>
      </c>
      <c r="M1474">
        <v>530</v>
      </c>
      <c r="N1474" s="11">
        <f>_xlfn.SWITCH(Sales[[#This Row],[Subscription Type]],"Basic",10,"Premium",10,"Business",25,"Enterprise",27)</f>
        <v>10</v>
      </c>
      <c r="O1474">
        <f>IF(Sales[[#This Row],[Number of Users]]-Sales[[#This Row],[Licenses Bought]]&lt;0,0,Sales[[#This Row],[Number of Users]]-Sales[[#This Row],[Licenses Bought]])</f>
        <v>20</v>
      </c>
      <c r="P1474" s="3">
        <f>IF(Sales[[#This Row],[Sales Month]]=MAX(Sales[Sales Month]),Sales[[#This Row],[Upsell $ Per Non-Paying User]]*Sales[[#This Row],[Non-Paying Users]],0)</f>
        <v>0</v>
      </c>
      <c r="Q1474" t="str">
        <f>_xlfn.IFS(Sales[[#This Row],[Current Upsell $]]=0," ",Sales[[#This Row],[Current Upsell $]]&gt;=400,"High",Sales[[#This Row],[Current Upsell $]]&gt;=100,"Medium",Sales[[#This Row],[Current Upsell $]]&lt;100,"Low")</f>
        <v xml:space="preserve"> </v>
      </c>
      <c r="R1474" t="str">
        <f>IF(Sales[[#This Row],[Current Upsell $]]&gt;0,_xlfn.TEXTJOIN(" ",FALSE,Sales[[#This Row],[Subscription Type]],Sales[[#This Row],[Upsell Priority]],TEXT(Sales[[#This Row],[Current Upsell $]],"$#")),"")</f>
        <v/>
      </c>
    </row>
    <row r="1475" spans="1:18" x14ac:dyDescent="0.25">
      <c r="A1475">
        <v>100038</v>
      </c>
      <c r="B1475" t="s">
        <v>1</v>
      </c>
      <c r="D1475" s="1"/>
      <c r="E1475" s="1"/>
      <c r="F1475">
        <v>52</v>
      </c>
      <c r="G1475">
        <v>64</v>
      </c>
      <c r="H1475" s="1">
        <v>43983</v>
      </c>
      <c r="I1475" s="1">
        <v>44378</v>
      </c>
      <c r="J1475">
        <v>13</v>
      </c>
      <c r="K1475">
        <v>0</v>
      </c>
      <c r="L1475" s="1">
        <v>44136</v>
      </c>
      <c r="M1475">
        <v>1300</v>
      </c>
      <c r="N1475" s="11">
        <f>_xlfn.SWITCH(Sales[[#This Row],[Subscription Type]],"Basic",10,"Premium",10,"Business",25,"Enterprise",27)</f>
        <v>25</v>
      </c>
      <c r="O1475">
        <f>IF(Sales[[#This Row],[Number of Users]]-Sales[[#This Row],[Licenses Bought]]&lt;0,0,Sales[[#This Row],[Number of Users]]-Sales[[#This Row],[Licenses Bought]])</f>
        <v>12</v>
      </c>
      <c r="P1475" s="3">
        <f>IF(Sales[[#This Row],[Sales Month]]=MAX(Sales[Sales Month]),Sales[[#This Row],[Upsell $ Per Non-Paying User]]*Sales[[#This Row],[Non-Paying Users]],0)</f>
        <v>0</v>
      </c>
      <c r="Q1475" t="str">
        <f>_xlfn.IFS(Sales[[#This Row],[Current Upsell $]]=0," ",Sales[[#This Row],[Current Upsell $]]&gt;=400,"High",Sales[[#This Row],[Current Upsell $]]&gt;=100,"Medium",Sales[[#This Row],[Current Upsell $]]&lt;100,"Low")</f>
        <v xml:space="preserve"> </v>
      </c>
      <c r="R1475" t="str">
        <f>IF(Sales[[#This Row],[Current Upsell $]]&gt;0,_xlfn.TEXTJOIN(" ",FALSE,Sales[[#This Row],[Subscription Type]],Sales[[#This Row],[Upsell Priority]],TEXT(Sales[[#This Row],[Current Upsell $]],"$#")),"")</f>
        <v/>
      </c>
    </row>
    <row r="1476" spans="1:18" x14ac:dyDescent="0.25">
      <c r="A1476">
        <v>100039</v>
      </c>
      <c r="B1476" t="s">
        <v>0</v>
      </c>
      <c r="D1476" s="1"/>
      <c r="E1476" s="1"/>
      <c r="F1476">
        <v>40</v>
      </c>
      <c r="G1476">
        <v>37</v>
      </c>
      <c r="H1476" s="1">
        <v>43983</v>
      </c>
      <c r="I1476" s="1">
        <v>44378</v>
      </c>
      <c r="J1476">
        <v>13</v>
      </c>
      <c r="K1476">
        <v>0</v>
      </c>
      <c r="L1476" s="1">
        <v>44136</v>
      </c>
      <c r="M1476">
        <v>400</v>
      </c>
      <c r="N1476" s="11">
        <f>_xlfn.SWITCH(Sales[[#This Row],[Subscription Type]],"Basic",10,"Premium",10,"Business",25,"Enterprise",27)</f>
        <v>10</v>
      </c>
      <c r="O1476">
        <f>IF(Sales[[#This Row],[Number of Users]]-Sales[[#This Row],[Licenses Bought]]&lt;0,0,Sales[[#This Row],[Number of Users]]-Sales[[#This Row],[Licenses Bought]])</f>
        <v>0</v>
      </c>
      <c r="P1476" s="3">
        <f>IF(Sales[[#This Row],[Sales Month]]=MAX(Sales[Sales Month]),Sales[[#This Row],[Upsell $ Per Non-Paying User]]*Sales[[#This Row],[Non-Paying Users]],0)</f>
        <v>0</v>
      </c>
      <c r="Q1476" t="str">
        <f>_xlfn.IFS(Sales[[#This Row],[Current Upsell $]]=0," ",Sales[[#This Row],[Current Upsell $]]&gt;=400,"High",Sales[[#This Row],[Current Upsell $]]&gt;=100,"Medium",Sales[[#This Row],[Current Upsell $]]&lt;100,"Low")</f>
        <v xml:space="preserve"> </v>
      </c>
      <c r="R1476" t="str">
        <f>IF(Sales[[#This Row],[Current Upsell $]]&gt;0,_xlfn.TEXTJOIN(" ",FALSE,Sales[[#This Row],[Subscription Type]],Sales[[#This Row],[Upsell Priority]],TEXT(Sales[[#This Row],[Current Upsell $]],"$#")),"")</f>
        <v/>
      </c>
    </row>
    <row r="1477" spans="1:18" x14ac:dyDescent="0.25">
      <c r="A1477">
        <v>100040</v>
      </c>
      <c r="B1477" t="s">
        <v>0</v>
      </c>
      <c r="D1477" s="1"/>
      <c r="E1477" s="1"/>
      <c r="F1477">
        <v>36</v>
      </c>
      <c r="G1477">
        <v>47</v>
      </c>
      <c r="H1477" s="1">
        <v>43983</v>
      </c>
      <c r="I1477" s="1">
        <v>44378</v>
      </c>
      <c r="J1477">
        <v>13</v>
      </c>
      <c r="K1477">
        <v>0</v>
      </c>
      <c r="L1477" s="1">
        <v>44136</v>
      </c>
      <c r="M1477">
        <v>360</v>
      </c>
      <c r="N1477" s="11">
        <f>_xlfn.SWITCH(Sales[[#This Row],[Subscription Type]],"Basic",10,"Premium",10,"Business",25,"Enterprise",27)</f>
        <v>10</v>
      </c>
      <c r="O1477">
        <f>IF(Sales[[#This Row],[Number of Users]]-Sales[[#This Row],[Licenses Bought]]&lt;0,0,Sales[[#This Row],[Number of Users]]-Sales[[#This Row],[Licenses Bought]])</f>
        <v>11</v>
      </c>
      <c r="P1477" s="3">
        <f>IF(Sales[[#This Row],[Sales Month]]=MAX(Sales[Sales Month]),Sales[[#This Row],[Upsell $ Per Non-Paying User]]*Sales[[#This Row],[Non-Paying Users]],0)</f>
        <v>0</v>
      </c>
      <c r="Q1477" t="str">
        <f>_xlfn.IFS(Sales[[#This Row],[Current Upsell $]]=0," ",Sales[[#This Row],[Current Upsell $]]&gt;=400,"High",Sales[[#This Row],[Current Upsell $]]&gt;=100,"Medium",Sales[[#This Row],[Current Upsell $]]&lt;100,"Low")</f>
        <v xml:space="preserve"> </v>
      </c>
      <c r="R1477" t="str">
        <f>IF(Sales[[#This Row],[Current Upsell $]]&gt;0,_xlfn.TEXTJOIN(" ",FALSE,Sales[[#This Row],[Subscription Type]],Sales[[#This Row],[Upsell Priority]],TEXT(Sales[[#This Row],[Current Upsell $]],"$#")),"")</f>
        <v/>
      </c>
    </row>
    <row r="1478" spans="1:18" x14ac:dyDescent="0.25">
      <c r="A1478">
        <v>100041</v>
      </c>
      <c r="B1478" t="s">
        <v>1</v>
      </c>
      <c r="D1478" s="1"/>
      <c r="E1478" s="1"/>
      <c r="F1478">
        <v>32</v>
      </c>
      <c r="G1478">
        <v>47</v>
      </c>
      <c r="H1478" s="1">
        <v>43983</v>
      </c>
      <c r="I1478" s="1">
        <v>44378</v>
      </c>
      <c r="J1478">
        <v>13</v>
      </c>
      <c r="K1478">
        <v>0</v>
      </c>
      <c r="L1478" s="1">
        <v>44136</v>
      </c>
      <c r="M1478">
        <v>800</v>
      </c>
      <c r="N1478" s="11">
        <f>_xlfn.SWITCH(Sales[[#This Row],[Subscription Type]],"Basic",10,"Premium",10,"Business",25,"Enterprise",27)</f>
        <v>25</v>
      </c>
      <c r="O1478">
        <f>IF(Sales[[#This Row],[Number of Users]]-Sales[[#This Row],[Licenses Bought]]&lt;0,0,Sales[[#This Row],[Number of Users]]-Sales[[#This Row],[Licenses Bought]])</f>
        <v>15</v>
      </c>
      <c r="P1478" s="3">
        <f>IF(Sales[[#This Row],[Sales Month]]=MAX(Sales[Sales Month]),Sales[[#This Row],[Upsell $ Per Non-Paying User]]*Sales[[#This Row],[Non-Paying Users]],0)</f>
        <v>0</v>
      </c>
      <c r="Q1478" t="str">
        <f>_xlfn.IFS(Sales[[#This Row],[Current Upsell $]]=0," ",Sales[[#This Row],[Current Upsell $]]&gt;=400,"High",Sales[[#This Row],[Current Upsell $]]&gt;=100,"Medium",Sales[[#This Row],[Current Upsell $]]&lt;100,"Low")</f>
        <v xml:space="preserve"> </v>
      </c>
      <c r="R1478" t="str">
        <f>IF(Sales[[#This Row],[Current Upsell $]]&gt;0,_xlfn.TEXTJOIN(" ",FALSE,Sales[[#This Row],[Subscription Type]],Sales[[#This Row],[Upsell Priority]],TEXT(Sales[[#This Row],[Current Upsell $]],"$#")),"")</f>
        <v/>
      </c>
    </row>
    <row r="1479" spans="1:18" x14ac:dyDescent="0.25">
      <c r="A1479">
        <v>100042</v>
      </c>
      <c r="B1479" t="s">
        <v>1</v>
      </c>
      <c r="D1479" s="1"/>
      <c r="E1479" s="1"/>
      <c r="F1479">
        <v>26</v>
      </c>
      <c r="G1479">
        <v>35</v>
      </c>
      <c r="H1479" s="1">
        <v>43983</v>
      </c>
      <c r="I1479" s="1">
        <v>44378</v>
      </c>
      <c r="J1479">
        <v>13</v>
      </c>
      <c r="K1479">
        <v>0</v>
      </c>
      <c r="L1479" s="1">
        <v>44136</v>
      </c>
      <c r="M1479">
        <v>650</v>
      </c>
      <c r="N1479" s="11">
        <f>_xlfn.SWITCH(Sales[[#This Row],[Subscription Type]],"Basic",10,"Premium",10,"Business",25,"Enterprise",27)</f>
        <v>25</v>
      </c>
      <c r="O1479">
        <f>IF(Sales[[#This Row],[Number of Users]]-Sales[[#This Row],[Licenses Bought]]&lt;0,0,Sales[[#This Row],[Number of Users]]-Sales[[#This Row],[Licenses Bought]])</f>
        <v>9</v>
      </c>
      <c r="P1479" s="3">
        <f>IF(Sales[[#This Row],[Sales Month]]=MAX(Sales[Sales Month]),Sales[[#This Row],[Upsell $ Per Non-Paying User]]*Sales[[#This Row],[Non-Paying Users]],0)</f>
        <v>0</v>
      </c>
      <c r="Q1479" t="str">
        <f>_xlfn.IFS(Sales[[#This Row],[Current Upsell $]]=0," ",Sales[[#This Row],[Current Upsell $]]&gt;=400,"High",Sales[[#This Row],[Current Upsell $]]&gt;=100,"Medium",Sales[[#This Row],[Current Upsell $]]&lt;100,"Low")</f>
        <v xml:space="preserve"> </v>
      </c>
      <c r="R1479" t="str">
        <f>IF(Sales[[#This Row],[Current Upsell $]]&gt;0,_xlfn.TEXTJOIN(" ",FALSE,Sales[[#This Row],[Subscription Type]],Sales[[#This Row],[Upsell Priority]],TEXT(Sales[[#This Row],[Current Upsell $]],"$#")),"")</f>
        <v/>
      </c>
    </row>
    <row r="1480" spans="1:18" x14ac:dyDescent="0.25">
      <c r="A1480">
        <v>100043</v>
      </c>
      <c r="B1480" t="s">
        <v>0</v>
      </c>
      <c r="D1480" s="1"/>
      <c r="E1480" s="1"/>
      <c r="F1480">
        <v>13</v>
      </c>
      <c r="G1480">
        <v>14</v>
      </c>
      <c r="H1480" s="1">
        <v>43983</v>
      </c>
      <c r="I1480" s="1">
        <v>44378</v>
      </c>
      <c r="J1480">
        <v>13</v>
      </c>
      <c r="K1480">
        <v>0</v>
      </c>
      <c r="L1480" s="1">
        <v>44136</v>
      </c>
      <c r="M1480">
        <v>130</v>
      </c>
      <c r="N1480" s="11">
        <f>_xlfn.SWITCH(Sales[[#This Row],[Subscription Type]],"Basic",10,"Premium",10,"Business",25,"Enterprise",27)</f>
        <v>10</v>
      </c>
      <c r="O1480">
        <f>IF(Sales[[#This Row],[Number of Users]]-Sales[[#This Row],[Licenses Bought]]&lt;0,0,Sales[[#This Row],[Number of Users]]-Sales[[#This Row],[Licenses Bought]])</f>
        <v>1</v>
      </c>
      <c r="P1480" s="3">
        <f>IF(Sales[[#This Row],[Sales Month]]=MAX(Sales[Sales Month]),Sales[[#This Row],[Upsell $ Per Non-Paying User]]*Sales[[#This Row],[Non-Paying Users]],0)</f>
        <v>0</v>
      </c>
      <c r="Q1480" t="str">
        <f>_xlfn.IFS(Sales[[#This Row],[Current Upsell $]]=0," ",Sales[[#This Row],[Current Upsell $]]&gt;=400,"High",Sales[[#This Row],[Current Upsell $]]&gt;=100,"Medium",Sales[[#This Row],[Current Upsell $]]&lt;100,"Low")</f>
        <v xml:space="preserve"> </v>
      </c>
      <c r="R1480" t="str">
        <f>IF(Sales[[#This Row],[Current Upsell $]]&gt;0,_xlfn.TEXTJOIN(" ",FALSE,Sales[[#This Row],[Subscription Type]],Sales[[#This Row],[Upsell Priority]],TEXT(Sales[[#This Row],[Current Upsell $]],"$#")),"")</f>
        <v/>
      </c>
    </row>
    <row r="1481" spans="1:18" x14ac:dyDescent="0.25">
      <c r="A1481">
        <v>100044</v>
      </c>
      <c r="B1481" t="s">
        <v>3</v>
      </c>
      <c r="F1481">
        <v>0</v>
      </c>
      <c r="G1481">
        <v>13</v>
      </c>
      <c r="H1481" s="1">
        <v>43983</v>
      </c>
      <c r="I1481" s="1">
        <v>44348</v>
      </c>
      <c r="J1481">
        <v>12</v>
      </c>
      <c r="K1481">
        <v>0</v>
      </c>
      <c r="L1481" s="1">
        <v>44136</v>
      </c>
      <c r="M1481">
        <v>0</v>
      </c>
      <c r="N1481" s="11">
        <f>_xlfn.SWITCH(Sales[[#This Row],[Subscription Type]],"Basic",10,"Premium",10,"Business",25,"Enterprise",27)</f>
        <v>10</v>
      </c>
      <c r="O1481">
        <f>IF(Sales[[#This Row],[Number of Users]]-Sales[[#This Row],[Licenses Bought]]&lt;0,0,Sales[[#This Row],[Number of Users]]-Sales[[#This Row],[Licenses Bought]])</f>
        <v>13</v>
      </c>
      <c r="P1481" s="3">
        <f>IF(Sales[[#This Row],[Sales Month]]=MAX(Sales[Sales Month]),Sales[[#This Row],[Upsell $ Per Non-Paying User]]*Sales[[#This Row],[Non-Paying Users]],0)</f>
        <v>0</v>
      </c>
      <c r="Q1481" t="str">
        <f>_xlfn.IFS(Sales[[#This Row],[Current Upsell $]]=0," ",Sales[[#This Row],[Current Upsell $]]&gt;=400,"High",Sales[[#This Row],[Current Upsell $]]&gt;=100,"Medium",Sales[[#This Row],[Current Upsell $]]&lt;100,"Low")</f>
        <v xml:space="preserve"> </v>
      </c>
      <c r="R1481" t="str">
        <f>IF(Sales[[#This Row],[Current Upsell $]]&gt;0,_xlfn.TEXTJOIN(" ",FALSE,Sales[[#This Row],[Subscription Type]],Sales[[#This Row],[Upsell Priority]],TEXT(Sales[[#This Row],[Current Upsell $]],"$#")),"")</f>
        <v/>
      </c>
    </row>
    <row r="1482" spans="1:18" x14ac:dyDescent="0.25">
      <c r="A1482">
        <v>100045</v>
      </c>
      <c r="B1482" t="s">
        <v>1</v>
      </c>
      <c r="D1482" s="1"/>
      <c r="E1482" s="1"/>
      <c r="F1482">
        <v>9</v>
      </c>
      <c r="G1482">
        <v>10</v>
      </c>
      <c r="H1482" s="1">
        <v>43983</v>
      </c>
      <c r="I1482" s="1">
        <v>44378</v>
      </c>
      <c r="J1482">
        <v>13</v>
      </c>
      <c r="K1482">
        <v>0</v>
      </c>
      <c r="L1482" s="1">
        <v>44136</v>
      </c>
      <c r="M1482">
        <v>225</v>
      </c>
      <c r="N1482" s="11">
        <f>_xlfn.SWITCH(Sales[[#This Row],[Subscription Type]],"Basic",10,"Premium",10,"Business",25,"Enterprise",27)</f>
        <v>25</v>
      </c>
      <c r="O1482">
        <f>IF(Sales[[#This Row],[Number of Users]]-Sales[[#This Row],[Licenses Bought]]&lt;0,0,Sales[[#This Row],[Number of Users]]-Sales[[#This Row],[Licenses Bought]])</f>
        <v>1</v>
      </c>
      <c r="P1482" s="3">
        <f>IF(Sales[[#This Row],[Sales Month]]=MAX(Sales[Sales Month]),Sales[[#This Row],[Upsell $ Per Non-Paying User]]*Sales[[#This Row],[Non-Paying Users]],0)</f>
        <v>0</v>
      </c>
      <c r="Q1482" t="str">
        <f>_xlfn.IFS(Sales[[#This Row],[Current Upsell $]]=0," ",Sales[[#This Row],[Current Upsell $]]&gt;=400,"High",Sales[[#This Row],[Current Upsell $]]&gt;=100,"Medium",Sales[[#This Row],[Current Upsell $]]&lt;100,"Low")</f>
        <v xml:space="preserve"> </v>
      </c>
      <c r="R1482" t="str">
        <f>IF(Sales[[#This Row],[Current Upsell $]]&gt;0,_xlfn.TEXTJOIN(" ",FALSE,Sales[[#This Row],[Subscription Type]],Sales[[#This Row],[Upsell Priority]],TEXT(Sales[[#This Row],[Current Upsell $]],"$#")),"")</f>
        <v/>
      </c>
    </row>
    <row r="1483" spans="1:18" x14ac:dyDescent="0.25">
      <c r="A1483">
        <v>100047</v>
      </c>
      <c r="B1483" t="s">
        <v>3</v>
      </c>
      <c r="F1483">
        <v>0</v>
      </c>
      <c r="G1483">
        <v>8</v>
      </c>
      <c r="H1483" s="1">
        <v>43983</v>
      </c>
      <c r="I1483" s="1">
        <v>44197</v>
      </c>
      <c r="J1483">
        <v>7</v>
      </c>
      <c r="K1483">
        <v>5</v>
      </c>
      <c r="L1483" s="1">
        <v>44136</v>
      </c>
      <c r="M1483">
        <v>0</v>
      </c>
      <c r="N1483" s="11">
        <f>_xlfn.SWITCH(Sales[[#This Row],[Subscription Type]],"Basic",10,"Premium",10,"Business",25,"Enterprise",27)</f>
        <v>10</v>
      </c>
      <c r="O1483">
        <f>IF(Sales[[#This Row],[Number of Users]]-Sales[[#This Row],[Licenses Bought]]&lt;0,0,Sales[[#This Row],[Number of Users]]-Sales[[#This Row],[Licenses Bought]])</f>
        <v>8</v>
      </c>
      <c r="P1483" s="3">
        <f>IF(Sales[[#This Row],[Sales Month]]=MAX(Sales[Sales Month]),Sales[[#This Row],[Upsell $ Per Non-Paying User]]*Sales[[#This Row],[Non-Paying Users]],0)</f>
        <v>0</v>
      </c>
      <c r="Q1483" t="str">
        <f>_xlfn.IFS(Sales[[#This Row],[Current Upsell $]]=0," ",Sales[[#This Row],[Current Upsell $]]&gt;=400,"High",Sales[[#This Row],[Current Upsell $]]&gt;=100,"Medium",Sales[[#This Row],[Current Upsell $]]&lt;100,"Low")</f>
        <v xml:space="preserve"> </v>
      </c>
      <c r="R1483" t="str">
        <f>IF(Sales[[#This Row],[Current Upsell $]]&gt;0,_xlfn.TEXTJOIN(" ",FALSE,Sales[[#This Row],[Subscription Type]],Sales[[#This Row],[Upsell Priority]],TEXT(Sales[[#This Row],[Current Upsell $]],"$#")),"")</f>
        <v/>
      </c>
    </row>
    <row r="1484" spans="1:18" x14ac:dyDescent="0.25">
      <c r="A1484">
        <v>100048</v>
      </c>
      <c r="B1484" t="s">
        <v>0</v>
      </c>
      <c r="D1484" s="1"/>
      <c r="E1484" s="1"/>
      <c r="F1484">
        <v>6</v>
      </c>
      <c r="G1484">
        <v>8</v>
      </c>
      <c r="H1484" s="1">
        <v>43983</v>
      </c>
      <c r="I1484" s="1">
        <v>44378</v>
      </c>
      <c r="J1484">
        <v>13</v>
      </c>
      <c r="K1484">
        <v>0</v>
      </c>
      <c r="L1484" s="1">
        <v>44136</v>
      </c>
      <c r="M1484">
        <v>60</v>
      </c>
      <c r="N1484" s="11">
        <f>_xlfn.SWITCH(Sales[[#This Row],[Subscription Type]],"Basic",10,"Premium",10,"Business",25,"Enterprise",27)</f>
        <v>10</v>
      </c>
      <c r="O1484">
        <f>IF(Sales[[#This Row],[Number of Users]]-Sales[[#This Row],[Licenses Bought]]&lt;0,0,Sales[[#This Row],[Number of Users]]-Sales[[#This Row],[Licenses Bought]])</f>
        <v>2</v>
      </c>
      <c r="P1484" s="3">
        <f>IF(Sales[[#This Row],[Sales Month]]=MAX(Sales[Sales Month]),Sales[[#This Row],[Upsell $ Per Non-Paying User]]*Sales[[#This Row],[Non-Paying Users]],0)</f>
        <v>0</v>
      </c>
      <c r="Q1484" t="str">
        <f>_xlfn.IFS(Sales[[#This Row],[Current Upsell $]]=0," ",Sales[[#This Row],[Current Upsell $]]&gt;=400,"High",Sales[[#This Row],[Current Upsell $]]&gt;=100,"Medium",Sales[[#This Row],[Current Upsell $]]&lt;100,"Low")</f>
        <v xml:space="preserve"> </v>
      </c>
      <c r="R1484" t="str">
        <f>IF(Sales[[#This Row],[Current Upsell $]]&gt;0,_xlfn.TEXTJOIN(" ",FALSE,Sales[[#This Row],[Subscription Type]],Sales[[#This Row],[Upsell Priority]],TEXT(Sales[[#This Row],[Current Upsell $]],"$#")),"")</f>
        <v/>
      </c>
    </row>
    <row r="1485" spans="1:18" x14ac:dyDescent="0.25">
      <c r="A1485">
        <v>100049</v>
      </c>
      <c r="B1485" t="s">
        <v>3</v>
      </c>
      <c r="F1485">
        <v>0</v>
      </c>
      <c r="G1485">
        <v>6</v>
      </c>
      <c r="H1485" s="1">
        <v>43983</v>
      </c>
      <c r="I1485" s="1">
        <v>44378</v>
      </c>
      <c r="J1485">
        <v>13</v>
      </c>
      <c r="K1485">
        <v>0</v>
      </c>
      <c r="L1485" s="1">
        <v>44136</v>
      </c>
      <c r="M1485">
        <v>0</v>
      </c>
      <c r="N1485" s="11">
        <f>_xlfn.SWITCH(Sales[[#This Row],[Subscription Type]],"Basic",10,"Premium",10,"Business",25,"Enterprise",27)</f>
        <v>10</v>
      </c>
      <c r="O1485">
        <f>IF(Sales[[#This Row],[Number of Users]]-Sales[[#This Row],[Licenses Bought]]&lt;0,0,Sales[[#This Row],[Number of Users]]-Sales[[#This Row],[Licenses Bought]])</f>
        <v>6</v>
      </c>
      <c r="P1485" s="3">
        <f>IF(Sales[[#This Row],[Sales Month]]=MAX(Sales[Sales Month]),Sales[[#This Row],[Upsell $ Per Non-Paying User]]*Sales[[#This Row],[Non-Paying Users]],0)</f>
        <v>0</v>
      </c>
      <c r="Q1485" t="str">
        <f>_xlfn.IFS(Sales[[#This Row],[Current Upsell $]]=0," ",Sales[[#This Row],[Current Upsell $]]&gt;=400,"High",Sales[[#This Row],[Current Upsell $]]&gt;=100,"Medium",Sales[[#This Row],[Current Upsell $]]&lt;100,"Low")</f>
        <v xml:space="preserve"> </v>
      </c>
      <c r="R1485" t="str">
        <f>IF(Sales[[#This Row],[Current Upsell $]]&gt;0,_xlfn.TEXTJOIN(" ",FALSE,Sales[[#This Row],[Subscription Type]],Sales[[#This Row],[Upsell Priority]],TEXT(Sales[[#This Row],[Current Upsell $]],"$#")),"")</f>
        <v/>
      </c>
    </row>
    <row r="1486" spans="1:18" x14ac:dyDescent="0.25">
      <c r="A1486">
        <v>100050</v>
      </c>
      <c r="B1486" t="s">
        <v>0</v>
      </c>
      <c r="D1486" s="1"/>
      <c r="E1486" s="1"/>
      <c r="F1486">
        <v>5</v>
      </c>
      <c r="G1486">
        <v>6</v>
      </c>
      <c r="H1486" s="1">
        <v>43983</v>
      </c>
      <c r="I1486" s="1">
        <v>44378</v>
      </c>
      <c r="J1486">
        <v>13</v>
      </c>
      <c r="K1486">
        <v>0</v>
      </c>
      <c r="L1486" s="1">
        <v>44136</v>
      </c>
      <c r="M1486">
        <v>50</v>
      </c>
      <c r="N1486" s="11">
        <f>_xlfn.SWITCH(Sales[[#This Row],[Subscription Type]],"Basic",10,"Premium",10,"Business",25,"Enterprise",27)</f>
        <v>10</v>
      </c>
      <c r="O1486">
        <f>IF(Sales[[#This Row],[Number of Users]]-Sales[[#This Row],[Licenses Bought]]&lt;0,0,Sales[[#This Row],[Number of Users]]-Sales[[#This Row],[Licenses Bought]])</f>
        <v>1</v>
      </c>
      <c r="P1486" s="3">
        <f>IF(Sales[[#This Row],[Sales Month]]=MAX(Sales[Sales Month]),Sales[[#This Row],[Upsell $ Per Non-Paying User]]*Sales[[#This Row],[Non-Paying Users]],0)</f>
        <v>0</v>
      </c>
      <c r="Q1486" t="str">
        <f>_xlfn.IFS(Sales[[#This Row],[Current Upsell $]]=0," ",Sales[[#This Row],[Current Upsell $]]&gt;=400,"High",Sales[[#This Row],[Current Upsell $]]&gt;=100,"Medium",Sales[[#This Row],[Current Upsell $]]&lt;100,"Low")</f>
        <v xml:space="preserve"> </v>
      </c>
      <c r="R1486" t="str">
        <f>IF(Sales[[#This Row],[Current Upsell $]]&gt;0,_xlfn.TEXTJOIN(" ",FALSE,Sales[[#This Row],[Subscription Type]],Sales[[#This Row],[Upsell Priority]],TEXT(Sales[[#This Row],[Current Upsell $]],"$#")),"")</f>
        <v/>
      </c>
    </row>
    <row r="1487" spans="1:18" x14ac:dyDescent="0.25">
      <c r="A1487">
        <v>100054</v>
      </c>
      <c r="B1487" t="s">
        <v>3</v>
      </c>
      <c r="F1487">
        <v>0</v>
      </c>
      <c r="G1487">
        <v>2</v>
      </c>
      <c r="H1487" s="1">
        <v>43983</v>
      </c>
      <c r="I1487" s="1">
        <v>44317</v>
      </c>
      <c r="J1487">
        <v>11</v>
      </c>
      <c r="K1487">
        <v>1</v>
      </c>
      <c r="L1487" s="1">
        <v>44136</v>
      </c>
      <c r="M1487">
        <v>0</v>
      </c>
      <c r="N1487" s="11">
        <f>_xlfn.SWITCH(Sales[[#This Row],[Subscription Type]],"Basic",10,"Premium",10,"Business",25,"Enterprise",27)</f>
        <v>10</v>
      </c>
      <c r="O1487">
        <f>IF(Sales[[#This Row],[Number of Users]]-Sales[[#This Row],[Licenses Bought]]&lt;0,0,Sales[[#This Row],[Number of Users]]-Sales[[#This Row],[Licenses Bought]])</f>
        <v>2</v>
      </c>
      <c r="P1487" s="3">
        <f>IF(Sales[[#This Row],[Sales Month]]=MAX(Sales[Sales Month]),Sales[[#This Row],[Upsell $ Per Non-Paying User]]*Sales[[#This Row],[Non-Paying Users]],0)</f>
        <v>0</v>
      </c>
      <c r="Q1487" t="str">
        <f>_xlfn.IFS(Sales[[#This Row],[Current Upsell $]]=0," ",Sales[[#This Row],[Current Upsell $]]&gt;=400,"High",Sales[[#This Row],[Current Upsell $]]&gt;=100,"Medium",Sales[[#This Row],[Current Upsell $]]&lt;100,"Low")</f>
        <v xml:space="preserve"> </v>
      </c>
      <c r="R1487" t="str">
        <f>IF(Sales[[#This Row],[Current Upsell $]]&gt;0,_xlfn.TEXTJOIN(" ",FALSE,Sales[[#This Row],[Subscription Type]],Sales[[#This Row],[Upsell Priority]],TEXT(Sales[[#This Row],[Current Upsell $]],"$#")),"")</f>
        <v/>
      </c>
    </row>
    <row r="1488" spans="1:18" x14ac:dyDescent="0.25">
      <c r="A1488">
        <v>100055</v>
      </c>
      <c r="B1488" t="s">
        <v>3</v>
      </c>
      <c r="F1488">
        <v>0</v>
      </c>
      <c r="G1488">
        <v>2</v>
      </c>
      <c r="H1488" s="1">
        <v>43983</v>
      </c>
      <c r="I1488" s="1">
        <v>44228</v>
      </c>
      <c r="J1488">
        <v>8</v>
      </c>
      <c r="K1488">
        <v>4</v>
      </c>
      <c r="L1488" s="1">
        <v>44136</v>
      </c>
      <c r="M1488">
        <v>0</v>
      </c>
      <c r="N1488" s="11">
        <f>_xlfn.SWITCH(Sales[[#This Row],[Subscription Type]],"Basic",10,"Premium",10,"Business",25,"Enterprise",27)</f>
        <v>10</v>
      </c>
      <c r="O1488">
        <f>IF(Sales[[#This Row],[Number of Users]]-Sales[[#This Row],[Licenses Bought]]&lt;0,0,Sales[[#This Row],[Number of Users]]-Sales[[#This Row],[Licenses Bought]])</f>
        <v>2</v>
      </c>
      <c r="P1488" s="3">
        <f>IF(Sales[[#This Row],[Sales Month]]=MAX(Sales[Sales Month]),Sales[[#This Row],[Upsell $ Per Non-Paying User]]*Sales[[#This Row],[Non-Paying Users]],0)</f>
        <v>0</v>
      </c>
      <c r="Q1488" t="str">
        <f>_xlfn.IFS(Sales[[#This Row],[Current Upsell $]]=0," ",Sales[[#This Row],[Current Upsell $]]&gt;=400,"High",Sales[[#This Row],[Current Upsell $]]&gt;=100,"Medium",Sales[[#This Row],[Current Upsell $]]&lt;100,"Low")</f>
        <v xml:space="preserve"> </v>
      </c>
      <c r="R1488" t="str">
        <f>IF(Sales[[#This Row],[Current Upsell $]]&gt;0,_xlfn.TEXTJOIN(" ",FALSE,Sales[[#This Row],[Subscription Type]],Sales[[#This Row],[Upsell Priority]],TEXT(Sales[[#This Row],[Current Upsell $]],"$#")),"")</f>
        <v/>
      </c>
    </row>
    <row r="1489" spans="1:18" x14ac:dyDescent="0.25">
      <c r="A1489">
        <v>100056</v>
      </c>
      <c r="B1489" t="s">
        <v>0</v>
      </c>
      <c r="D1489" s="1"/>
      <c r="E1489" s="1"/>
      <c r="F1489">
        <v>1</v>
      </c>
      <c r="G1489">
        <v>2</v>
      </c>
      <c r="H1489" s="1">
        <v>43983</v>
      </c>
      <c r="I1489" s="1">
        <v>44378</v>
      </c>
      <c r="J1489">
        <v>13</v>
      </c>
      <c r="K1489">
        <v>0</v>
      </c>
      <c r="L1489" s="1">
        <v>44136</v>
      </c>
      <c r="M1489">
        <v>10</v>
      </c>
      <c r="N1489" s="11">
        <f>_xlfn.SWITCH(Sales[[#This Row],[Subscription Type]],"Basic",10,"Premium",10,"Business",25,"Enterprise",27)</f>
        <v>10</v>
      </c>
      <c r="O1489">
        <f>IF(Sales[[#This Row],[Number of Users]]-Sales[[#This Row],[Licenses Bought]]&lt;0,0,Sales[[#This Row],[Number of Users]]-Sales[[#This Row],[Licenses Bought]])</f>
        <v>1</v>
      </c>
      <c r="P1489" s="3">
        <f>IF(Sales[[#This Row],[Sales Month]]=MAX(Sales[Sales Month]),Sales[[#This Row],[Upsell $ Per Non-Paying User]]*Sales[[#This Row],[Non-Paying Users]],0)</f>
        <v>0</v>
      </c>
      <c r="Q1489" t="str">
        <f>_xlfn.IFS(Sales[[#This Row],[Current Upsell $]]=0," ",Sales[[#This Row],[Current Upsell $]]&gt;=400,"High",Sales[[#This Row],[Current Upsell $]]&gt;=100,"Medium",Sales[[#This Row],[Current Upsell $]]&lt;100,"Low")</f>
        <v xml:space="preserve"> </v>
      </c>
      <c r="R1489" t="str">
        <f>IF(Sales[[#This Row],[Current Upsell $]]&gt;0,_xlfn.TEXTJOIN(" ",FALSE,Sales[[#This Row],[Subscription Type]],Sales[[#This Row],[Upsell Priority]],TEXT(Sales[[#This Row],[Current Upsell $]],"$#")),"")</f>
        <v/>
      </c>
    </row>
    <row r="1490" spans="1:18" x14ac:dyDescent="0.25">
      <c r="A1490">
        <v>100057</v>
      </c>
      <c r="B1490" t="s">
        <v>0</v>
      </c>
      <c r="D1490" s="1"/>
      <c r="E1490" s="1"/>
      <c r="F1490">
        <v>56</v>
      </c>
      <c r="G1490">
        <v>62</v>
      </c>
      <c r="H1490" s="1">
        <v>44013</v>
      </c>
      <c r="I1490" s="1">
        <v>44378</v>
      </c>
      <c r="J1490">
        <v>12</v>
      </c>
      <c r="K1490">
        <v>0</v>
      </c>
      <c r="L1490" s="1">
        <v>44136</v>
      </c>
      <c r="M1490">
        <v>560</v>
      </c>
      <c r="N1490" s="11">
        <f>_xlfn.SWITCH(Sales[[#This Row],[Subscription Type]],"Basic",10,"Premium",10,"Business",25,"Enterprise",27)</f>
        <v>10</v>
      </c>
      <c r="O1490">
        <f>IF(Sales[[#This Row],[Number of Users]]-Sales[[#This Row],[Licenses Bought]]&lt;0,0,Sales[[#This Row],[Number of Users]]-Sales[[#This Row],[Licenses Bought]])</f>
        <v>6</v>
      </c>
      <c r="P1490" s="3">
        <f>IF(Sales[[#This Row],[Sales Month]]=MAX(Sales[Sales Month]),Sales[[#This Row],[Upsell $ Per Non-Paying User]]*Sales[[#This Row],[Non-Paying Users]],0)</f>
        <v>0</v>
      </c>
      <c r="Q1490" t="str">
        <f>_xlfn.IFS(Sales[[#This Row],[Current Upsell $]]=0," ",Sales[[#This Row],[Current Upsell $]]&gt;=400,"High",Sales[[#This Row],[Current Upsell $]]&gt;=100,"Medium",Sales[[#This Row],[Current Upsell $]]&lt;100,"Low")</f>
        <v xml:space="preserve"> </v>
      </c>
      <c r="R1490" t="str">
        <f>IF(Sales[[#This Row],[Current Upsell $]]&gt;0,_xlfn.TEXTJOIN(" ",FALSE,Sales[[#This Row],[Subscription Type]],Sales[[#This Row],[Upsell Priority]],TEXT(Sales[[#This Row],[Current Upsell $]],"$#")),"")</f>
        <v/>
      </c>
    </row>
    <row r="1491" spans="1:18" x14ac:dyDescent="0.25">
      <c r="A1491">
        <v>100058</v>
      </c>
      <c r="B1491" t="s">
        <v>1</v>
      </c>
      <c r="D1491" s="1"/>
      <c r="E1491" s="1"/>
      <c r="F1491">
        <v>55</v>
      </c>
      <c r="G1491">
        <v>69</v>
      </c>
      <c r="H1491" s="1">
        <v>44013</v>
      </c>
      <c r="I1491" s="1">
        <v>44378</v>
      </c>
      <c r="J1491">
        <v>12</v>
      </c>
      <c r="K1491">
        <v>0</v>
      </c>
      <c r="L1491" s="1">
        <v>44136</v>
      </c>
      <c r="M1491">
        <v>1375</v>
      </c>
      <c r="N1491" s="11">
        <f>_xlfn.SWITCH(Sales[[#This Row],[Subscription Type]],"Basic",10,"Premium",10,"Business",25,"Enterprise",27)</f>
        <v>25</v>
      </c>
      <c r="O1491">
        <f>IF(Sales[[#This Row],[Number of Users]]-Sales[[#This Row],[Licenses Bought]]&lt;0,0,Sales[[#This Row],[Number of Users]]-Sales[[#This Row],[Licenses Bought]])</f>
        <v>14</v>
      </c>
      <c r="P1491" s="3">
        <f>IF(Sales[[#This Row],[Sales Month]]=MAX(Sales[Sales Month]),Sales[[#This Row],[Upsell $ Per Non-Paying User]]*Sales[[#This Row],[Non-Paying Users]],0)</f>
        <v>0</v>
      </c>
      <c r="Q1491" t="str">
        <f>_xlfn.IFS(Sales[[#This Row],[Current Upsell $]]=0," ",Sales[[#This Row],[Current Upsell $]]&gt;=400,"High",Sales[[#This Row],[Current Upsell $]]&gt;=100,"Medium",Sales[[#This Row],[Current Upsell $]]&lt;100,"Low")</f>
        <v xml:space="preserve"> </v>
      </c>
      <c r="R1491" t="str">
        <f>IF(Sales[[#This Row],[Current Upsell $]]&gt;0,_xlfn.TEXTJOIN(" ",FALSE,Sales[[#This Row],[Subscription Type]],Sales[[#This Row],[Upsell Priority]],TEXT(Sales[[#This Row],[Current Upsell $]],"$#")),"")</f>
        <v/>
      </c>
    </row>
    <row r="1492" spans="1:18" x14ac:dyDescent="0.25">
      <c r="A1492">
        <v>100059</v>
      </c>
      <c r="B1492" t="s">
        <v>0</v>
      </c>
      <c r="D1492" s="1"/>
      <c r="E1492" s="1"/>
      <c r="F1492">
        <v>33</v>
      </c>
      <c r="G1492">
        <v>43</v>
      </c>
      <c r="H1492" s="1">
        <v>44013</v>
      </c>
      <c r="I1492" s="1">
        <v>44378</v>
      </c>
      <c r="J1492">
        <v>12</v>
      </c>
      <c r="K1492">
        <v>0</v>
      </c>
      <c r="L1492" s="1">
        <v>44136</v>
      </c>
      <c r="M1492">
        <v>330</v>
      </c>
      <c r="N1492" s="11">
        <f>_xlfn.SWITCH(Sales[[#This Row],[Subscription Type]],"Basic",10,"Premium",10,"Business",25,"Enterprise",27)</f>
        <v>10</v>
      </c>
      <c r="O1492">
        <f>IF(Sales[[#This Row],[Number of Users]]-Sales[[#This Row],[Licenses Bought]]&lt;0,0,Sales[[#This Row],[Number of Users]]-Sales[[#This Row],[Licenses Bought]])</f>
        <v>10</v>
      </c>
      <c r="P1492" s="3">
        <f>IF(Sales[[#This Row],[Sales Month]]=MAX(Sales[Sales Month]),Sales[[#This Row],[Upsell $ Per Non-Paying User]]*Sales[[#This Row],[Non-Paying Users]],0)</f>
        <v>0</v>
      </c>
      <c r="Q1492" t="str">
        <f>_xlfn.IFS(Sales[[#This Row],[Current Upsell $]]=0," ",Sales[[#This Row],[Current Upsell $]]&gt;=400,"High",Sales[[#This Row],[Current Upsell $]]&gt;=100,"Medium",Sales[[#This Row],[Current Upsell $]]&lt;100,"Low")</f>
        <v xml:space="preserve"> </v>
      </c>
      <c r="R1492" t="str">
        <f>IF(Sales[[#This Row],[Current Upsell $]]&gt;0,_xlfn.TEXTJOIN(" ",FALSE,Sales[[#This Row],[Subscription Type]],Sales[[#This Row],[Upsell Priority]],TEXT(Sales[[#This Row],[Current Upsell $]],"$#")),"")</f>
        <v/>
      </c>
    </row>
    <row r="1493" spans="1:18" x14ac:dyDescent="0.25">
      <c r="A1493">
        <v>100060</v>
      </c>
      <c r="B1493" t="s">
        <v>1</v>
      </c>
      <c r="D1493" s="1"/>
      <c r="E1493" s="1"/>
      <c r="F1493">
        <v>31</v>
      </c>
      <c r="G1493">
        <v>32</v>
      </c>
      <c r="H1493" s="1">
        <v>44013</v>
      </c>
      <c r="I1493" s="1">
        <v>44378</v>
      </c>
      <c r="J1493">
        <v>12</v>
      </c>
      <c r="K1493">
        <v>0</v>
      </c>
      <c r="L1493" s="1">
        <v>44136</v>
      </c>
      <c r="M1493">
        <v>775</v>
      </c>
      <c r="N1493" s="11">
        <f>_xlfn.SWITCH(Sales[[#This Row],[Subscription Type]],"Basic",10,"Premium",10,"Business",25,"Enterprise",27)</f>
        <v>25</v>
      </c>
      <c r="O1493">
        <f>IF(Sales[[#This Row],[Number of Users]]-Sales[[#This Row],[Licenses Bought]]&lt;0,0,Sales[[#This Row],[Number of Users]]-Sales[[#This Row],[Licenses Bought]])</f>
        <v>1</v>
      </c>
      <c r="P1493" s="3">
        <f>IF(Sales[[#This Row],[Sales Month]]=MAX(Sales[Sales Month]),Sales[[#This Row],[Upsell $ Per Non-Paying User]]*Sales[[#This Row],[Non-Paying Users]],0)</f>
        <v>0</v>
      </c>
      <c r="Q1493" t="str">
        <f>_xlfn.IFS(Sales[[#This Row],[Current Upsell $]]=0," ",Sales[[#This Row],[Current Upsell $]]&gt;=400,"High",Sales[[#This Row],[Current Upsell $]]&gt;=100,"Medium",Sales[[#This Row],[Current Upsell $]]&lt;100,"Low")</f>
        <v xml:space="preserve"> </v>
      </c>
      <c r="R1493" t="str">
        <f>IF(Sales[[#This Row],[Current Upsell $]]&gt;0,_xlfn.TEXTJOIN(" ",FALSE,Sales[[#This Row],[Subscription Type]],Sales[[#This Row],[Upsell Priority]],TEXT(Sales[[#This Row],[Current Upsell $]],"$#")),"")</f>
        <v/>
      </c>
    </row>
    <row r="1494" spans="1:18" x14ac:dyDescent="0.25">
      <c r="A1494">
        <v>100061</v>
      </c>
      <c r="B1494" t="s">
        <v>0</v>
      </c>
      <c r="D1494" s="1"/>
      <c r="E1494" s="1"/>
      <c r="F1494">
        <v>16</v>
      </c>
      <c r="G1494">
        <v>20</v>
      </c>
      <c r="H1494" s="1">
        <v>44013</v>
      </c>
      <c r="I1494" s="1">
        <v>44378</v>
      </c>
      <c r="J1494">
        <v>12</v>
      </c>
      <c r="K1494">
        <v>0</v>
      </c>
      <c r="L1494" s="1">
        <v>44136</v>
      </c>
      <c r="M1494">
        <v>160</v>
      </c>
      <c r="N1494" s="11">
        <f>_xlfn.SWITCH(Sales[[#This Row],[Subscription Type]],"Basic",10,"Premium",10,"Business",25,"Enterprise",27)</f>
        <v>10</v>
      </c>
      <c r="O1494">
        <f>IF(Sales[[#This Row],[Number of Users]]-Sales[[#This Row],[Licenses Bought]]&lt;0,0,Sales[[#This Row],[Number of Users]]-Sales[[#This Row],[Licenses Bought]])</f>
        <v>4</v>
      </c>
      <c r="P1494" s="3">
        <f>IF(Sales[[#This Row],[Sales Month]]=MAX(Sales[Sales Month]),Sales[[#This Row],[Upsell $ Per Non-Paying User]]*Sales[[#This Row],[Non-Paying Users]],0)</f>
        <v>0</v>
      </c>
      <c r="Q1494" t="str">
        <f>_xlfn.IFS(Sales[[#This Row],[Current Upsell $]]=0," ",Sales[[#This Row],[Current Upsell $]]&gt;=400,"High",Sales[[#This Row],[Current Upsell $]]&gt;=100,"Medium",Sales[[#This Row],[Current Upsell $]]&lt;100,"Low")</f>
        <v xml:space="preserve"> </v>
      </c>
      <c r="R1494" t="str">
        <f>IF(Sales[[#This Row],[Current Upsell $]]&gt;0,_xlfn.TEXTJOIN(" ",FALSE,Sales[[#This Row],[Subscription Type]],Sales[[#This Row],[Upsell Priority]],TEXT(Sales[[#This Row],[Current Upsell $]],"$#")),"")</f>
        <v/>
      </c>
    </row>
    <row r="1495" spans="1:18" x14ac:dyDescent="0.25">
      <c r="A1495">
        <v>100062</v>
      </c>
      <c r="B1495" t="s">
        <v>0</v>
      </c>
      <c r="D1495" s="1"/>
      <c r="E1495" s="1"/>
      <c r="F1495">
        <v>15</v>
      </c>
      <c r="G1495">
        <v>15</v>
      </c>
      <c r="H1495" s="1">
        <v>44013</v>
      </c>
      <c r="I1495" s="1">
        <v>44378</v>
      </c>
      <c r="J1495">
        <v>12</v>
      </c>
      <c r="K1495">
        <v>0</v>
      </c>
      <c r="L1495" s="1">
        <v>44136</v>
      </c>
      <c r="M1495">
        <v>150</v>
      </c>
      <c r="N1495" s="11">
        <f>_xlfn.SWITCH(Sales[[#This Row],[Subscription Type]],"Basic",10,"Premium",10,"Business",25,"Enterprise",27)</f>
        <v>10</v>
      </c>
      <c r="O1495">
        <f>IF(Sales[[#This Row],[Number of Users]]-Sales[[#This Row],[Licenses Bought]]&lt;0,0,Sales[[#This Row],[Number of Users]]-Sales[[#This Row],[Licenses Bought]])</f>
        <v>0</v>
      </c>
      <c r="P1495" s="3">
        <f>IF(Sales[[#This Row],[Sales Month]]=MAX(Sales[Sales Month]),Sales[[#This Row],[Upsell $ Per Non-Paying User]]*Sales[[#This Row],[Non-Paying Users]],0)</f>
        <v>0</v>
      </c>
      <c r="Q1495" t="str">
        <f>_xlfn.IFS(Sales[[#This Row],[Current Upsell $]]=0," ",Sales[[#This Row],[Current Upsell $]]&gt;=400,"High",Sales[[#This Row],[Current Upsell $]]&gt;=100,"Medium",Sales[[#This Row],[Current Upsell $]]&lt;100,"Low")</f>
        <v xml:space="preserve"> </v>
      </c>
      <c r="R1495" t="str">
        <f>IF(Sales[[#This Row],[Current Upsell $]]&gt;0,_xlfn.TEXTJOIN(" ",FALSE,Sales[[#This Row],[Subscription Type]],Sales[[#This Row],[Upsell Priority]],TEXT(Sales[[#This Row],[Current Upsell $]],"$#")),"")</f>
        <v/>
      </c>
    </row>
    <row r="1496" spans="1:18" x14ac:dyDescent="0.25">
      <c r="A1496">
        <v>100064</v>
      </c>
      <c r="B1496" t="s">
        <v>0</v>
      </c>
      <c r="F1496">
        <v>12</v>
      </c>
      <c r="G1496">
        <v>14</v>
      </c>
      <c r="H1496" s="1">
        <v>44013</v>
      </c>
      <c r="I1496" s="1">
        <v>44256</v>
      </c>
      <c r="J1496">
        <v>8</v>
      </c>
      <c r="K1496">
        <v>3</v>
      </c>
      <c r="L1496" s="1">
        <v>44136</v>
      </c>
      <c r="M1496">
        <v>120</v>
      </c>
      <c r="N1496" s="11">
        <f>_xlfn.SWITCH(Sales[[#This Row],[Subscription Type]],"Basic",10,"Premium",10,"Business",25,"Enterprise",27)</f>
        <v>10</v>
      </c>
      <c r="O1496">
        <f>IF(Sales[[#This Row],[Number of Users]]-Sales[[#This Row],[Licenses Bought]]&lt;0,0,Sales[[#This Row],[Number of Users]]-Sales[[#This Row],[Licenses Bought]])</f>
        <v>2</v>
      </c>
      <c r="P1496" s="3">
        <f>IF(Sales[[#This Row],[Sales Month]]=MAX(Sales[Sales Month]),Sales[[#This Row],[Upsell $ Per Non-Paying User]]*Sales[[#This Row],[Non-Paying Users]],0)</f>
        <v>0</v>
      </c>
      <c r="Q1496" t="str">
        <f>_xlfn.IFS(Sales[[#This Row],[Current Upsell $]]=0," ",Sales[[#This Row],[Current Upsell $]]&gt;=400,"High",Sales[[#This Row],[Current Upsell $]]&gt;=100,"Medium",Sales[[#This Row],[Current Upsell $]]&lt;100,"Low")</f>
        <v xml:space="preserve"> </v>
      </c>
      <c r="R1496" t="str">
        <f>IF(Sales[[#This Row],[Current Upsell $]]&gt;0,_xlfn.TEXTJOIN(" ",FALSE,Sales[[#This Row],[Subscription Type]],Sales[[#This Row],[Upsell Priority]],TEXT(Sales[[#This Row],[Current Upsell $]],"$#")),"")</f>
        <v/>
      </c>
    </row>
    <row r="1497" spans="1:18" x14ac:dyDescent="0.25">
      <c r="A1497">
        <v>100065</v>
      </c>
      <c r="B1497" t="s">
        <v>3</v>
      </c>
      <c r="F1497">
        <v>0</v>
      </c>
      <c r="G1497">
        <v>11</v>
      </c>
      <c r="H1497" s="1">
        <v>44013</v>
      </c>
      <c r="I1497" s="1">
        <v>44197</v>
      </c>
      <c r="J1497">
        <v>6</v>
      </c>
      <c r="K1497">
        <v>5</v>
      </c>
      <c r="L1497" s="1">
        <v>44136</v>
      </c>
      <c r="M1497">
        <v>0</v>
      </c>
      <c r="N1497" s="11">
        <f>_xlfn.SWITCH(Sales[[#This Row],[Subscription Type]],"Basic",10,"Premium",10,"Business",25,"Enterprise",27)</f>
        <v>10</v>
      </c>
      <c r="O1497">
        <f>IF(Sales[[#This Row],[Number of Users]]-Sales[[#This Row],[Licenses Bought]]&lt;0,0,Sales[[#This Row],[Number of Users]]-Sales[[#This Row],[Licenses Bought]])</f>
        <v>11</v>
      </c>
      <c r="P1497" s="3">
        <f>IF(Sales[[#This Row],[Sales Month]]=MAX(Sales[Sales Month]),Sales[[#This Row],[Upsell $ Per Non-Paying User]]*Sales[[#This Row],[Non-Paying Users]],0)</f>
        <v>0</v>
      </c>
      <c r="Q1497" t="str">
        <f>_xlfn.IFS(Sales[[#This Row],[Current Upsell $]]=0," ",Sales[[#This Row],[Current Upsell $]]&gt;=400,"High",Sales[[#This Row],[Current Upsell $]]&gt;=100,"Medium",Sales[[#This Row],[Current Upsell $]]&lt;100,"Low")</f>
        <v xml:space="preserve"> </v>
      </c>
      <c r="R1497" t="str">
        <f>IF(Sales[[#This Row],[Current Upsell $]]&gt;0,_xlfn.TEXTJOIN(" ",FALSE,Sales[[#This Row],[Subscription Type]],Sales[[#This Row],[Upsell Priority]],TEXT(Sales[[#This Row],[Current Upsell $]],"$#")),"")</f>
        <v/>
      </c>
    </row>
    <row r="1498" spans="1:18" x14ac:dyDescent="0.25">
      <c r="A1498">
        <v>100066</v>
      </c>
      <c r="B1498" t="s">
        <v>3</v>
      </c>
      <c r="F1498">
        <v>0</v>
      </c>
      <c r="G1498">
        <v>10</v>
      </c>
      <c r="H1498" s="1">
        <v>44013</v>
      </c>
      <c r="I1498" s="1">
        <v>44197</v>
      </c>
      <c r="J1498">
        <v>6</v>
      </c>
      <c r="K1498">
        <v>5</v>
      </c>
      <c r="L1498" s="1">
        <v>44136</v>
      </c>
      <c r="M1498">
        <v>0</v>
      </c>
      <c r="N1498" s="11">
        <f>_xlfn.SWITCH(Sales[[#This Row],[Subscription Type]],"Basic",10,"Premium",10,"Business",25,"Enterprise",27)</f>
        <v>10</v>
      </c>
      <c r="O1498">
        <f>IF(Sales[[#This Row],[Number of Users]]-Sales[[#This Row],[Licenses Bought]]&lt;0,0,Sales[[#This Row],[Number of Users]]-Sales[[#This Row],[Licenses Bought]])</f>
        <v>10</v>
      </c>
      <c r="P1498" s="3">
        <f>IF(Sales[[#This Row],[Sales Month]]=MAX(Sales[Sales Month]),Sales[[#This Row],[Upsell $ Per Non-Paying User]]*Sales[[#This Row],[Non-Paying Users]],0)</f>
        <v>0</v>
      </c>
      <c r="Q1498" t="str">
        <f>_xlfn.IFS(Sales[[#This Row],[Current Upsell $]]=0," ",Sales[[#This Row],[Current Upsell $]]&gt;=400,"High",Sales[[#This Row],[Current Upsell $]]&gt;=100,"Medium",Sales[[#This Row],[Current Upsell $]]&lt;100,"Low")</f>
        <v xml:space="preserve"> </v>
      </c>
      <c r="R1498" t="str">
        <f>IF(Sales[[#This Row],[Current Upsell $]]&gt;0,_xlfn.TEXTJOIN(" ",FALSE,Sales[[#This Row],[Subscription Type]],Sales[[#This Row],[Upsell Priority]],TEXT(Sales[[#This Row],[Current Upsell $]],"$#")),"")</f>
        <v/>
      </c>
    </row>
    <row r="1499" spans="1:18" x14ac:dyDescent="0.25">
      <c r="A1499">
        <v>100068</v>
      </c>
      <c r="B1499" t="s">
        <v>0</v>
      </c>
      <c r="F1499">
        <v>8</v>
      </c>
      <c r="G1499">
        <v>9</v>
      </c>
      <c r="H1499" s="1">
        <v>44013</v>
      </c>
      <c r="I1499" s="1">
        <v>44287</v>
      </c>
      <c r="J1499">
        <v>9</v>
      </c>
      <c r="K1499">
        <v>2</v>
      </c>
      <c r="L1499" s="1">
        <v>44136</v>
      </c>
      <c r="M1499">
        <v>80</v>
      </c>
      <c r="N1499" s="11">
        <f>_xlfn.SWITCH(Sales[[#This Row],[Subscription Type]],"Basic",10,"Premium",10,"Business",25,"Enterprise",27)</f>
        <v>10</v>
      </c>
      <c r="O1499">
        <f>IF(Sales[[#This Row],[Number of Users]]-Sales[[#This Row],[Licenses Bought]]&lt;0,0,Sales[[#This Row],[Number of Users]]-Sales[[#This Row],[Licenses Bought]])</f>
        <v>1</v>
      </c>
      <c r="P1499" s="3">
        <f>IF(Sales[[#This Row],[Sales Month]]=MAX(Sales[Sales Month]),Sales[[#This Row],[Upsell $ Per Non-Paying User]]*Sales[[#This Row],[Non-Paying Users]],0)</f>
        <v>0</v>
      </c>
      <c r="Q1499" t="str">
        <f>_xlfn.IFS(Sales[[#This Row],[Current Upsell $]]=0," ",Sales[[#This Row],[Current Upsell $]]&gt;=400,"High",Sales[[#This Row],[Current Upsell $]]&gt;=100,"Medium",Sales[[#This Row],[Current Upsell $]]&lt;100,"Low")</f>
        <v xml:space="preserve"> </v>
      </c>
      <c r="R1499" t="str">
        <f>IF(Sales[[#This Row],[Current Upsell $]]&gt;0,_xlfn.TEXTJOIN(" ",FALSE,Sales[[#This Row],[Subscription Type]],Sales[[#This Row],[Upsell Priority]],TEXT(Sales[[#This Row],[Current Upsell $]],"$#")),"")</f>
        <v/>
      </c>
    </row>
    <row r="1500" spans="1:18" x14ac:dyDescent="0.25">
      <c r="A1500">
        <v>100069</v>
      </c>
      <c r="B1500" t="s">
        <v>3</v>
      </c>
      <c r="F1500">
        <v>0</v>
      </c>
      <c r="G1500">
        <v>9</v>
      </c>
      <c r="H1500" s="1">
        <v>44013</v>
      </c>
      <c r="I1500" s="1">
        <v>44348</v>
      </c>
      <c r="J1500">
        <v>11</v>
      </c>
      <c r="K1500">
        <v>0</v>
      </c>
      <c r="L1500" s="1">
        <v>44136</v>
      </c>
      <c r="M1500">
        <v>0</v>
      </c>
      <c r="N1500" s="11">
        <f>_xlfn.SWITCH(Sales[[#This Row],[Subscription Type]],"Basic",10,"Premium",10,"Business",25,"Enterprise",27)</f>
        <v>10</v>
      </c>
      <c r="O1500">
        <f>IF(Sales[[#This Row],[Number of Users]]-Sales[[#This Row],[Licenses Bought]]&lt;0,0,Sales[[#This Row],[Number of Users]]-Sales[[#This Row],[Licenses Bought]])</f>
        <v>9</v>
      </c>
      <c r="P1500" s="3">
        <f>IF(Sales[[#This Row],[Sales Month]]=MAX(Sales[Sales Month]),Sales[[#This Row],[Upsell $ Per Non-Paying User]]*Sales[[#This Row],[Non-Paying Users]],0)</f>
        <v>0</v>
      </c>
      <c r="Q1500" t="str">
        <f>_xlfn.IFS(Sales[[#This Row],[Current Upsell $]]=0," ",Sales[[#This Row],[Current Upsell $]]&gt;=400,"High",Sales[[#This Row],[Current Upsell $]]&gt;=100,"Medium",Sales[[#This Row],[Current Upsell $]]&lt;100,"Low")</f>
        <v xml:space="preserve"> </v>
      </c>
      <c r="R1500" t="str">
        <f>IF(Sales[[#This Row],[Current Upsell $]]&gt;0,_xlfn.TEXTJOIN(" ",FALSE,Sales[[#This Row],[Subscription Type]],Sales[[#This Row],[Upsell Priority]],TEXT(Sales[[#This Row],[Current Upsell $]],"$#")),"")</f>
        <v/>
      </c>
    </row>
    <row r="1501" spans="1:18" x14ac:dyDescent="0.25">
      <c r="A1501">
        <v>100070</v>
      </c>
      <c r="B1501" t="s">
        <v>3</v>
      </c>
      <c r="F1501">
        <v>0</v>
      </c>
      <c r="G1501">
        <v>9</v>
      </c>
      <c r="H1501" s="1">
        <v>44013</v>
      </c>
      <c r="I1501" s="1">
        <v>44348</v>
      </c>
      <c r="J1501">
        <v>11</v>
      </c>
      <c r="K1501">
        <v>0</v>
      </c>
      <c r="L1501" s="1">
        <v>44136</v>
      </c>
      <c r="M1501">
        <v>0</v>
      </c>
      <c r="N1501" s="11">
        <f>_xlfn.SWITCH(Sales[[#This Row],[Subscription Type]],"Basic",10,"Premium",10,"Business",25,"Enterprise",27)</f>
        <v>10</v>
      </c>
      <c r="O1501">
        <f>IF(Sales[[#This Row],[Number of Users]]-Sales[[#This Row],[Licenses Bought]]&lt;0,0,Sales[[#This Row],[Number of Users]]-Sales[[#This Row],[Licenses Bought]])</f>
        <v>9</v>
      </c>
      <c r="P1501" s="3">
        <f>IF(Sales[[#This Row],[Sales Month]]=MAX(Sales[Sales Month]),Sales[[#This Row],[Upsell $ Per Non-Paying User]]*Sales[[#This Row],[Non-Paying Users]],0)</f>
        <v>0</v>
      </c>
      <c r="Q1501" t="str">
        <f>_xlfn.IFS(Sales[[#This Row],[Current Upsell $]]=0," ",Sales[[#This Row],[Current Upsell $]]&gt;=400,"High",Sales[[#This Row],[Current Upsell $]]&gt;=100,"Medium",Sales[[#This Row],[Current Upsell $]]&lt;100,"Low")</f>
        <v xml:space="preserve"> </v>
      </c>
      <c r="R1501" t="str">
        <f>IF(Sales[[#This Row],[Current Upsell $]]&gt;0,_xlfn.TEXTJOIN(" ",FALSE,Sales[[#This Row],[Subscription Type]],Sales[[#This Row],[Upsell Priority]],TEXT(Sales[[#This Row],[Current Upsell $]],"$#")),"")</f>
        <v/>
      </c>
    </row>
    <row r="1502" spans="1:18" x14ac:dyDescent="0.25">
      <c r="A1502">
        <v>100071</v>
      </c>
      <c r="B1502" t="s">
        <v>3</v>
      </c>
      <c r="F1502">
        <v>0</v>
      </c>
      <c r="G1502">
        <v>8</v>
      </c>
      <c r="H1502" s="1">
        <v>44013</v>
      </c>
      <c r="I1502" s="1">
        <v>44348</v>
      </c>
      <c r="J1502">
        <v>11</v>
      </c>
      <c r="K1502">
        <v>0</v>
      </c>
      <c r="L1502" s="1">
        <v>44136</v>
      </c>
      <c r="M1502">
        <v>0</v>
      </c>
      <c r="N1502" s="11">
        <f>_xlfn.SWITCH(Sales[[#This Row],[Subscription Type]],"Basic",10,"Premium",10,"Business",25,"Enterprise",27)</f>
        <v>10</v>
      </c>
      <c r="O1502">
        <f>IF(Sales[[#This Row],[Number of Users]]-Sales[[#This Row],[Licenses Bought]]&lt;0,0,Sales[[#This Row],[Number of Users]]-Sales[[#This Row],[Licenses Bought]])</f>
        <v>8</v>
      </c>
      <c r="P1502" s="3">
        <f>IF(Sales[[#This Row],[Sales Month]]=MAX(Sales[Sales Month]),Sales[[#This Row],[Upsell $ Per Non-Paying User]]*Sales[[#This Row],[Non-Paying Users]],0)</f>
        <v>0</v>
      </c>
      <c r="Q1502" t="str">
        <f>_xlfn.IFS(Sales[[#This Row],[Current Upsell $]]=0," ",Sales[[#This Row],[Current Upsell $]]&gt;=400,"High",Sales[[#This Row],[Current Upsell $]]&gt;=100,"Medium",Sales[[#This Row],[Current Upsell $]]&lt;100,"Low")</f>
        <v xml:space="preserve"> </v>
      </c>
      <c r="R1502" t="str">
        <f>IF(Sales[[#This Row],[Current Upsell $]]&gt;0,_xlfn.TEXTJOIN(" ",FALSE,Sales[[#This Row],[Subscription Type]],Sales[[#This Row],[Upsell Priority]],TEXT(Sales[[#This Row],[Current Upsell $]],"$#")),"")</f>
        <v/>
      </c>
    </row>
    <row r="1503" spans="1:18" x14ac:dyDescent="0.25">
      <c r="A1503">
        <v>100072</v>
      </c>
      <c r="B1503" t="s">
        <v>3</v>
      </c>
      <c r="F1503">
        <v>0</v>
      </c>
      <c r="G1503">
        <v>3</v>
      </c>
      <c r="H1503" s="1">
        <v>44013</v>
      </c>
      <c r="I1503" s="1">
        <v>44256</v>
      </c>
      <c r="J1503">
        <v>8</v>
      </c>
      <c r="K1503">
        <v>3</v>
      </c>
      <c r="L1503" s="1">
        <v>44136</v>
      </c>
      <c r="M1503">
        <v>0</v>
      </c>
      <c r="N1503" s="11">
        <f>_xlfn.SWITCH(Sales[[#This Row],[Subscription Type]],"Basic",10,"Premium",10,"Business",25,"Enterprise",27)</f>
        <v>10</v>
      </c>
      <c r="O1503">
        <f>IF(Sales[[#This Row],[Number of Users]]-Sales[[#This Row],[Licenses Bought]]&lt;0,0,Sales[[#This Row],[Number of Users]]-Sales[[#This Row],[Licenses Bought]])</f>
        <v>3</v>
      </c>
      <c r="P1503" s="3">
        <f>IF(Sales[[#This Row],[Sales Month]]=MAX(Sales[Sales Month]),Sales[[#This Row],[Upsell $ Per Non-Paying User]]*Sales[[#This Row],[Non-Paying Users]],0)</f>
        <v>0</v>
      </c>
      <c r="Q1503" t="str">
        <f>_xlfn.IFS(Sales[[#This Row],[Current Upsell $]]=0," ",Sales[[#This Row],[Current Upsell $]]&gt;=400,"High",Sales[[#This Row],[Current Upsell $]]&gt;=100,"Medium",Sales[[#This Row],[Current Upsell $]]&lt;100,"Low")</f>
        <v xml:space="preserve"> </v>
      </c>
      <c r="R1503" t="str">
        <f>IF(Sales[[#This Row],[Current Upsell $]]&gt;0,_xlfn.TEXTJOIN(" ",FALSE,Sales[[#This Row],[Subscription Type]],Sales[[#This Row],[Upsell Priority]],TEXT(Sales[[#This Row],[Current Upsell $]],"$#")),"")</f>
        <v/>
      </c>
    </row>
    <row r="1504" spans="1:18" x14ac:dyDescent="0.25">
      <c r="A1504">
        <v>100073</v>
      </c>
      <c r="B1504" t="s">
        <v>3</v>
      </c>
      <c r="F1504">
        <v>0</v>
      </c>
      <c r="G1504">
        <v>3</v>
      </c>
      <c r="H1504" s="1">
        <v>44013</v>
      </c>
      <c r="I1504" s="1">
        <v>44378</v>
      </c>
      <c r="J1504">
        <v>12</v>
      </c>
      <c r="K1504">
        <v>0</v>
      </c>
      <c r="L1504" s="1">
        <v>44136</v>
      </c>
      <c r="M1504">
        <v>0</v>
      </c>
      <c r="N1504" s="11">
        <f>_xlfn.SWITCH(Sales[[#This Row],[Subscription Type]],"Basic",10,"Premium",10,"Business",25,"Enterprise",27)</f>
        <v>10</v>
      </c>
      <c r="O1504">
        <f>IF(Sales[[#This Row],[Number of Users]]-Sales[[#This Row],[Licenses Bought]]&lt;0,0,Sales[[#This Row],[Number of Users]]-Sales[[#This Row],[Licenses Bought]])</f>
        <v>3</v>
      </c>
      <c r="P1504" s="3">
        <f>IF(Sales[[#This Row],[Sales Month]]=MAX(Sales[Sales Month]),Sales[[#This Row],[Upsell $ Per Non-Paying User]]*Sales[[#This Row],[Non-Paying Users]],0)</f>
        <v>0</v>
      </c>
      <c r="Q1504" t="str">
        <f>_xlfn.IFS(Sales[[#This Row],[Current Upsell $]]=0," ",Sales[[#This Row],[Current Upsell $]]&gt;=400,"High",Sales[[#This Row],[Current Upsell $]]&gt;=100,"Medium",Sales[[#This Row],[Current Upsell $]]&lt;100,"Low")</f>
        <v xml:space="preserve"> </v>
      </c>
      <c r="R1504" t="str">
        <f>IF(Sales[[#This Row],[Current Upsell $]]&gt;0,_xlfn.TEXTJOIN(" ",FALSE,Sales[[#This Row],[Subscription Type]],Sales[[#This Row],[Upsell Priority]],TEXT(Sales[[#This Row],[Current Upsell $]],"$#")),"")</f>
        <v/>
      </c>
    </row>
    <row r="1505" spans="1:18" x14ac:dyDescent="0.25">
      <c r="A1505">
        <v>100074</v>
      </c>
      <c r="B1505" t="s">
        <v>0</v>
      </c>
      <c r="D1505" s="1"/>
      <c r="E1505" s="1"/>
      <c r="F1505">
        <v>2</v>
      </c>
      <c r="G1505">
        <v>3</v>
      </c>
      <c r="H1505" s="1">
        <v>44013</v>
      </c>
      <c r="I1505" s="1">
        <v>44378</v>
      </c>
      <c r="J1505">
        <v>12</v>
      </c>
      <c r="K1505">
        <v>0</v>
      </c>
      <c r="L1505" s="1">
        <v>44136</v>
      </c>
      <c r="M1505">
        <v>20</v>
      </c>
      <c r="N1505" s="11">
        <f>_xlfn.SWITCH(Sales[[#This Row],[Subscription Type]],"Basic",10,"Premium",10,"Business",25,"Enterprise",27)</f>
        <v>10</v>
      </c>
      <c r="O1505">
        <f>IF(Sales[[#This Row],[Number of Users]]-Sales[[#This Row],[Licenses Bought]]&lt;0,0,Sales[[#This Row],[Number of Users]]-Sales[[#This Row],[Licenses Bought]])</f>
        <v>1</v>
      </c>
      <c r="P1505" s="3">
        <f>IF(Sales[[#This Row],[Sales Month]]=MAX(Sales[Sales Month]),Sales[[#This Row],[Upsell $ Per Non-Paying User]]*Sales[[#This Row],[Non-Paying Users]],0)</f>
        <v>0</v>
      </c>
      <c r="Q1505" t="str">
        <f>_xlfn.IFS(Sales[[#This Row],[Current Upsell $]]=0," ",Sales[[#This Row],[Current Upsell $]]&gt;=400,"High",Sales[[#This Row],[Current Upsell $]]&gt;=100,"Medium",Sales[[#This Row],[Current Upsell $]]&lt;100,"Low")</f>
        <v xml:space="preserve"> </v>
      </c>
      <c r="R1505" t="str">
        <f>IF(Sales[[#This Row],[Current Upsell $]]&gt;0,_xlfn.TEXTJOIN(" ",FALSE,Sales[[#This Row],[Subscription Type]],Sales[[#This Row],[Upsell Priority]],TEXT(Sales[[#This Row],[Current Upsell $]],"$#")),"")</f>
        <v/>
      </c>
    </row>
    <row r="1506" spans="1:18" x14ac:dyDescent="0.25">
      <c r="A1506">
        <v>100076</v>
      </c>
      <c r="B1506" t="s">
        <v>3</v>
      </c>
      <c r="F1506">
        <v>0</v>
      </c>
      <c r="G1506">
        <v>1</v>
      </c>
      <c r="H1506" s="1">
        <v>44013</v>
      </c>
      <c r="I1506" s="1">
        <v>44317</v>
      </c>
      <c r="J1506">
        <v>10</v>
      </c>
      <c r="K1506">
        <v>1</v>
      </c>
      <c r="L1506" s="1">
        <v>44136</v>
      </c>
      <c r="M1506">
        <v>0</v>
      </c>
      <c r="N1506" s="11">
        <f>_xlfn.SWITCH(Sales[[#This Row],[Subscription Type]],"Basic",10,"Premium",10,"Business",25,"Enterprise",27)</f>
        <v>10</v>
      </c>
      <c r="O1506">
        <f>IF(Sales[[#This Row],[Number of Users]]-Sales[[#This Row],[Licenses Bought]]&lt;0,0,Sales[[#This Row],[Number of Users]]-Sales[[#This Row],[Licenses Bought]])</f>
        <v>1</v>
      </c>
      <c r="P1506" s="3">
        <f>IF(Sales[[#This Row],[Sales Month]]=MAX(Sales[Sales Month]),Sales[[#This Row],[Upsell $ Per Non-Paying User]]*Sales[[#This Row],[Non-Paying Users]],0)</f>
        <v>0</v>
      </c>
      <c r="Q1506" t="str">
        <f>_xlfn.IFS(Sales[[#This Row],[Current Upsell $]]=0," ",Sales[[#This Row],[Current Upsell $]]&gt;=400,"High",Sales[[#This Row],[Current Upsell $]]&gt;=100,"Medium",Sales[[#This Row],[Current Upsell $]]&lt;100,"Low")</f>
        <v xml:space="preserve"> </v>
      </c>
      <c r="R1506" t="str">
        <f>IF(Sales[[#This Row],[Current Upsell $]]&gt;0,_xlfn.TEXTJOIN(" ",FALSE,Sales[[#This Row],[Subscription Type]],Sales[[#This Row],[Upsell Priority]],TEXT(Sales[[#This Row],[Current Upsell $]],"$#")),"")</f>
        <v/>
      </c>
    </row>
    <row r="1507" spans="1:18" x14ac:dyDescent="0.25">
      <c r="A1507">
        <v>100077</v>
      </c>
      <c r="B1507" t="s">
        <v>3</v>
      </c>
      <c r="F1507">
        <v>0</v>
      </c>
      <c r="G1507">
        <v>2</v>
      </c>
      <c r="H1507" s="1">
        <v>44013</v>
      </c>
      <c r="I1507" s="1">
        <v>44317</v>
      </c>
      <c r="J1507">
        <v>10</v>
      </c>
      <c r="K1507">
        <v>1</v>
      </c>
      <c r="L1507" s="1">
        <v>44136</v>
      </c>
      <c r="M1507">
        <v>0</v>
      </c>
      <c r="N1507" s="11">
        <f>_xlfn.SWITCH(Sales[[#This Row],[Subscription Type]],"Basic",10,"Premium",10,"Business",25,"Enterprise",27)</f>
        <v>10</v>
      </c>
      <c r="O1507">
        <f>IF(Sales[[#This Row],[Number of Users]]-Sales[[#This Row],[Licenses Bought]]&lt;0,0,Sales[[#This Row],[Number of Users]]-Sales[[#This Row],[Licenses Bought]])</f>
        <v>2</v>
      </c>
      <c r="P1507" s="3">
        <f>IF(Sales[[#This Row],[Sales Month]]=MAX(Sales[Sales Month]),Sales[[#This Row],[Upsell $ Per Non-Paying User]]*Sales[[#This Row],[Non-Paying Users]],0)</f>
        <v>0</v>
      </c>
      <c r="Q1507" t="str">
        <f>_xlfn.IFS(Sales[[#This Row],[Current Upsell $]]=0," ",Sales[[#This Row],[Current Upsell $]]&gt;=400,"High",Sales[[#This Row],[Current Upsell $]]&gt;=100,"Medium",Sales[[#This Row],[Current Upsell $]]&lt;100,"Low")</f>
        <v xml:space="preserve"> </v>
      </c>
      <c r="R1507" t="str">
        <f>IF(Sales[[#This Row],[Current Upsell $]]&gt;0,_xlfn.TEXTJOIN(" ",FALSE,Sales[[#This Row],[Subscription Type]],Sales[[#This Row],[Upsell Priority]],TEXT(Sales[[#This Row],[Current Upsell $]],"$#")),"")</f>
        <v/>
      </c>
    </row>
    <row r="1508" spans="1:18" x14ac:dyDescent="0.25">
      <c r="A1508">
        <v>100079</v>
      </c>
      <c r="B1508" t="s">
        <v>0</v>
      </c>
      <c r="D1508" s="1"/>
      <c r="E1508" s="1"/>
      <c r="F1508">
        <v>1</v>
      </c>
      <c r="G1508">
        <v>2</v>
      </c>
      <c r="H1508" s="1">
        <v>44013</v>
      </c>
      <c r="I1508" s="1">
        <v>44378</v>
      </c>
      <c r="J1508">
        <v>12</v>
      </c>
      <c r="K1508">
        <v>0</v>
      </c>
      <c r="L1508" s="1">
        <v>44136</v>
      </c>
      <c r="M1508">
        <v>10</v>
      </c>
      <c r="N1508" s="11">
        <f>_xlfn.SWITCH(Sales[[#This Row],[Subscription Type]],"Basic",10,"Premium",10,"Business",25,"Enterprise",27)</f>
        <v>10</v>
      </c>
      <c r="O1508">
        <f>IF(Sales[[#This Row],[Number of Users]]-Sales[[#This Row],[Licenses Bought]]&lt;0,0,Sales[[#This Row],[Number of Users]]-Sales[[#This Row],[Licenses Bought]])</f>
        <v>1</v>
      </c>
      <c r="P1508" s="3">
        <f>IF(Sales[[#This Row],[Sales Month]]=MAX(Sales[Sales Month]),Sales[[#This Row],[Upsell $ Per Non-Paying User]]*Sales[[#This Row],[Non-Paying Users]],0)</f>
        <v>0</v>
      </c>
      <c r="Q1508" t="str">
        <f>_xlfn.IFS(Sales[[#This Row],[Current Upsell $]]=0," ",Sales[[#This Row],[Current Upsell $]]&gt;=400,"High",Sales[[#This Row],[Current Upsell $]]&gt;=100,"Medium",Sales[[#This Row],[Current Upsell $]]&lt;100,"Low")</f>
        <v xml:space="preserve"> </v>
      </c>
      <c r="R1508" t="str">
        <f>IF(Sales[[#This Row],[Current Upsell $]]&gt;0,_xlfn.TEXTJOIN(" ",FALSE,Sales[[#This Row],[Subscription Type]],Sales[[#This Row],[Upsell Priority]],TEXT(Sales[[#This Row],[Current Upsell $]],"$#")),"")</f>
        <v/>
      </c>
    </row>
    <row r="1509" spans="1:18" x14ac:dyDescent="0.25">
      <c r="A1509">
        <v>100080</v>
      </c>
      <c r="B1509" t="s">
        <v>0</v>
      </c>
      <c r="D1509" s="1"/>
      <c r="E1509" s="1"/>
      <c r="F1509">
        <v>1</v>
      </c>
      <c r="G1509">
        <v>2</v>
      </c>
      <c r="H1509" s="1">
        <v>44013</v>
      </c>
      <c r="I1509" s="1">
        <v>44378</v>
      </c>
      <c r="J1509">
        <v>12</v>
      </c>
      <c r="K1509">
        <v>0</v>
      </c>
      <c r="L1509" s="1">
        <v>44136</v>
      </c>
      <c r="M1509">
        <v>10</v>
      </c>
      <c r="N1509" s="11">
        <f>_xlfn.SWITCH(Sales[[#This Row],[Subscription Type]],"Basic",10,"Premium",10,"Business",25,"Enterprise",27)</f>
        <v>10</v>
      </c>
      <c r="O1509">
        <f>IF(Sales[[#This Row],[Number of Users]]-Sales[[#This Row],[Licenses Bought]]&lt;0,0,Sales[[#This Row],[Number of Users]]-Sales[[#This Row],[Licenses Bought]])</f>
        <v>1</v>
      </c>
      <c r="P1509" s="3">
        <f>IF(Sales[[#This Row],[Sales Month]]=MAX(Sales[Sales Month]),Sales[[#This Row],[Upsell $ Per Non-Paying User]]*Sales[[#This Row],[Non-Paying Users]],0)</f>
        <v>0</v>
      </c>
      <c r="Q1509" t="str">
        <f>_xlfn.IFS(Sales[[#This Row],[Current Upsell $]]=0," ",Sales[[#This Row],[Current Upsell $]]&gt;=400,"High",Sales[[#This Row],[Current Upsell $]]&gt;=100,"Medium",Sales[[#This Row],[Current Upsell $]]&lt;100,"Low")</f>
        <v xml:space="preserve"> </v>
      </c>
      <c r="R1509" t="str">
        <f>IF(Sales[[#This Row],[Current Upsell $]]&gt;0,_xlfn.TEXTJOIN(" ",FALSE,Sales[[#This Row],[Subscription Type]],Sales[[#This Row],[Upsell Priority]],TEXT(Sales[[#This Row],[Current Upsell $]],"$#")),"")</f>
        <v/>
      </c>
    </row>
    <row r="1510" spans="1:18" x14ac:dyDescent="0.25">
      <c r="A1510">
        <v>100081</v>
      </c>
      <c r="B1510" t="s">
        <v>0</v>
      </c>
      <c r="D1510" s="1"/>
      <c r="E1510" s="1"/>
      <c r="F1510">
        <v>36</v>
      </c>
      <c r="G1510">
        <v>48</v>
      </c>
      <c r="H1510" s="1">
        <v>44044</v>
      </c>
      <c r="I1510" s="1">
        <v>44378</v>
      </c>
      <c r="J1510">
        <v>11</v>
      </c>
      <c r="K1510">
        <v>0</v>
      </c>
      <c r="L1510" s="1">
        <v>44136</v>
      </c>
      <c r="M1510">
        <v>360</v>
      </c>
      <c r="N1510" s="11">
        <f>_xlfn.SWITCH(Sales[[#This Row],[Subscription Type]],"Basic",10,"Premium",10,"Business",25,"Enterprise",27)</f>
        <v>10</v>
      </c>
      <c r="O1510">
        <f>IF(Sales[[#This Row],[Number of Users]]-Sales[[#This Row],[Licenses Bought]]&lt;0,0,Sales[[#This Row],[Number of Users]]-Sales[[#This Row],[Licenses Bought]])</f>
        <v>12</v>
      </c>
      <c r="P1510" s="3">
        <f>IF(Sales[[#This Row],[Sales Month]]=MAX(Sales[Sales Month]),Sales[[#This Row],[Upsell $ Per Non-Paying User]]*Sales[[#This Row],[Non-Paying Users]],0)</f>
        <v>0</v>
      </c>
      <c r="Q1510" t="str">
        <f>_xlfn.IFS(Sales[[#This Row],[Current Upsell $]]=0," ",Sales[[#This Row],[Current Upsell $]]&gt;=400,"High",Sales[[#This Row],[Current Upsell $]]&gt;=100,"Medium",Sales[[#This Row],[Current Upsell $]]&lt;100,"Low")</f>
        <v xml:space="preserve"> </v>
      </c>
      <c r="R1510" t="str">
        <f>IF(Sales[[#This Row],[Current Upsell $]]&gt;0,_xlfn.TEXTJOIN(" ",FALSE,Sales[[#This Row],[Subscription Type]],Sales[[#This Row],[Upsell Priority]],TEXT(Sales[[#This Row],[Current Upsell $]],"$#")),"")</f>
        <v/>
      </c>
    </row>
    <row r="1511" spans="1:18" x14ac:dyDescent="0.25">
      <c r="A1511">
        <v>100082</v>
      </c>
      <c r="B1511" t="s">
        <v>0</v>
      </c>
      <c r="D1511" s="1"/>
      <c r="E1511" s="1"/>
      <c r="F1511">
        <v>34</v>
      </c>
      <c r="G1511">
        <v>40</v>
      </c>
      <c r="H1511" s="1">
        <v>44044</v>
      </c>
      <c r="I1511" s="1">
        <v>44378</v>
      </c>
      <c r="J1511">
        <v>11</v>
      </c>
      <c r="K1511">
        <v>0</v>
      </c>
      <c r="L1511" s="1">
        <v>44136</v>
      </c>
      <c r="M1511">
        <v>340</v>
      </c>
      <c r="N1511" s="11">
        <f>_xlfn.SWITCH(Sales[[#This Row],[Subscription Type]],"Basic",10,"Premium",10,"Business",25,"Enterprise",27)</f>
        <v>10</v>
      </c>
      <c r="O1511">
        <f>IF(Sales[[#This Row],[Number of Users]]-Sales[[#This Row],[Licenses Bought]]&lt;0,0,Sales[[#This Row],[Number of Users]]-Sales[[#This Row],[Licenses Bought]])</f>
        <v>6</v>
      </c>
      <c r="P1511" s="3">
        <f>IF(Sales[[#This Row],[Sales Month]]=MAX(Sales[Sales Month]),Sales[[#This Row],[Upsell $ Per Non-Paying User]]*Sales[[#This Row],[Non-Paying Users]],0)</f>
        <v>0</v>
      </c>
      <c r="Q1511" t="str">
        <f>_xlfn.IFS(Sales[[#This Row],[Current Upsell $]]=0," ",Sales[[#This Row],[Current Upsell $]]&gt;=400,"High",Sales[[#This Row],[Current Upsell $]]&gt;=100,"Medium",Sales[[#This Row],[Current Upsell $]]&lt;100,"Low")</f>
        <v xml:space="preserve"> </v>
      </c>
      <c r="R1511" t="str">
        <f>IF(Sales[[#This Row],[Current Upsell $]]&gt;0,_xlfn.TEXTJOIN(" ",FALSE,Sales[[#This Row],[Subscription Type]],Sales[[#This Row],[Upsell Priority]],TEXT(Sales[[#This Row],[Current Upsell $]],"$#")),"")</f>
        <v/>
      </c>
    </row>
    <row r="1512" spans="1:18" x14ac:dyDescent="0.25">
      <c r="A1512">
        <v>100083</v>
      </c>
      <c r="B1512" t="s">
        <v>0</v>
      </c>
      <c r="D1512" s="1"/>
      <c r="E1512" s="1"/>
      <c r="F1512">
        <v>28</v>
      </c>
      <c r="G1512">
        <v>40</v>
      </c>
      <c r="H1512" s="1">
        <v>44044</v>
      </c>
      <c r="I1512" s="1">
        <v>44378</v>
      </c>
      <c r="J1512">
        <v>11</v>
      </c>
      <c r="K1512">
        <v>0</v>
      </c>
      <c r="L1512" s="1">
        <v>44136</v>
      </c>
      <c r="M1512">
        <v>280</v>
      </c>
      <c r="N1512" s="11">
        <f>_xlfn.SWITCH(Sales[[#This Row],[Subscription Type]],"Basic",10,"Premium",10,"Business",25,"Enterprise",27)</f>
        <v>10</v>
      </c>
      <c r="O1512">
        <f>IF(Sales[[#This Row],[Number of Users]]-Sales[[#This Row],[Licenses Bought]]&lt;0,0,Sales[[#This Row],[Number of Users]]-Sales[[#This Row],[Licenses Bought]])</f>
        <v>12</v>
      </c>
      <c r="P1512" s="3">
        <f>IF(Sales[[#This Row],[Sales Month]]=MAX(Sales[Sales Month]),Sales[[#This Row],[Upsell $ Per Non-Paying User]]*Sales[[#This Row],[Non-Paying Users]],0)</f>
        <v>0</v>
      </c>
      <c r="Q1512" t="str">
        <f>_xlfn.IFS(Sales[[#This Row],[Current Upsell $]]=0," ",Sales[[#This Row],[Current Upsell $]]&gt;=400,"High",Sales[[#This Row],[Current Upsell $]]&gt;=100,"Medium",Sales[[#This Row],[Current Upsell $]]&lt;100,"Low")</f>
        <v xml:space="preserve"> </v>
      </c>
      <c r="R1512" t="str">
        <f>IF(Sales[[#This Row],[Current Upsell $]]&gt;0,_xlfn.TEXTJOIN(" ",FALSE,Sales[[#This Row],[Subscription Type]],Sales[[#This Row],[Upsell Priority]],TEXT(Sales[[#This Row],[Current Upsell $]],"$#")),"")</f>
        <v/>
      </c>
    </row>
    <row r="1513" spans="1:18" x14ac:dyDescent="0.25">
      <c r="A1513">
        <v>100084</v>
      </c>
      <c r="B1513" t="s">
        <v>0</v>
      </c>
      <c r="D1513" s="1"/>
      <c r="E1513" s="1"/>
      <c r="F1513">
        <v>22</v>
      </c>
      <c r="G1513">
        <v>30</v>
      </c>
      <c r="H1513" s="1">
        <v>44044</v>
      </c>
      <c r="I1513" s="1">
        <v>44378</v>
      </c>
      <c r="J1513">
        <v>11</v>
      </c>
      <c r="K1513">
        <v>0</v>
      </c>
      <c r="L1513" s="1">
        <v>44136</v>
      </c>
      <c r="M1513">
        <v>220</v>
      </c>
      <c r="N1513" s="11">
        <f>_xlfn.SWITCH(Sales[[#This Row],[Subscription Type]],"Basic",10,"Premium",10,"Business",25,"Enterprise",27)</f>
        <v>10</v>
      </c>
      <c r="O1513">
        <f>IF(Sales[[#This Row],[Number of Users]]-Sales[[#This Row],[Licenses Bought]]&lt;0,0,Sales[[#This Row],[Number of Users]]-Sales[[#This Row],[Licenses Bought]])</f>
        <v>8</v>
      </c>
      <c r="P1513" s="3">
        <f>IF(Sales[[#This Row],[Sales Month]]=MAX(Sales[Sales Month]),Sales[[#This Row],[Upsell $ Per Non-Paying User]]*Sales[[#This Row],[Non-Paying Users]],0)</f>
        <v>0</v>
      </c>
      <c r="Q1513" t="str">
        <f>_xlfn.IFS(Sales[[#This Row],[Current Upsell $]]=0," ",Sales[[#This Row],[Current Upsell $]]&gt;=400,"High",Sales[[#This Row],[Current Upsell $]]&gt;=100,"Medium",Sales[[#This Row],[Current Upsell $]]&lt;100,"Low")</f>
        <v xml:space="preserve"> </v>
      </c>
      <c r="R1513" t="str">
        <f>IF(Sales[[#This Row],[Current Upsell $]]&gt;0,_xlfn.TEXTJOIN(" ",FALSE,Sales[[#This Row],[Subscription Type]],Sales[[#This Row],[Upsell Priority]],TEXT(Sales[[#This Row],[Current Upsell $]],"$#")),"")</f>
        <v/>
      </c>
    </row>
    <row r="1514" spans="1:18" x14ac:dyDescent="0.25">
      <c r="A1514">
        <v>100085</v>
      </c>
      <c r="B1514" t="s">
        <v>0</v>
      </c>
      <c r="D1514" s="1"/>
      <c r="E1514" s="1"/>
      <c r="F1514">
        <v>22</v>
      </c>
      <c r="G1514">
        <v>25</v>
      </c>
      <c r="H1514" s="1">
        <v>44044</v>
      </c>
      <c r="I1514" s="1">
        <v>44378</v>
      </c>
      <c r="J1514">
        <v>11</v>
      </c>
      <c r="K1514">
        <v>0</v>
      </c>
      <c r="L1514" s="1">
        <v>44136</v>
      </c>
      <c r="M1514">
        <v>220</v>
      </c>
      <c r="N1514" s="11">
        <f>_xlfn.SWITCH(Sales[[#This Row],[Subscription Type]],"Basic",10,"Premium",10,"Business",25,"Enterprise",27)</f>
        <v>10</v>
      </c>
      <c r="O1514">
        <f>IF(Sales[[#This Row],[Number of Users]]-Sales[[#This Row],[Licenses Bought]]&lt;0,0,Sales[[#This Row],[Number of Users]]-Sales[[#This Row],[Licenses Bought]])</f>
        <v>3</v>
      </c>
      <c r="P1514" s="3">
        <f>IF(Sales[[#This Row],[Sales Month]]=MAX(Sales[Sales Month]),Sales[[#This Row],[Upsell $ Per Non-Paying User]]*Sales[[#This Row],[Non-Paying Users]],0)</f>
        <v>0</v>
      </c>
      <c r="Q1514" t="str">
        <f>_xlfn.IFS(Sales[[#This Row],[Current Upsell $]]=0," ",Sales[[#This Row],[Current Upsell $]]&gt;=400,"High",Sales[[#This Row],[Current Upsell $]]&gt;=100,"Medium",Sales[[#This Row],[Current Upsell $]]&lt;100,"Low")</f>
        <v xml:space="preserve"> </v>
      </c>
      <c r="R1514" t="str">
        <f>IF(Sales[[#This Row],[Current Upsell $]]&gt;0,_xlfn.TEXTJOIN(" ",FALSE,Sales[[#This Row],[Subscription Type]],Sales[[#This Row],[Upsell Priority]],TEXT(Sales[[#This Row],[Current Upsell $]],"$#")),"")</f>
        <v/>
      </c>
    </row>
    <row r="1515" spans="1:18" x14ac:dyDescent="0.25">
      <c r="A1515">
        <v>100086</v>
      </c>
      <c r="B1515" t="s">
        <v>1</v>
      </c>
      <c r="D1515" s="1"/>
      <c r="E1515" s="1"/>
      <c r="F1515">
        <v>21</v>
      </c>
      <c r="G1515">
        <v>23</v>
      </c>
      <c r="H1515" s="1">
        <v>44044</v>
      </c>
      <c r="I1515" s="1">
        <v>44378</v>
      </c>
      <c r="J1515">
        <v>11</v>
      </c>
      <c r="K1515">
        <v>0</v>
      </c>
      <c r="L1515" s="1">
        <v>44136</v>
      </c>
      <c r="M1515">
        <v>525</v>
      </c>
      <c r="N1515" s="11">
        <f>_xlfn.SWITCH(Sales[[#This Row],[Subscription Type]],"Basic",10,"Premium",10,"Business",25,"Enterprise",27)</f>
        <v>25</v>
      </c>
      <c r="O1515">
        <f>IF(Sales[[#This Row],[Number of Users]]-Sales[[#This Row],[Licenses Bought]]&lt;0,0,Sales[[#This Row],[Number of Users]]-Sales[[#This Row],[Licenses Bought]])</f>
        <v>2</v>
      </c>
      <c r="P1515" s="3">
        <f>IF(Sales[[#This Row],[Sales Month]]=MAX(Sales[Sales Month]),Sales[[#This Row],[Upsell $ Per Non-Paying User]]*Sales[[#This Row],[Non-Paying Users]],0)</f>
        <v>0</v>
      </c>
      <c r="Q1515" t="str">
        <f>_xlfn.IFS(Sales[[#This Row],[Current Upsell $]]=0," ",Sales[[#This Row],[Current Upsell $]]&gt;=400,"High",Sales[[#This Row],[Current Upsell $]]&gt;=100,"Medium",Sales[[#This Row],[Current Upsell $]]&lt;100,"Low")</f>
        <v xml:space="preserve"> </v>
      </c>
      <c r="R1515" t="str">
        <f>IF(Sales[[#This Row],[Current Upsell $]]&gt;0,_xlfn.TEXTJOIN(" ",FALSE,Sales[[#This Row],[Subscription Type]],Sales[[#This Row],[Upsell Priority]],TEXT(Sales[[#This Row],[Current Upsell $]],"$#")),"")</f>
        <v/>
      </c>
    </row>
    <row r="1516" spans="1:18" x14ac:dyDescent="0.25">
      <c r="A1516">
        <v>100087</v>
      </c>
      <c r="B1516" t="s">
        <v>0</v>
      </c>
      <c r="D1516" s="1"/>
      <c r="E1516" s="1"/>
      <c r="F1516">
        <v>21</v>
      </c>
      <c r="G1516">
        <v>24</v>
      </c>
      <c r="H1516" s="1">
        <v>44044</v>
      </c>
      <c r="I1516" s="1">
        <v>44378</v>
      </c>
      <c r="J1516">
        <v>11</v>
      </c>
      <c r="K1516">
        <v>0</v>
      </c>
      <c r="L1516" s="1">
        <v>44136</v>
      </c>
      <c r="M1516">
        <v>210</v>
      </c>
      <c r="N1516" s="11">
        <f>_xlfn.SWITCH(Sales[[#This Row],[Subscription Type]],"Basic",10,"Premium",10,"Business",25,"Enterprise",27)</f>
        <v>10</v>
      </c>
      <c r="O1516">
        <f>IF(Sales[[#This Row],[Number of Users]]-Sales[[#This Row],[Licenses Bought]]&lt;0,0,Sales[[#This Row],[Number of Users]]-Sales[[#This Row],[Licenses Bought]])</f>
        <v>3</v>
      </c>
      <c r="P1516" s="3">
        <f>IF(Sales[[#This Row],[Sales Month]]=MAX(Sales[Sales Month]),Sales[[#This Row],[Upsell $ Per Non-Paying User]]*Sales[[#This Row],[Non-Paying Users]],0)</f>
        <v>0</v>
      </c>
      <c r="Q1516" t="str">
        <f>_xlfn.IFS(Sales[[#This Row],[Current Upsell $]]=0," ",Sales[[#This Row],[Current Upsell $]]&gt;=400,"High",Sales[[#This Row],[Current Upsell $]]&gt;=100,"Medium",Sales[[#This Row],[Current Upsell $]]&lt;100,"Low")</f>
        <v xml:space="preserve"> </v>
      </c>
      <c r="R1516" t="str">
        <f>IF(Sales[[#This Row],[Current Upsell $]]&gt;0,_xlfn.TEXTJOIN(" ",FALSE,Sales[[#This Row],[Subscription Type]],Sales[[#This Row],[Upsell Priority]],TEXT(Sales[[#This Row],[Current Upsell $]],"$#")),"")</f>
        <v/>
      </c>
    </row>
    <row r="1517" spans="1:18" x14ac:dyDescent="0.25">
      <c r="A1517">
        <v>100088</v>
      </c>
      <c r="B1517" t="s">
        <v>3</v>
      </c>
      <c r="F1517">
        <v>0</v>
      </c>
      <c r="G1517">
        <v>15</v>
      </c>
      <c r="H1517" s="1">
        <v>44044</v>
      </c>
      <c r="I1517" s="1">
        <v>44317</v>
      </c>
      <c r="J1517">
        <v>9</v>
      </c>
      <c r="K1517">
        <v>1</v>
      </c>
      <c r="L1517" s="1">
        <v>44136</v>
      </c>
      <c r="M1517">
        <v>0</v>
      </c>
      <c r="N1517" s="11">
        <f>_xlfn.SWITCH(Sales[[#This Row],[Subscription Type]],"Basic",10,"Premium",10,"Business",25,"Enterprise",27)</f>
        <v>10</v>
      </c>
      <c r="O1517">
        <f>IF(Sales[[#This Row],[Number of Users]]-Sales[[#This Row],[Licenses Bought]]&lt;0,0,Sales[[#This Row],[Number of Users]]-Sales[[#This Row],[Licenses Bought]])</f>
        <v>15</v>
      </c>
      <c r="P1517" s="3">
        <f>IF(Sales[[#This Row],[Sales Month]]=MAX(Sales[Sales Month]),Sales[[#This Row],[Upsell $ Per Non-Paying User]]*Sales[[#This Row],[Non-Paying Users]],0)</f>
        <v>0</v>
      </c>
      <c r="Q1517" t="str">
        <f>_xlfn.IFS(Sales[[#This Row],[Current Upsell $]]=0," ",Sales[[#This Row],[Current Upsell $]]&gt;=400,"High",Sales[[#This Row],[Current Upsell $]]&gt;=100,"Medium",Sales[[#This Row],[Current Upsell $]]&lt;100,"Low")</f>
        <v xml:space="preserve"> </v>
      </c>
      <c r="R1517" t="str">
        <f>IF(Sales[[#This Row],[Current Upsell $]]&gt;0,_xlfn.TEXTJOIN(" ",FALSE,Sales[[#This Row],[Subscription Type]],Sales[[#This Row],[Upsell Priority]],TEXT(Sales[[#This Row],[Current Upsell $]],"$#")),"")</f>
        <v/>
      </c>
    </row>
    <row r="1518" spans="1:18" x14ac:dyDescent="0.25">
      <c r="A1518">
        <v>100089</v>
      </c>
      <c r="B1518" t="s">
        <v>0</v>
      </c>
      <c r="D1518" s="1"/>
      <c r="E1518" s="1"/>
      <c r="F1518">
        <v>14</v>
      </c>
      <c r="G1518">
        <v>16</v>
      </c>
      <c r="H1518" s="1">
        <v>44044</v>
      </c>
      <c r="I1518" s="1">
        <v>44378</v>
      </c>
      <c r="J1518">
        <v>11</v>
      </c>
      <c r="K1518">
        <v>0</v>
      </c>
      <c r="L1518" s="1">
        <v>44136</v>
      </c>
      <c r="M1518">
        <v>140</v>
      </c>
      <c r="N1518" s="11">
        <f>_xlfn.SWITCH(Sales[[#This Row],[Subscription Type]],"Basic",10,"Premium",10,"Business",25,"Enterprise",27)</f>
        <v>10</v>
      </c>
      <c r="O1518">
        <f>IF(Sales[[#This Row],[Number of Users]]-Sales[[#This Row],[Licenses Bought]]&lt;0,0,Sales[[#This Row],[Number of Users]]-Sales[[#This Row],[Licenses Bought]])</f>
        <v>2</v>
      </c>
      <c r="P1518" s="3">
        <f>IF(Sales[[#This Row],[Sales Month]]=MAX(Sales[Sales Month]),Sales[[#This Row],[Upsell $ Per Non-Paying User]]*Sales[[#This Row],[Non-Paying Users]],0)</f>
        <v>0</v>
      </c>
      <c r="Q1518" t="str">
        <f>_xlfn.IFS(Sales[[#This Row],[Current Upsell $]]=0," ",Sales[[#This Row],[Current Upsell $]]&gt;=400,"High",Sales[[#This Row],[Current Upsell $]]&gt;=100,"Medium",Sales[[#This Row],[Current Upsell $]]&lt;100,"Low")</f>
        <v xml:space="preserve"> </v>
      </c>
      <c r="R1518" t="str">
        <f>IF(Sales[[#This Row],[Current Upsell $]]&gt;0,_xlfn.TEXTJOIN(" ",FALSE,Sales[[#This Row],[Subscription Type]],Sales[[#This Row],[Upsell Priority]],TEXT(Sales[[#This Row],[Current Upsell $]],"$#")),"")</f>
        <v/>
      </c>
    </row>
    <row r="1519" spans="1:18" x14ac:dyDescent="0.25">
      <c r="A1519">
        <v>100091</v>
      </c>
      <c r="B1519" t="s">
        <v>3</v>
      </c>
      <c r="F1519">
        <v>0</v>
      </c>
      <c r="G1519">
        <v>9</v>
      </c>
      <c r="H1519" s="1">
        <v>44044</v>
      </c>
      <c r="I1519" s="1">
        <v>44378</v>
      </c>
      <c r="J1519">
        <v>11</v>
      </c>
      <c r="K1519">
        <v>0</v>
      </c>
      <c r="L1519" s="1">
        <v>44136</v>
      </c>
      <c r="M1519">
        <v>0</v>
      </c>
      <c r="N1519" s="11">
        <f>_xlfn.SWITCH(Sales[[#This Row],[Subscription Type]],"Basic",10,"Premium",10,"Business",25,"Enterprise",27)</f>
        <v>10</v>
      </c>
      <c r="O1519">
        <f>IF(Sales[[#This Row],[Number of Users]]-Sales[[#This Row],[Licenses Bought]]&lt;0,0,Sales[[#This Row],[Number of Users]]-Sales[[#This Row],[Licenses Bought]])</f>
        <v>9</v>
      </c>
      <c r="P1519" s="3">
        <f>IF(Sales[[#This Row],[Sales Month]]=MAX(Sales[Sales Month]),Sales[[#This Row],[Upsell $ Per Non-Paying User]]*Sales[[#This Row],[Non-Paying Users]],0)</f>
        <v>0</v>
      </c>
      <c r="Q1519" t="str">
        <f>_xlfn.IFS(Sales[[#This Row],[Current Upsell $]]=0," ",Sales[[#This Row],[Current Upsell $]]&gt;=400,"High",Sales[[#This Row],[Current Upsell $]]&gt;=100,"Medium",Sales[[#This Row],[Current Upsell $]]&lt;100,"Low")</f>
        <v xml:space="preserve"> </v>
      </c>
      <c r="R1519" t="str">
        <f>IF(Sales[[#This Row],[Current Upsell $]]&gt;0,_xlfn.TEXTJOIN(" ",FALSE,Sales[[#This Row],[Subscription Type]],Sales[[#This Row],[Upsell Priority]],TEXT(Sales[[#This Row],[Current Upsell $]],"$#")),"")</f>
        <v/>
      </c>
    </row>
    <row r="1520" spans="1:18" x14ac:dyDescent="0.25">
      <c r="A1520">
        <v>100092</v>
      </c>
      <c r="B1520" t="s">
        <v>0</v>
      </c>
      <c r="F1520">
        <v>7</v>
      </c>
      <c r="G1520">
        <v>11</v>
      </c>
      <c r="H1520" s="1">
        <v>44044</v>
      </c>
      <c r="I1520" s="1">
        <v>44317</v>
      </c>
      <c r="J1520">
        <v>9</v>
      </c>
      <c r="K1520">
        <v>1</v>
      </c>
      <c r="L1520" s="1">
        <v>44136</v>
      </c>
      <c r="M1520">
        <v>70</v>
      </c>
      <c r="N1520" s="11">
        <f>_xlfn.SWITCH(Sales[[#This Row],[Subscription Type]],"Basic",10,"Premium",10,"Business",25,"Enterprise",27)</f>
        <v>10</v>
      </c>
      <c r="O1520">
        <f>IF(Sales[[#This Row],[Number of Users]]-Sales[[#This Row],[Licenses Bought]]&lt;0,0,Sales[[#This Row],[Number of Users]]-Sales[[#This Row],[Licenses Bought]])</f>
        <v>4</v>
      </c>
      <c r="P1520" s="3">
        <f>IF(Sales[[#This Row],[Sales Month]]=MAX(Sales[Sales Month]),Sales[[#This Row],[Upsell $ Per Non-Paying User]]*Sales[[#This Row],[Non-Paying Users]],0)</f>
        <v>0</v>
      </c>
      <c r="Q1520" t="str">
        <f>_xlfn.IFS(Sales[[#This Row],[Current Upsell $]]=0," ",Sales[[#This Row],[Current Upsell $]]&gt;=400,"High",Sales[[#This Row],[Current Upsell $]]&gt;=100,"Medium",Sales[[#This Row],[Current Upsell $]]&lt;100,"Low")</f>
        <v xml:space="preserve"> </v>
      </c>
      <c r="R1520" t="str">
        <f>IF(Sales[[#This Row],[Current Upsell $]]&gt;0,_xlfn.TEXTJOIN(" ",FALSE,Sales[[#This Row],[Subscription Type]],Sales[[#This Row],[Upsell Priority]],TEXT(Sales[[#This Row],[Current Upsell $]],"$#")),"")</f>
        <v/>
      </c>
    </row>
    <row r="1521" spans="1:18" x14ac:dyDescent="0.25">
      <c r="A1521">
        <v>100093</v>
      </c>
      <c r="B1521" t="s">
        <v>3</v>
      </c>
      <c r="F1521">
        <v>0</v>
      </c>
      <c r="G1521">
        <v>7</v>
      </c>
      <c r="H1521" s="1">
        <v>44044</v>
      </c>
      <c r="I1521" s="1">
        <v>44197</v>
      </c>
      <c r="J1521">
        <v>5</v>
      </c>
      <c r="K1521">
        <v>5</v>
      </c>
      <c r="L1521" s="1">
        <v>44136</v>
      </c>
      <c r="M1521">
        <v>0</v>
      </c>
      <c r="N1521" s="11">
        <f>_xlfn.SWITCH(Sales[[#This Row],[Subscription Type]],"Basic",10,"Premium",10,"Business",25,"Enterprise",27)</f>
        <v>10</v>
      </c>
      <c r="O1521">
        <f>IF(Sales[[#This Row],[Number of Users]]-Sales[[#This Row],[Licenses Bought]]&lt;0,0,Sales[[#This Row],[Number of Users]]-Sales[[#This Row],[Licenses Bought]])</f>
        <v>7</v>
      </c>
      <c r="P1521" s="3">
        <f>IF(Sales[[#This Row],[Sales Month]]=MAX(Sales[Sales Month]),Sales[[#This Row],[Upsell $ Per Non-Paying User]]*Sales[[#This Row],[Non-Paying Users]],0)</f>
        <v>0</v>
      </c>
      <c r="Q1521" t="str">
        <f>_xlfn.IFS(Sales[[#This Row],[Current Upsell $]]=0," ",Sales[[#This Row],[Current Upsell $]]&gt;=400,"High",Sales[[#This Row],[Current Upsell $]]&gt;=100,"Medium",Sales[[#This Row],[Current Upsell $]]&lt;100,"Low")</f>
        <v xml:space="preserve"> </v>
      </c>
      <c r="R1521" t="str">
        <f>IF(Sales[[#This Row],[Current Upsell $]]&gt;0,_xlfn.TEXTJOIN(" ",FALSE,Sales[[#This Row],[Subscription Type]],Sales[[#This Row],[Upsell Priority]],TEXT(Sales[[#This Row],[Current Upsell $]],"$#")),"")</f>
        <v/>
      </c>
    </row>
    <row r="1522" spans="1:18" x14ac:dyDescent="0.25">
      <c r="A1522">
        <v>100094</v>
      </c>
      <c r="B1522" t="s">
        <v>0</v>
      </c>
      <c r="F1522">
        <v>4</v>
      </c>
      <c r="G1522">
        <v>6</v>
      </c>
      <c r="H1522" s="1">
        <v>44044</v>
      </c>
      <c r="I1522" s="1">
        <v>44287</v>
      </c>
      <c r="J1522">
        <v>8</v>
      </c>
      <c r="K1522">
        <v>2</v>
      </c>
      <c r="L1522" s="1">
        <v>44136</v>
      </c>
      <c r="M1522">
        <v>40</v>
      </c>
      <c r="N1522" s="11">
        <f>_xlfn.SWITCH(Sales[[#This Row],[Subscription Type]],"Basic",10,"Premium",10,"Business",25,"Enterprise",27)</f>
        <v>10</v>
      </c>
      <c r="O1522">
        <f>IF(Sales[[#This Row],[Number of Users]]-Sales[[#This Row],[Licenses Bought]]&lt;0,0,Sales[[#This Row],[Number of Users]]-Sales[[#This Row],[Licenses Bought]])</f>
        <v>2</v>
      </c>
      <c r="P1522" s="3">
        <f>IF(Sales[[#This Row],[Sales Month]]=MAX(Sales[Sales Month]),Sales[[#This Row],[Upsell $ Per Non-Paying User]]*Sales[[#This Row],[Non-Paying Users]],0)</f>
        <v>0</v>
      </c>
      <c r="Q1522" t="str">
        <f>_xlfn.IFS(Sales[[#This Row],[Current Upsell $]]=0," ",Sales[[#This Row],[Current Upsell $]]&gt;=400,"High",Sales[[#This Row],[Current Upsell $]]&gt;=100,"Medium",Sales[[#This Row],[Current Upsell $]]&lt;100,"Low")</f>
        <v xml:space="preserve"> </v>
      </c>
      <c r="R1522" t="str">
        <f>IF(Sales[[#This Row],[Current Upsell $]]&gt;0,_xlfn.TEXTJOIN(" ",FALSE,Sales[[#This Row],[Subscription Type]],Sales[[#This Row],[Upsell Priority]],TEXT(Sales[[#This Row],[Current Upsell $]],"$#")),"")</f>
        <v/>
      </c>
    </row>
    <row r="1523" spans="1:18" x14ac:dyDescent="0.25">
      <c r="A1523">
        <v>100095</v>
      </c>
      <c r="B1523" t="s">
        <v>3</v>
      </c>
      <c r="F1523">
        <v>0</v>
      </c>
      <c r="G1523">
        <v>6</v>
      </c>
      <c r="H1523" s="1">
        <v>44044</v>
      </c>
      <c r="I1523" s="1">
        <v>44197</v>
      </c>
      <c r="J1523">
        <v>5</v>
      </c>
      <c r="K1523">
        <v>5</v>
      </c>
      <c r="L1523" s="1">
        <v>44136</v>
      </c>
      <c r="M1523">
        <v>0</v>
      </c>
      <c r="N1523" s="11">
        <f>_xlfn.SWITCH(Sales[[#This Row],[Subscription Type]],"Basic",10,"Premium",10,"Business",25,"Enterprise",27)</f>
        <v>10</v>
      </c>
      <c r="O1523">
        <f>IF(Sales[[#This Row],[Number of Users]]-Sales[[#This Row],[Licenses Bought]]&lt;0,0,Sales[[#This Row],[Number of Users]]-Sales[[#This Row],[Licenses Bought]])</f>
        <v>6</v>
      </c>
      <c r="P1523" s="3">
        <f>IF(Sales[[#This Row],[Sales Month]]=MAX(Sales[Sales Month]),Sales[[#This Row],[Upsell $ Per Non-Paying User]]*Sales[[#This Row],[Non-Paying Users]],0)</f>
        <v>0</v>
      </c>
      <c r="Q1523" t="str">
        <f>_xlfn.IFS(Sales[[#This Row],[Current Upsell $]]=0," ",Sales[[#This Row],[Current Upsell $]]&gt;=400,"High",Sales[[#This Row],[Current Upsell $]]&gt;=100,"Medium",Sales[[#This Row],[Current Upsell $]]&lt;100,"Low")</f>
        <v xml:space="preserve"> </v>
      </c>
      <c r="R1523" t="str">
        <f>IF(Sales[[#This Row],[Current Upsell $]]&gt;0,_xlfn.TEXTJOIN(" ",FALSE,Sales[[#This Row],[Subscription Type]],Sales[[#This Row],[Upsell Priority]],TEXT(Sales[[#This Row],[Current Upsell $]],"$#")),"")</f>
        <v/>
      </c>
    </row>
    <row r="1524" spans="1:18" x14ac:dyDescent="0.25">
      <c r="A1524">
        <v>100096</v>
      </c>
      <c r="B1524" t="s">
        <v>0</v>
      </c>
      <c r="D1524" s="1"/>
      <c r="E1524" s="1"/>
      <c r="F1524">
        <v>4</v>
      </c>
      <c r="G1524">
        <v>5</v>
      </c>
      <c r="H1524" s="1">
        <v>44044</v>
      </c>
      <c r="I1524" s="1">
        <v>44378</v>
      </c>
      <c r="J1524">
        <v>11</v>
      </c>
      <c r="K1524">
        <v>0</v>
      </c>
      <c r="L1524" s="1">
        <v>44136</v>
      </c>
      <c r="M1524">
        <v>40</v>
      </c>
      <c r="N1524" s="11">
        <f>_xlfn.SWITCH(Sales[[#This Row],[Subscription Type]],"Basic",10,"Premium",10,"Business",25,"Enterprise",27)</f>
        <v>10</v>
      </c>
      <c r="O1524">
        <f>IF(Sales[[#This Row],[Number of Users]]-Sales[[#This Row],[Licenses Bought]]&lt;0,0,Sales[[#This Row],[Number of Users]]-Sales[[#This Row],[Licenses Bought]])</f>
        <v>1</v>
      </c>
      <c r="P1524" s="3">
        <f>IF(Sales[[#This Row],[Sales Month]]=MAX(Sales[Sales Month]),Sales[[#This Row],[Upsell $ Per Non-Paying User]]*Sales[[#This Row],[Non-Paying Users]],0)</f>
        <v>0</v>
      </c>
      <c r="Q1524" t="str">
        <f>_xlfn.IFS(Sales[[#This Row],[Current Upsell $]]=0," ",Sales[[#This Row],[Current Upsell $]]&gt;=400,"High",Sales[[#This Row],[Current Upsell $]]&gt;=100,"Medium",Sales[[#This Row],[Current Upsell $]]&lt;100,"Low")</f>
        <v xml:space="preserve"> </v>
      </c>
      <c r="R1524" t="str">
        <f>IF(Sales[[#This Row],[Current Upsell $]]&gt;0,_xlfn.TEXTJOIN(" ",FALSE,Sales[[#This Row],[Subscription Type]],Sales[[#This Row],[Upsell Priority]],TEXT(Sales[[#This Row],[Current Upsell $]],"$#")),"")</f>
        <v/>
      </c>
    </row>
    <row r="1525" spans="1:18" x14ac:dyDescent="0.25">
      <c r="A1525">
        <v>100097</v>
      </c>
      <c r="B1525" t="s">
        <v>3</v>
      </c>
      <c r="F1525">
        <v>0</v>
      </c>
      <c r="G1525">
        <v>4</v>
      </c>
      <c r="H1525" s="1">
        <v>44044</v>
      </c>
      <c r="I1525" s="1">
        <v>44136</v>
      </c>
      <c r="J1525">
        <v>3</v>
      </c>
      <c r="K1525">
        <v>7</v>
      </c>
      <c r="L1525" s="1">
        <v>44136</v>
      </c>
      <c r="M1525">
        <v>0</v>
      </c>
      <c r="N1525" s="11">
        <f>_xlfn.SWITCH(Sales[[#This Row],[Subscription Type]],"Basic",10,"Premium",10,"Business",25,"Enterprise",27)</f>
        <v>10</v>
      </c>
      <c r="O1525">
        <f>IF(Sales[[#This Row],[Number of Users]]-Sales[[#This Row],[Licenses Bought]]&lt;0,0,Sales[[#This Row],[Number of Users]]-Sales[[#This Row],[Licenses Bought]])</f>
        <v>4</v>
      </c>
      <c r="P1525" s="3">
        <f>IF(Sales[[#This Row],[Sales Month]]=MAX(Sales[Sales Month]),Sales[[#This Row],[Upsell $ Per Non-Paying User]]*Sales[[#This Row],[Non-Paying Users]],0)</f>
        <v>0</v>
      </c>
      <c r="Q1525" t="str">
        <f>_xlfn.IFS(Sales[[#This Row],[Current Upsell $]]=0," ",Sales[[#This Row],[Current Upsell $]]&gt;=400,"High",Sales[[#This Row],[Current Upsell $]]&gt;=100,"Medium",Sales[[#This Row],[Current Upsell $]]&lt;100,"Low")</f>
        <v xml:space="preserve"> </v>
      </c>
      <c r="R1525" t="str">
        <f>IF(Sales[[#This Row],[Current Upsell $]]&gt;0,_xlfn.TEXTJOIN(" ",FALSE,Sales[[#This Row],[Subscription Type]],Sales[[#This Row],[Upsell Priority]],TEXT(Sales[[#This Row],[Current Upsell $]],"$#")),"")</f>
        <v/>
      </c>
    </row>
    <row r="1526" spans="1:18" x14ac:dyDescent="0.25">
      <c r="A1526">
        <v>100098</v>
      </c>
      <c r="B1526" t="s">
        <v>3</v>
      </c>
      <c r="F1526">
        <v>0</v>
      </c>
      <c r="G1526">
        <v>3</v>
      </c>
      <c r="H1526" s="1">
        <v>44044</v>
      </c>
      <c r="I1526" s="1">
        <v>44197</v>
      </c>
      <c r="J1526">
        <v>5</v>
      </c>
      <c r="K1526">
        <v>5</v>
      </c>
      <c r="L1526" s="1">
        <v>44136</v>
      </c>
      <c r="M1526">
        <v>0</v>
      </c>
      <c r="N1526" s="11">
        <f>_xlfn.SWITCH(Sales[[#This Row],[Subscription Type]],"Basic",10,"Premium",10,"Business",25,"Enterprise",27)</f>
        <v>10</v>
      </c>
      <c r="O1526">
        <f>IF(Sales[[#This Row],[Number of Users]]-Sales[[#This Row],[Licenses Bought]]&lt;0,0,Sales[[#This Row],[Number of Users]]-Sales[[#This Row],[Licenses Bought]])</f>
        <v>3</v>
      </c>
      <c r="P1526" s="3">
        <f>IF(Sales[[#This Row],[Sales Month]]=MAX(Sales[Sales Month]),Sales[[#This Row],[Upsell $ Per Non-Paying User]]*Sales[[#This Row],[Non-Paying Users]],0)</f>
        <v>0</v>
      </c>
      <c r="Q1526" t="str">
        <f>_xlfn.IFS(Sales[[#This Row],[Current Upsell $]]=0," ",Sales[[#This Row],[Current Upsell $]]&gt;=400,"High",Sales[[#This Row],[Current Upsell $]]&gt;=100,"Medium",Sales[[#This Row],[Current Upsell $]]&lt;100,"Low")</f>
        <v xml:space="preserve"> </v>
      </c>
      <c r="R1526" t="str">
        <f>IF(Sales[[#This Row],[Current Upsell $]]&gt;0,_xlfn.TEXTJOIN(" ",FALSE,Sales[[#This Row],[Subscription Type]],Sales[[#This Row],[Upsell Priority]],TEXT(Sales[[#This Row],[Current Upsell $]],"$#")),"")</f>
        <v/>
      </c>
    </row>
    <row r="1527" spans="1:18" x14ac:dyDescent="0.25">
      <c r="A1527">
        <v>100100</v>
      </c>
      <c r="B1527" t="s">
        <v>3</v>
      </c>
      <c r="F1527">
        <v>0</v>
      </c>
      <c r="G1527">
        <v>3</v>
      </c>
      <c r="H1527" s="1">
        <v>44044</v>
      </c>
      <c r="I1527" s="1">
        <v>44256</v>
      </c>
      <c r="J1527">
        <v>7</v>
      </c>
      <c r="K1527">
        <v>3</v>
      </c>
      <c r="L1527" s="1">
        <v>44136</v>
      </c>
      <c r="M1527">
        <v>0</v>
      </c>
      <c r="N1527" s="11">
        <f>_xlfn.SWITCH(Sales[[#This Row],[Subscription Type]],"Basic",10,"Premium",10,"Business",25,"Enterprise",27)</f>
        <v>10</v>
      </c>
      <c r="O1527">
        <f>IF(Sales[[#This Row],[Number of Users]]-Sales[[#This Row],[Licenses Bought]]&lt;0,0,Sales[[#This Row],[Number of Users]]-Sales[[#This Row],[Licenses Bought]])</f>
        <v>3</v>
      </c>
      <c r="P1527" s="3">
        <f>IF(Sales[[#This Row],[Sales Month]]=MAX(Sales[Sales Month]),Sales[[#This Row],[Upsell $ Per Non-Paying User]]*Sales[[#This Row],[Non-Paying Users]],0)</f>
        <v>0</v>
      </c>
      <c r="Q1527" t="str">
        <f>_xlfn.IFS(Sales[[#This Row],[Current Upsell $]]=0," ",Sales[[#This Row],[Current Upsell $]]&gt;=400,"High",Sales[[#This Row],[Current Upsell $]]&gt;=100,"Medium",Sales[[#This Row],[Current Upsell $]]&lt;100,"Low")</f>
        <v xml:space="preserve"> </v>
      </c>
      <c r="R1527" t="str">
        <f>IF(Sales[[#This Row],[Current Upsell $]]&gt;0,_xlfn.TEXTJOIN(" ",FALSE,Sales[[#This Row],[Subscription Type]],Sales[[#This Row],[Upsell Priority]],TEXT(Sales[[#This Row],[Current Upsell $]],"$#")),"")</f>
        <v/>
      </c>
    </row>
    <row r="1528" spans="1:18" x14ac:dyDescent="0.25">
      <c r="A1528">
        <v>100103</v>
      </c>
      <c r="B1528" t="s">
        <v>3</v>
      </c>
      <c r="F1528">
        <v>0</v>
      </c>
      <c r="G1528">
        <v>2</v>
      </c>
      <c r="H1528" s="1">
        <v>44044</v>
      </c>
      <c r="I1528" s="1">
        <v>44256</v>
      </c>
      <c r="J1528">
        <v>7</v>
      </c>
      <c r="K1528">
        <v>3</v>
      </c>
      <c r="L1528" s="1">
        <v>44136</v>
      </c>
      <c r="M1528">
        <v>0</v>
      </c>
      <c r="N1528" s="11">
        <f>_xlfn.SWITCH(Sales[[#This Row],[Subscription Type]],"Basic",10,"Premium",10,"Business",25,"Enterprise",27)</f>
        <v>10</v>
      </c>
      <c r="O1528">
        <f>IF(Sales[[#This Row],[Number of Users]]-Sales[[#This Row],[Licenses Bought]]&lt;0,0,Sales[[#This Row],[Number of Users]]-Sales[[#This Row],[Licenses Bought]])</f>
        <v>2</v>
      </c>
      <c r="P1528" s="3">
        <f>IF(Sales[[#This Row],[Sales Month]]=MAX(Sales[Sales Month]),Sales[[#This Row],[Upsell $ Per Non-Paying User]]*Sales[[#This Row],[Non-Paying Users]],0)</f>
        <v>0</v>
      </c>
      <c r="Q1528" t="str">
        <f>_xlfn.IFS(Sales[[#This Row],[Current Upsell $]]=0," ",Sales[[#This Row],[Current Upsell $]]&gt;=400,"High",Sales[[#This Row],[Current Upsell $]]&gt;=100,"Medium",Sales[[#This Row],[Current Upsell $]]&lt;100,"Low")</f>
        <v xml:space="preserve"> </v>
      </c>
      <c r="R1528" t="str">
        <f>IF(Sales[[#This Row],[Current Upsell $]]&gt;0,_xlfn.TEXTJOIN(" ",FALSE,Sales[[#This Row],[Subscription Type]],Sales[[#This Row],[Upsell Priority]],TEXT(Sales[[#This Row],[Current Upsell $]],"$#")),"")</f>
        <v/>
      </c>
    </row>
    <row r="1529" spans="1:18" x14ac:dyDescent="0.25">
      <c r="A1529">
        <v>100105</v>
      </c>
      <c r="B1529" t="s">
        <v>3</v>
      </c>
      <c r="F1529">
        <v>0</v>
      </c>
      <c r="G1529">
        <v>2</v>
      </c>
      <c r="H1529" s="1">
        <v>44044</v>
      </c>
      <c r="I1529" s="1">
        <v>44166</v>
      </c>
      <c r="J1529">
        <v>4</v>
      </c>
      <c r="K1529">
        <v>6</v>
      </c>
      <c r="L1529" s="1">
        <v>44136</v>
      </c>
      <c r="M1529">
        <v>0</v>
      </c>
      <c r="N1529" s="11">
        <f>_xlfn.SWITCH(Sales[[#This Row],[Subscription Type]],"Basic",10,"Premium",10,"Business",25,"Enterprise",27)</f>
        <v>10</v>
      </c>
      <c r="O1529">
        <f>IF(Sales[[#This Row],[Number of Users]]-Sales[[#This Row],[Licenses Bought]]&lt;0,0,Sales[[#This Row],[Number of Users]]-Sales[[#This Row],[Licenses Bought]])</f>
        <v>2</v>
      </c>
      <c r="P1529" s="3">
        <f>IF(Sales[[#This Row],[Sales Month]]=MAX(Sales[Sales Month]),Sales[[#This Row],[Upsell $ Per Non-Paying User]]*Sales[[#This Row],[Non-Paying Users]],0)</f>
        <v>0</v>
      </c>
      <c r="Q1529" t="str">
        <f>_xlfn.IFS(Sales[[#This Row],[Current Upsell $]]=0," ",Sales[[#This Row],[Current Upsell $]]&gt;=400,"High",Sales[[#This Row],[Current Upsell $]]&gt;=100,"Medium",Sales[[#This Row],[Current Upsell $]]&lt;100,"Low")</f>
        <v xml:space="preserve"> </v>
      </c>
      <c r="R1529" t="str">
        <f>IF(Sales[[#This Row],[Current Upsell $]]&gt;0,_xlfn.TEXTJOIN(" ",FALSE,Sales[[#This Row],[Subscription Type]],Sales[[#This Row],[Upsell Priority]],TEXT(Sales[[#This Row],[Current Upsell $]],"$#")),"")</f>
        <v/>
      </c>
    </row>
    <row r="1530" spans="1:18" x14ac:dyDescent="0.25">
      <c r="A1530">
        <v>100106</v>
      </c>
      <c r="B1530" t="s">
        <v>3</v>
      </c>
      <c r="F1530">
        <v>0</v>
      </c>
      <c r="G1530">
        <v>2</v>
      </c>
      <c r="H1530" s="1">
        <v>44044</v>
      </c>
      <c r="I1530" s="1">
        <v>44228</v>
      </c>
      <c r="J1530">
        <v>6</v>
      </c>
      <c r="K1530">
        <v>4</v>
      </c>
      <c r="L1530" s="1">
        <v>44136</v>
      </c>
      <c r="M1530">
        <v>0</v>
      </c>
      <c r="N1530" s="11">
        <f>_xlfn.SWITCH(Sales[[#This Row],[Subscription Type]],"Basic",10,"Premium",10,"Business",25,"Enterprise",27)</f>
        <v>10</v>
      </c>
      <c r="O1530">
        <f>IF(Sales[[#This Row],[Number of Users]]-Sales[[#This Row],[Licenses Bought]]&lt;0,0,Sales[[#This Row],[Number of Users]]-Sales[[#This Row],[Licenses Bought]])</f>
        <v>2</v>
      </c>
      <c r="P1530" s="3">
        <f>IF(Sales[[#This Row],[Sales Month]]=MAX(Sales[Sales Month]),Sales[[#This Row],[Upsell $ Per Non-Paying User]]*Sales[[#This Row],[Non-Paying Users]],0)</f>
        <v>0</v>
      </c>
      <c r="Q1530" t="str">
        <f>_xlfn.IFS(Sales[[#This Row],[Current Upsell $]]=0," ",Sales[[#This Row],[Current Upsell $]]&gt;=400,"High",Sales[[#This Row],[Current Upsell $]]&gt;=100,"Medium",Sales[[#This Row],[Current Upsell $]]&lt;100,"Low")</f>
        <v xml:space="preserve"> </v>
      </c>
      <c r="R1530" t="str">
        <f>IF(Sales[[#This Row],[Current Upsell $]]&gt;0,_xlfn.TEXTJOIN(" ",FALSE,Sales[[#This Row],[Subscription Type]],Sales[[#This Row],[Upsell Priority]],TEXT(Sales[[#This Row],[Current Upsell $]],"$#")),"")</f>
        <v/>
      </c>
    </row>
    <row r="1531" spans="1:18" x14ac:dyDescent="0.25">
      <c r="A1531">
        <v>100108</v>
      </c>
      <c r="B1531" t="s">
        <v>0</v>
      </c>
      <c r="D1531" s="1"/>
      <c r="E1531" s="1"/>
      <c r="F1531">
        <v>1</v>
      </c>
      <c r="G1531">
        <v>2</v>
      </c>
      <c r="H1531" s="1">
        <v>44044</v>
      </c>
      <c r="I1531" s="1">
        <v>44378</v>
      </c>
      <c r="J1531">
        <v>11</v>
      </c>
      <c r="K1531">
        <v>0</v>
      </c>
      <c r="L1531" s="1">
        <v>44136</v>
      </c>
      <c r="M1531">
        <v>10</v>
      </c>
      <c r="N1531" s="11">
        <f>_xlfn.SWITCH(Sales[[#This Row],[Subscription Type]],"Basic",10,"Premium",10,"Business",25,"Enterprise",27)</f>
        <v>10</v>
      </c>
      <c r="O1531">
        <f>IF(Sales[[#This Row],[Number of Users]]-Sales[[#This Row],[Licenses Bought]]&lt;0,0,Sales[[#This Row],[Number of Users]]-Sales[[#This Row],[Licenses Bought]])</f>
        <v>1</v>
      </c>
      <c r="P1531" s="3">
        <f>IF(Sales[[#This Row],[Sales Month]]=MAX(Sales[Sales Month]),Sales[[#This Row],[Upsell $ Per Non-Paying User]]*Sales[[#This Row],[Non-Paying Users]],0)</f>
        <v>0</v>
      </c>
      <c r="Q1531" t="str">
        <f>_xlfn.IFS(Sales[[#This Row],[Current Upsell $]]=0," ",Sales[[#This Row],[Current Upsell $]]&gt;=400,"High",Sales[[#This Row],[Current Upsell $]]&gt;=100,"Medium",Sales[[#This Row],[Current Upsell $]]&lt;100,"Low")</f>
        <v xml:space="preserve"> </v>
      </c>
      <c r="R1531" t="str">
        <f>IF(Sales[[#This Row],[Current Upsell $]]&gt;0,_xlfn.TEXTJOIN(" ",FALSE,Sales[[#This Row],[Subscription Type]],Sales[[#This Row],[Upsell Priority]],TEXT(Sales[[#This Row],[Current Upsell $]],"$#")),"")</f>
        <v/>
      </c>
    </row>
    <row r="1532" spans="1:18" x14ac:dyDescent="0.25">
      <c r="A1532">
        <v>100109</v>
      </c>
      <c r="B1532" t="s">
        <v>0</v>
      </c>
      <c r="D1532" s="1"/>
      <c r="E1532" s="1"/>
      <c r="F1532">
        <v>1</v>
      </c>
      <c r="G1532">
        <v>2</v>
      </c>
      <c r="H1532" s="1">
        <v>44044</v>
      </c>
      <c r="I1532" s="1">
        <v>44378</v>
      </c>
      <c r="J1532">
        <v>11</v>
      </c>
      <c r="K1532">
        <v>0</v>
      </c>
      <c r="L1532" s="1">
        <v>44136</v>
      </c>
      <c r="M1532">
        <v>10</v>
      </c>
      <c r="N1532" s="11">
        <f>_xlfn.SWITCH(Sales[[#This Row],[Subscription Type]],"Basic",10,"Premium",10,"Business",25,"Enterprise",27)</f>
        <v>10</v>
      </c>
      <c r="O1532">
        <f>IF(Sales[[#This Row],[Number of Users]]-Sales[[#This Row],[Licenses Bought]]&lt;0,0,Sales[[#This Row],[Number of Users]]-Sales[[#This Row],[Licenses Bought]])</f>
        <v>1</v>
      </c>
      <c r="P1532" s="3">
        <f>IF(Sales[[#This Row],[Sales Month]]=MAX(Sales[Sales Month]),Sales[[#This Row],[Upsell $ Per Non-Paying User]]*Sales[[#This Row],[Non-Paying Users]],0)</f>
        <v>0</v>
      </c>
      <c r="Q1532" t="str">
        <f>_xlfn.IFS(Sales[[#This Row],[Current Upsell $]]=0," ",Sales[[#This Row],[Current Upsell $]]&gt;=400,"High",Sales[[#This Row],[Current Upsell $]]&gt;=100,"Medium",Sales[[#This Row],[Current Upsell $]]&lt;100,"Low")</f>
        <v xml:space="preserve"> </v>
      </c>
      <c r="R1532" t="str">
        <f>IF(Sales[[#This Row],[Current Upsell $]]&gt;0,_xlfn.TEXTJOIN(" ",FALSE,Sales[[#This Row],[Subscription Type]],Sales[[#This Row],[Upsell Priority]],TEXT(Sales[[#This Row],[Current Upsell $]],"$#")),"")</f>
        <v/>
      </c>
    </row>
    <row r="1533" spans="1:18" x14ac:dyDescent="0.25">
      <c r="A1533">
        <v>100110</v>
      </c>
      <c r="B1533" t="s">
        <v>0</v>
      </c>
      <c r="D1533" s="1"/>
      <c r="E1533" s="1"/>
      <c r="F1533">
        <v>54</v>
      </c>
      <c r="G1533">
        <v>66</v>
      </c>
      <c r="H1533" s="1">
        <v>44075</v>
      </c>
      <c r="I1533" s="1">
        <v>44378</v>
      </c>
      <c r="J1533">
        <v>10</v>
      </c>
      <c r="K1533">
        <v>0</v>
      </c>
      <c r="L1533" s="1">
        <v>44136</v>
      </c>
      <c r="M1533">
        <v>540</v>
      </c>
      <c r="N1533" s="11">
        <f>_xlfn.SWITCH(Sales[[#This Row],[Subscription Type]],"Basic",10,"Premium",10,"Business",25,"Enterprise",27)</f>
        <v>10</v>
      </c>
      <c r="O1533">
        <f>IF(Sales[[#This Row],[Number of Users]]-Sales[[#This Row],[Licenses Bought]]&lt;0,0,Sales[[#This Row],[Number of Users]]-Sales[[#This Row],[Licenses Bought]])</f>
        <v>12</v>
      </c>
      <c r="P1533" s="3">
        <f>IF(Sales[[#This Row],[Sales Month]]=MAX(Sales[Sales Month]),Sales[[#This Row],[Upsell $ Per Non-Paying User]]*Sales[[#This Row],[Non-Paying Users]],0)</f>
        <v>0</v>
      </c>
      <c r="Q1533" t="str">
        <f>_xlfn.IFS(Sales[[#This Row],[Current Upsell $]]=0," ",Sales[[#This Row],[Current Upsell $]]&gt;=400,"High",Sales[[#This Row],[Current Upsell $]]&gt;=100,"Medium",Sales[[#This Row],[Current Upsell $]]&lt;100,"Low")</f>
        <v xml:space="preserve"> </v>
      </c>
      <c r="R1533" t="str">
        <f>IF(Sales[[#This Row],[Current Upsell $]]&gt;0,_xlfn.TEXTJOIN(" ",FALSE,Sales[[#This Row],[Subscription Type]],Sales[[#This Row],[Upsell Priority]],TEXT(Sales[[#This Row],[Current Upsell $]],"$#")),"")</f>
        <v/>
      </c>
    </row>
    <row r="1534" spans="1:18" x14ac:dyDescent="0.25">
      <c r="A1534">
        <v>100017</v>
      </c>
      <c r="B1534" t="s">
        <v>1</v>
      </c>
      <c r="D1534" s="1"/>
      <c r="E1534" s="1"/>
      <c r="F1534">
        <v>68</v>
      </c>
      <c r="G1534">
        <v>91</v>
      </c>
      <c r="H1534" s="1">
        <v>43922</v>
      </c>
      <c r="I1534" s="1">
        <v>44378</v>
      </c>
      <c r="J1534">
        <v>15</v>
      </c>
      <c r="K1534">
        <v>0</v>
      </c>
      <c r="L1534" s="1">
        <v>44136</v>
      </c>
      <c r="M1534">
        <v>1700</v>
      </c>
      <c r="N1534" s="11">
        <f>_xlfn.SWITCH(Sales[[#This Row],[Subscription Type]],"Basic",10,"Premium",10,"Business",25,"Enterprise",27)</f>
        <v>25</v>
      </c>
      <c r="O1534">
        <f>IF(Sales[[#This Row],[Number of Users]]-Sales[[#This Row],[Licenses Bought]]&lt;0,0,Sales[[#This Row],[Number of Users]]-Sales[[#This Row],[Licenses Bought]])</f>
        <v>23</v>
      </c>
      <c r="P1534" s="3">
        <f>IF(Sales[[#This Row],[Sales Month]]=MAX(Sales[Sales Month]),Sales[[#This Row],[Upsell $ Per Non-Paying User]]*Sales[[#This Row],[Non-Paying Users]],0)</f>
        <v>0</v>
      </c>
      <c r="Q1534" t="str">
        <f>_xlfn.IFS(Sales[[#This Row],[Current Upsell $]]=0," ",Sales[[#This Row],[Current Upsell $]]&gt;=400,"High",Sales[[#This Row],[Current Upsell $]]&gt;=100,"Medium",Sales[[#This Row],[Current Upsell $]]&lt;100,"Low")</f>
        <v xml:space="preserve"> </v>
      </c>
      <c r="R1534" t="str">
        <f>IF(Sales[[#This Row],[Current Upsell $]]&gt;0,_xlfn.TEXTJOIN(" ",FALSE,Sales[[#This Row],[Subscription Type]],Sales[[#This Row],[Upsell Priority]],TEXT(Sales[[#This Row],[Current Upsell $]],"$#")),"")</f>
        <v/>
      </c>
    </row>
    <row r="1535" spans="1:18" x14ac:dyDescent="0.25">
      <c r="A1535">
        <v>100112</v>
      </c>
      <c r="B1535" t="s">
        <v>1</v>
      </c>
      <c r="D1535" s="1"/>
      <c r="E1535" s="1"/>
      <c r="F1535">
        <v>47</v>
      </c>
      <c r="G1535">
        <v>47</v>
      </c>
      <c r="H1535" s="1">
        <v>44075</v>
      </c>
      <c r="I1535" s="1">
        <v>44378</v>
      </c>
      <c r="J1535">
        <v>10</v>
      </c>
      <c r="K1535">
        <v>0</v>
      </c>
      <c r="L1535" s="1">
        <v>44136</v>
      </c>
      <c r="M1535">
        <v>1175</v>
      </c>
      <c r="N1535" s="11">
        <f>_xlfn.SWITCH(Sales[[#This Row],[Subscription Type]],"Basic",10,"Premium",10,"Business",25,"Enterprise",27)</f>
        <v>25</v>
      </c>
      <c r="O1535">
        <f>IF(Sales[[#This Row],[Number of Users]]-Sales[[#This Row],[Licenses Bought]]&lt;0,0,Sales[[#This Row],[Number of Users]]-Sales[[#This Row],[Licenses Bought]])</f>
        <v>0</v>
      </c>
      <c r="P1535" s="3">
        <f>IF(Sales[[#This Row],[Sales Month]]=MAX(Sales[Sales Month]),Sales[[#This Row],[Upsell $ Per Non-Paying User]]*Sales[[#This Row],[Non-Paying Users]],0)</f>
        <v>0</v>
      </c>
      <c r="Q1535" t="str">
        <f>_xlfn.IFS(Sales[[#This Row],[Current Upsell $]]=0," ",Sales[[#This Row],[Current Upsell $]]&gt;=400,"High",Sales[[#This Row],[Current Upsell $]]&gt;=100,"Medium",Sales[[#This Row],[Current Upsell $]]&lt;100,"Low")</f>
        <v xml:space="preserve"> </v>
      </c>
      <c r="R1535" t="str">
        <f>IF(Sales[[#This Row],[Current Upsell $]]&gt;0,_xlfn.TEXTJOIN(" ",FALSE,Sales[[#This Row],[Subscription Type]],Sales[[#This Row],[Upsell Priority]],TEXT(Sales[[#This Row],[Current Upsell $]],"$#")),"")</f>
        <v/>
      </c>
    </row>
    <row r="1536" spans="1:18" x14ac:dyDescent="0.25">
      <c r="A1536">
        <v>100115</v>
      </c>
      <c r="B1536" t="s">
        <v>0</v>
      </c>
      <c r="D1536" s="1"/>
      <c r="E1536" s="1"/>
      <c r="F1536">
        <v>33</v>
      </c>
      <c r="G1536">
        <v>45</v>
      </c>
      <c r="H1536" s="1">
        <v>44075</v>
      </c>
      <c r="I1536" s="1">
        <v>44378</v>
      </c>
      <c r="J1536">
        <v>10</v>
      </c>
      <c r="K1536">
        <v>0</v>
      </c>
      <c r="L1536" s="1">
        <v>44136</v>
      </c>
      <c r="M1536">
        <v>330</v>
      </c>
      <c r="N1536" s="11">
        <f>_xlfn.SWITCH(Sales[[#This Row],[Subscription Type]],"Basic",10,"Premium",10,"Business",25,"Enterprise",27)</f>
        <v>10</v>
      </c>
      <c r="O1536">
        <f>IF(Sales[[#This Row],[Number of Users]]-Sales[[#This Row],[Licenses Bought]]&lt;0,0,Sales[[#This Row],[Number of Users]]-Sales[[#This Row],[Licenses Bought]])</f>
        <v>12</v>
      </c>
      <c r="P1536" s="3">
        <f>IF(Sales[[#This Row],[Sales Month]]=MAX(Sales[Sales Month]),Sales[[#This Row],[Upsell $ Per Non-Paying User]]*Sales[[#This Row],[Non-Paying Users]],0)</f>
        <v>0</v>
      </c>
      <c r="Q1536" t="str">
        <f>_xlfn.IFS(Sales[[#This Row],[Current Upsell $]]=0," ",Sales[[#This Row],[Current Upsell $]]&gt;=400,"High",Sales[[#This Row],[Current Upsell $]]&gt;=100,"Medium",Sales[[#This Row],[Current Upsell $]]&lt;100,"Low")</f>
        <v xml:space="preserve"> </v>
      </c>
      <c r="R1536" t="str">
        <f>IF(Sales[[#This Row],[Current Upsell $]]&gt;0,_xlfn.TEXTJOIN(" ",FALSE,Sales[[#This Row],[Subscription Type]],Sales[[#This Row],[Upsell Priority]],TEXT(Sales[[#This Row],[Current Upsell $]],"$#")),"")</f>
        <v/>
      </c>
    </row>
    <row r="1537" spans="1:18" x14ac:dyDescent="0.25">
      <c r="A1537">
        <v>100116</v>
      </c>
      <c r="B1537" t="s">
        <v>0</v>
      </c>
      <c r="D1537" s="1"/>
      <c r="E1537" s="1"/>
      <c r="F1537">
        <v>25</v>
      </c>
      <c r="G1537">
        <v>43</v>
      </c>
      <c r="H1537" s="1">
        <v>44075</v>
      </c>
      <c r="I1537" s="1">
        <v>44378</v>
      </c>
      <c r="J1537">
        <v>10</v>
      </c>
      <c r="K1537">
        <v>0</v>
      </c>
      <c r="L1537" s="1">
        <v>44136</v>
      </c>
      <c r="M1537">
        <v>250</v>
      </c>
      <c r="N1537" s="11">
        <f>_xlfn.SWITCH(Sales[[#This Row],[Subscription Type]],"Basic",10,"Premium",10,"Business",25,"Enterprise",27)</f>
        <v>10</v>
      </c>
      <c r="O1537">
        <f>IF(Sales[[#This Row],[Number of Users]]-Sales[[#This Row],[Licenses Bought]]&lt;0,0,Sales[[#This Row],[Number of Users]]-Sales[[#This Row],[Licenses Bought]])</f>
        <v>18</v>
      </c>
      <c r="P1537" s="3">
        <f>IF(Sales[[#This Row],[Sales Month]]=MAX(Sales[Sales Month]),Sales[[#This Row],[Upsell $ Per Non-Paying User]]*Sales[[#This Row],[Non-Paying Users]],0)</f>
        <v>0</v>
      </c>
      <c r="Q1537" t="str">
        <f>_xlfn.IFS(Sales[[#This Row],[Current Upsell $]]=0," ",Sales[[#This Row],[Current Upsell $]]&gt;=400,"High",Sales[[#This Row],[Current Upsell $]]&gt;=100,"Medium",Sales[[#This Row],[Current Upsell $]]&lt;100,"Low")</f>
        <v xml:space="preserve"> </v>
      </c>
      <c r="R1537" t="str">
        <f>IF(Sales[[#This Row],[Current Upsell $]]&gt;0,_xlfn.TEXTJOIN(" ",FALSE,Sales[[#This Row],[Subscription Type]],Sales[[#This Row],[Upsell Priority]],TEXT(Sales[[#This Row],[Current Upsell $]],"$#")),"")</f>
        <v/>
      </c>
    </row>
    <row r="1538" spans="1:18" x14ac:dyDescent="0.25">
      <c r="A1538">
        <v>100113</v>
      </c>
      <c r="B1538" t="s">
        <v>1</v>
      </c>
      <c r="D1538" s="1"/>
      <c r="E1538" s="1"/>
      <c r="F1538">
        <v>27</v>
      </c>
      <c r="G1538">
        <v>48</v>
      </c>
      <c r="H1538" s="1">
        <v>44075</v>
      </c>
      <c r="I1538" s="1">
        <v>44378</v>
      </c>
      <c r="J1538">
        <v>10</v>
      </c>
      <c r="K1538">
        <v>0</v>
      </c>
      <c r="L1538" s="1">
        <v>44136</v>
      </c>
      <c r="M1538">
        <v>675</v>
      </c>
      <c r="N1538" s="11">
        <f>_xlfn.SWITCH(Sales[[#This Row],[Subscription Type]],"Basic",10,"Premium",10,"Business",25,"Enterprise",27)</f>
        <v>25</v>
      </c>
      <c r="O1538">
        <f>IF(Sales[[#This Row],[Number of Users]]-Sales[[#This Row],[Licenses Bought]]&lt;0,0,Sales[[#This Row],[Number of Users]]-Sales[[#This Row],[Licenses Bought]])</f>
        <v>21</v>
      </c>
      <c r="P1538" s="3">
        <f>IF(Sales[[#This Row],[Sales Month]]=MAX(Sales[Sales Month]),Sales[[#This Row],[Upsell $ Per Non-Paying User]]*Sales[[#This Row],[Non-Paying Users]],0)</f>
        <v>0</v>
      </c>
      <c r="Q1538" t="str">
        <f>_xlfn.IFS(Sales[[#This Row],[Current Upsell $]]=0," ",Sales[[#This Row],[Current Upsell $]]&gt;=400,"High",Sales[[#This Row],[Current Upsell $]]&gt;=100,"Medium",Sales[[#This Row],[Current Upsell $]]&lt;100,"Low")</f>
        <v xml:space="preserve"> </v>
      </c>
      <c r="R1538" t="str">
        <f>IF(Sales[[#This Row],[Current Upsell $]]&gt;0,_xlfn.TEXTJOIN(" ",FALSE,Sales[[#This Row],[Subscription Type]],Sales[[#This Row],[Upsell Priority]],TEXT(Sales[[#This Row],[Current Upsell $]],"$#")),"")</f>
        <v/>
      </c>
    </row>
    <row r="1539" spans="1:18" x14ac:dyDescent="0.25">
      <c r="A1539">
        <v>100118</v>
      </c>
      <c r="B1539" t="s">
        <v>0</v>
      </c>
      <c r="D1539" s="1"/>
      <c r="E1539" s="1"/>
      <c r="F1539">
        <v>17</v>
      </c>
      <c r="G1539">
        <v>34</v>
      </c>
      <c r="H1539" s="1">
        <v>44075</v>
      </c>
      <c r="I1539" s="1">
        <v>44378</v>
      </c>
      <c r="J1539">
        <v>10</v>
      </c>
      <c r="K1539">
        <v>0</v>
      </c>
      <c r="L1539" s="1">
        <v>44136</v>
      </c>
      <c r="M1539">
        <v>170</v>
      </c>
      <c r="N1539" s="11">
        <f>_xlfn.SWITCH(Sales[[#This Row],[Subscription Type]],"Basic",10,"Premium",10,"Business",25,"Enterprise",27)</f>
        <v>10</v>
      </c>
      <c r="O1539">
        <f>IF(Sales[[#This Row],[Number of Users]]-Sales[[#This Row],[Licenses Bought]]&lt;0,0,Sales[[#This Row],[Number of Users]]-Sales[[#This Row],[Licenses Bought]])</f>
        <v>17</v>
      </c>
      <c r="P1539" s="3">
        <f>IF(Sales[[#This Row],[Sales Month]]=MAX(Sales[Sales Month]),Sales[[#This Row],[Upsell $ Per Non-Paying User]]*Sales[[#This Row],[Non-Paying Users]],0)</f>
        <v>0</v>
      </c>
      <c r="Q1539" t="str">
        <f>_xlfn.IFS(Sales[[#This Row],[Current Upsell $]]=0," ",Sales[[#This Row],[Current Upsell $]]&gt;=400,"High",Sales[[#This Row],[Current Upsell $]]&gt;=100,"Medium",Sales[[#This Row],[Current Upsell $]]&lt;100,"Low")</f>
        <v xml:space="preserve"> </v>
      </c>
      <c r="R1539" t="str">
        <f>IF(Sales[[#This Row],[Current Upsell $]]&gt;0,_xlfn.TEXTJOIN(" ",FALSE,Sales[[#This Row],[Subscription Type]],Sales[[#This Row],[Upsell Priority]],TEXT(Sales[[#This Row],[Current Upsell $]],"$#")),"")</f>
        <v/>
      </c>
    </row>
    <row r="1540" spans="1:18" x14ac:dyDescent="0.25">
      <c r="A1540">
        <v>100119</v>
      </c>
      <c r="B1540" t="s">
        <v>0</v>
      </c>
      <c r="D1540" s="1"/>
      <c r="E1540" s="1"/>
      <c r="F1540">
        <v>16</v>
      </c>
      <c r="G1540">
        <v>36</v>
      </c>
      <c r="H1540" s="1">
        <v>44075</v>
      </c>
      <c r="I1540" s="1">
        <v>44378</v>
      </c>
      <c r="J1540">
        <v>10</v>
      </c>
      <c r="K1540">
        <v>0</v>
      </c>
      <c r="L1540" s="1">
        <v>44136</v>
      </c>
      <c r="M1540">
        <v>160</v>
      </c>
      <c r="N1540" s="11">
        <f>_xlfn.SWITCH(Sales[[#This Row],[Subscription Type]],"Basic",10,"Premium",10,"Business",25,"Enterprise",27)</f>
        <v>10</v>
      </c>
      <c r="O1540">
        <f>IF(Sales[[#This Row],[Number of Users]]-Sales[[#This Row],[Licenses Bought]]&lt;0,0,Sales[[#This Row],[Number of Users]]-Sales[[#This Row],[Licenses Bought]])</f>
        <v>20</v>
      </c>
      <c r="P1540" s="3">
        <f>IF(Sales[[#This Row],[Sales Month]]=MAX(Sales[Sales Month]),Sales[[#This Row],[Upsell $ Per Non-Paying User]]*Sales[[#This Row],[Non-Paying Users]],0)</f>
        <v>0</v>
      </c>
      <c r="Q1540" t="str">
        <f>_xlfn.IFS(Sales[[#This Row],[Current Upsell $]]=0," ",Sales[[#This Row],[Current Upsell $]]&gt;=400,"High",Sales[[#This Row],[Current Upsell $]]&gt;=100,"Medium",Sales[[#This Row],[Current Upsell $]]&lt;100,"Low")</f>
        <v xml:space="preserve"> </v>
      </c>
      <c r="R1540" t="str">
        <f>IF(Sales[[#This Row],[Current Upsell $]]&gt;0,_xlfn.TEXTJOIN(" ",FALSE,Sales[[#This Row],[Subscription Type]],Sales[[#This Row],[Upsell Priority]],TEXT(Sales[[#This Row],[Current Upsell $]],"$#")),"")</f>
        <v/>
      </c>
    </row>
    <row r="1541" spans="1:18" x14ac:dyDescent="0.25">
      <c r="A1541">
        <v>100120</v>
      </c>
      <c r="B1541" t="s">
        <v>1</v>
      </c>
      <c r="D1541" s="1"/>
      <c r="E1541" s="1"/>
      <c r="F1541">
        <v>9</v>
      </c>
      <c r="G1541">
        <v>21</v>
      </c>
      <c r="H1541" s="1">
        <v>44075</v>
      </c>
      <c r="I1541" s="1">
        <v>44378</v>
      </c>
      <c r="J1541">
        <v>10</v>
      </c>
      <c r="K1541">
        <v>0</v>
      </c>
      <c r="L1541" s="1">
        <v>44136</v>
      </c>
      <c r="M1541">
        <v>225</v>
      </c>
      <c r="N1541" s="11">
        <f>_xlfn.SWITCH(Sales[[#This Row],[Subscription Type]],"Basic",10,"Premium",10,"Business",25,"Enterprise",27)</f>
        <v>25</v>
      </c>
      <c r="O1541">
        <f>IF(Sales[[#This Row],[Number of Users]]-Sales[[#This Row],[Licenses Bought]]&lt;0,0,Sales[[#This Row],[Number of Users]]-Sales[[#This Row],[Licenses Bought]])</f>
        <v>12</v>
      </c>
      <c r="P1541" s="3">
        <f>IF(Sales[[#This Row],[Sales Month]]=MAX(Sales[Sales Month]),Sales[[#This Row],[Upsell $ Per Non-Paying User]]*Sales[[#This Row],[Non-Paying Users]],0)</f>
        <v>0</v>
      </c>
      <c r="Q1541" t="str">
        <f>_xlfn.IFS(Sales[[#This Row],[Current Upsell $]]=0," ",Sales[[#This Row],[Current Upsell $]]&gt;=400,"High",Sales[[#This Row],[Current Upsell $]]&gt;=100,"Medium",Sales[[#This Row],[Current Upsell $]]&lt;100,"Low")</f>
        <v xml:space="preserve"> </v>
      </c>
      <c r="R1541" t="str">
        <f>IF(Sales[[#This Row],[Current Upsell $]]&gt;0,_xlfn.TEXTJOIN(" ",FALSE,Sales[[#This Row],[Subscription Type]],Sales[[#This Row],[Upsell Priority]],TEXT(Sales[[#This Row],[Current Upsell $]],"$#")),"")</f>
        <v/>
      </c>
    </row>
    <row r="1542" spans="1:18" x14ac:dyDescent="0.25">
      <c r="A1542">
        <v>100121</v>
      </c>
      <c r="B1542" t="s">
        <v>1</v>
      </c>
      <c r="D1542" s="1"/>
      <c r="E1542" s="1"/>
      <c r="F1542">
        <v>9</v>
      </c>
      <c r="G1542">
        <v>18</v>
      </c>
      <c r="H1542" s="1">
        <v>44075</v>
      </c>
      <c r="I1542" s="1">
        <v>44378</v>
      </c>
      <c r="J1542">
        <v>10</v>
      </c>
      <c r="K1542">
        <v>0</v>
      </c>
      <c r="L1542" s="1">
        <v>44136</v>
      </c>
      <c r="M1542">
        <v>225</v>
      </c>
      <c r="N1542" s="11">
        <f>_xlfn.SWITCH(Sales[[#This Row],[Subscription Type]],"Basic",10,"Premium",10,"Business",25,"Enterprise",27)</f>
        <v>25</v>
      </c>
      <c r="O1542">
        <f>IF(Sales[[#This Row],[Number of Users]]-Sales[[#This Row],[Licenses Bought]]&lt;0,0,Sales[[#This Row],[Number of Users]]-Sales[[#This Row],[Licenses Bought]])</f>
        <v>9</v>
      </c>
      <c r="P1542" s="3">
        <f>IF(Sales[[#This Row],[Sales Month]]=MAX(Sales[Sales Month]),Sales[[#This Row],[Upsell $ Per Non-Paying User]]*Sales[[#This Row],[Non-Paying Users]],0)</f>
        <v>0</v>
      </c>
      <c r="Q1542" t="str">
        <f>_xlfn.IFS(Sales[[#This Row],[Current Upsell $]]=0," ",Sales[[#This Row],[Current Upsell $]]&gt;=400,"High",Sales[[#This Row],[Current Upsell $]]&gt;=100,"Medium",Sales[[#This Row],[Current Upsell $]]&lt;100,"Low")</f>
        <v xml:space="preserve"> </v>
      </c>
      <c r="R1542" t="str">
        <f>IF(Sales[[#This Row],[Current Upsell $]]&gt;0,_xlfn.TEXTJOIN(" ",FALSE,Sales[[#This Row],[Subscription Type]],Sales[[#This Row],[Upsell Priority]],TEXT(Sales[[#This Row],[Current Upsell $]],"$#")),"")</f>
        <v/>
      </c>
    </row>
    <row r="1543" spans="1:18" x14ac:dyDescent="0.25">
      <c r="A1543">
        <v>100122</v>
      </c>
      <c r="B1543" t="s">
        <v>0</v>
      </c>
      <c r="D1543" s="1"/>
      <c r="E1543" s="1"/>
      <c r="F1543">
        <v>13</v>
      </c>
      <c r="G1543">
        <v>19</v>
      </c>
      <c r="H1543" s="1">
        <v>44075</v>
      </c>
      <c r="I1543" s="1">
        <v>44378</v>
      </c>
      <c r="J1543">
        <v>10</v>
      </c>
      <c r="K1543">
        <v>0</v>
      </c>
      <c r="L1543" s="1">
        <v>44136</v>
      </c>
      <c r="M1543">
        <v>130</v>
      </c>
      <c r="N1543" s="11">
        <f>_xlfn.SWITCH(Sales[[#This Row],[Subscription Type]],"Basic",10,"Premium",10,"Business",25,"Enterprise",27)</f>
        <v>10</v>
      </c>
      <c r="O1543">
        <f>IF(Sales[[#This Row],[Number of Users]]-Sales[[#This Row],[Licenses Bought]]&lt;0,0,Sales[[#This Row],[Number of Users]]-Sales[[#This Row],[Licenses Bought]])</f>
        <v>6</v>
      </c>
      <c r="P1543" s="3">
        <f>IF(Sales[[#This Row],[Sales Month]]=MAX(Sales[Sales Month]),Sales[[#This Row],[Upsell $ Per Non-Paying User]]*Sales[[#This Row],[Non-Paying Users]],0)</f>
        <v>0</v>
      </c>
      <c r="Q1543" t="str">
        <f>_xlfn.IFS(Sales[[#This Row],[Current Upsell $]]=0," ",Sales[[#This Row],[Current Upsell $]]&gt;=400,"High",Sales[[#This Row],[Current Upsell $]]&gt;=100,"Medium",Sales[[#This Row],[Current Upsell $]]&lt;100,"Low")</f>
        <v xml:space="preserve"> </v>
      </c>
      <c r="R1543" t="str">
        <f>IF(Sales[[#This Row],[Current Upsell $]]&gt;0,_xlfn.TEXTJOIN(" ",FALSE,Sales[[#This Row],[Subscription Type]],Sales[[#This Row],[Upsell Priority]],TEXT(Sales[[#This Row],[Current Upsell $]],"$#")),"")</f>
        <v/>
      </c>
    </row>
    <row r="1544" spans="1:18" x14ac:dyDescent="0.25">
      <c r="A1544">
        <v>100123</v>
      </c>
      <c r="B1544" t="s">
        <v>3</v>
      </c>
      <c r="F1544">
        <v>0</v>
      </c>
      <c r="G1544">
        <v>15</v>
      </c>
      <c r="H1544" s="1">
        <v>44075</v>
      </c>
      <c r="I1544" s="1">
        <v>44136</v>
      </c>
      <c r="J1544">
        <v>2</v>
      </c>
      <c r="K1544">
        <v>7</v>
      </c>
      <c r="L1544" s="1">
        <v>44136</v>
      </c>
      <c r="M1544">
        <v>0</v>
      </c>
      <c r="N1544" s="11">
        <f>_xlfn.SWITCH(Sales[[#This Row],[Subscription Type]],"Basic",10,"Premium",10,"Business",25,"Enterprise",27)</f>
        <v>10</v>
      </c>
      <c r="O1544">
        <f>IF(Sales[[#This Row],[Number of Users]]-Sales[[#This Row],[Licenses Bought]]&lt;0,0,Sales[[#This Row],[Number of Users]]-Sales[[#This Row],[Licenses Bought]])</f>
        <v>15</v>
      </c>
      <c r="P1544" s="3">
        <f>IF(Sales[[#This Row],[Sales Month]]=MAX(Sales[Sales Month]),Sales[[#This Row],[Upsell $ Per Non-Paying User]]*Sales[[#This Row],[Non-Paying Users]],0)</f>
        <v>0</v>
      </c>
      <c r="Q1544" t="str">
        <f>_xlfn.IFS(Sales[[#This Row],[Current Upsell $]]=0," ",Sales[[#This Row],[Current Upsell $]]&gt;=400,"High",Sales[[#This Row],[Current Upsell $]]&gt;=100,"Medium",Sales[[#This Row],[Current Upsell $]]&lt;100,"Low")</f>
        <v xml:space="preserve"> </v>
      </c>
      <c r="R1544" t="str">
        <f>IF(Sales[[#This Row],[Current Upsell $]]&gt;0,_xlfn.TEXTJOIN(" ",FALSE,Sales[[#This Row],[Subscription Type]],Sales[[#This Row],[Upsell Priority]],TEXT(Sales[[#This Row],[Current Upsell $]],"$#")),"")</f>
        <v/>
      </c>
    </row>
    <row r="1545" spans="1:18" x14ac:dyDescent="0.25">
      <c r="A1545">
        <v>100124</v>
      </c>
      <c r="B1545" t="s">
        <v>3</v>
      </c>
      <c r="F1545">
        <v>0</v>
      </c>
      <c r="G1545">
        <v>17</v>
      </c>
      <c r="H1545" s="1">
        <v>44075</v>
      </c>
      <c r="I1545" s="1">
        <v>44378</v>
      </c>
      <c r="J1545">
        <v>10</v>
      </c>
      <c r="K1545">
        <v>0</v>
      </c>
      <c r="L1545" s="1">
        <v>44136</v>
      </c>
      <c r="M1545">
        <v>0</v>
      </c>
      <c r="N1545" s="11">
        <f>_xlfn.SWITCH(Sales[[#This Row],[Subscription Type]],"Basic",10,"Premium",10,"Business",25,"Enterprise",27)</f>
        <v>10</v>
      </c>
      <c r="O1545">
        <f>IF(Sales[[#This Row],[Number of Users]]-Sales[[#This Row],[Licenses Bought]]&lt;0,0,Sales[[#This Row],[Number of Users]]-Sales[[#This Row],[Licenses Bought]])</f>
        <v>17</v>
      </c>
      <c r="P1545" s="3">
        <f>IF(Sales[[#This Row],[Sales Month]]=MAX(Sales[Sales Month]),Sales[[#This Row],[Upsell $ Per Non-Paying User]]*Sales[[#This Row],[Non-Paying Users]],0)</f>
        <v>0</v>
      </c>
      <c r="Q1545" t="str">
        <f>_xlfn.IFS(Sales[[#This Row],[Current Upsell $]]=0," ",Sales[[#This Row],[Current Upsell $]]&gt;=400,"High",Sales[[#This Row],[Current Upsell $]]&gt;=100,"Medium",Sales[[#This Row],[Current Upsell $]]&lt;100,"Low")</f>
        <v xml:space="preserve"> </v>
      </c>
      <c r="R1545" t="str">
        <f>IF(Sales[[#This Row],[Current Upsell $]]&gt;0,_xlfn.TEXTJOIN(" ",FALSE,Sales[[#This Row],[Subscription Type]],Sales[[#This Row],[Upsell Priority]],TEXT(Sales[[#This Row],[Current Upsell $]],"$#")),"")</f>
        <v/>
      </c>
    </row>
    <row r="1546" spans="1:18" x14ac:dyDescent="0.25">
      <c r="A1546">
        <v>100125</v>
      </c>
      <c r="B1546" t="s">
        <v>1</v>
      </c>
      <c r="D1546" s="1"/>
      <c r="E1546" s="1"/>
      <c r="F1546">
        <v>11</v>
      </c>
      <c r="G1546">
        <v>12</v>
      </c>
      <c r="H1546" s="1">
        <v>44075</v>
      </c>
      <c r="I1546" s="1">
        <v>44378</v>
      </c>
      <c r="J1546">
        <v>10</v>
      </c>
      <c r="K1546">
        <v>0</v>
      </c>
      <c r="L1546" s="1">
        <v>44136</v>
      </c>
      <c r="M1546">
        <v>275</v>
      </c>
      <c r="N1546" s="11">
        <f>_xlfn.SWITCH(Sales[[#This Row],[Subscription Type]],"Basic",10,"Premium",10,"Business",25,"Enterprise",27)</f>
        <v>25</v>
      </c>
      <c r="O1546">
        <f>IF(Sales[[#This Row],[Number of Users]]-Sales[[#This Row],[Licenses Bought]]&lt;0,0,Sales[[#This Row],[Number of Users]]-Sales[[#This Row],[Licenses Bought]])</f>
        <v>1</v>
      </c>
      <c r="P1546" s="3">
        <f>IF(Sales[[#This Row],[Sales Month]]=MAX(Sales[Sales Month]),Sales[[#This Row],[Upsell $ Per Non-Paying User]]*Sales[[#This Row],[Non-Paying Users]],0)</f>
        <v>0</v>
      </c>
      <c r="Q1546" t="str">
        <f>_xlfn.IFS(Sales[[#This Row],[Current Upsell $]]=0," ",Sales[[#This Row],[Current Upsell $]]&gt;=400,"High",Sales[[#This Row],[Current Upsell $]]&gt;=100,"Medium",Sales[[#This Row],[Current Upsell $]]&lt;100,"Low")</f>
        <v xml:space="preserve"> </v>
      </c>
      <c r="R1546" t="str">
        <f>IF(Sales[[#This Row],[Current Upsell $]]&gt;0,_xlfn.TEXTJOIN(" ",FALSE,Sales[[#This Row],[Subscription Type]],Sales[[#This Row],[Upsell Priority]],TEXT(Sales[[#This Row],[Current Upsell $]],"$#")),"")</f>
        <v/>
      </c>
    </row>
    <row r="1547" spans="1:18" x14ac:dyDescent="0.25">
      <c r="A1547">
        <v>100126</v>
      </c>
      <c r="B1547" t="s">
        <v>0</v>
      </c>
      <c r="D1547" s="1"/>
      <c r="E1547" s="1"/>
      <c r="F1547">
        <v>7</v>
      </c>
      <c r="G1547">
        <v>15</v>
      </c>
      <c r="H1547" s="1">
        <v>44075</v>
      </c>
      <c r="I1547" s="1">
        <v>44378</v>
      </c>
      <c r="J1547">
        <v>10</v>
      </c>
      <c r="K1547">
        <v>0</v>
      </c>
      <c r="L1547" s="1">
        <v>44136</v>
      </c>
      <c r="M1547">
        <v>70</v>
      </c>
      <c r="N1547" s="11">
        <f>_xlfn.SWITCH(Sales[[#This Row],[Subscription Type]],"Basic",10,"Premium",10,"Business",25,"Enterprise",27)</f>
        <v>10</v>
      </c>
      <c r="O1547">
        <f>IF(Sales[[#This Row],[Number of Users]]-Sales[[#This Row],[Licenses Bought]]&lt;0,0,Sales[[#This Row],[Number of Users]]-Sales[[#This Row],[Licenses Bought]])</f>
        <v>8</v>
      </c>
      <c r="P1547" s="3">
        <f>IF(Sales[[#This Row],[Sales Month]]=MAX(Sales[Sales Month]),Sales[[#This Row],[Upsell $ Per Non-Paying User]]*Sales[[#This Row],[Non-Paying Users]],0)</f>
        <v>0</v>
      </c>
      <c r="Q1547" t="str">
        <f>_xlfn.IFS(Sales[[#This Row],[Current Upsell $]]=0," ",Sales[[#This Row],[Current Upsell $]]&gt;=400,"High",Sales[[#This Row],[Current Upsell $]]&gt;=100,"Medium",Sales[[#This Row],[Current Upsell $]]&lt;100,"Low")</f>
        <v xml:space="preserve"> </v>
      </c>
      <c r="R1547" t="str">
        <f>IF(Sales[[#This Row],[Current Upsell $]]&gt;0,_xlfn.TEXTJOIN(" ",FALSE,Sales[[#This Row],[Subscription Type]],Sales[[#This Row],[Upsell Priority]],TEXT(Sales[[#This Row],[Current Upsell $]],"$#")),"")</f>
        <v/>
      </c>
    </row>
    <row r="1548" spans="1:18" x14ac:dyDescent="0.25">
      <c r="A1548">
        <v>100127</v>
      </c>
      <c r="B1548" t="s">
        <v>0</v>
      </c>
      <c r="D1548" s="1"/>
      <c r="E1548" s="1"/>
      <c r="F1548">
        <v>10</v>
      </c>
      <c r="G1548">
        <v>14</v>
      </c>
      <c r="H1548" s="1">
        <v>44075</v>
      </c>
      <c r="I1548" s="1">
        <v>44378</v>
      </c>
      <c r="J1548">
        <v>10</v>
      </c>
      <c r="K1548">
        <v>0</v>
      </c>
      <c r="L1548" s="1">
        <v>44136</v>
      </c>
      <c r="M1548">
        <v>100</v>
      </c>
      <c r="N1548" s="11">
        <f>_xlfn.SWITCH(Sales[[#This Row],[Subscription Type]],"Basic",10,"Premium",10,"Business",25,"Enterprise",27)</f>
        <v>10</v>
      </c>
      <c r="O1548">
        <f>IF(Sales[[#This Row],[Number of Users]]-Sales[[#This Row],[Licenses Bought]]&lt;0,0,Sales[[#This Row],[Number of Users]]-Sales[[#This Row],[Licenses Bought]])</f>
        <v>4</v>
      </c>
      <c r="P1548" s="3">
        <f>IF(Sales[[#This Row],[Sales Month]]=MAX(Sales[Sales Month]),Sales[[#This Row],[Upsell $ Per Non-Paying User]]*Sales[[#This Row],[Non-Paying Users]],0)</f>
        <v>0</v>
      </c>
      <c r="Q1548" t="str">
        <f>_xlfn.IFS(Sales[[#This Row],[Current Upsell $]]=0," ",Sales[[#This Row],[Current Upsell $]]&gt;=400,"High",Sales[[#This Row],[Current Upsell $]]&gt;=100,"Medium",Sales[[#This Row],[Current Upsell $]]&lt;100,"Low")</f>
        <v xml:space="preserve"> </v>
      </c>
      <c r="R1548" t="str">
        <f>IF(Sales[[#This Row],[Current Upsell $]]&gt;0,_xlfn.TEXTJOIN(" ",FALSE,Sales[[#This Row],[Subscription Type]],Sales[[#This Row],[Upsell Priority]],TEXT(Sales[[#This Row],[Current Upsell $]],"$#")),"")</f>
        <v/>
      </c>
    </row>
    <row r="1549" spans="1:18" x14ac:dyDescent="0.25">
      <c r="A1549">
        <v>100129</v>
      </c>
      <c r="B1549" t="s">
        <v>3</v>
      </c>
      <c r="F1549">
        <v>0</v>
      </c>
      <c r="G1549">
        <v>9</v>
      </c>
      <c r="H1549" s="1">
        <v>44075</v>
      </c>
      <c r="I1549" s="1">
        <v>44197</v>
      </c>
      <c r="J1549">
        <v>4</v>
      </c>
      <c r="K1549">
        <v>5</v>
      </c>
      <c r="L1549" s="1">
        <v>44136</v>
      </c>
      <c r="M1549">
        <v>0</v>
      </c>
      <c r="N1549" s="11">
        <f>_xlfn.SWITCH(Sales[[#This Row],[Subscription Type]],"Basic",10,"Premium",10,"Business",25,"Enterprise",27)</f>
        <v>10</v>
      </c>
      <c r="O1549">
        <f>IF(Sales[[#This Row],[Number of Users]]-Sales[[#This Row],[Licenses Bought]]&lt;0,0,Sales[[#This Row],[Number of Users]]-Sales[[#This Row],[Licenses Bought]])</f>
        <v>9</v>
      </c>
      <c r="P1549" s="3">
        <f>IF(Sales[[#This Row],[Sales Month]]=MAX(Sales[Sales Month]),Sales[[#This Row],[Upsell $ Per Non-Paying User]]*Sales[[#This Row],[Non-Paying Users]],0)</f>
        <v>0</v>
      </c>
      <c r="Q1549" t="str">
        <f>_xlfn.IFS(Sales[[#This Row],[Current Upsell $]]=0," ",Sales[[#This Row],[Current Upsell $]]&gt;=400,"High",Sales[[#This Row],[Current Upsell $]]&gt;=100,"Medium",Sales[[#This Row],[Current Upsell $]]&lt;100,"Low")</f>
        <v xml:space="preserve"> </v>
      </c>
      <c r="R1549" t="str">
        <f>IF(Sales[[#This Row],[Current Upsell $]]&gt;0,_xlfn.TEXTJOIN(" ",FALSE,Sales[[#This Row],[Subscription Type]],Sales[[#This Row],[Upsell Priority]],TEXT(Sales[[#This Row],[Current Upsell $]],"$#")),"")</f>
        <v/>
      </c>
    </row>
    <row r="1550" spans="1:18" x14ac:dyDescent="0.25">
      <c r="A1550">
        <v>100130</v>
      </c>
      <c r="B1550" t="s">
        <v>3</v>
      </c>
      <c r="F1550">
        <v>0</v>
      </c>
      <c r="G1550">
        <v>8</v>
      </c>
      <c r="H1550" s="1">
        <v>44075</v>
      </c>
      <c r="I1550" s="1">
        <v>44378</v>
      </c>
      <c r="J1550">
        <v>10</v>
      </c>
      <c r="K1550">
        <v>0</v>
      </c>
      <c r="L1550" s="1">
        <v>44136</v>
      </c>
      <c r="M1550">
        <v>0</v>
      </c>
      <c r="N1550" s="11">
        <f>_xlfn.SWITCH(Sales[[#This Row],[Subscription Type]],"Basic",10,"Premium",10,"Business",25,"Enterprise",27)</f>
        <v>10</v>
      </c>
      <c r="O1550">
        <f>IF(Sales[[#This Row],[Number of Users]]-Sales[[#This Row],[Licenses Bought]]&lt;0,0,Sales[[#This Row],[Number of Users]]-Sales[[#This Row],[Licenses Bought]])</f>
        <v>8</v>
      </c>
      <c r="P1550" s="3">
        <f>IF(Sales[[#This Row],[Sales Month]]=MAX(Sales[Sales Month]),Sales[[#This Row],[Upsell $ Per Non-Paying User]]*Sales[[#This Row],[Non-Paying Users]],0)</f>
        <v>0</v>
      </c>
      <c r="Q1550" t="str">
        <f>_xlfn.IFS(Sales[[#This Row],[Current Upsell $]]=0," ",Sales[[#This Row],[Current Upsell $]]&gt;=400,"High",Sales[[#This Row],[Current Upsell $]]&gt;=100,"Medium",Sales[[#This Row],[Current Upsell $]]&lt;100,"Low")</f>
        <v xml:space="preserve"> </v>
      </c>
      <c r="R1550" t="str">
        <f>IF(Sales[[#This Row],[Current Upsell $]]&gt;0,_xlfn.TEXTJOIN(" ",FALSE,Sales[[#This Row],[Subscription Type]],Sales[[#This Row],[Upsell Priority]],TEXT(Sales[[#This Row],[Current Upsell $]],"$#")),"")</f>
        <v/>
      </c>
    </row>
    <row r="1551" spans="1:18" x14ac:dyDescent="0.25">
      <c r="A1551">
        <v>100132</v>
      </c>
      <c r="B1551" t="s">
        <v>3</v>
      </c>
      <c r="F1551">
        <v>0</v>
      </c>
      <c r="G1551">
        <v>3</v>
      </c>
      <c r="H1551" s="1">
        <v>44075</v>
      </c>
      <c r="I1551" s="1">
        <v>44256</v>
      </c>
      <c r="J1551">
        <v>6</v>
      </c>
      <c r="K1551">
        <v>3</v>
      </c>
      <c r="L1551" s="1">
        <v>44136</v>
      </c>
      <c r="M1551">
        <v>0</v>
      </c>
      <c r="N1551" s="11">
        <f>_xlfn.SWITCH(Sales[[#This Row],[Subscription Type]],"Basic",10,"Premium",10,"Business",25,"Enterprise",27)</f>
        <v>10</v>
      </c>
      <c r="O1551">
        <f>IF(Sales[[#This Row],[Number of Users]]-Sales[[#This Row],[Licenses Bought]]&lt;0,0,Sales[[#This Row],[Number of Users]]-Sales[[#This Row],[Licenses Bought]])</f>
        <v>3</v>
      </c>
      <c r="P1551" s="3">
        <f>IF(Sales[[#This Row],[Sales Month]]=MAX(Sales[Sales Month]),Sales[[#This Row],[Upsell $ Per Non-Paying User]]*Sales[[#This Row],[Non-Paying Users]],0)</f>
        <v>0</v>
      </c>
      <c r="Q1551" t="str">
        <f>_xlfn.IFS(Sales[[#This Row],[Current Upsell $]]=0," ",Sales[[#This Row],[Current Upsell $]]&gt;=400,"High",Sales[[#This Row],[Current Upsell $]]&gt;=100,"Medium",Sales[[#This Row],[Current Upsell $]]&lt;100,"Low")</f>
        <v xml:space="preserve"> </v>
      </c>
      <c r="R1551" t="str">
        <f>IF(Sales[[#This Row],[Current Upsell $]]&gt;0,_xlfn.TEXTJOIN(" ",FALSE,Sales[[#This Row],[Subscription Type]],Sales[[#This Row],[Upsell Priority]],TEXT(Sales[[#This Row],[Current Upsell $]],"$#")),"")</f>
        <v/>
      </c>
    </row>
    <row r="1552" spans="1:18" x14ac:dyDescent="0.25">
      <c r="A1552">
        <v>100133</v>
      </c>
      <c r="B1552" t="s">
        <v>3</v>
      </c>
      <c r="F1552">
        <v>0</v>
      </c>
      <c r="G1552">
        <v>3</v>
      </c>
      <c r="H1552" s="1">
        <v>44075</v>
      </c>
      <c r="I1552" s="1">
        <v>44378</v>
      </c>
      <c r="J1552">
        <v>10</v>
      </c>
      <c r="K1552">
        <v>0</v>
      </c>
      <c r="L1552" s="1">
        <v>44136</v>
      </c>
      <c r="M1552">
        <v>0</v>
      </c>
      <c r="N1552" s="11">
        <f>_xlfn.SWITCH(Sales[[#This Row],[Subscription Type]],"Basic",10,"Premium",10,"Business",25,"Enterprise",27)</f>
        <v>10</v>
      </c>
      <c r="O1552">
        <f>IF(Sales[[#This Row],[Number of Users]]-Sales[[#This Row],[Licenses Bought]]&lt;0,0,Sales[[#This Row],[Number of Users]]-Sales[[#This Row],[Licenses Bought]])</f>
        <v>3</v>
      </c>
      <c r="P1552" s="3">
        <f>IF(Sales[[#This Row],[Sales Month]]=MAX(Sales[Sales Month]),Sales[[#This Row],[Upsell $ Per Non-Paying User]]*Sales[[#This Row],[Non-Paying Users]],0)</f>
        <v>0</v>
      </c>
      <c r="Q1552" t="str">
        <f>_xlfn.IFS(Sales[[#This Row],[Current Upsell $]]=0," ",Sales[[#This Row],[Current Upsell $]]&gt;=400,"High",Sales[[#This Row],[Current Upsell $]]&gt;=100,"Medium",Sales[[#This Row],[Current Upsell $]]&lt;100,"Low")</f>
        <v xml:space="preserve"> </v>
      </c>
      <c r="R1552" t="str">
        <f>IF(Sales[[#This Row],[Current Upsell $]]&gt;0,_xlfn.TEXTJOIN(" ",FALSE,Sales[[#This Row],[Subscription Type]],Sales[[#This Row],[Upsell Priority]],TEXT(Sales[[#This Row],[Current Upsell $]],"$#")),"")</f>
        <v/>
      </c>
    </row>
    <row r="1553" spans="1:18" x14ac:dyDescent="0.25">
      <c r="A1553">
        <v>100134</v>
      </c>
      <c r="B1553" t="s">
        <v>0</v>
      </c>
      <c r="F1553">
        <v>1</v>
      </c>
      <c r="G1553">
        <v>2</v>
      </c>
      <c r="H1553" s="1">
        <v>44075</v>
      </c>
      <c r="I1553" s="1">
        <v>44348</v>
      </c>
      <c r="J1553">
        <v>9</v>
      </c>
      <c r="K1553">
        <v>0</v>
      </c>
      <c r="L1553" s="1">
        <v>44136</v>
      </c>
      <c r="M1553">
        <v>10</v>
      </c>
      <c r="N1553" s="11">
        <f>_xlfn.SWITCH(Sales[[#This Row],[Subscription Type]],"Basic",10,"Premium",10,"Business",25,"Enterprise",27)</f>
        <v>10</v>
      </c>
      <c r="O1553">
        <f>IF(Sales[[#This Row],[Number of Users]]-Sales[[#This Row],[Licenses Bought]]&lt;0,0,Sales[[#This Row],[Number of Users]]-Sales[[#This Row],[Licenses Bought]])</f>
        <v>1</v>
      </c>
      <c r="P1553" s="3">
        <f>IF(Sales[[#This Row],[Sales Month]]=MAX(Sales[Sales Month]),Sales[[#This Row],[Upsell $ Per Non-Paying User]]*Sales[[#This Row],[Non-Paying Users]],0)</f>
        <v>0</v>
      </c>
      <c r="Q1553" t="str">
        <f>_xlfn.IFS(Sales[[#This Row],[Current Upsell $]]=0," ",Sales[[#This Row],[Current Upsell $]]&gt;=400,"High",Sales[[#This Row],[Current Upsell $]]&gt;=100,"Medium",Sales[[#This Row],[Current Upsell $]]&lt;100,"Low")</f>
        <v xml:space="preserve"> </v>
      </c>
      <c r="R1553" t="str">
        <f>IF(Sales[[#This Row],[Current Upsell $]]&gt;0,_xlfn.TEXTJOIN(" ",FALSE,Sales[[#This Row],[Subscription Type]],Sales[[#This Row],[Upsell Priority]],TEXT(Sales[[#This Row],[Current Upsell $]],"$#")),"")</f>
        <v/>
      </c>
    </row>
    <row r="1554" spans="1:18" x14ac:dyDescent="0.25">
      <c r="A1554">
        <v>100135</v>
      </c>
      <c r="B1554" t="s">
        <v>3</v>
      </c>
      <c r="F1554">
        <v>0</v>
      </c>
      <c r="G1554">
        <v>2</v>
      </c>
      <c r="H1554" s="1">
        <v>44075</v>
      </c>
      <c r="I1554" s="1">
        <v>44378</v>
      </c>
      <c r="J1554">
        <v>10</v>
      </c>
      <c r="K1554">
        <v>0</v>
      </c>
      <c r="L1554" s="1">
        <v>44136</v>
      </c>
      <c r="M1554">
        <v>0</v>
      </c>
      <c r="N1554" s="11">
        <f>_xlfn.SWITCH(Sales[[#This Row],[Subscription Type]],"Basic",10,"Premium",10,"Business",25,"Enterprise",27)</f>
        <v>10</v>
      </c>
      <c r="O1554">
        <f>IF(Sales[[#This Row],[Number of Users]]-Sales[[#This Row],[Licenses Bought]]&lt;0,0,Sales[[#This Row],[Number of Users]]-Sales[[#This Row],[Licenses Bought]])</f>
        <v>2</v>
      </c>
      <c r="P1554" s="3">
        <f>IF(Sales[[#This Row],[Sales Month]]=MAX(Sales[Sales Month]),Sales[[#This Row],[Upsell $ Per Non-Paying User]]*Sales[[#This Row],[Non-Paying Users]],0)</f>
        <v>0</v>
      </c>
      <c r="Q1554" t="str">
        <f>_xlfn.IFS(Sales[[#This Row],[Current Upsell $]]=0," ",Sales[[#This Row],[Current Upsell $]]&gt;=400,"High",Sales[[#This Row],[Current Upsell $]]&gt;=100,"Medium",Sales[[#This Row],[Current Upsell $]]&lt;100,"Low")</f>
        <v xml:space="preserve"> </v>
      </c>
      <c r="R1554" t="str">
        <f>IF(Sales[[#This Row],[Current Upsell $]]&gt;0,_xlfn.TEXTJOIN(" ",FALSE,Sales[[#This Row],[Subscription Type]],Sales[[#This Row],[Upsell Priority]],TEXT(Sales[[#This Row],[Current Upsell $]],"$#")),"")</f>
        <v/>
      </c>
    </row>
    <row r="1555" spans="1:18" x14ac:dyDescent="0.25">
      <c r="A1555">
        <v>100136</v>
      </c>
      <c r="B1555" t="s">
        <v>3</v>
      </c>
      <c r="F1555">
        <v>0</v>
      </c>
      <c r="G1555">
        <v>2</v>
      </c>
      <c r="H1555" s="1">
        <v>44075</v>
      </c>
      <c r="I1555" s="1">
        <v>44197</v>
      </c>
      <c r="J1555">
        <v>4</v>
      </c>
      <c r="K1555">
        <v>5</v>
      </c>
      <c r="L1555" s="1">
        <v>44136</v>
      </c>
      <c r="M1555">
        <v>0</v>
      </c>
      <c r="N1555" s="11">
        <f>_xlfn.SWITCH(Sales[[#This Row],[Subscription Type]],"Basic",10,"Premium",10,"Business",25,"Enterprise",27)</f>
        <v>10</v>
      </c>
      <c r="O1555">
        <f>IF(Sales[[#This Row],[Number of Users]]-Sales[[#This Row],[Licenses Bought]]&lt;0,0,Sales[[#This Row],[Number of Users]]-Sales[[#This Row],[Licenses Bought]])</f>
        <v>2</v>
      </c>
      <c r="P1555" s="3">
        <f>IF(Sales[[#This Row],[Sales Month]]=MAX(Sales[Sales Month]),Sales[[#This Row],[Upsell $ Per Non-Paying User]]*Sales[[#This Row],[Non-Paying Users]],0)</f>
        <v>0</v>
      </c>
      <c r="Q1555" t="str">
        <f>_xlfn.IFS(Sales[[#This Row],[Current Upsell $]]=0," ",Sales[[#This Row],[Current Upsell $]]&gt;=400,"High",Sales[[#This Row],[Current Upsell $]]&gt;=100,"Medium",Sales[[#This Row],[Current Upsell $]]&lt;100,"Low")</f>
        <v xml:space="preserve"> </v>
      </c>
      <c r="R1555" t="str">
        <f>IF(Sales[[#This Row],[Current Upsell $]]&gt;0,_xlfn.TEXTJOIN(" ",FALSE,Sales[[#This Row],[Subscription Type]],Sales[[#This Row],[Upsell Priority]],TEXT(Sales[[#This Row],[Current Upsell $]],"$#")),"")</f>
        <v/>
      </c>
    </row>
    <row r="1556" spans="1:18" x14ac:dyDescent="0.25">
      <c r="A1556">
        <v>100137</v>
      </c>
      <c r="B1556" t="s">
        <v>3</v>
      </c>
      <c r="F1556">
        <v>0</v>
      </c>
      <c r="G1556">
        <v>2</v>
      </c>
      <c r="H1556" s="1">
        <v>44075</v>
      </c>
      <c r="I1556" s="1">
        <v>44287</v>
      </c>
      <c r="J1556">
        <v>7</v>
      </c>
      <c r="K1556">
        <v>2</v>
      </c>
      <c r="L1556" s="1">
        <v>44136</v>
      </c>
      <c r="M1556">
        <v>0</v>
      </c>
      <c r="N1556" s="11">
        <f>_xlfn.SWITCH(Sales[[#This Row],[Subscription Type]],"Basic",10,"Premium",10,"Business",25,"Enterprise",27)</f>
        <v>10</v>
      </c>
      <c r="O1556">
        <f>IF(Sales[[#This Row],[Number of Users]]-Sales[[#This Row],[Licenses Bought]]&lt;0,0,Sales[[#This Row],[Number of Users]]-Sales[[#This Row],[Licenses Bought]])</f>
        <v>2</v>
      </c>
      <c r="P1556" s="3">
        <f>IF(Sales[[#This Row],[Sales Month]]=MAX(Sales[Sales Month]),Sales[[#This Row],[Upsell $ Per Non-Paying User]]*Sales[[#This Row],[Non-Paying Users]],0)</f>
        <v>0</v>
      </c>
      <c r="Q1556" t="str">
        <f>_xlfn.IFS(Sales[[#This Row],[Current Upsell $]]=0," ",Sales[[#This Row],[Current Upsell $]]&gt;=400,"High",Sales[[#This Row],[Current Upsell $]]&gt;=100,"Medium",Sales[[#This Row],[Current Upsell $]]&lt;100,"Low")</f>
        <v xml:space="preserve"> </v>
      </c>
      <c r="R1556" t="str">
        <f>IF(Sales[[#This Row],[Current Upsell $]]&gt;0,_xlfn.TEXTJOIN(" ",FALSE,Sales[[#This Row],[Subscription Type]],Sales[[#This Row],[Upsell Priority]],TEXT(Sales[[#This Row],[Current Upsell $]],"$#")),"")</f>
        <v/>
      </c>
    </row>
    <row r="1557" spans="1:18" x14ac:dyDescent="0.25">
      <c r="A1557">
        <v>100138</v>
      </c>
      <c r="B1557" t="s">
        <v>0</v>
      </c>
      <c r="F1557">
        <v>1</v>
      </c>
      <c r="G1557">
        <v>2</v>
      </c>
      <c r="H1557" s="1">
        <v>44075</v>
      </c>
      <c r="I1557" s="1">
        <v>44378</v>
      </c>
      <c r="J1557">
        <v>10</v>
      </c>
      <c r="K1557">
        <v>0</v>
      </c>
      <c r="L1557" s="1">
        <v>44136</v>
      </c>
      <c r="M1557">
        <v>10</v>
      </c>
      <c r="N1557" s="11">
        <f>_xlfn.SWITCH(Sales[[#This Row],[Subscription Type]],"Basic",10,"Premium",10,"Business",25,"Enterprise",27)</f>
        <v>10</v>
      </c>
      <c r="O1557">
        <f>IF(Sales[[#This Row],[Number of Users]]-Sales[[#This Row],[Licenses Bought]]&lt;0,0,Sales[[#This Row],[Number of Users]]-Sales[[#This Row],[Licenses Bought]])</f>
        <v>1</v>
      </c>
      <c r="P1557" s="3">
        <f>IF(Sales[[#This Row],[Sales Month]]=MAX(Sales[Sales Month]),Sales[[#This Row],[Upsell $ Per Non-Paying User]]*Sales[[#This Row],[Non-Paying Users]],0)</f>
        <v>0</v>
      </c>
      <c r="Q1557" t="str">
        <f>_xlfn.IFS(Sales[[#This Row],[Current Upsell $]]=0," ",Sales[[#This Row],[Current Upsell $]]&gt;=400,"High",Sales[[#This Row],[Current Upsell $]]&gt;=100,"Medium",Sales[[#This Row],[Current Upsell $]]&lt;100,"Low")</f>
        <v xml:space="preserve"> </v>
      </c>
      <c r="R1557" t="str">
        <f>IF(Sales[[#This Row],[Current Upsell $]]&gt;0,_xlfn.TEXTJOIN(" ",FALSE,Sales[[#This Row],[Subscription Type]],Sales[[#This Row],[Upsell Priority]],TEXT(Sales[[#This Row],[Current Upsell $]],"$#")),"")</f>
        <v/>
      </c>
    </row>
    <row r="1558" spans="1:18" x14ac:dyDescent="0.25">
      <c r="A1558">
        <v>100139</v>
      </c>
      <c r="B1558" t="s">
        <v>3</v>
      </c>
      <c r="F1558">
        <v>0</v>
      </c>
      <c r="G1558">
        <v>2</v>
      </c>
      <c r="H1558" s="1">
        <v>44075</v>
      </c>
      <c r="I1558" s="1">
        <v>44197</v>
      </c>
      <c r="J1558">
        <v>4</v>
      </c>
      <c r="K1558">
        <v>5</v>
      </c>
      <c r="L1558" s="1">
        <v>44136</v>
      </c>
      <c r="M1558">
        <v>0</v>
      </c>
      <c r="N1558" s="11">
        <f>_xlfn.SWITCH(Sales[[#This Row],[Subscription Type]],"Basic",10,"Premium",10,"Business",25,"Enterprise",27)</f>
        <v>10</v>
      </c>
      <c r="O1558">
        <f>IF(Sales[[#This Row],[Number of Users]]-Sales[[#This Row],[Licenses Bought]]&lt;0,0,Sales[[#This Row],[Number of Users]]-Sales[[#This Row],[Licenses Bought]])</f>
        <v>2</v>
      </c>
      <c r="P1558" s="3">
        <f>IF(Sales[[#This Row],[Sales Month]]=MAX(Sales[Sales Month]),Sales[[#This Row],[Upsell $ Per Non-Paying User]]*Sales[[#This Row],[Non-Paying Users]],0)</f>
        <v>0</v>
      </c>
      <c r="Q1558" t="str">
        <f>_xlfn.IFS(Sales[[#This Row],[Current Upsell $]]=0," ",Sales[[#This Row],[Current Upsell $]]&gt;=400,"High",Sales[[#This Row],[Current Upsell $]]&gt;=100,"Medium",Sales[[#This Row],[Current Upsell $]]&lt;100,"Low")</f>
        <v xml:space="preserve"> </v>
      </c>
      <c r="R1558" t="str">
        <f>IF(Sales[[#This Row],[Current Upsell $]]&gt;0,_xlfn.TEXTJOIN(" ",FALSE,Sales[[#This Row],[Subscription Type]],Sales[[#This Row],[Upsell Priority]],TEXT(Sales[[#This Row],[Current Upsell $]],"$#")),"")</f>
        <v/>
      </c>
    </row>
    <row r="1559" spans="1:18" x14ac:dyDescent="0.25">
      <c r="A1559">
        <v>100140</v>
      </c>
      <c r="B1559" t="s">
        <v>3</v>
      </c>
      <c r="F1559">
        <v>0</v>
      </c>
      <c r="G1559">
        <v>2</v>
      </c>
      <c r="H1559" s="1">
        <v>44075</v>
      </c>
      <c r="I1559" s="1">
        <v>44136</v>
      </c>
      <c r="J1559">
        <v>2</v>
      </c>
      <c r="K1559">
        <v>7</v>
      </c>
      <c r="L1559" s="1">
        <v>44136</v>
      </c>
      <c r="M1559">
        <v>0</v>
      </c>
      <c r="N1559" s="11">
        <f>_xlfn.SWITCH(Sales[[#This Row],[Subscription Type]],"Basic",10,"Premium",10,"Business",25,"Enterprise",27)</f>
        <v>10</v>
      </c>
      <c r="O1559">
        <f>IF(Sales[[#This Row],[Number of Users]]-Sales[[#This Row],[Licenses Bought]]&lt;0,0,Sales[[#This Row],[Number of Users]]-Sales[[#This Row],[Licenses Bought]])</f>
        <v>2</v>
      </c>
      <c r="P1559" s="3">
        <f>IF(Sales[[#This Row],[Sales Month]]=MAX(Sales[Sales Month]),Sales[[#This Row],[Upsell $ Per Non-Paying User]]*Sales[[#This Row],[Non-Paying Users]],0)</f>
        <v>0</v>
      </c>
      <c r="Q1559" t="str">
        <f>_xlfn.IFS(Sales[[#This Row],[Current Upsell $]]=0," ",Sales[[#This Row],[Current Upsell $]]&gt;=400,"High",Sales[[#This Row],[Current Upsell $]]&gt;=100,"Medium",Sales[[#This Row],[Current Upsell $]]&lt;100,"Low")</f>
        <v xml:space="preserve"> </v>
      </c>
      <c r="R1559" t="str">
        <f>IF(Sales[[#This Row],[Current Upsell $]]&gt;0,_xlfn.TEXTJOIN(" ",FALSE,Sales[[#This Row],[Subscription Type]],Sales[[#This Row],[Upsell Priority]],TEXT(Sales[[#This Row],[Current Upsell $]],"$#")),"")</f>
        <v/>
      </c>
    </row>
    <row r="1560" spans="1:18" x14ac:dyDescent="0.25">
      <c r="A1560">
        <v>100141</v>
      </c>
      <c r="B1560" t="s">
        <v>0</v>
      </c>
      <c r="D1560" s="1"/>
      <c r="E1560" s="1"/>
      <c r="F1560">
        <v>1</v>
      </c>
      <c r="G1560">
        <v>2</v>
      </c>
      <c r="H1560" s="1">
        <v>44075</v>
      </c>
      <c r="I1560" s="1">
        <v>44378</v>
      </c>
      <c r="J1560">
        <v>10</v>
      </c>
      <c r="K1560">
        <v>0</v>
      </c>
      <c r="L1560" s="1">
        <v>44136</v>
      </c>
      <c r="M1560">
        <v>10</v>
      </c>
      <c r="N1560" s="11">
        <f>_xlfn.SWITCH(Sales[[#This Row],[Subscription Type]],"Basic",10,"Premium",10,"Business",25,"Enterprise",27)</f>
        <v>10</v>
      </c>
      <c r="O1560">
        <f>IF(Sales[[#This Row],[Number of Users]]-Sales[[#This Row],[Licenses Bought]]&lt;0,0,Sales[[#This Row],[Number of Users]]-Sales[[#This Row],[Licenses Bought]])</f>
        <v>1</v>
      </c>
      <c r="P1560" s="3">
        <f>IF(Sales[[#This Row],[Sales Month]]=MAX(Sales[Sales Month]),Sales[[#This Row],[Upsell $ Per Non-Paying User]]*Sales[[#This Row],[Non-Paying Users]],0)</f>
        <v>0</v>
      </c>
      <c r="Q1560" t="str">
        <f>_xlfn.IFS(Sales[[#This Row],[Current Upsell $]]=0," ",Sales[[#This Row],[Current Upsell $]]&gt;=400,"High",Sales[[#This Row],[Current Upsell $]]&gt;=100,"Medium",Sales[[#This Row],[Current Upsell $]]&lt;100,"Low")</f>
        <v xml:space="preserve"> </v>
      </c>
      <c r="R1560" t="str">
        <f>IF(Sales[[#This Row],[Current Upsell $]]&gt;0,_xlfn.TEXTJOIN(" ",FALSE,Sales[[#This Row],[Subscription Type]],Sales[[#This Row],[Upsell Priority]],TEXT(Sales[[#This Row],[Current Upsell $]],"$#")),"")</f>
        <v/>
      </c>
    </row>
    <row r="1561" spans="1:18" x14ac:dyDescent="0.25">
      <c r="A1561">
        <v>100142</v>
      </c>
      <c r="B1561" t="s">
        <v>0</v>
      </c>
      <c r="D1561" s="1"/>
      <c r="E1561" s="1"/>
      <c r="F1561">
        <v>1</v>
      </c>
      <c r="G1561">
        <v>2</v>
      </c>
      <c r="H1561" s="1">
        <v>44075</v>
      </c>
      <c r="I1561" s="1">
        <v>44378</v>
      </c>
      <c r="J1561">
        <v>10</v>
      </c>
      <c r="K1561">
        <v>0</v>
      </c>
      <c r="L1561" s="1">
        <v>44136</v>
      </c>
      <c r="M1561">
        <v>10</v>
      </c>
      <c r="N1561" s="11">
        <f>_xlfn.SWITCH(Sales[[#This Row],[Subscription Type]],"Basic",10,"Premium",10,"Business",25,"Enterprise",27)</f>
        <v>10</v>
      </c>
      <c r="O1561">
        <f>IF(Sales[[#This Row],[Number of Users]]-Sales[[#This Row],[Licenses Bought]]&lt;0,0,Sales[[#This Row],[Number of Users]]-Sales[[#This Row],[Licenses Bought]])</f>
        <v>1</v>
      </c>
      <c r="P1561" s="3">
        <f>IF(Sales[[#This Row],[Sales Month]]=MAX(Sales[Sales Month]),Sales[[#This Row],[Upsell $ Per Non-Paying User]]*Sales[[#This Row],[Non-Paying Users]],0)</f>
        <v>0</v>
      </c>
      <c r="Q1561" t="str">
        <f>_xlfn.IFS(Sales[[#This Row],[Current Upsell $]]=0," ",Sales[[#This Row],[Current Upsell $]]&gt;=400,"High",Sales[[#This Row],[Current Upsell $]]&gt;=100,"Medium",Sales[[#This Row],[Current Upsell $]]&lt;100,"Low")</f>
        <v xml:space="preserve"> </v>
      </c>
      <c r="R1561" t="str">
        <f>IF(Sales[[#This Row],[Current Upsell $]]&gt;0,_xlfn.TEXTJOIN(" ",FALSE,Sales[[#This Row],[Subscription Type]],Sales[[#This Row],[Upsell Priority]],TEXT(Sales[[#This Row],[Current Upsell $]],"$#")),"")</f>
        <v/>
      </c>
    </row>
    <row r="1562" spans="1:18" x14ac:dyDescent="0.25">
      <c r="A1562">
        <v>100143</v>
      </c>
      <c r="B1562" t="s">
        <v>0</v>
      </c>
      <c r="D1562" s="1"/>
      <c r="E1562" s="1"/>
      <c r="F1562">
        <v>1</v>
      </c>
      <c r="G1562">
        <v>2</v>
      </c>
      <c r="H1562" s="1">
        <v>44075</v>
      </c>
      <c r="I1562" s="1">
        <v>44378</v>
      </c>
      <c r="J1562">
        <v>10</v>
      </c>
      <c r="K1562">
        <v>0</v>
      </c>
      <c r="L1562" s="1">
        <v>44136</v>
      </c>
      <c r="M1562">
        <v>10</v>
      </c>
      <c r="N1562" s="11">
        <f>_xlfn.SWITCH(Sales[[#This Row],[Subscription Type]],"Basic",10,"Premium",10,"Business",25,"Enterprise",27)</f>
        <v>10</v>
      </c>
      <c r="O1562">
        <f>IF(Sales[[#This Row],[Number of Users]]-Sales[[#This Row],[Licenses Bought]]&lt;0,0,Sales[[#This Row],[Number of Users]]-Sales[[#This Row],[Licenses Bought]])</f>
        <v>1</v>
      </c>
      <c r="P1562" s="3">
        <f>IF(Sales[[#This Row],[Sales Month]]=MAX(Sales[Sales Month]),Sales[[#This Row],[Upsell $ Per Non-Paying User]]*Sales[[#This Row],[Non-Paying Users]],0)</f>
        <v>0</v>
      </c>
      <c r="Q1562" t="str">
        <f>_xlfn.IFS(Sales[[#This Row],[Current Upsell $]]=0," ",Sales[[#This Row],[Current Upsell $]]&gt;=400,"High",Sales[[#This Row],[Current Upsell $]]&gt;=100,"Medium",Sales[[#This Row],[Current Upsell $]]&lt;100,"Low")</f>
        <v xml:space="preserve"> </v>
      </c>
      <c r="R1562" t="str">
        <f>IF(Sales[[#This Row],[Current Upsell $]]&gt;0,_xlfn.TEXTJOIN(" ",FALSE,Sales[[#This Row],[Subscription Type]],Sales[[#This Row],[Upsell Priority]],TEXT(Sales[[#This Row],[Current Upsell $]],"$#")),"")</f>
        <v/>
      </c>
    </row>
    <row r="1563" spans="1:18" x14ac:dyDescent="0.25">
      <c r="A1563">
        <v>100144</v>
      </c>
      <c r="B1563" t="s">
        <v>0</v>
      </c>
      <c r="D1563" s="1"/>
      <c r="E1563" s="1"/>
      <c r="F1563">
        <v>1</v>
      </c>
      <c r="G1563">
        <v>2</v>
      </c>
      <c r="H1563" s="1">
        <v>44075</v>
      </c>
      <c r="I1563" s="1">
        <v>44378</v>
      </c>
      <c r="J1563">
        <v>10</v>
      </c>
      <c r="K1563">
        <v>0</v>
      </c>
      <c r="L1563" s="1">
        <v>44136</v>
      </c>
      <c r="M1563">
        <v>10</v>
      </c>
      <c r="N1563" s="11">
        <f>_xlfn.SWITCH(Sales[[#This Row],[Subscription Type]],"Basic",10,"Premium",10,"Business",25,"Enterprise",27)</f>
        <v>10</v>
      </c>
      <c r="O1563">
        <f>IF(Sales[[#This Row],[Number of Users]]-Sales[[#This Row],[Licenses Bought]]&lt;0,0,Sales[[#This Row],[Number of Users]]-Sales[[#This Row],[Licenses Bought]])</f>
        <v>1</v>
      </c>
      <c r="P1563" s="3">
        <f>IF(Sales[[#This Row],[Sales Month]]=MAX(Sales[Sales Month]),Sales[[#This Row],[Upsell $ Per Non-Paying User]]*Sales[[#This Row],[Non-Paying Users]],0)</f>
        <v>0</v>
      </c>
      <c r="Q1563" t="str">
        <f>_xlfn.IFS(Sales[[#This Row],[Current Upsell $]]=0," ",Sales[[#This Row],[Current Upsell $]]&gt;=400,"High",Sales[[#This Row],[Current Upsell $]]&gt;=100,"Medium",Sales[[#This Row],[Current Upsell $]]&lt;100,"Low")</f>
        <v xml:space="preserve"> </v>
      </c>
      <c r="R1563" t="str">
        <f>IF(Sales[[#This Row],[Current Upsell $]]&gt;0,_xlfn.TEXTJOIN(" ",FALSE,Sales[[#This Row],[Subscription Type]],Sales[[#This Row],[Upsell Priority]],TEXT(Sales[[#This Row],[Current Upsell $]],"$#")),"")</f>
        <v/>
      </c>
    </row>
    <row r="1564" spans="1:18" x14ac:dyDescent="0.25">
      <c r="A1564">
        <v>100145</v>
      </c>
      <c r="B1564" t="s">
        <v>0</v>
      </c>
      <c r="D1564" s="1"/>
      <c r="E1564" s="1"/>
      <c r="F1564">
        <v>1</v>
      </c>
      <c r="G1564">
        <v>2</v>
      </c>
      <c r="H1564" s="1">
        <v>44075</v>
      </c>
      <c r="I1564" s="1">
        <v>44378</v>
      </c>
      <c r="J1564">
        <v>10</v>
      </c>
      <c r="K1564">
        <v>0</v>
      </c>
      <c r="L1564" s="1">
        <v>44136</v>
      </c>
      <c r="M1564">
        <v>10</v>
      </c>
      <c r="N1564" s="11">
        <f>_xlfn.SWITCH(Sales[[#This Row],[Subscription Type]],"Basic",10,"Premium",10,"Business",25,"Enterprise",27)</f>
        <v>10</v>
      </c>
      <c r="O1564">
        <f>IF(Sales[[#This Row],[Number of Users]]-Sales[[#This Row],[Licenses Bought]]&lt;0,0,Sales[[#This Row],[Number of Users]]-Sales[[#This Row],[Licenses Bought]])</f>
        <v>1</v>
      </c>
      <c r="P1564" s="3">
        <f>IF(Sales[[#This Row],[Sales Month]]=MAX(Sales[Sales Month]),Sales[[#This Row],[Upsell $ Per Non-Paying User]]*Sales[[#This Row],[Non-Paying Users]],0)</f>
        <v>0</v>
      </c>
      <c r="Q1564" t="str">
        <f>_xlfn.IFS(Sales[[#This Row],[Current Upsell $]]=0," ",Sales[[#This Row],[Current Upsell $]]&gt;=400,"High",Sales[[#This Row],[Current Upsell $]]&gt;=100,"Medium",Sales[[#This Row],[Current Upsell $]]&lt;100,"Low")</f>
        <v xml:space="preserve"> </v>
      </c>
      <c r="R1564" t="str">
        <f>IF(Sales[[#This Row],[Current Upsell $]]&gt;0,_xlfn.TEXTJOIN(" ",FALSE,Sales[[#This Row],[Subscription Type]],Sales[[#This Row],[Upsell Priority]],TEXT(Sales[[#This Row],[Current Upsell $]],"$#")),"")</f>
        <v/>
      </c>
    </row>
    <row r="1565" spans="1:18" x14ac:dyDescent="0.25">
      <c r="A1565">
        <v>100146</v>
      </c>
      <c r="B1565" t="s">
        <v>0</v>
      </c>
      <c r="D1565" s="1"/>
      <c r="E1565" s="1"/>
      <c r="F1565">
        <v>41</v>
      </c>
      <c r="G1565">
        <v>39</v>
      </c>
      <c r="H1565" s="1">
        <v>44105</v>
      </c>
      <c r="I1565" s="1">
        <v>44378</v>
      </c>
      <c r="J1565">
        <v>9</v>
      </c>
      <c r="K1565">
        <v>0</v>
      </c>
      <c r="L1565" s="1">
        <v>44136</v>
      </c>
      <c r="M1565">
        <v>410</v>
      </c>
      <c r="N1565" s="11">
        <f>_xlfn.SWITCH(Sales[[#This Row],[Subscription Type]],"Basic",10,"Premium",10,"Business",25,"Enterprise",27)</f>
        <v>10</v>
      </c>
      <c r="O1565">
        <f>IF(Sales[[#This Row],[Number of Users]]-Sales[[#This Row],[Licenses Bought]]&lt;0,0,Sales[[#This Row],[Number of Users]]-Sales[[#This Row],[Licenses Bought]])</f>
        <v>0</v>
      </c>
      <c r="P1565" s="3">
        <f>IF(Sales[[#This Row],[Sales Month]]=MAX(Sales[Sales Month]),Sales[[#This Row],[Upsell $ Per Non-Paying User]]*Sales[[#This Row],[Non-Paying Users]],0)</f>
        <v>0</v>
      </c>
      <c r="Q1565" t="str">
        <f>_xlfn.IFS(Sales[[#This Row],[Current Upsell $]]=0," ",Sales[[#This Row],[Current Upsell $]]&gt;=400,"High",Sales[[#This Row],[Current Upsell $]]&gt;=100,"Medium",Sales[[#This Row],[Current Upsell $]]&lt;100,"Low")</f>
        <v xml:space="preserve"> </v>
      </c>
      <c r="R1565" t="str">
        <f>IF(Sales[[#This Row],[Current Upsell $]]&gt;0,_xlfn.TEXTJOIN(" ",FALSE,Sales[[#This Row],[Subscription Type]],Sales[[#This Row],[Upsell Priority]],TEXT(Sales[[#This Row],[Current Upsell $]],"$#")),"")</f>
        <v/>
      </c>
    </row>
    <row r="1566" spans="1:18" x14ac:dyDescent="0.25">
      <c r="A1566">
        <v>100147</v>
      </c>
      <c r="B1566" t="s">
        <v>0</v>
      </c>
      <c r="D1566" s="1"/>
      <c r="E1566" s="1"/>
      <c r="F1566">
        <v>28</v>
      </c>
      <c r="G1566">
        <v>51</v>
      </c>
      <c r="H1566" s="1">
        <v>44105</v>
      </c>
      <c r="I1566" s="1">
        <v>44378</v>
      </c>
      <c r="J1566">
        <v>9</v>
      </c>
      <c r="K1566">
        <v>0</v>
      </c>
      <c r="L1566" s="1">
        <v>44136</v>
      </c>
      <c r="M1566">
        <v>280</v>
      </c>
      <c r="N1566" s="11">
        <f>_xlfn.SWITCH(Sales[[#This Row],[Subscription Type]],"Basic",10,"Premium",10,"Business",25,"Enterprise",27)</f>
        <v>10</v>
      </c>
      <c r="O1566">
        <f>IF(Sales[[#This Row],[Number of Users]]-Sales[[#This Row],[Licenses Bought]]&lt;0,0,Sales[[#This Row],[Number of Users]]-Sales[[#This Row],[Licenses Bought]])</f>
        <v>23</v>
      </c>
      <c r="P1566" s="3">
        <f>IF(Sales[[#This Row],[Sales Month]]=MAX(Sales[Sales Month]),Sales[[#This Row],[Upsell $ Per Non-Paying User]]*Sales[[#This Row],[Non-Paying Users]],0)</f>
        <v>0</v>
      </c>
      <c r="Q1566" t="str">
        <f>_xlfn.IFS(Sales[[#This Row],[Current Upsell $]]=0," ",Sales[[#This Row],[Current Upsell $]]&gt;=400,"High",Sales[[#This Row],[Current Upsell $]]&gt;=100,"Medium",Sales[[#This Row],[Current Upsell $]]&lt;100,"Low")</f>
        <v xml:space="preserve"> </v>
      </c>
      <c r="R1566" t="str">
        <f>IF(Sales[[#This Row],[Current Upsell $]]&gt;0,_xlfn.TEXTJOIN(" ",FALSE,Sales[[#This Row],[Subscription Type]],Sales[[#This Row],[Upsell Priority]],TEXT(Sales[[#This Row],[Current Upsell $]],"$#")),"")</f>
        <v/>
      </c>
    </row>
    <row r="1567" spans="1:18" x14ac:dyDescent="0.25">
      <c r="A1567">
        <v>100149</v>
      </c>
      <c r="B1567" t="s">
        <v>0</v>
      </c>
      <c r="D1567" s="1"/>
      <c r="E1567" s="1"/>
      <c r="F1567">
        <v>24</v>
      </c>
      <c r="G1567">
        <v>44</v>
      </c>
      <c r="H1567" s="1">
        <v>44105</v>
      </c>
      <c r="I1567" s="1">
        <v>44378</v>
      </c>
      <c r="J1567">
        <v>9</v>
      </c>
      <c r="K1567">
        <v>0</v>
      </c>
      <c r="L1567" s="1">
        <v>44136</v>
      </c>
      <c r="M1567">
        <v>240</v>
      </c>
      <c r="N1567" s="11">
        <f>_xlfn.SWITCH(Sales[[#This Row],[Subscription Type]],"Basic",10,"Premium",10,"Business",25,"Enterprise",27)</f>
        <v>10</v>
      </c>
      <c r="O1567">
        <f>IF(Sales[[#This Row],[Number of Users]]-Sales[[#This Row],[Licenses Bought]]&lt;0,0,Sales[[#This Row],[Number of Users]]-Sales[[#This Row],[Licenses Bought]])</f>
        <v>20</v>
      </c>
      <c r="P1567" s="3">
        <f>IF(Sales[[#This Row],[Sales Month]]=MAX(Sales[Sales Month]),Sales[[#This Row],[Upsell $ Per Non-Paying User]]*Sales[[#This Row],[Non-Paying Users]],0)</f>
        <v>0</v>
      </c>
      <c r="Q1567" t="str">
        <f>_xlfn.IFS(Sales[[#This Row],[Current Upsell $]]=0," ",Sales[[#This Row],[Current Upsell $]]&gt;=400,"High",Sales[[#This Row],[Current Upsell $]]&gt;=100,"Medium",Sales[[#This Row],[Current Upsell $]]&lt;100,"Low")</f>
        <v xml:space="preserve"> </v>
      </c>
      <c r="R1567" t="str">
        <f>IF(Sales[[#This Row],[Current Upsell $]]&gt;0,_xlfn.TEXTJOIN(" ",FALSE,Sales[[#This Row],[Subscription Type]],Sales[[#This Row],[Upsell Priority]],TEXT(Sales[[#This Row],[Current Upsell $]],"$#")),"")</f>
        <v/>
      </c>
    </row>
    <row r="1568" spans="1:18" x14ac:dyDescent="0.25">
      <c r="A1568">
        <v>100150</v>
      </c>
      <c r="B1568" t="s">
        <v>0</v>
      </c>
      <c r="D1568" s="1"/>
      <c r="E1568" s="1"/>
      <c r="F1568">
        <v>16</v>
      </c>
      <c r="G1568">
        <v>41</v>
      </c>
      <c r="H1568" s="1">
        <v>44105</v>
      </c>
      <c r="I1568" s="1">
        <v>44378</v>
      </c>
      <c r="J1568">
        <v>9</v>
      </c>
      <c r="K1568">
        <v>0</v>
      </c>
      <c r="L1568" s="1">
        <v>44136</v>
      </c>
      <c r="M1568">
        <v>160</v>
      </c>
      <c r="N1568" s="11">
        <f>_xlfn.SWITCH(Sales[[#This Row],[Subscription Type]],"Basic",10,"Premium",10,"Business",25,"Enterprise",27)</f>
        <v>10</v>
      </c>
      <c r="O1568">
        <f>IF(Sales[[#This Row],[Number of Users]]-Sales[[#This Row],[Licenses Bought]]&lt;0,0,Sales[[#This Row],[Number of Users]]-Sales[[#This Row],[Licenses Bought]])</f>
        <v>25</v>
      </c>
      <c r="P1568" s="3">
        <f>IF(Sales[[#This Row],[Sales Month]]=MAX(Sales[Sales Month]),Sales[[#This Row],[Upsell $ Per Non-Paying User]]*Sales[[#This Row],[Non-Paying Users]],0)</f>
        <v>0</v>
      </c>
      <c r="Q1568" t="str">
        <f>_xlfn.IFS(Sales[[#This Row],[Current Upsell $]]=0," ",Sales[[#This Row],[Current Upsell $]]&gt;=400,"High",Sales[[#This Row],[Current Upsell $]]&gt;=100,"Medium",Sales[[#This Row],[Current Upsell $]]&lt;100,"Low")</f>
        <v xml:space="preserve"> </v>
      </c>
      <c r="R1568" t="str">
        <f>IF(Sales[[#This Row],[Current Upsell $]]&gt;0,_xlfn.TEXTJOIN(" ",FALSE,Sales[[#This Row],[Subscription Type]],Sales[[#This Row],[Upsell Priority]],TEXT(Sales[[#This Row],[Current Upsell $]],"$#")),"")</f>
        <v/>
      </c>
    </row>
    <row r="1569" spans="1:18" x14ac:dyDescent="0.25">
      <c r="A1569">
        <v>100151</v>
      </c>
      <c r="B1569" t="s">
        <v>0</v>
      </c>
      <c r="D1569" s="1"/>
      <c r="E1569" s="1"/>
      <c r="F1569">
        <v>8</v>
      </c>
      <c r="G1569">
        <v>27</v>
      </c>
      <c r="H1569" s="1">
        <v>44105</v>
      </c>
      <c r="I1569" s="1">
        <v>44378</v>
      </c>
      <c r="J1569">
        <v>9</v>
      </c>
      <c r="K1569">
        <v>0</v>
      </c>
      <c r="L1569" s="1">
        <v>44136</v>
      </c>
      <c r="M1569">
        <v>80</v>
      </c>
      <c r="N1569" s="11">
        <f>_xlfn.SWITCH(Sales[[#This Row],[Subscription Type]],"Basic",10,"Premium",10,"Business",25,"Enterprise",27)</f>
        <v>10</v>
      </c>
      <c r="O1569">
        <f>IF(Sales[[#This Row],[Number of Users]]-Sales[[#This Row],[Licenses Bought]]&lt;0,0,Sales[[#This Row],[Number of Users]]-Sales[[#This Row],[Licenses Bought]])</f>
        <v>19</v>
      </c>
      <c r="P1569" s="3">
        <f>IF(Sales[[#This Row],[Sales Month]]=MAX(Sales[Sales Month]),Sales[[#This Row],[Upsell $ Per Non-Paying User]]*Sales[[#This Row],[Non-Paying Users]],0)</f>
        <v>0</v>
      </c>
      <c r="Q1569" t="str">
        <f>_xlfn.IFS(Sales[[#This Row],[Current Upsell $]]=0," ",Sales[[#This Row],[Current Upsell $]]&gt;=400,"High",Sales[[#This Row],[Current Upsell $]]&gt;=100,"Medium",Sales[[#This Row],[Current Upsell $]]&lt;100,"Low")</f>
        <v xml:space="preserve"> </v>
      </c>
      <c r="R1569" t="str">
        <f>IF(Sales[[#This Row],[Current Upsell $]]&gt;0,_xlfn.TEXTJOIN(" ",FALSE,Sales[[#This Row],[Subscription Type]],Sales[[#This Row],[Upsell Priority]],TEXT(Sales[[#This Row],[Current Upsell $]],"$#")),"")</f>
        <v/>
      </c>
    </row>
    <row r="1570" spans="1:18" x14ac:dyDescent="0.25">
      <c r="A1570">
        <v>100152</v>
      </c>
      <c r="B1570" t="s">
        <v>0</v>
      </c>
      <c r="D1570" s="1"/>
      <c r="E1570" s="1"/>
      <c r="F1570">
        <v>8</v>
      </c>
      <c r="G1570">
        <v>15</v>
      </c>
      <c r="H1570" s="1">
        <v>44105</v>
      </c>
      <c r="I1570" s="1">
        <v>44378</v>
      </c>
      <c r="J1570">
        <v>9</v>
      </c>
      <c r="K1570">
        <v>0</v>
      </c>
      <c r="L1570" s="1">
        <v>44136</v>
      </c>
      <c r="M1570">
        <v>80</v>
      </c>
      <c r="N1570" s="11">
        <f>_xlfn.SWITCH(Sales[[#This Row],[Subscription Type]],"Basic",10,"Premium",10,"Business",25,"Enterprise",27)</f>
        <v>10</v>
      </c>
      <c r="O1570">
        <f>IF(Sales[[#This Row],[Number of Users]]-Sales[[#This Row],[Licenses Bought]]&lt;0,0,Sales[[#This Row],[Number of Users]]-Sales[[#This Row],[Licenses Bought]])</f>
        <v>7</v>
      </c>
      <c r="P1570" s="3">
        <f>IF(Sales[[#This Row],[Sales Month]]=MAX(Sales[Sales Month]),Sales[[#This Row],[Upsell $ Per Non-Paying User]]*Sales[[#This Row],[Non-Paying Users]],0)</f>
        <v>0</v>
      </c>
      <c r="Q1570" t="str">
        <f>_xlfn.IFS(Sales[[#This Row],[Current Upsell $]]=0," ",Sales[[#This Row],[Current Upsell $]]&gt;=400,"High",Sales[[#This Row],[Current Upsell $]]&gt;=100,"Medium",Sales[[#This Row],[Current Upsell $]]&lt;100,"Low")</f>
        <v xml:space="preserve"> </v>
      </c>
      <c r="R1570" t="str">
        <f>IF(Sales[[#This Row],[Current Upsell $]]&gt;0,_xlfn.TEXTJOIN(" ",FALSE,Sales[[#This Row],[Subscription Type]],Sales[[#This Row],[Upsell Priority]],TEXT(Sales[[#This Row],[Current Upsell $]],"$#")),"")</f>
        <v/>
      </c>
    </row>
    <row r="1571" spans="1:18" x14ac:dyDescent="0.25">
      <c r="A1571">
        <v>100153</v>
      </c>
      <c r="B1571" t="s">
        <v>3</v>
      </c>
      <c r="F1571">
        <v>0</v>
      </c>
      <c r="G1571">
        <v>8</v>
      </c>
      <c r="H1571" s="1">
        <v>44105</v>
      </c>
      <c r="I1571" s="1">
        <v>44197</v>
      </c>
      <c r="J1571">
        <v>3</v>
      </c>
      <c r="K1571">
        <v>5</v>
      </c>
      <c r="L1571" s="1">
        <v>44136</v>
      </c>
      <c r="M1571">
        <v>0</v>
      </c>
      <c r="N1571" s="11">
        <f>_xlfn.SWITCH(Sales[[#This Row],[Subscription Type]],"Basic",10,"Premium",10,"Business",25,"Enterprise",27)</f>
        <v>10</v>
      </c>
      <c r="O1571">
        <f>IF(Sales[[#This Row],[Number of Users]]-Sales[[#This Row],[Licenses Bought]]&lt;0,0,Sales[[#This Row],[Number of Users]]-Sales[[#This Row],[Licenses Bought]])</f>
        <v>8</v>
      </c>
      <c r="P1571" s="3">
        <f>IF(Sales[[#This Row],[Sales Month]]=MAX(Sales[Sales Month]),Sales[[#This Row],[Upsell $ Per Non-Paying User]]*Sales[[#This Row],[Non-Paying Users]],0)</f>
        <v>0</v>
      </c>
      <c r="Q1571" t="str">
        <f>_xlfn.IFS(Sales[[#This Row],[Current Upsell $]]=0," ",Sales[[#This Row],[Current Upsell $]]&gt;=400,"High",Sales[[#This Row],[Current Upsell $]]&gt;=100,"Medium",Sales[[#This Row],[Current Upsell $]]&lt;100,"Low")</f>
        <v xml:space="preserve"> </v>
      </c>
      <c r="R1571" t="str">
        <f>IF(Sales[[#This Row],[Current Upsell $]]&gt;0,_xlfn.TEXTJOIN(" ",FALSE,Sales[[#This Row],[Subscription Type]],Sales[[#This Row],[Upsell Priority]],TEXT(Sales[[#This Row],[Current Upsell $]],"$#")),"")</f>
        <v/>
      </c>
    </row>
    <row r="1572" spans="1:18" x14ac:dyDescent="0.25">
      <c r="A1572">
        <v>100154</v>
      </c>
      <c r="B1572" t="s">
        <v>0</v>
      </c>
      <c r="D1572" s="1"/>
      <c r="E1572" s="1"/>
      <c r="F1572">
        <v>3</v>
      </c>
      <c r="G1572">
        <v>9</v>
      </c>
      <c r="H1572" s="1">
        <v>44105</v>
      </c>
      <c r="I1572" s="1">
        <v>44378</v>
      </c>
      <c r="J1572">
        <v>9</v>
      </c>
      <c r="K1572">
        <v>0</v>
      </c>
      <c r="L1572" s="1">
        <v>44136</v>
      </c>
      <c r="M1572">
        <v>30</v>
      </c>
      <c r="N1572" s="11">
        <f>_xlfn.SWITCH(Sales[[#This Row],[Subscription Type]],"Basic",10,"Premium",10,"Business",25,"Enterprise",27)</f>
        <v>10</v>
      </c>
      <c r="O1572">
        <f>IF(Sales[[#This Row],[Number of Users]]-Sales[[#This Row],[Licenses Bought]]&lt;0,0,Sales[[#This Row],[Number of Users]]-Sales[[#This Row],[Licenses Bought]])</f>
        <v>6</v>
      </c>
      <c r="P1572" s="3">
        <f>IF(Sales[[#This Row],[Sales Month]]=MAX(Sales[Sales Month]),Sales[[#This Row],[Upsell $ Per Non-Paying User]]*Sales[[#This Row],[Non-Paying Users]],0)</f>
        <v>0</v>
      </c>
      <c r="Q1572" t="str">
        <f>_xlfn.IFS(Sales[[#This Row],[Current Upsell $]]=0," ",Sales[[#This Row],[Current Upsell $]]&gt;=400,"High",Sales[[#This Row],[Current Upsell $]]&gt;=100,"Medium",Sales[[#This Row],[Current Upsell $]]&lt;100,"Low")</f>
        <v xml:space="preserve"> </v>
      </c>
      <c r="R1572" t="str">
        <f>IF(Sales[[#This Row],[Current Upsell $]]&gt;0,_xlfn.TEXTJOIN(" ",FALSE,Sales[[#This Row],[Subscription Type]],Sales[[#This Row],[Upsell Priority]],TEXT(Sales[[#This Row],[Current Upsell $]],"$#")),"")</f>
        <v/>
      </c>
    </row>
    <row r="1573" spans="1:18" x14ac:dyDescent="0.25">
      <c r="A1573">
        <v>100155</v>
      </c>
      <c r="B1573" t="s">
        <v>2</v>
      </c>
      <c r="C1573">
        <v>12</v>
      </c>
      <c r="D1573" s="1">
        <v>44501</v>
      </c>
      <c r="E1573" s="1">
        <v>44865</v>
      </c>
      <c r="F1573">
        <v>50</v>
      </c>
      <c r="G1573">
        <v>16</v>
      </c>
      <c r="H1573" s="1">
        <v>44105</v>
      </c>
      <c r="I1573" s="1">
        <v>44378</v>
      </c>
      <c r="J1573">
        <v>9</v>
      </c>
      <c r="K1573">
        <v>0</v>
      </c>
      <c r="L1573" s="1">
        <v>44136</v>
      </c>
      <c r="M1573">
        <v>1020</v>
      </c>
      <c r="N1573" s="11">
        <f>_xlfn.SWITCH(Sales[[#This Row],[Subscription Type]],"Basic",10,"Premium",10,"Business",25,"Enterprise",27)</f>
        <v>27</v>
      </c>
      <c r="O1573">
        <f>IF(Sales[[#This Row],[Number of Users]]-Sales[[#This Row],[Licenses Bought]]&lt;0,0,Sales[[#This Row],[Number of Users]]-Sales[[#This Row],[Licenses Bought]])</f>
        <v>0</v>
      </c>
      <c r="P1573" s="3">
        <f>IF(Sales[[#This Row],[Sales Month]]=MAX(Sales[Sales Month]),Sales[[#This Row],[Upsell $ Per Non-Paying User]]*Sales[[#This Row],[Non-Paying Users]],0)</f>
        <v>0</v>
      </c>
      <c r="Q1573" t="str">
        <f>_xlfn.IFS(Sales[[#This Row],[Current Upsell $]]=0," ",Sales[[#This Row],[Current Upsell $]]&gt;=400,"High",Sales[[#This Row],[Current Upsell $]]&gt;=100,"Medium",Sales[[#This Row],[Current Upsell $]]&lt;100,"Low")</f>
        <v xml:space="preserve"> </v>
      </c>
      <c r="R1573" t="str">
        <f>IF(Sales[[#This Row],[Current Upsell $]]&gt;0,_xlfn.TEXTJOIN(" ",FALSE,Sales[[#This Row],[Subscription Type]],Sales[[#This Row],[Upsell Priority]],TEXT(Sales[[#This Row],[Current Upsell $]],"$#")),"")</f>
        <v/>
      </c>
    </row>
    <row r="1574" spans="1:18" x14ac:dyDescent="0.25">
      <c r="A1574">
        <v>100156</v>
      </c>
      <c r="B1574" t="s">
        <v>3</v>
      </c>
      <c r="F1574">
        <v>0</v>
      </c>
      <c r="G1574">
        <v>4</v>
      </c>
      <c r="H1574" s="1">
        <v>44105</v>
      </c>
      <c r="I1574" s="1">
        <v>44317</v>
      </c>
      <c r="J1574">
        <v>7</v>
      </c>
      <c r="K1574">
        <v>1</v>
      </c>
      <c r="L1574" s="1">
        <v>44136</v>
      </c>
      <c r="M1574">
        <v>0</v>
      </c>
      <c r="N1574" s="11">
        <f>_xlfn.SWITCH(Sales[[#This Row],[Subscription Type]],"Basic",10,"Premium",10,"Business",25,"Enterprise",27)</f>
        <v>10</v>
      </c>
      <c r="O1574">
        <f>IF(Sales[[#This Row],[Number of Users]]-Sales[[#This Row],[Licenses Bought]]&lt;0,0,Sales[[#This Row],[Number of Users]]-Sales[[#This Row],[Licenses Bought]])</f>
        <v>4</v>
      </c>
      <c r="P1574" s="3">
        <f>IF(Sales[[#This Row],[Sales Month]]=MAX(Sales[Sales Month]),Sales[[#This Row],[Upsell $ Per Non-Paying User]]*Sales[[#This Row],[Non-Paying Users]],0)</f>
        <v>0</v>
      </c>
      <c r="Q1574" t="str">
        <f>_xlfn.IFS(Sales[[#This Row],[Current Upsell $]]=0," ",Sales[[#This Row],[Current Upsell $]]&gt;=400,"High",Sales[[#This Row],[Current Upsell $]]&gt;=100,"Medium",Sales[[#This Row],[Current Upsell $]]&lt;100,"Low")</f>
        <v xml:space="preserve"> </v>
      </c>
      <c r="R1574" t="str">
        <f>IF(Sales[[#This Row],[Current Upsell $]]&gt;0,_xlfn.TEXTJOIN(" ",FALSE,Sales[[#This Row],[Subscription Type]],Sales[[#This Row],[Upsell Priority]],TEXT(Sales[[#This Row],[Current Upsell $]],"$#")),"")</f>
        <v/>
      </c>
    </row>
    <row r="1575" spans="1:18" x14ac:dyDescent="0.25">
      <c r="A1575">
        <v>100157</v>
      </c>
      <c r="B1575" t="s">
        <v>3</v>
      </c>
      <c r="F1575">
        <v>0</v>
      </c>
      <c r="G1575">
        <v>2</v>
      </c>
      <c r="H1575" s="1">
        <v>44105</v>
      </c>
      <c r="I1575" s="1">
        <v>44378</v>
      </c>
      <c r="J1575">
        <v>9</v>
      </c>
      <c r="K1575">
        <v>0</v>
      </c>
      <c r="L1575" s="1">
        <v>44136</v>
      </c>
      <c r="M1575">
        <v>0</v>
      </c>
      <c r="N1575" s="11">
        <f>_xlfn.SWITCH(Sales[[#This Row],[Subscription Type]],"Basic",10,"Premium",10,"Business",25,"Enterprise",27)</f>
        <v>10</v>
      </c>
      <c r="O1575">
        <f>IF(Sales[[#This Row],[Number of Users]]-Sales[[#This Row],[Licenses Bought]]&lt;0,0,Sales[[#This Row],[Number of Users]]-Sales[[#This Row],[Licenses Bought]])</f>
        <v>2</v>
      </c>
      <c r="P1575" s="3">
        <f>IF(Sales[[#This Row],[Sales Month]]=MAX(Sales[Sales Month]),Sales[[#This Row],[Upsell $ Per Non-Paying User]]*Sales[[#This Row],[Non-Paying Users]],0)</f>
        <v>0</v>
      </c>
      <c r="Q1575" t="str">
        <f>_xlfn.IFS(Sales[[#This Row],[Current Upsell $]]=0," ",Sales[[#This Row],[Current Upsell $]]&gt;=400,"High",Sales[[#This Row],[Current Upsell $]]&gt;=100,"Medium",Sales[[#This Row],[Current Upsell $]]&lt;100,"Low")</f>
        <v xml:space="preserve"> </v>
      </c>
      <c r="R1575" t="str">
        <f>IF(Sales[[#This Row],[Current Upsell $]]&gt;0,_xlfn.TEXTJOIN(" ",FALSE,Sales[[#This Row],[Subscription Type]],Sales[[#This Row],[Upsell Priority]],TEXT(Sales[[#This Row],[Current Upsell $]],"$#")),"")</f>
        <v/>
      </c>
    </row>
    <row r="1576" spans="1:18" x14ac:dyDescent="0.25">
      <c r="A1576">
        <v>100158</v>
      </c>
      <c r="B1576" t="s">
        <v>3</v>
      </c>
      <c r="F1576">
        <v>0</v>
      </c>
      <c r="G1576">
        <v>2</v>
      </c>
      <c r="H1576" s="1">
        <v>44105</v>
      </c>
      <c r="I1576" s="1">
        <v>44348</v>
      </c>
      <c r="J1576">
        <v>8</v>
      </c>
      <c r="K1576">
        <v>0</v>
      </c>
      <c r="L1576" s="1">
        <v>44136</v>
      </c>
      <c r="M1576">
        <v>0</v>
      </c>
      <c r="N1576" s="11">
        <f>_xlfn.SWITCH(Sales[[#This Row],[Subscription Type]],"Basic",10,"Premium",10,"Business",25,"Enterprise",27)</f>
        <v>10</v>
      </c>
      <c r="O1576">
        <f>IF(Sales[[#This Row],[Number of Users]]-Sales[[#This Row],[Licenses Bought]]&lt;0,0,Sales[[#This Row],[Number of Users]]-Sales[[#This Row],[Licenses Bought]])</f>
        <v>2</v>
      </c>
      <c r="P1576" s="3">
        <f>IF(Sales[[#This Row],[Sales Month]]=MAX(Sales[Sales Month]),Sales[[#This Row],[Upsell $ Per Non-Paying User]]*Sales[[#This Row],[Non-Paying Users]],0)</f>
        <v>0</v>
      </c>
      <c r="Q1576" t="str">
        <f>_xlfn.IFS(Sales[[#This Row],[Current Upsell $]]=0," ",Sales[[#This Row],[Current Upsell $]]&gt;=400,"High",Sales[[#This Row],[Current Upsell $]]&gt;=100,"Medium",Sales[[#This Row],[Current Upsell $]]&lt;100,"Low")</f>
        <v xml:space="preserve"> </v>
      </c>
      <c r="R1576" t="str">
        <f>IF(Sales[[#This Row],[Current Upsell $]]&gt;0,_xlfn.TEXTJOIN(" ",FALSE,Sales[[#This Row],[Subscription Type]],Sales[[#This Row],[Upsell Priority]],TEXT(Sales[[#This Row],[Current Upsell $]],"$#")),"")</f>
        <v/>
      </c>
    </row>
    <row r="1577" spans="1:18" x14ac:dyDescent="0.25">
      <c r="A1577">
        <v>100159</v>
      </c>
      <c r="B1577" t="s">
        <v>3</v>
      </c>
      <c r="F1577">
        <v>0</v>
      </c>
      <c r="G1577">
        <v>2</v>
      </c>
      <c r="H1577" s="1">
        <v>44105</v>
      </c>
      <c r="I1577" s="1">
        <v>44378</v>
      </c>
      <c r="J1577">
        <v>9</v>
      </c>
      <c r="K1577">
        <v>0</v>
      </c>
      <c r="L1577" s="1">
        <v>44136</v>
      </c>
      <c r="M1577">
        <v>0</v>
      </c>
      <c r="N1577" s="11">
        <f>_xlfn.SWITCH(Sales[[#This Row],[Subscription Type]],"Basic",10,"Premium",10,"Business",25,"Enterprise",27)</f>
        <v>10</v>
      </c>
      <c r="O1577">
        <f>IF(Sales[[#This Row],[Number of Users]]-Sales[[#This Row],[Licenses Bought]]&lt;0,0,Sales[[#This Row],[Number of Users]]-Sales[[#This Row],[Licenses Bought]])</f>
        <v>2</v>
      </c>
      <c r="P1577" s="3">
        <f>IF(Sales[[#This Row],[Sales Month]]=MAX(Sales[Sales Month]),Sales[[#This Row],[Upsell $ Per Non-Paying User]]*Sales[[#This Row],[Non-Paying Users]],0)</f>
        <v>0</v>
      </c>
      <c r="Q1577" t="str">
        <f>_xlfn.IFS(Sales[[#This Row],[Current Upsell $]]=0," ",Sales[[#This Row],[Current Upsell $]]&gt;=400,"High",Sales[[#This Row],[Current Upsell $]]&gt;=100,"Medium",Sales[[#This Row],[Current Upsell $]]&lt;100,"Low")</f>
        <v xml:space="preserve"> </v>
      </c>
      <c r="R1577" t="str">
        <f>IF(Sales[[#This Row],[Current Upsell $]]&gt;0,_xlfn.TEXTJOIN(" ",FALSE,Sales[[#This Row],[Subscription Type]],Sales[[#This Row],[Upsell Priority]],TEXT(Sales[[#This Row],[Current Upsell $]],"$#")),"")</f>
        <v/>
      </c>
    </row>
    <row r="1578" spans="1:18" x14ac:dyDescent="0.25">
      <c r="A1578">
        <v>100160</v>
      </c>
      <c r="B1578" t="s">
        <v>3</v>
      </c>
      <c r="F1578">
        <v>0</v>
      </c>
      <c r="G1578">
        <v>2</v>
      </c>
      <c r="H1578" s="1">
        <v>44105</v>
      </c>
      <c r="I1578" s="1">
        <v>44378</v>
      </c>
      <c r="J1578">
        <v>9</v>
      </c>
      <c r="K1578">
        <v>0</v>
      </c>
      <c r="L1578" s="1">
        <v>44136</v>
      </c>
      <c r="M1578">
        <v>0</v>
      </c>
      <c r="N1578" s="11">
        <f>_xlfn.SWITCH(Sales[[#This Row],[Subscription Type]],"Basic",10,"Premium",10,"Business",25,"Enterprise",27)</f>
        <v>10</v>
      </c>
      <c r="O1578">
        <f>IF(Sales[[#This Row],[Number of Users]]-Sales[[#This Row],[Licenses Bought]]&lt;0,0,Sales[[#This Row],[Number of Users]]-Sales[[#This Row],[Licenses Bought]])</f>
        <v>2</v>
      </c>
      <c r="P1578" s="3">
        <f>IF(Sales[[#This Row],[Sales Month]]=MAX(Sales[Sales Month]),Sales[[#This Row],[Upsell $ Per Non-Paying User]]*Sales[[#This Row],[Non-Paying Users]],0)</f>
        <v>0</v>
      </c>
      <c r="Q1578" t="str">
        <f>_xlfn.IFS(Sales[[#This Row],[Current Upsell $]]=0," ",Sales[[#This Row],[Current Upsell $]]&gt;=400,"High",Sales[[#This Row],[Current Upsell $]]&gt;=100,"Medium",Sales[[#This Row],[Current Upsell $]]&lt;100,"Low")</f>
        <v xml:space="preserve"> </v>
      </c>
      <c r="R1578" t="str">
        <f>IF(Sales[[#This Row],[Current Upsell $]]&gt;0,_xlfn.TEXTJOIN(" ",FALSE,Sales[[#This Row],[Subscription Type]],Sales[[#This Row],[Upsell Priority]],TEXT(Sales[[#This Row],[Current Upsell $]],"$#")),"")</f>
        <v/>
      </c>
    </row>
    <row r="1579" spans="1:18" x14ac:dyDescent="0.25">
      <c r="A1579">
        <v>100161</v>
      </c>
      <c r="B1579" t="s">
        <v>3</v>
      </c>
      <c r="F1579">
        <v>0</v>
      </c>
      <c r="G1579">
        <v>2</v>
      </c>
      <c r="H1579" s="1">
        <v>44105</v>
      </c>
      <c r="I1579" s="1">
        <v>44348</v>
      </c>
      <c r="J1579">
        <v>8</v>
      </c>
      <c r="K1579">
        <v>0</v>
      </c>
      <c r="L1579" s="1">
        <v>44136</v>
      </c>
      <c r="M1579">
        <v>0</v>
      </c>
      <c r="N1579" s="11">
        <f>_xlfn.SWITCH(Sales[[#This Row],[Subscription Type]],"Basic",10,"Premium",10,"Business",25,"Enterprise",27)</f>
        <v>10</v>
      </c>
      <c r="O1579">
        <f>IF(Sales[[#This Row],[Number of Users]]-Sales[[#This Row],[Licenses Bought]]&lt;0,0,Sales[[#This Row],[Number of Users]]-Sales[[#This Row],[Licenses Bought]])</f>
        <v>2</v>
      </c>
      <c r="P1579" s="3">
        <f>IF(Sales[[#This Row],[Sales Month]]=MAX(Sales[Sales Month]),Sales[[#This Row],[Upsell $ Per Non-Paying User]]*Sales[[#This Row],[Non-Paying Users]],0)</f>
        <v>0</v>
      </c>
      <c r="Q1579" t="str">
        <f>_xlfn.IFS(Sales[[#This Row],[Current Upsell $]]=0," ",Sales[[#This Row],[Current Upsell $]]&gt;=400,"High",Sales[[#This Row],[Current Upsell $]]&gt;=100,"Medium",Sales[[#This Row],[Current Upsell $]]&lt;100,"Low")</f>
        <v xml:space="preserve"> </v>
      </c>
      <c r="R1579" t="str">
        <f>IF(Sales[[#This Row],[Current Upsell $]]&gt;0,_xlfn.TEXTJOIN(" ",FALSE,Sales[[#This Row],[Subscription Type]],Sales[[#This Row],[Upsell Priority]],TEXT(Sales[[#This Row],[Current Upsell $]],"$#")),"")</f>
        <v/>
      </c>
    </row>
    <row r="1580" spans="1:18" x14ac:dyDescent="0.25">
      <c r="A1580">
        <v>100162</v>
      </c>
      <c r="B1580" t="s">
        <v>3</v>
      </c>
      <c r="F1580">
        <v>0</v>
      </c>
      <c r="G1580">
        <v>2</v>
      </c>
      <c r="H1580" s="1">
        <v>44105</v>
      </c>
      <c r="I1580" s="1">
        <v>44378</v>
      </c>
      <c r="J1580">
        <v>9</v>
      </c>
      <c r="K1580">
        <v>0</v>
      </c>
      <c r="L1580" s="1">
        <v>44136</v>
      </c>
      <c r="M1580">
        <v>0</v>
      </c>
      <c r="N1580" s="11">
        <f>_xlfn.SWITCH(Sales[[#This Row],[Subscription Type]],"Basic",10,"Premium",10,"Business",25,"Enterprise",27)</f>
        <v>10</v>
      </c>
      <c r="O1580">
        <f>IF(Sales[[#This Row],[Number of Users]]-Sales[[#This Row],[Licenses Bought]]&lt;0,0,Sales[[#This Row],[Number of Users]]-Sales[[#This Row],[Licenses Bought]])</f>
        <v>2</v>
      </c>
      <c r="P1580" s="3">
        <f>IF(Sales[[#This Row],[Sales Month]]=MAX(Sales[Sales Month]),Sales[[#This Row],[Upsell $ Per Non-Paying User]]*Sales[[#This Row],[Non-Paying Users]],0)</f>
        <v>0</v>
      </c>
      <c r="Q1580" t="str">
        <f>_xlfn.IFS(Sales[[#This Row],[Current Upsell $]]=0," ",Sales[[#This Row],[Current Upsell $]]&gt;=400,"High",Sales[[#This Row],[Current Upsell $]]&gt;=100,"Medium",Sales[[#This Row],[Current Upsell $]]&lt;100,"Low")</f>
        <v xml:space="preserve"> </v>
      </c>
      <c r="R1580" t="str">
        <f>IF(Sales[[#This Row],[Current Upsell $]]&gt;0,_xlfn.TEXTJOIN(" ",FALSE,Sales[[#This Row],[Subscription Type]],Sales[[#This Row],[Upsell Priority]],TEXT(Sales[[#This Row],[Current Upsell $]],"$#")),"")</f>
        <v/>
      </c>
    </row>
    <row r="1581" spans="1:18" x14ac:dyDescent="0.25">
      <c r="A1581">
        <v>100163</v>
      </c>
      <c r="B1581" t="s">
        <v>3</v>
      </c>
      <c r="F1581">
        <v>0</v>
      </c>
      <c r="G1581">
        <v>2</v>
      </c>
      <c r="H1581" s="1">
        <v>44105</v>
      </c>
      <c r="I1581" s="1">
        <v>44136</v>
      </c>
      <c r="J1581">
        <v>1</v>
      </c>
      <c r="K1581">
        <v>7</v>
      </c>
      <c r="L1581" s="1">
        <v>44136</v>
      </c>
      <c r="M1581">
        <v>0</v>
      </c>
      <c r="N1581" s="11">
        <f>_xlfn.SWITCH(Sales[[#This Row],[Subscription Type]],"Basic",10,"Premium",10,"Business",25,"Enterprise",27)</f>
        <v>10</v>
      </c>
      <c r="O1581">
        <f>IF(Sales[[#This Row],[Number of Users]]-Sales[[#This Row],[Licenses Bought]]&lt;0,0,Sales[[#This Row],[Number of Users]]-Sales[[#This Row],[Licenses Bought]])</f>
        <v>2</v>
      </c>
      <c r="P1581" s="3">
        <f>IF(Sales[[#This Row],[Sales Month]]=MAX(Sales[Sales Month]),Sales[[#This Row],[Upsell $ Per Non-Paying User]]*Sales[[#This Row],[Non-Paying Users]],0)</f>
        <v>0</v>
      </c>
      <c r="Q1581" t="str">
        <f>_xlfn.IFS(Sales[[#This Row],[Current Upsell $]]=0," ",Sales[[#This Row],[Current Upsell $]]&gt;=400,"High",Sales[[#This Row],[Current Upsell $]]&gt;=100,"Medium",Sales[[#This Row],[Current Upsell $]]&lt;100,"Low")</f>
        <v xml:space="preserve"> </v>
      </c>
      <c r="R1581" t="str">
        <f>IF(Sales[[#This Row],[Current Upsell $]]&gt;0,_xlfn.TEXTJOIN(" ",FALSE,Sales[[#This Row],[Subscription Type]],Sales[[#This Row],[Upsell Priority]],TEXT(Sales[[#This Row],[Current Upsell $]],"$#")),"")</f>
        <v/>
      </c>
    </row>
    <row r="1582" spans="1:18" x14ac:dyDescent="0.25">
      <c r="A1582">
        <v>100164</v>
      </c>
      <c r="B1582" t="s">
        <v>3</v>
      </c>
      <c r="D1582" s="1"/>
      <c r="E1582" s="1"/>
      <c r="F1582">
        <v>0</v>
      </c>
      <c r="G1582">
        <v>34</v>
      </c>
      <c r="H1582" s="1">
        <v>44136</v>
      </c>
      <c r="I1582" s="1">
        <v>44378</v>
      </c>
      <c r="J1582">
        <v>8</v>
      </c>
      <c r="K1582">
        <v>0</v>
      </c>
      <c r="L1582" s="1">
        <v>44136</v>
      </c>
      <c r="M1582">
        <v>0</v>
      </c>
      <c r="N1582" s="11">
        <f>_xlfn.SWITCH(Sales[[#This Row],[Subscription Type]],"Basic",10,"Premium",10,"Business",25,"Enterprise",27)</f>
        <v>10</v>
      </c>
      <c r="O1582">
        <f>IF(Sales[[#This Row],[Number of Users]]-Sales[[#This Row],[Licenses Bought]]&lt;0,0,Sales[[#This Row],[Number of Users]]-Sales[[#This Row],[Licenses Bought]])</f>
        <v>34</v>
      </c>
      <c r="P1582" s="3">
        <f>IF(Sales[[#This Row],[Sales Month]]=MAX(Sales[Sales Month]),Sales[[#This Row],[Upsell $ Per Non-Paying User]]*Sales[[#This Row],[Non-Paying Users]],0)</f>
        <v>0</v>
      </c>
      <c r="Q1582" t="str">
        <f>_xlfn.IFS(Sales[[#This Row],[Current Upsell $]]=0," ",Sales[[#This Row],[Current Upsell $]]&gt;=400,"High",Sales[[#This Row],[Current Upsell $]]&gt;=100,"Medium",Sales[[#This Row],[Current Upsell $]]&lt;100,"Low")</f>
        <v xml:space="preserve"> </v>
      </c>
      <c r="R1582" t="str">
        <f>IF(Sales[[#This Row],[Current Upsell $]]&gt;0,_xlfn.TEXTJOIN(" ",FALSE,Sales[[#This Row],[Subscription Type]],Sales[[#This Row],[Upsell Priority]],TEXT(Sales[[#This Row],[Current Upsell $]],"$#")),"")</f>
        <v/>
      </c>
    </row>
    <row r="1583" spans="1:18" x14ac:dyDescent="0.25">
      <c r="A1583">
        <v>100166</v>
      </c>
      <c r="B1583" t="s">
        <v>3</v>
      </c>
      <c r="D1583" s="1"/>
      <c r="E1583" s="1"/>
      <c r="F1583">
        <v>0</v>
      </c>
      <c r="G1583">
        <v>21</v>
      </c>
      <c r="H1583" s="1">
        <v>44136</v>
      </c>
      <c r="I1583" s="1">
        <v>44378</v>
      </c>
      <c r="J1583">
        <v>8</v>
      </c>
      <c r="K1583">
        <v>0</v>
      </c>
      <c r="L1583" s="1">
        <v>44136</v>
      </c>
      <c r="M1583">
        <v>0</v>
      </c>
      <c r="N1583" s="11">
        <f>_xlfn.SWITCH(Sales[[#This Row],[Subscription Type]],"Basic",10,"Premium",10,"Business",25,"Enterprise",27)</f>
        <v>10</v>
      </c>
      <c r="O1583">
        <f>IF(Sales[[#This Row],[Number of Users]]-Sales[[#This Row],[Licenses Bought]]&lt;0,0,Sales[[#This Row],[Number of Users]]-Sales[[#This Row],[Licenses Bought]])</f>
        <v>21</v>
      </c>
      <c r="P1583" s="3">
        <f>IF(Sales[[#This Row],[Sales Month]]=MAX(Sales[Sales Month]),Sales[[#This Row],[Upsell $ Per Non-Paying User]]*Sales[[#This Row],[Non-Paying Users]],0)</f>
        <v>0</v>
      </c>
      <c r="Q1583" t="str">
        <f>_xlfn.IFS(Sales[[#This Row],[Current Upsell $]]=0," ",Sales[[#This Row],[Current Upsell $]]&gt;=400,"High",Sales[[#This Row],[Current Upsell $]]&gt;=100,"Medium",Sales[[#This Row],[Current Upsell $]]&lt;100,"Low")</f>
        <v xml:space="preserve"> </v>
      </c>
      <c r="R1583" t="str">
        <f>IF(Sales[[#This Row],[Current Upsell $]]&gt;0,_xlfn.TEXTJOIN(" ",FALSE,Sales[[#This Row],[Subscription Type]],Sales[[#This Row],[Upsell Priority]],TEXT(Sales[[#This Row],[Current Upsell $]],"$#")),"")</f>
        <v/>
      </c>
    </row>
    <row r="1584" spans="1:18" x14ac:dyDescent="0.25">
      <c r="A1584">
        <v>100168</v>
      </c>
      <c r="B1584" t="s">
        <v>3</v>
      </c>
      <c r="F1584">
        <v>0</v>
      </c>
      <c r="G1584">
        <v>2</v>
      </c>
      <c r="H1584" s="1">
        <v>44136</v>
      </c>
      <c r="I1584" s="1">
        <v>44166</v>
      </c>
      <c r="J1584">
        <v>1</v>
      </c>
      <c r="K1584">
        <v>6</v>
      </c>
      <c r="L1584" s="1">
        <v>44136</v>
      </c>
      <c r="M1584">
        <v>0</v>
      </c>
      <c r="N1584" s="11">
        <f>_xlfn.SWITCH(Sales[[#This Row],[Subscription Type]],"Basic",10,"Premium",10,"Business",25,"Enterprise",27)</f>
        <v>10</v>
      </c>
      <c r="O1584">
        <f>IF(Sales[[#This Row],[Number of Users]]-Sales[[#This Row],[Licenses Bought]]&lt;0,0,Sales[[#This Row],[Number of Users]]-Sales[[#This Row],[Licenses Bought]])</f>
        <v>2</v>
      </c>
      <c r="P1584" s="3">
        <f>IF(Sales[[#This Row],[Sales Month]]=MAX(Sales[Sales Month]),Sales[[#This Row],[Upsell $ Per Non-Paying User]]*Sales[[#This Row],[Non-Paying Users]],0)</f>
        <v>0</v>
      </c>
      <c r="Q1584" t="str">
        <f>_xlfn.IFS(Sales[[#This Row],[Current Upsell $]]=0," ",Sales[[#This Row],[Current Upsell $]]&gt;=400,"High",Sales[[#This Row],[Current Upsell $]]&gt;=100,"Medium",Sales[[#This Row],[Current Upsell $]]&lt;100,"Low")</f>
        <v xml:space="preserve"> </v>
      </c>
      <c r="R1584" t="str">
        <f>IF(Sales[[#This Row],[Current Upsell $]]&gt;0,_xlfn.TEXTJOIN(" ",FALSE,Sales[[#This Row],[Subscription Type]],Sales[[#This Row],[Upsell Priority]],TEXT(Sales[[#This Row],[Current Upsell $]],"$#")),"")</f>
        <v/>
      </c>
    </row>
    <row r="1585" spans="1:18" x14ac:dyDescent="0.25">
      <c r="A1585">
        <v>100169</v>
      </c>
      <c r="B1585" t="s">
        <v>3</v>
      </c>
      <c r="F1585">
        <v>0</v>
      </c>
      <c r="G1585">
        <v>2</v>
      </c>
      <c r="H1585" s="1">
        <v>44136</v>
      </c>
      <c r="I1585" s="1">
        <v>44317</v>
      </c>
      <c r="J1585">
        <v>6</v>
      </c>
      <c r="K1585">
        <v>1</v>
      </c>
      <c r="L1585" s="1">
        <v>44136</v>
      </c>
      <c r="M1585">
        <v>0</v>
      </c>
      <c r="N1585" s="11">
        <f>_xlfn.SWITCH(Sales[[#This Row],[Subscription Type]],"Basic",10,"Premium",10,"Business",25,"Enterprise",27)</f>
        <v>10</v>
      </c>
      <c r="O1585">
        <f>IF(Sales[[#This Row],[Number of Users]]-Sales[[#This Row],[Licenses Bought]]&lt;0,0,Sales[[#This Row],[Number of Users]]-Sales[[#This Row],[Licenses Bought]])</f>
        <v>2</v>
      </c>
      <c r="P1585" s="3">
        <f>IF(Sales[[#This Row],[Sales Month]]=MAX(Sales[Sales Month]),Sales[[#This Row],[Upsell $ Per Non-Paying User]]*Sales[[#This Row],[Non-Paying Users]],0)</f>
        <v>0</v>
      </c>
      <c r="Q1585" t="str">
        <f>_xlfn.IFS(Sales[[#This Row],[Current Upsell $]]=0," ",Sales[[#This Row],[Current Upsell $]]&gt;=400,"High",Sales[[#This Row],[Current Upsell $]]&gt;=100,"Medium",Sales[[#This Row],[Current Upsell $]]&lt;100,"Low")</f>
        <v xml:space="preserve"> </v>
      </c>
      <c r="R1585" t="str">
        <f>IF(Sales[[#This Row],[Current Upsell $]]&gt;0,_xlfn.TEXTJOIN(" ",FALSE,Sales[[#This Row],[Subscription Type]],Sales[[#This Row],[Upsell Priority]],TEXT(Sales[[#This Row],[Current Upsell $]],"$#")),"")</f>
        <v/>
      </c>
    </row>
    <row r="1586" spans="1:18" x14ac:dyDescent="0.25">
      <c r="A1586">
        <v>100170</v>
      </c>
      <c r="B1586" t="s">
        <v>3</v>
      </c>
      <c r="D1586" s="1"/>
      <c r="E1586" s="1"/>
      <c r="F1586">
        <v>0</v>
      </c>
      <c r="G1586">
        <v>2</v>
      </c>
      <c r="H1586" s="1">
        <v>44136</v>
      </c>
      <c r="I1586" s="1">
        <v>44378</v>
      </c>
      <c r="J1586">
        <v>8</v>
      </c>
      <c r="K1586">
        <v>0</v>
      </c>
      <c r="L1586" s="1">
        <v>44136</v>
      </c>
      <c r="M1586">
        <v>0</v>
      </c>
      <c r="N1586" s="11">
        <f>_xlfn.SWITCH(Sales[[#This Row],[Subscription Type]],"Basic",10,"Premium",10,"Business",25,"Enterprise",27)</f>
        <v>10</v>
      </c>
      <c r="O1586">
        <f>IF(Sales[[#This Row],[Number of Users]]-Sales[[#This Row],[Licenses Bought]]&lt;0,0,Sales[[#This Row],[Number of Users]]-Sales[[#This Row],[Licenses Bought]])</f>
        <v>2</v>
      </c>
      <c r="P1586" s="3">
        <f>IF(Sales[[#This Row],[Sales Month]]=MAX(Sales[Sales Month]),Sales[[#This Row],[Upsell $ Per Non-Paying User]]*Sales[[#This Row],[Non-Paying Users]],0)</f>
        <v>0</v>
      </c>
      <c r="Q1586" t="str">
        <f>_xlfn.IFS(Sales[[#This Row],[Current Upsell $]]=0," ",Sales[[#This Row],[Current Upsell $]]&gt;=400,"High",Sales[[#This Row],[Current Upsell $]]&gt;=100,"Medium",Sales[[#This Row],[Current Upsell $]]&lt;100,"Low")</f>
        <v xml:space="preserve"> </v>
      </c>
      <c r="R1586" t="str">
        <f>IF(Sales[[#This Row],[Current Upsell $]]&gt;0,_xlfn.TEXTJOIN(" ",FALSE,Sales[[#This Row],[Subscription Type]],Sales[[#This Row],[Upsell Priority]],TEXT(Sales[[#This Row],[Current Upsell $]],"$#")),"")</f>
        <v/>
      </c>
    </row>
    <row r="1587" spans="1:18" x14ac:dyDescent="0.25">
      <c r="A1587">
        <v>100117</v>
      </c>
      <c r="B1587" t="s">
        <v>1</v>
      </c>
      <c r="D1587" s="1"/>
      <c r="E1587" s="1"/>
      <c r="F1587">
        <v>23</v>
      </c>
      <c r="G1587">
        <v>41</v>
      </c>
      <c r="H1587" s="1">
        <v>44075</v>
      </c>
      <c r="I1587" s="1">
        <v>44378</v>
      </c>
      <c r="J1587">
        <v>10</v>
      </c>
      <c r="K1587">
        <v>0</v>
      </c>
      <c r="L1587" s="1">
        <v>44136</v>
      </c>
      <c r="M1587">
        <v>575</v>
      </c>
      <c r="N1587" s="11">
        <f>_xlfn.SWITCH(Sales[[#This Row],[Subscription Type]],"Basic",10,"Premium",10,"Business",25,"Enterprise",27)</f>
        <v>25</v>
      </c>
      <c r="O1587">
        <f>IF(Sales[[#This Row],[Number of Users]]-Sales[[#This Row],[Licenses Bought]]&lt;0,0,Sales[[#This Row],[Number of Users]]-Sales[[#This Row],[Licenses Bought]])</f>
        <v>18</v>
      </c>
      <c r="P1587" s="3">
        <f>IF(Sales[[#This Row],[Sales Month]]=MAX(Sales[Sales Month]),Sales[[#This Row],[Upsell $ Per Non-Paying User]]*Sales[[#This Row],[Non-Paying Users]],0)</f>
        <v>0</v>
      </c>
      <c r="Q1587" t="str">
        <f>_xlfn.IFS(Sales[[#This Row],[Current Upsell $]]=0," ",Sales[[#This Row],[Current Upsell $]]&gt;=400,"High",Sales[[#This Row],[Current Upsell $]]&gt;=100,"Medium",Sales[[#This Row],[Current Upsell $]]&lt;100,"Low")</f>
        <v xml:space="preserve"> </v>
      </c>
      <c r="R1587" t="str">
        <f>IF(Sales[[#This Row],[Current Upsell $]]&gt;0,_xlfn.TEXTJOIN(" ",FALSE,Sales[[#This Row],[Subscription Type]],Sales[[#This Row],[Upsell Priority]],TEXT(Sales[[#This Row],[Current Upsell $]],"$#")),"")</f>
        <v/>
      </c>
    </row>
    <row r="1588" spans="1:18" x14ac:dyDescent="0.25">
      <c r="A1588">
        <v>100148</v>
      </c>
      <c r="B1588" t="s">
        <v>0</v>
      </c>
      <c r="D1588" s="1"/>
      <c r="E1588" s="1"/>
      <c r="F1588">
        <v>14</v>
      </c>
      <c r="G1588">
        <v>59</v>
      </c>
      <c r="H1588" s="1">
        <v>44105</v>
      </c>
      <c r="I1588" s="1">
        <v>44378</v>
      </c>
      <c r="J1588">
        <v>9</v>
      </c>
      <c r="K1588">
        <v>0</v>
      </c>
      <c r="L1588" s="1">
        <v>44136</v>
      </c>
      <c r="M1588">
        <v>140</v>
      </c>
      <c r="N1588" s="11">
        <f>_xlfn.SWITCH(Sales[[#This Row],[Subscription Type]],"Basic",10,"Premium",10,"Business",25,"Enterprise",27)</f>
        <v>10</v>
      </c>
      <c r="O1588">
        <f>IF(Sales[[#This Row],[Number of Users]]-Sales[[#This Row],[Licenses Bought]]&lt;0,0,Sales[[#This Row],[Number of Users]]-Sales[[#This Row],[Licenses Bought]])</f>
        <v>45</v>
      </c>
      <c r="P1588" s="3">
        <f>IF(Sales[[#This Row],[Sales Month]]=MAX(Sales[Sales Month]),Sales[[#This Row],[Upsell $ Per Non-Paying User]]*Sales[[#This Row],[Non-Paying Users]],0)</f>
        <v>0</v>
      </c>
      <c r="Q1588" t="str">
        <f>_xlfn.IFS(Sales[[#This Row],[Current Upsell $]]=0," ",Sales[[#This Row],[Current Upsell $]]&gt;=400,"High",Sales[[#This Row],[Current Upsell $]]&gt;=100,"Medium",Sales[[#This Row],[Current Upsell $]]&lt;100,"Low")</f>
        <v xml:space="preserve"> </v>
      </c>
      <c r="R1588" t="str">
        <f>IF(Sales[[#This Row],[Current Upsell $]]&gt;0,_xlfn.TEXTJOIN(" ",FALSE,Sales[[#This Row],[Subscription Type]],Sales[[#This Row],[Upsell Priority]],TEXT(Sales[[#This Row],[Current Upsell $]],"$#")),"")</f>
        <v/>
      </c>
    </row>
    <row r="1589" spans="1:18" x14ac:dyDescent="0.25">
      <c r="A1589">
        <v>100114</v>
      </c>
      <c r="B1589" t="s">
        <v>1</v>
      </c>
      <c r="D1589" s="1"/>
      <c r="E1589" s="1"/>
      <c r="F1589">
        <v>29</v>
      </c>
      <c r="G1589">
        <v>46</v>
      </c>
      <c r="H1589" s="1">
        <v>44075</v>
      </c>
      <c r="I1589" s="1">
        <v>44378</v>
      </c>
      <c r="J1589">
        <v>10</v>
      </c>
      <c r="K1589">
        <v>0</v>
      </c>
      <c r="L1589" s="1">
        <v>44136</v>
      </c>
      <c r="M1589">
        <v>725</v>
      </c>
      <c r="N1589" s="11">
        <f>_xlfn.SWITCH(Sales[[#This Row],[Subscription Type]],"Basic",10,"Premium",10,"Business",25,"Enterprise",27)</f>
        <v>25</v>
      </c>
      <c r="O1589">
        <f>IF(Sales[[#This Row],[Number of Users]]-Sales[[#This Row],[Licenses Bought]]&lt;0,0,Sales[[#This Row],[Number of Users]]-Sales[[#This Row],[Licenses Bought]])</f>
        <v>17</v>
      </c>
      <c r="P1589" s="3">
        <f>IF(Sales[[#This Row],[Sales Month]]=MAX(Sales[Sales Month]),Sales[[#This Row],[Upsell $ Per Non-Paying User]]*Sales[[#This Row],[Non-Paying Users]],0)</f>
        <v>0</v>
      </c>
      <c r="Q1589" t="str">
        <f>_xlfn.IFS(Sales[[#This Row],[Current Upsell $]]=0," ",Sales[[#This Row],[Current Upsell $]]&gt;=400,"High",Sales[[#This Row],[Current Upsell $]]&gt;=100,"Medium",Sales[[#This Row],[Current Upsell $]]&lt;100,"Low")</f>
        <v xml:space="preserve"> </v>
      </c>
      <c r="R1589" t="str">
        <f>IF(Sales[[#This Row],[Current Upsell $]]&gt;0,_xlfn.TEXTJOIN(" ",FALSE,Sales[[#This Row],[Subscription Type]],Sales[[#This Row],[Upsell Priority]],TEXT(Sales[[#This Row],[Current Upsell $]],"$#")),"")</f>
        <v/>
      </c>
    </row>
    <row r="1590" spans="1:18" x14ac:dyDescent="0.25">
      <c r="A1590">
        <v>100165</v>
      </c>
      <c r="B1590" t="s">
        <v>3</v>
      </c>
      <c r="D1590" s="1"/>
      <c r="E1590" s="1"/>
      <c r="F1590">
        <v>0</v>
      </c>
      <c r="G1590">
        <v>42</v>
      </c>
      <c r="H1590" s="1">
        <v>44136</v>
      </c>
      <c r="I1590" s="1">
        <v>44378</v>
      </c>
      <c r="J1590">
        <v>8</v>
      </c>
      <c r="K1590">
        <v>0</v>
      </c>
      <c r="L1590" s="1">
        <v>44136</v>
      </c>
      <c r="M1590">
        <v>0</v>
      </c>
      <c r="N1590" s="11">
        <f>_xlfn.SWITCH(Sales[[#This Row],[Subscription Type]],"Basic",10,"Premium",10,"Business",25,"Enterprise",27)</f>
        <v>10</v>
      </c>
      <c r="O1590">
        <f>IF(Sales[[#This Row],[Number of Users]]-Sales[[#This Row],[Licenses Bought]]&lt;0,0,Sales[[#This Row],[Number of Users]]-Sales[[#This Row],[Licenses Bought]])</f>
        <v>42</v>
      </c>
      <c r="P1590" s="3">
        <f>IF(Sales[[#This Row],[Sales Month]]=MAX(Sales[Sales Month]),Sales[[#This Row],[Upsell $ Per Non-Paying User]]*Sales[[#This Row],[Non-Paying Users]],0)</f>
        <v>0</v>
      </c>
      <c r="Q1590" t="str">
        <f>_xlfn.IFS(Sales[[#This Row],[Current Upsell $]]=0," ",Sales[[#This Row],[Current Upsell $]]&gt;=400,"High",Sales[[#This Row],[Current Upsell $]]&gt;=100,"Medium",Sales[[#This Row],[Current Upsell $]]&lt;100,"Low")</f>
        <v xml:space="preserve"> </v>
      </c>
      <c r="R1590" t="str">
        <f>IF(Sales[[#This Row],[Current Upsell $]]&gt;0,_xlfn.TEXTJOIN(" ",FALSE,Sales[[#This Row],[Subscription Type]],Sales[[#This Row],[Upsell Priority]],TEXT(Sales[[#This Row],[Current Upsell $]],"$#")),"")</f>
        <v/>
      </c>
    </row>
    <row r="1591" spans="1:18" x14ac:dyDescent="0.25">
      <c r="A1591">
        <v>100111</v>
      </c>
      <c r="B1591" t="s">
        <v>1</v>
      </c>
      <c r="D1591" s="1"/>
      <c r="E1591" s="1"/>
      <c r="F1591">
        <v>48</v>
      </c>
      <c r="G1591">
        <v>64</v>
      </c>
      <c r="H1591" s="1">
        <v>44075</v>
      </c>
      <c r="I1591" s="1">
        <v>44378</v>
      </c>
      <c r="J1591">
        <v>10</v>
      </c>
      <c r="K1591">
        <v>0</v>
      </c>
      <c r="L1591" s="1">
        <v>44136</v>
      </c>
      <c r="M1591">
        <v>1200</v>
      </c>
      <c r="N1591" s="11">
        <f>_xlfn.SWITCH(Sales[[#This Row],[Subscription Type]],"Basic",10,"Premium",10,"Business",25,"Enterprise",27)</f>
        <v>25</v>
      </c>
      <c r="O1591">
        <f>IF(Sales[[#This Row],[Number of Users]]-Sales[[#This Row],[Licenses Bought]]&lt;0,0,Sales[[#This Row],[Number of Users]]-Sales[[#This Row],[Licenses Bought]])</f>
        <v>16</v>
      </c>
      <c r="P1591" s="3">
        <f>IF(Sales[[#This Row],[Sales Month]]=MAX(Sales[Sales Month]),Sales[[#This Row],[Upsell $ Per Non-Paying User]]*Sales[[#This Row],[Non-Paying Users]],0)</f>
        <v>0</v>
      </c>
      <c r="Q1591" t="str">
        <f>_xlfn.IFS(Sales[[#This Row],[Current Upsell $]]=0," ",Sales[[#This Row],[Current Upsell $]]&gt;=400,"High",Sales[[#This Row],[Current Upsell $]]&gt;=100,"Medium",Sales[[#This Row],[Current Upsell $]]&lt;100,"Low")</f>
        <v xml:space="preserve"> </v>
      </c>
      <c r="R1591" t="str">
        <f>IF(Sales[[#This Row],[Current Upsell $]]&gt;0,_xlfn.TEXTJOIN(" ",FALSE,Sales[[#This Row],[Subscription Type]],Sales[[#This Row],[Upsell Priority]],TEXT(Sales[[#This Row],[Current Upsell $]],"$#")),"")</f>
        <v/>
      </c>
    </row>
    <row r="1592" spans="1:18" x14ac:dyDescent="0.25">
      <c r="A1592">
        <v>100002</v>
      </c>
      <c r="B1592" t="s">
        <v>3</v>
      </c>
      <c r="F1592">
        <v>0</v>
      </c>
      <c r="G1592">
        <v>2</v>
      </c>
      <c r="H1592" s="1">
        <v>43647</v>
      </c>
      <c r="I1592" s="1">
        <v>44287</v>
      </c>
      <c r="J1592">
        <v>21</v>
      </c>
      <c r="K1592">
        <v>2</v>
      </c>
      <c r="L1592" s="1">
        <v>44105</v>
      </c>
      <c r="M1592">
        <v>0</v>
      </c>
      <c r="N1592" s="11">
        <f>_xlfn.SWITCH(Sales[[#This Row],[Subscription Type]],"Basic",10,"Premium",10,"Business",25,"Enterprise",27)</f>
        <v>10</v>
      </c>
      <c r="O1592">
        <f>IF(Sales[[#This Row],[Number of Users]]-Sales[[#This Row],[Licenses Bought]]&lt;0,0,Sales[[#This Row],[Number of Users]]-Sales[[#This Row],[Licenses Bought]])</f>
        <v>2</v>
      </c>
      <c r="P1592" s="3">
        <f>IF(Sales[[#This Row],[Sales Month]]=MAX(Sales[Sales Month]),Sales[[#This Row],[Upsell $ Per Non-Paying User]]*Sales[[#This Row],[Non-Paying Users]],0)</f>
        <v>0</v>
      </c>
      <c r="Q1592" t="str">
        <f>_xlfn.IFS(Sales[[#This Row],[Current Upsell $]]=0," ",Sales[[#This Row],[Current Upsell $]]&gt;=400,"High",Sales[[#This Row],[Current Upsell $]]&gt;=100,"Medium",Sales[[#This Row],[Current Upsell $]]&lt;100,"Low")</f>
        <v xml:space="preserve"> </v>
      </c>
      <c r="R1592" t="str">
        <f>IF(Sales[[#This Row],[Current Upsell $]]&gt;0,_xlfn.TEXTJOIN(" ",FALSE,Sales[[#This Row],[Subscription Type]],Sales[[#This Row],[Upsell Priority]],TEXT(Sales[[#This Row],[Current Upsell $]],"$#")),"")</f>
        <v/>
      </c>
    </row>
    <row r="1593" spans="1:18" x14ac:dyDescent="0.25">
      <c r="A1593">
        <v>100005</v>
      </c>
      <c r="B1593" t="s">
        <v>1</v>
      </c>
      <c r="D1593" s="1"/>
      <c r="E1593" s="1"/>
      <c r="F1593">
        <v>37</v>
      </c>
      <c r="G1593">
        <v>42</v>
      </c>
      <c r="H1593" s="1">
        <v>43800</v>
      </c>
      <c r="I1593" s="1">
        <v>44378</v>
      </c>
      <c r="J1593">
        <v>19</v>
      </c>
      <c r="K1593">
        <v>0</v>
      </c>
      <c r="L1593" s="1">
        <v>44105</v>
      </c>
      <c r="M1593">
        <v>925</v>
      </c>
      <c r="N1593" s="11">
        <f>_xlfn.SWITCH(Sales[[#This Row],[Subscription Type]],"Basic",10,"Premium",10,"Business",25,"Enterprise",27)</f>
        <v>25</v>
      </c>
      <c r="O1593">
        <f>IF(Sales[[#This Row],[Number of Users]]-Sales[[#This Row],[Licenses Bought]]&lt;0,0,Sales[[#This Row],[Number of Users]]-Sales[[#This Row],[Licenses Bought]])</f>
        <v>5</v>
      </c>
      <c r="P1593" s="3">
        <f>IF(Sales[[#This Row],[Sales Month]]=MAX(Sales[Sales Month]),Sales[[#This Row],[Upsell $ Per Non-Paying User]]*Sales[[#This Row],[Non-Paying Users]],0)</f>
        <v>0</v>
      </c>
      <c r="Q1593" t="str">
        <f>_xlfn.IFS(Sales[[#This Row],[Current Upsell $]]=0," ",Sales[[#This Row],[Current Upsell $]]&gt;=400,"High",Sales[[#This Row],[Current Upsell $]]&gt;=100,"Medium",Sales[[#This Row],[Current Upsell $]]&lt;100,"Low")</f>
        <v xml:space="preserve"> </v>
      </c>
      <c r="R1593" t="str">
        <f>IF(Sales[[#This Row],[Current Upsell $]]&gt;0,_xlfn.TEXTJOIN(" ",FALSE,Sales[[#This Row],[Subscription Type]],Sales[[#This Row],[Upsell Priority]],TEXT(Sales[[#This Row],[Current Upsell $]],"$#")),"")</f>
        <v/>
      </c>
    </row>
    <row r="1594" spans="1:18" x14ac:dyDescent="0.25">
      <c r="A1594">
        <v>100006</v>
      </c>
      <c r="B1594" t="s">
        <v>0</v>
      </c>
      <c r="F1594">
        <v>5</v>
      </c>
      <c r="G1594">
        <v>7</v>
      </c>
      <c r="H1594" s="1">
        <v>43800</v>
      </c>
      <c r="I1594" s="1">
        <v>44287</v>
      </c>
      <c r="J1594">
        <v>16</v>
      </c>
      <c r="K1594">
        <v>2</v>
      </c>
      <c r="L1594" s="1">
        <v>44105</v>
      </c>
      <c r="M1594">
        <v>50</v>
      </c>
      <c r="N1594" s="11">
        <f>_xlfn.SWITCH(Sales[[#This Row],[Subscription Type]],"Basic",10,"Premium",10,"Business",25,"Enterprise",27)</f>
        <v>10</v>
      </c>
      <c r="O1594">
        <f>IF(Sales[[#This Row],[Number of Users]]-Sales[[#This Row],[Licenses Bought]]&lt;0,0,Sales[[#This Row],[Number of Users]]-Sales[[#This Row],[Licenses Bought]])</f>
        <v>2</v>
      </c>
      <c r="P1594" s="3">
        <f>IF(Sales[[#This Row],[Sales Month]]=MAX(Sales[Sales Month]),Sales[[#This Row],[Upsell $ Per Non-Paying User]]*Sales[[#This Row],[Non-Paying Users]],0)</f>
        <v>0</v>
      </c>
      <c r="Q1594" t="str">
        <f>_xlfn.IFS(Sales[[#This Row],[Current Upsell $]]=0," ",Sales[[#This Row],[Current Upsell $]]&gt;=400,"High",Sales[[#This Row],[Current Upsell $]]&gt;=100,"Medium",Sales[[#This Row],[Current Upsell $]]&lt;100,"Low")</f>
        <v xml:space="preserve"> </v>
      </c>
      <c r="R1594" t="str">
        <f>IF(Sales[[#This Row],[Current Upsell $]]&gt;0,_xlfn.TEXTJOIN(" ",FALSE,Sales[[#This Row],[Subscription Type]],Sales[[#This Row],[Upsell Priority]],TEXT(Sales[[#This Row],[Current Upsell $]],"$#")),"")</f>
        <v/>
      </c>
    </row>
    <row r="1595" spans="1:18" x14ac:dyDescent="0.25">
      <c r="A1595">
        <v>100112</v>
      </c>
      <c r="B1595" t="s">
        <v>1</v>
      </c>
      <c r="D1595" s="1"/>
      <c r="E1595" s="1"/>
      <c r="F1595">
        <v>15</v>
      </c>
      <c r="G1595">
        <v>65</v>
      </c>
      <c r="H1595" s="1">
        <v>44075</v>
      </c>
      <c r="I1595" s="1">
        <v>44378</v>
      </c>
      <c r="J1595">
        <v>10</v>
      </c>
      <c r="K1595">
        <v>0</v>
      </c>
      <c r="L1595" s="1">
        <v>44105</v>
      </c>
      <c r="M1595">
        <v>375</v>
      </c>
      <c r="N1595" s="11">
        <f>_xlfn.SWITCH(Sales[[#This Row],[Subscription Type]],"Basic",10,"Premium",10,"Business",25,"Enterprise",27)</f>
        <v>25</v>
      </c>
      <c r="O1595">
        <f>IF(Sales[[#This Row],[Number of Users]]-Sales[[#This Row],[Licenses Bought]]&lt;0,0,Sales[[#This Row],[Number of Users]]-Sales[[#This Row],[Licenses Bought]])</f>
        <v>50</v>
      </c>
      <c r="P1595" s="3">
        <f>IF(Sales[[#This Row],[Sales Month]]=MAX(Sales[Sales Month]),Sales[[#This Row],[Upsell $ Per Non-Paying User]]*Sales[[#This Row],[Non-Paying Users]],0)</f>
        <v>0</v>
      </c>
      <c r="Q1595" t="str">
        <f>_xlfn.IFS(Sales[[#This Row],[Current Upsell $]]=0," ",Sales[[#This Row],[Current Upsell $]]&gt;=400,"High",Sales[[#This Row],[Current Upsell $]]&gt;=100,"Medium",Sales[[#This Row],[Current Upsell $]]&lt;100,"Low")</f>
        <v xml:space="preserve"> </v>
      </c>
      <c r="R1595" t="str">
        <f>IF(Sales[[#This Row],[Current Upsell $]]&gt;0,_xlfn.TEXTJOIN(" ",FALSE,Sales[[#This Row],[Subscription Type]],Sales[[#This Row],[Upsell Priority]],TEXT(Sales[[#This Row],[Current Upsell $]],"$#")),"")</f>
        <v/>
      </c>
    </row>
    <row r="1596" spans="1:18" x14ac:dyDescent="0.25">
      <c r="A1596">
        <v>100114</v>
      </c>
      <c r="B1596" t="s">
        <v>1</v>
      </c>
      <c r="D1596" s="1"/>
      <c r="E1596" s="1"/>
      <c r="F1596">
        <v>16</v>
      </c>
      <c r="G1596">
        <v>63</v>
      </c>
      <c r="H1596" s="1">
        <v>44075</v>
      </c>
      <c r="I1596" s="1">
        <v>44378</v>
      </c>
      <c r="J1596">
        <v>10</v>
      </c>
      <c r="K1596">
        <v>0</v>
      </c>
      <c r="L1596" s="1">
        <v>44105</v>
      </c>
      <c r="M1596">
        <v>400</v>
      </c>
      <c r="N1596" s="11">
        <f>_xlfn.SWITCH(Sales[[#This Row],[Subscription Type]],"Basic",10,"Premium",10,"Business",25,"Enterprise",27)</f>
        <v>25</v>
      </c>
      <c r="O1596">
        <f>IF(Sales[[#This Row],[Number of Users]]-Sales[[#This Row],[Licenses Bought]]&lt;0,0,Sales[[#This Row],[Number of Users]]-Sales[[#This Row],[Licenses Bought]])</f>
        <v>47</v>
      </c>
      <c r="P1596" s="3">
        <f>IF(Sales[[#This Row],[Sales Month]]=MAX(Sales[Sales Month]),Sales[[#This Row],[Upsell $ Per Non-Paying User]]*Sales[[#This Row],[Non-Paying Users]],0)</f>
        <v>0</v>
      </c>
      <c r="Q1596" t="str">
        <f>_xlfn.IFS(Sales[[#This Row],[Current Upsell $]]=0," ",Sales[[#This Row],[Current Upsell $]]&gt;=400,"High",Sales[[#This Row],[Current Upsell $]]&gt;=100,"Medium",Sales[[#This Row],[Current Upsell $]]&lt;100,"Low")</f>
        <v xml:space="preserve"> </v>
      </c>
      <c r="R1596" t="str">
        <f>IF(Sales[[#This Row],[Current Upsell $]]&gt;0,_xlfn.TEXTJOIN(" ",FALSE,Sales[[#This Row],[Subscription Type]],Sales[[#This Row],[Upsell Priority]],TEXT(Sales[[#This Row],[Current Upsell $]],"$#")),"")</f>
        <v/>
      </c>
    </row>
    <row r="1597" spans="1:18" x14ac:dyDescent="0.25">
      <c r="A1597">
        <v>100111</v>
      </c>
      <c r="B1597" t="s">
        <v>1</v>
      </c>
      <c r="D1597" s="1"/>
      <c r="E1597" s="1"/>
      <c r="F1597">
        <v>25</v>
      </c>
      <c r="G1597">
        <v>70</v>
      </c>
      <c r="H1597" s="1">
        <v>44075</v>
      </c>
      <c r="I1597" s="1">
        <v>44378</v>
      </c>
      <c r="J1597">
        <v>10</v>
      </c>
      <c r="K1597">
        <v>0</v>
      </c>
      <c r="L1597" s="1">
        <v>44105</v>
      </c>
      <c r="M1597">
        <v>625</v>
      </c>
      <c r="N1597" s="11">
        <f>_xlfn.SWITCH(Sales[[#This Row],[Subscription Type]],"Basic",10,"Premium",10,"Business",25,"Enterprise",27)</f>
        <v>25</v>
      </c>
      <c r="O1597">
        <f>IF(Sales[[#This Row],[Number of Users]]-Sales[[#This Row],[Licenses Bought]]&lt;0,0,Sales[[#This Row],[Number of Users]]-Sales[[#This Row],[Licenses Bought]])</f>
        <v>45</v>
      </c>
      <c r="P1597" s="3">
        <f>IF(Sales[[#This Row],[Sales Month]]=MAX(Sales[Sales Month]),Sales[[#This Row],[Upsell $ Per Non-Paying User]]*Sales[[#This Row],[Non-Paying Users]],0)</f>
        <v>0</v>
      </c>
      <c r="Q1597" t="str">
        <f>_xlfn.IFS(Sales[[#This Row],[Current Upsell $]]=0," ",Sales[[#This Row],[Current Upsell $]]&gt;=400,"High",Sales[[#This Row],[Current Upsell $]]&gt;=100,"Medium",Sales[[#This Row],[Current Upsell $]]&lt;100,"Low")</f>
        <v xml:space="preserve"> </v>
      </c>
      <c r="R1597" t="str">
        <f>IF(Sales[[#This Row],[Current Upsell $]]&gt;0,_xlfn.TEXTJOIN(" ",FALSE,Sales[[#This Row],[Subscription Type]],Sales[[#This Row],[Upsell Priority]],TEXT(Sales[[#This Row],[Current Upsell $]],"$#")),"")</f>
        <v/>
      </c>
    </row>
    <row r="1598" spans="1:18" x14ac:dyDescent="0.25">
      <c r="A1598">
        <v>100008</v>
      </c>
      <c r="B1598" t="s">
        <v>0</v>
      </c>
      <c r="D1598" s="1"/>
      <c r="E1598" s="1"/>
      <c r="F1598">
        <v>1</v>
      </c>
      <c r="G1598">
        <v>1</v>
      </c>
      <c r="H1598" s="1">
        <v>43831</v>
      </c>
      <c r="I1598" s="1">
        <v>44378</v>
      </c>
      <c r="J1598">
        <v>18</v>
      </c>
      <c r="K1598">
        <v>0</v>
      </c>
      <c r="L1598" s="1">
        <v>44105</v>
      </c>
      <c r="M1598">
        <v>10</v>
      </c>
      <c r="N1598" s="11">
        <f>_xlfn.SWITCH(Sales[[#This Row],[Subscription Type]],"Basic",10,"Premium",10,"Business",25,"Enterprise",27)</f>
        <v>10</v>
      </c>
      <c r="O1598">
        <f>IF(Sales[[#This Row],[Number of Users]]-Sales[[#This Row],[Licenses Bought]]&lt;0,0,Sales[[#This Row],[Number of Users]]-Sales[[#This Row],[Licenses Bought]])</f>
        <v>0</v>
      </c>
      <c r="P1598" s="3">
        <f>IF(Sales[[#This Row],[Sales Month]]=MAX(Sales[Sales Month]),Sales[[#This Row],[Upsell $ Per Non-Paying User]]*Sales[[#This Row],[Non-Paying Users]],0)</f>
        <v>0</v>
      </c>
      <c r="Q1598" t="str">
        <f>_xlfn.IFS(Sales[[#This Row],[Current Upsell $]]=0," ",Sales[[#This Row],[Current Upsell $]]&gt;=400,"High",Sales[[#This Row],[Current Upsell $]]&gt;=100,"Medium",Sales[[#This Row],[Current Upsell $]]&lt;100,"Low")</f>
        <v xml:space="preserve"> </v>
      </c>
      <c r="R1598" t="str">
        <f>IF(Sales[[#This Row],[Current Upsell $]]&gt;0,_xlfn.TEXTJOIN(" ",FALSE,Sales[[#This Row],[Subscription Type]],Sales[[#This Row],[Upsell Priority]],TEXT(Sales[[#This Row],[Current Upsell $]],"$#")),"")</f>
        <v/>
      </c>
    </row>
    <row r="1599" spans="1:18" x14ac:dyDescent="0.25">
      <c r="A1599">
        <v>100113</v>
      </c>
      <c r="B1599" t="s">
        <v>1</v>
      </c>
      <c r="D1599" s="1"/>
      <c r="E1599" s="1"/>
      <c r="F1599">
        <v>14</v>
      </c>
      <c r="G1599">
        <v>58</v>
      </c>
      <c r="H1599" s="1">
        <v>44075</v>
      </c>
      <c r="I1599" s="1">
        <v>44378</v>
      </c>
      <c r="J1599">
        <v>10</v>
      </c>
      <c r="K1599">
        <v>0</v>
      </c>
      <c r="L1599" s="1">
        <v>44105</v>
      </c>
      <c r="M1599">
        <v>350</v>
      </c>
      <c r="N1599" s="11">
        <f>_xlfn.SWITCH(Sales[[#This Row],[Subscription Type]],"Basic",10,"Premium",10,"Business",25,"Enterprise",27)</f>
        <v>25</v>
      </c>
      <c r="O1599">
        <f>IF(Sales[[#This Row],[Number of Users]]-Sales[[#This Row],[Licenses Bought]]&lt;0,0,Sales[[#This Row],[Number of Users]]-Sales[[#This Row],[Licenses Bought]])</f>
        <v>44</v>
      </c>
      <c r="P1599" s="3">
        <f>IF(Sales[[#This Row],[Sales Month]]=MAX(Sales[Sales Month]),Sales[[#This Row],[Upsell $ Per Non-Paying User]]*Sales[[#This Row],[Non-Paying Users]],0)</f>
        <v>0</v>
      </c>
      <c r="Q1599" t="str">
        <f>_xlfn.IFS(Sales[[#This Row],[Current Upsell $]]=0," ",Sales[[#This Row],[Current Upsell $]]&gt;=400,"High",Sales[[#This Row],[Current Upsell $]]&gt;=100,"Medium",Sales[[#This Row],[Current Upsell $]]&lt;100,"Low")</f>
        <v xml:space="preserve"> </v>
      </c>
      <c r="R1599" t="str">
        <f>IF(Sales[[#This Row],[Current Upsell $]]&gt;0,_xlfn.TEXTJOIN(" ",FALSE,Sales[[#This Row],[Subscription Type]],Sales[[#This Row],[Upsell Priority]],TEXT(Sales[[#This Row],[Current Upsell $]],"$#")),"")</f>
        <v/>
      </c>
    </row>
    <row r="1600" spans="1:18" x14ac:dyDescent="0.25">
      <c r="A1600">
        <v>100007</v>
      </c>
      <c r="B1600" t="s">
        <v>2</v>
      </c>
      <c r="C1600">
        <v>12</v>
      </c>
      <c r="D1600" s="1">
        <v>44378</v>
      </c>
      <c r="E1600" s="1">
        <v>44742</v>
      </c>
      <c r="F1600">
        <v>600</v>
      </c>
      <c r="G1600">
        <v>640</v>
      </c>
      <c r="H1600" s="1">
        <v>43831</v>
      </c>
      <c r="I1600" s="1">
        <v>44378</v>
      </c>
      <c r="J1600">
        <v>18</v>
      </c>
      <c r="K1600">
        <v>0</v>
      </c>
      <c r="L1600" s="1">
        <v>44105</v>
      </c>
      <c r="M1600">
        <v>18000</v>
      </c>
      <c r="N1600" s="11">
        <f>_xlfn.SWITCH(Sales[[#This Row],[Subscription Type]],"Basic",10,"Premium",10,"Business",25,"Enterprise",27)</f>
        <v>27</v>
      </c>
      <c r="O1600">
        <f>IF(Sales[[#This Row],[Number of Users]]-Sales[[#This Row],[Licenses Bought]]&lt;0,0,Sales[[#This Row],[Number of Users]]-Sales[[#This Row],[Licenses Bought]])</f>
        <v>40</v>
      </c>
      <c r="P1600" s="3">
        <f>IF(Sales[[#This Row],[Sales Month]]=MAX(Sales[Sales Month]),Sales[[#This Row],[Upsell $ Per Non-Paying User]]*Sales[[#This Row],[Non-Paying Users]],0)</f>
        <v>0</v>
      </c>
      <c r="Q1600" t="str">
        <f>_xlfn.IFS(Sales[[#This Row],[Current Upsell $]]=0," ",Sales[[#This Row],[Current Upsell $]]&gt;=400,"High",Sales[[#This Row],[Current Upsell $]]&gt;=100,"Medium",Sales[[#This Row],[Current Upsell $]]&lt;100,"Low")</f>
        <v xml:space="preserve"> </v>
      </c>
      <c r="R1600" t="str">
        <f>IF(Sales[[#This Row],[Current Upsell $]]&gt;0,_xlfn.TEXTJOIN(" ",FALSE,Sales[[#This Row],[Subscription Type]],Sales[[#This Row],[Upsell Priority]],TEXT(Sales[[#This Row],[Current Upsell $]],"$#")),"")</f>
        <v/>
      </c>
    </row>
    <row r="1601" spans="1:18" x14ac:dyDescent="0.25">
      <c r="A1601">
        <v>100009</v>
      </c>
      <c r="B1601" t="s">
        <v>1</v>
      </c>
      <c r="D1601" s="1"/>
      <c r="E1601" s="1"/>
      <c r="F1601">
        <v>52</v>
      </c>
      <c r="G1601">
        <v>62</v>
      </c>
      <c r="H1601" s="1">
        <v>43862</v>
      </c>
      <c r="I1601" s="1">
        <v>44378</v>
      </c>
      <c r="J1601">
        <v>17</v>
      </c>
      <c r="K1601">
        <v>0</v>
      </c>
      <c r="L1601" s="1">
        <v>44105</v>
      </c>
      <c r="M1601">
        <v>1300</v>
      </c>
      <c r="N1601" s="11">
        <f>_xlfn.SWITCH(Sales[[#This Row],[Subscription Type]],"Basic",10,"Premium",10,"Business",25,"Enterprise",27)</f>
        <v>25</v>
      </c>
      <c r="O1601">
        <f>IF(Sales[[#This Row],[Number of Users]]-Sales[[#This Row],[Licenses Bought]]&lt;0,0,Sales[[#This Row],[Number of Users]]-Sales[[#This Row],[Licenses Bought]])</f>
        <v>10</v>
      </c>
      <c r="P1601" s="3">
        <f>IF(Sales[[#This Row],[Sales Month]]=MAX(Sales[Sales Month]),Sales[[#This Row],[Upsell $ Per Non-Paying User]]*Sales[[#This Row],[Non-Paying Users]],0)</f>
        <v>0</v>
      </c>
      <c r="Q1601" t="str">
        <f>_xlfn.IFS(Sales[[#This Row],[Current Upsell $]]=0," ",Sales[[#This Row],[Current Upsell $]]&gt;=400,"High",Sales[[#This Row],[Current Upsell $]]&gt;=100,"Medium",Sales[[#This Row],[Current Upsell $]]&lt;100,"Low")</f>
        <v xml:space="preserve"> </v>
      </c>
      <c r="R1601" t="str">
        <f>IF(Sales[[#This Row],[Current Upsell $]]&gt;0,_xlfn.TEXTJOIN(" ",FALSE,Sales[[#This Row],[Subscription Type]],Sales[[#This Row],[Upsell Priority]],TEXT(Sales[[#This Row],[Current Upsell $]],"$#")),"")</f>
        <v/>
      </c>
    </row>
    <row r="1602" spans="1:18" x14ac:dyDescent="0.25">
      <c r="A1602">
        <v>100011</v>
      </c>
      <c r="B1602" t="s">
        <v>1</v>
      </c>
      <c r="D1602" s="1"/>
      <c r="E1602" s="1"/>
      <c r="F1602">
        <v>37</v>
      </c>
      <c r="G1602">
        <v>44</v>
      </c>
      <c r="H1602" s="1">
        <v>43891</v>
      </c>
      <c r="I1602" s="1">
        <v>44378</v>
      </c>
      <c r="J1602">
        <v>16</v>
      </c>
      <c r="K1602">
        <v>0</v>
      </c>
      <c r="L1602" s="1">
        <v>44105</v>
      </c>
      <c r="M1602">
        <v>925</v>
      </c>
      <c r="N1602" s="11">
        <f>_xlfn.SWITCH(Sales[[#This Row],[Subscription Type]],"Basic",10,"Premium",10,"Business",25,"Enterprise",27)</f>
        <v>25</v>
      </c>
      <c r="O1602">
        <f>IF(Sales[[#This Row],[Number of Users]]-Sales[[#This Row],[Licenses Bought]]&lt;0,0,Sales[[#This Row],[Number of Users]]-Sales[[#This Row],[Licenses Bought]])</f>
        <v>7</v>
      </c>
      <c r="P1602" s="3">
        <f>IF(Sales[[#This Row],[Sales Month]]=MAX(Sales[Sales Month]),Sales[[#This Row],[Upsell $ Per Non-Paying User]]*Sales[[#This Row],[Non-Paying Users]],0)</f>
        <v>0</v>
      </c>
      <c r="Q1602" t="str">
        <f>_xlfn.IFS(Sales[[#This Row],[Current Upsell $]]=0," ",Sales[[#This Row],[Current Upsell $]]&gt;=400,"High",Sales[[#This Row],[Current Upsell $]]&gt;=100,"Medium",Sales[[#This Row],[Current Upsell $]]&lt;100,"Low")</f>
        <v xml:space="preserve"> </v>
      </c>
      <c r="R1602" t="str">
        <f>IF(Sales[[#This Row],[Current Upsell $]]&gt;0,_xlfn.TEXTJOIN(" ",FALSE,Sales[[#This Row],[Subscription Type]],Sales[[#This Row],[Upsell Priority]],TEXT(Sales[[#This Row],[Current Upsell $]],"$#")),"")</f>
        <v/>
      </c>
    </row>
    <row r="1603" spans="1:18" x14ac:dyDescent="0.25">
      <c r="A1603">
        <v>100012</v>
      </c>
      <c r="B1603" t="s">
        <v>0</v>
      </c>
      <c r="D1603" s="1"/>
      <c r="E1603" s="1"/>
      <c r="F1603">
        <v>32</v>
      </c>
      <c r="G1603">
        <v>39</v>
      </c>
      <c r="H1603" s="1">
        <v>43891</v>
      </c>
      <c r="I1603" s="1">
        <v>44378</v>
      </c>
      <c r="J1603">
        <v>16</v>
      </c>
      <c r="K1603">
        <v>0</v>
      </c>
      <c r="L1603" s="1">
        <v>44105</v>
      </c>
      <c r="M1603">
        <v>320</v>
      </c>
      <c r="N1603" s="11">
        <f>_xlfn.SWITCH(Sales[[#This Row],[Subscription Type]],"Basic",10,"Premium",10,"Business",25,"Enterprise",27)</f>
        <v>10</v>
      </c>
      <c r="O1603">
        <f>IF(Sales[[#This Row],[Number of Users]]-Sales[[#This Row],[Licenses Bought]]&lt;0,0,Sales[[#This Row],[Number of Users]]-Sales[[#This Row],[Licenses Bought]])</f>
        <v>7</v>
      </c>
      <c r="P1603" s="3">
        <f>IF(Sales[[#This Row],[Sales Month]]=MAX(Sales[Sales Month]),Sales[[#This Row],[Upsell $ Per Non-Paying User]]*Sales[[#This Row],[Non-Paying Users]],0)</f>
        <v>0</v>
      </c>
      <c r="Q1603" t="str">
        <f>_xlfn.IFS(Sales[[#This Row],[Current Upsell $]]=0," ",Sales[[#This Row],[Current Upsell $]]&gt;=400,"High",Sales[[#This Row],[Current Upsell $]]&gt;=100,"Medium",Sales[[#This Row],[Current Upsell $]]&lt;100,"Low")</f>
        <v xml:space="preserve"> </v>
      </c>
      <c r="R1603" t="str">
        <f>IF(Sales[[#This Row],[Current Upsell $]]&gt;0,_xlfn.TEXTJOIN(" ",FALSE,Sales[[#This Row],[Subscription Type]],Sales[[#This Row],[Upsell Priority]],TEXT(Sales[[#This Row],[Current Upsell $]],"$#")),"")</f>
        <v/>
      </c>
    </row>
    <row r="1604" spans="1:18" x14ac:dyDescent="0.25">
      <c r="A1604">
        <v>100013</v>
      </c>
      <c r="B1604" t="s">
        <v>0</v>
      </c>
      <c r="F1604">
        <v>11</v>
      </c>
      <c r="G1604">
        <v>15</v>
      </c>
      <c r="H1604" s="1">
        <v>43891</v>
      </c>
      <c r="I1604" s="1">
        <v>44256</v>
      </c>
      <c r="J1604">
        <v>12</v>
      </c>
      <c r="K1604">
        <v>3</v>
      </c>
      <c r="L1604" s="1">
        <v>44105</v>
      </c>
      <c r="M1604">
        <v>110</v>
      </c>
      <c r="N1604" s="11">
        <f>_xlfn.SWITCH(Sales[[#This Row],[Subscription Type]],"Basic",10,"Premium",10,"Business",25,"Enterprise",27)</f>
        <v>10</v>
      </c>
      <c r="O1604">
        <f>IF(Sales[[#This Row],[Number of Users]]-Sales[[#This Row],[Licenses Bought]]&lt;0,0,Sales[[#This Row],[Number of Users]]-Sales[[#This Row],[Licenses Bought]])</f>
        <v>4</v>
      </c>
      <c r="P1604" s="3">
        <f>IF(Sales[[#This Row],[Sales Month]]=MAX(Sales[Sales Month]),Sales[[#This Row],[Upsell $ Per Non-Paying User]]*Sales[[#This Row],[Non-Paying Users]],0)</f>
        <v>0</v>
      </c>
      <c r="Q1604" t="str">
        <f>_xlfn.IFS(Sales[[#This Row],[Current Upsell $]]=0," ",Sales[[#This Row],[Current Upsell $]]&gt;=400,"High",Sales[[#This Row],[Current Upsell $]]&gt;=100,"Medium",Sales[[#This Row],[Current Upsell $]]&lt;100,"Low")</f>
        <v xml:space="preserve"> </v>
      </c>
      <c r="R1604" t="str">
        <f>IF(Sales[[#This Row],[Current Upsell $]]&gt;0,_xlfn.TEXTJOIN(" ",FALSE,Sales[[#This Row],[Subscription Type]],Sales[[#This Row],[Upsell Priority]],TEXT(Sales[[#This Row],[Current Upsell $]],"$#")),"")</f>
        <v/>
      </c>
    </row>
    <row r="1605" spans="1:18" x14ac:dyDescent="0.25">
      <c r="A1605">
        <v>100014</v>
      </c>
      <c r="B1605" t="s">
        <v>0</v>
      </c>
      <c r="F1605">
        <v>3</v>
      </c>
      <c r="G1605">
        <v>4</v>
      </c>
      <c r="H1605" s="1">
        <v>43891</v>
      </c>
      <c r="I1605" s="1">
        <v>44166</v>
      </c>
      <c r="J1605">
        <v>9</v>
      </c>
      <c r="K1605">
        <v>6</v>
      </c>
      <c r="L1605" s="1">
        <v>44105</v>
      </c>
      <c r="M1605">
        <v>30</v>
      </c>
      <c r="N1605" s="11">
        <f>_xlfn.SWITCH(Sales[[#This Row],[Subscription Type]],"Basic",10,"Premium",10,"Business",25,"Enterprise",27)</f>
        <v>10</v>
      </c>
      <c r="O1605">
        <f>IF(Sales[[#This Row],[Number of Users]]-Sales[[#This Row],[Licenses Bought]]&lt;0,0,Sales[[#This Row],[Number of Users]]-Sales[[#This Row],[Licenses Bought]])</f>
        <v>1</v>
      </c>
      <c r="P1605" s="3">
        <f>IF(Sales[[#This Row],[Sales Month]]=MAX(Sales[Sales Month]),Sales[[#This Row],[Upsell $ Per Non-Paying User]]*Sales[[#This Row],[Non-Paying Users]],0)</f>
        <v>0</v>
      </c>
      <c r="Q1605" t="str">
        <f>_xlfn.IFS(Sales[[#This Row],[Current Upsell $]]=0," ",Sales[[#This Row],[Current Upsell $]]&gt;=400,"High",Sales[[#This Row],[Current Upsell $]]&gt;=100,"Medium",Sales[[#This Row],[Current Upsell $]]&lt;100,"Low")</f>
        <v xml:space="preserve"> </v>
      </c>
      <c r="R1605" t="str">
        <f>IF(Sales[[#This Row],[Current Upsell $]]&gt;0,_xlfn.TEXTJOIN(" ",FALSE,Sales[[#This Row],[Subscription Type]],Sales[[#This Row],[Upsell Priority]],TEXT(Sales[[#This Row],[Current Upsell $]],"$#")),"")</f>
        <v/>
      </c>
    </row>
    <row r="1606" spans="1:18" x14ac:dyDescent="0.25">
      <c r="A1606">
        <v>100016</v>
      </c>
      <c r="B1606" t="s">
        <v>3</v>
      </c>
      <c r="F1606">
        <v>0</v>
      </c>
      <c r="G1606">
        <v>1</v>
      </c>
      <c r="H1606" s="1">
        <v>43891</v>
      </c>
      <c r="I1606" s="1">
        <v>44348</v>
      </c>
      <c r="J1606">
        <v>15</v>
      </c>
      <c r="K1606">
        <v>0</v>
      </c>
      <c r="L1606" s="1">
        <v>44105</v>
      </c>
      <c r="M1606">
        <v>0</v>
      </c>
      <c r="N1606" s="11">
        <f>_xlfn.SWITCH(Sales[[#This Row],[Subscription Type]],"Basic",10,"Premium",10,"Business",25,"Enterprise",27)</f>
        <v>10</v>
      </c>
      <c r="O1606">
        <f>IF(Sales[[#This Row],[Number of Users]]-Sales[[#This Row],[Licenses Bought]]&lt;0,0,Sales[[#This Row],[Number of Users]]-Sales[[#This Row],[Licenses Bought]])</f>
        <v>1</v>
      </c>
      <c r="P1606" s="3">
        <f>IF(Sales[[#This Row],[Sales Month]]=MAX(Sales[Sales Month]),Sales[[#This Row],[Upsell $ Per Non-Paying User]]*Sales[[#This Row],[Non-Paying Users]],0)</f>
        <v>0</v>
      </c>
      <c r="Q1606" t="str">
        <f>_xlfn.IFS(Sales[[#This Row],[Current Upsell $]]=0," ",Sales[[#This Row],[Current Upsell $]]&gt;=400,"High",Sales[[#This Row],[Current Upsell $]]&gt;=100,"Medium",Sales[[#This Row],[Current Upsell $]]&lt;100,"Low")</f>
        <v xml:space="preserve"> </v>
      </c>
      <c r="R1606" t="str">
        <f>IF(Sales[[#This Row],[Current Upsell $]]&gt;0,_xlfn.TEXTJOIN(" ",FALSE,Sales[[#This Row],[Subscription Type]],Sales[[#This Row],[Upsell Priority]],TEXT(Sales[[#This Row],[Current Upsell $]],"$#")),"")</f>
        <v/>
      </c>
    </row>
    <row r="1607" spans="1:18" x14ac:dyDescent="0.25">
      <c r="A1607">
        <v>100117</v>
      </c>
      <c r="B1607" t="s">
        <v>1</v>
      </c>
      <c r="D1607" s="1"/>
      <c r="E1607" s="1"/>
      <c r="F1607">
        <v>10</v>
      </c>
      <c r="G1607">
        <v>43</v>
      </c>
      <c r="H1607" s="1">
        <v>44075</v>
      </c>
      <c r="I1607" s="1">
        <v>44378</v>
      </c>
      <c r="J1607">
        <v>10</v>
      </c>
      <c r="K1607">
        <v>0</v>
      </c>
      <c r="L1607" s="1">
        <v>44105</v>
      </c>
      <c r="M1607">
        <v>250</v>
      </c>
      <c r="N1607" s="11">
        <f>_xlfn.SWITCH(Sales[[#This Row],[Subscription Type]],"Basic",10,"Premium",10,"Business",25,"Enterprise",27)</f>
        <v>25</v>
      </c>
      <c r="O1607">
        <f>IF(Sales[[#This Row],[Number of Users]]-Sales[[#This Row],[Licenses Bought]]&lt;0,0,Sales[[#This Row],[Number of Users]]-Sales[[#This Row],[Licenses Bought]])</f>
        <v>33</v>
      </c>
      <c r="P1607" s="3">
        <f>IF(Sales[[#This Row],[Sales Month]]=MAX(Sales[Sales Month]),Sales[[#This Row],[Upsell $ Per Non-Paying User]]*Sales[[#This Row],[Non-Paying Users]],0)</f>
        <v>0</v>
      </c>
      <c r="Q1607" t="str">
        <f>_xlfn.IFS(Sales[[#This Row],[Current Upsell $]]=0," ",Sales[[#This Row],[Current Upsell $]]&gt;=400,"High",Sales[[#This Row],[Current Upsell $]]&gt;=100,"Medium",Sales[[#This Row],[Current Upsell $]]&lt;100,"Low")</f>
        <v xml:space="preserve"> </v>
      </c>
      <c r="R1607" t="str">
        <f>IF(Sales[[#This Row],[Current Upsell $]]&gt;0,_xlfn.TEXTJOIN(" ",FALSE,Sales[[#This Row],[Subscription Type]],Sales[[#This Row],[Upsell Priority]],TEXT(Sales[[#This Row],[Current Upsell $]],"$#")),"")</f>
        <v/>
      </c>
    </row>
    <row r="1608" spans="1:18" x14ac:dyDescent="0.25">
      <c r="A1608">
        <v>100018</v>
      </c>
      <c r="B1608" t="s">
        <v>1</v>
      </c>
      <c r="D1608" s="1"/>
      <c r="E1608" s="1"/>
      <c r="F1608">
        <v>58</v>
      </c>
      <c r="G1608">
        <v>64</v>
      </c>
      <c r="H1608" s="1">
        <v>43922</v>
      </c>
      <c r="I1608" s="1">
        <v>44378</v>
      </c>
      <c r="J1608">
        <v>15</v>
      </c>
      <c r="K1608">
        <v>0</v>
      </c>
      <c r="L1608" s="1">
        <v>44105</v>
      </c>
      <c r="M1608">
        <v>1450</v>
      </c>
      <c r="N1608" s="11">
        <f>_xlfn.SWITCH(Sales[[#This Row],[Subscription Type]],"Basic",10,"Premium",10,"Business",25,"Enterprise",27)</f>
        <v>25</v>
      </c>
      <c r="O1608">
        <f>IF(Sales[[#This Row],[Number of Users]]-Sales[[#This Row],[Licenses Bought]]&lt;0,0,Sales[[#This Row],[Number of Users]]-Sales[[#This Row],[Licenses Bought]])</f>
        <v>6</v>
      </c>
      <c r="P1608" s="3">
        <f>IF(Sales[[#This Row],[Sales Month]]=MAX(Sales[Sales Month]),Sales[[#This Row],[Upsell $ Per Non-Paying User]]*Sales[[#This Row],[Non-Paying Users]],0)</f>
        <v>0</v>
      </c>
      <c r="Q1608" t="str">
        <f>_xlfn.IFS(Sales[[#This Row],[Current Upsell $]]=0," ",Sales[[#This Row],[Current Upsell $]]&gt;=400,"High",Sales[[#This Row],[Current Upsell $]]&gt;=100,"Medium",Sales[[#This Row],[Current Upsell $]]&lt;100,"Low")</f>
        <v xml:space="preserve"> </v>
      </c>
      <c r="R1608" t="str">
        <f>IF(Sales[[#This Row],[Current Upsell $]]&gt;0,_xlfn.TEXTJOIN(" ",FALSE,Sales[[#This Row],[Subscription Type]],Sales[[#This Row],[Upsell Priority]],TEXT(Sales[[#This Row],[Current Upsell $]],"$#")),"")</f>
        <v/>
      </c>
    </row>
    <row r="1609" spans="1:18" x14ac:dyDescent="0.25">
      <c r="A1609">
        <v>100019</v>
      </c>
      <c r="B1609" t="s">
        <v>0</v>
      </c>
      <c r="D1609" s="1"/>
      <c r="E1609" s="1"/>
      <c r="F1609">
        <v>33</v>
      </c>
      <c r="G1609">
        <v>45</v>
      </c>
      <c r="H1609" s="1">
        <v>43922</v>
      </c>
      <c r="I1609" s="1">
        <v>44378</v>
      </c>
      <c r="J1609">
        <v>15</v>
      </c>
      <c r="K1609">
        <v>0</v>
      </c>
      <c r="L1609" s="1">
        <v>44105</v>
      </c>
      <c r="M1609">
        <v>330</v>
      </c>
      <c r="N1609" s="11">
        <f>_xlfn.SWITCH(Sales[[#This Row],[Subscription Type]],"Basic",10,"Premium",10,"Business",25,"Enterprise",27)</f>
        <v>10</v>
      </c>
      <c r="O1609">
        <f>IF(Sales[[#This Row],[Number of Users]]-Sales[[#This Row],[Licenses Bought]]&lt;0,0,Sales[[#This Row],[Number of Users]]-Sales[[#This Row],[Licenses Bought]])</f>
        <v>12</v>
      </c>
      <c r="P1609" s="3">
        <f>IF(Sales[[#This Row],[Sales Month]]=MAX(Sales[Sales Month]),Sales[[#This Row],[Upsell $ Per Non-Paying User]]*Sales[[#This Row],[Non-Paying Users]],0)</f>
        <v>0</v>
      </c>
      <c r="Q1609" t="str">
        <f>_xlfn.IFS(Sales[[#This Row],[Current Upsell $]]=0," ",Sales[[#This Row],[Current Upsell $]]&gt;=400,"High",Sales[[#This Row],[Current Upsell $]]&gt;=100,"Medium",Sales[[#This Row],[Current Upsell $]]&lt;100,"Low")</f>
        <v xml:space="preserve"> </v>
      </c>
      <c r="R1609" t="str">
        <f>IF(Sales[[#This Row],[Current Upsell $]]&gt;0,_xlfn.TEXTJOIN(" ",FALSE,Sales[[#This Row],[Subscription Type]],Sales[[#This Row],[Upsell Priority]],TEXT(Sales[[#This Row],[Current Upsell $]],"$#")),"")</f>
        <v/>
      </c>
    </row>
    <row r="1610" spans="1:18" x14ac:dyDescent="0.25">
      <c r="A1610">
        <v>100020</v>
      </c>
      <c r="B1610" t="s">
        <v>0</v>
      </c>
      <c r="D1610" s="1"/>
      <c r="E1610" s="1"/>
      <c r="F1610">
        <v>12</v>
      </c>
      <c r="G1610">
        <v>17</v>
      </c>
      <c r="H1610" s="1">
        <v>43922</v>
      </c>
      <c r="I1610" s="1">
        <v>44378</v>
      </c>
      <c r="J1610">
        <v>15</v>
      </c>
      <c r="K1610">
        <v>0</v>
      </c>
      <c r="L1610" s="1">
        <v>44105</v>
      </c>
      <c r="M1610">
        <v>120</v>
      </c>
      <c r="N1610" s="11">
        <f>_xlfn.SWITCH(Sales[[#This Row],[Subscription Type]],"Basic",10,"Premium",10,"Business",25,"Enterprise",27)</f>
        <v>10</v>
      </c>
      <c r="O1610">
        <f>IF(Sales[[#This Row],[Number of Users]]-Sales[[#This Row],[Licenses Bought]]&lt;0,0,Sales[[#This Row],[Number of Users]]-Sales[[#This Row],[Licenses Bought]])</f>
        <v>5</v>
      </c>
      <c r="P1610" s="3">
        <f>IF(Sales[[#This Row],[Sales Month]]=MAX(Sales[Sales Month]),Sales[[#This Row],[Upsell $ Per Non-Paying User]]*Sales[[#This Row],[Non-Paying Users]],0)</f>
        <v>0</v>
      </c>
      <c r="Q1610" t="str">
        <f>_xlfn.IFS(Sales[[#This Row],[Current Upsell $]]=0," ",Sales[[#This Row],[Current Upsell $]]&gt;=400,"High",Sales[[#This Row],[Current Upsell $]]&gt;=100,"Medium",Sales[[#This Row],[Current Upsell $]]&lt;100,"Low")</f>
        <v xml:space="preserve"> </v>
      </c>
      <c r="R1610" t="str">
        <f>IF(Sales[[#This Row],[Current Upsell $]]&gt;0,_xlfn.TEXTJOIN(" ",FALSE,Sales[[#This Row],[Subscription Type]],Sales[[#This Row],[Upsell Priority]],TEXT(Sales[[#This Row],[Current Upsell $]],"$#")),"")</f>
        <v/>
      </c>
    </row>
    <row r="1611" spans="1:18" x14ac:dyDescent="0.25">
      <c r="A1611">
        <v>100021</v>
      </c>
      <c r="B1611" t="s">
        <v>3</v>
      </c>
      <c r="F1611">
        <v>0</v>
      </c>
      <c r="G1611">
        <v>9</v>
      </c>
      <c r="H1611" s="1">
        <v>43922</v>
      </c>
      <c r="I1611" s="1">
        <v>44136</v>
      </c>
      <c r="J1611">
        <v>7</v>
      </c>
      <c r="K1611">
        <v>7</v>
      </c>
      <c r="L1611" s="1">
        <v>44105</v>
      </c>
      <c r="M1611">
        <v>0</v>
      </c>
      <c r="N1611" s="11">
        <f>_xlfn.SWITCH(Sales[[#This Row],[Subscription Type]],"Basic",10,"Premium",10,"Business",25,"Enterprise",27)</f>
        <v>10</v>
      </c>
      <c r="O1611">
        <f>IF(Sales[[#This Row],[Number of Users]]-Sales[[#This Row],[Licenses Bought]]&lt;0,0,Sales[[#This Row],[Number of Users]]-Sales[[#This Row],[Licenses Bought]])</f>
        <v>9</v>
      </c>
      <c r="P1611" s="3">
        <f>IF(Sales[[#This Row],[Sales Month]]=MAX(Sales[Sales Month]),Sales[[#This Row],[Upsell $ Per Non-Paying User]]*Sales[[#This Row],[Non-Paying Users]],0)</f>
        <v>0</v>
      </c>
      <c r="Q1611" t="str">
        <f>_xlfn.IFS(Sales[[#This Row],[Current Upsell $]]=0," ",Sales[[#This Row],[Current Upsell $]]&gt;=400,"High",Sales[[#This Row],[Current Upsell $]]&gt;=100,"Medium",Sales[[#This Row],[Current Upsell $]]&lt;100,"Low")</f>
        <v xml:space="preserve"> </v>
      </c>
      <c r="R1611" t="str">
        <f>IF(Sales[[#This Row],[Current Upsell $]]&gt;0,_xlfn.TEXTJOIN(" ",FALSE,Sales[[#This Row],[Subscription Type]],Sales[[#This Row],[Upsell Priority]],TEXT(Sales[[#This Row],[Current Upsell $]],"$#")),"")</f>
        <v/>
      </c>
    </row>
    <row r="1612" spans="1:18" x14ac:dyDescent="0.25">
      <c r="A1612">
        <v>100023</v>
      </c>
      <c r="B1612" t="s">
        <v>1</v>
      </c>
      <c r="F1612">
        <v>10</v>
      </c>
      <c r="G1612">
        <v>16</v>
      </c>
      <c r="H1612" s="1">
        <v>43922</v>
      </c>
      <c r="I1612" s="1">
        <v>44166</v>
      </c>
      <c r="J1612">
        <v>8</v>
      </c>
      <c r="K1612">
        <v>6</v>
      </c>
      <c r="L1612" s="1">
        <v>44105</v>
      </c>
      <c r="M1612">
        <v>250</v>
      </c>
      <c r="N1612" s="11">
        <f>_xlfn.SWITCH(Sales[[#This Row],[Subscription Type]],"Basic",10,"Premium",10,"Business",25,"Enterprise",27)</f>
        <v>25</v>
      </c>
      <c r="O1612">
        <f>IF(Sales[[#This Row],[Number of Users]]-Sales[[#This Row],[Licenses Bought]]&lt;0,0,Sales[[#This Row],[Number of Users]]-Sales[[#This Row],[Licenses Bought]])</f>
        <v>6</v>
      </c>
      <c r="P1612" s="3">
        <f>IF(Sales[[#This Row],[Sales Month]]=MAX(Sales[Sales Month]),Sales[[#This Row],[Upsell $ Per Non-Paying User]]*Sales[[#This Row],[Non-Paying Users]],0)</f>
        <v>0</v>
      </c>
      <c r="Q1612" t="str">
        <f>_xlfn.IFS(Sales[[#This Row],[Current Upsell $]]=0," ",Sales[[#This Row],[Current Upsell $]]&gt;=400,"High",Sales[[#This Row],[Current Upsell $]]&gt;=100,"Medium",Sales[[#This Row],[Current Upsell $]]&lt;100,"Low")</f>
        <v xml:space="preserve"> </v>
      </c>
      <c r="R1612" t="str">
        <f>IF(Sales[[#This Row],[Current Upsell $]]&gt;0,_xlfn.TEXTJOIN(" ",FALSE,Sales[[#This Row],[Subscription Type]],Sales[[#This Row],[Upsell Priority]],TEXT(Sales[[#This Row],[Current Upsell $]],"$#")),"")</f>
        <v/>
      </c>
    </row>
    <row r="1613" spans="1:18" x14ac:dyDescent="0.25">
      <c r="A1613">
        <v>100025</v>
      </c>
      <c r="B1613" t="s">
        <v>3</v>
      </c>
      <c r="F1613">
        <v>0</v>
      </c>
      <c r="G1613">
        <v>2</v>
      </c>
      <c r="H1613" s="1">
        <v>43922</v>
      </c>
      <c r="I1613" s="1">
        <v>44378</v>
      </c>
      <c r="J1613">
        <v>15</v>
      </c>
      <c r="K1613">
        <v>0</v>
      </c>
      <c r="L1613" s="1">
        <v>44105</v>
      </c>
      <c r="M1613">
        <v>0</v>
      </c>
      <c r="N1613" s="11">
        <f>_xlfn.SWITCH(Sales[[#This Row],[Subscription Type]],"Basic",10,"Premium",10,"Business",25,"Enterprise",27)</f>
        <v>10</v>
      </c>
      <c r="O1613">
        <f>IF(Sales[[#This Row],[Number of Users]]-Sales[[#This Row],[Licenses Bought]]&lt;0,0,Sales[[#This Row],[Number of Users]]-Sales[[#This Row],[Licenses Bought]])</f>
        <v>2</v>
      </c>
      <c r="P1613" s="3">
        <f>IF(Sales[[#This Row],[Sales Month]]=MAX(Sales[Sales Month]),Sales[[#This Row],[Upsell $ Per Non-Paying User]]*Sales[[#This Row],[Non-Paying Users]],0)</f>
        <v>0</v>
      </c>
      <c r="Q1613" t="str">
        <f>_xlfn.IFS(Sales[[#This Row],[Current Upsell $]]=0," ",Sales[[#This Row],[Current Upsell $]]&gt;=400,"High",Sales[[#This Row],[Current Upsell $]]&gt;=100,"Medium",Sales[[#This Row],[Current Upsell $]]&lt;100,"Low")</f>
        <v xml:space="preserve"> </v>
      </c>
      <c r="R1613" t="str">
        <f>IF(Sales[[#This Row],[Current Upsell $]]&gt;0,_xlfn.TEXTJOIN(" ",FALSE,Sales[[#This Row],[Subscription Type]],Sales[[#This Row],[Upsell Priority]],TEXT(Sales[[#This Row],[Current Upsell $]],"$#")),"")</f>
        <v/>
      </c>
    </row>
    <row r="1614" spans="1:18" x14ac:dyDescent="0.25">
      <c r="A1614">
        <v>100026</v>
      </c>
      <c r="B1614" t="s">
        <v>0</v>
      </c>
      <c r="D1614" s="1"/>
      <c r="E1614" s="1"/>
      <c r="F1614">
        <v>27</v>
      </c>
      <c r="G1614">
        <v>30</v>
      </c>
      <c r="H1614" s="1">
        <v>43952</v>
      </c>
      <c r="I1614" s="1">
        <v>44378</v>
      </c>
      <c r="J1614">
        <v>14</v>
      </c>
      <c r="K1614">
        <v>0</v>
      </c>
      <c r="L1614" s="1">
        <v>44105</v>
      </c>
      <c r="M1614">
        <v>270</v>
      </c>
      <c r="N1614" s="11">
        <f>_xlfn.SWITCH(Sales[[#This Row],[Subscription Type]],"Basic",10,"Premium",10,"Business",25,"Enterprise",27)</f>
        <v>10</v>
      </c>
      <c r="O1614">
        <f>IF(Sales[[#This Row],[Number of Users]]-Sales[[#This Row],[Licenses Bought]]&lt;0,0,Sales[[#This Row],[Number of Users]]-Sales[[#This Row],[Licenses Bought]])</f>
        <v>3</v>
      </c>
      <c r="P1614" s="3">
        <f>IF(Sales[[#This Row],[Sales Month]]=MAX(Sales[Sales Month]),Sales[[#This Row],[Upsell $ Per Non-Paying User]]*Sales[[#This Row],[Non-Paying Users]],0)</f>
        <v>0</v>
      </c>
      <c r="Q1614" t="str">
        <f>_xlfn.IFS(Sales[[#This Row],[Current Upsell $]]=0," ",Sales[[#This Row],[Current Upsell $]]&gt;=400,"High",Sales[[#This Row],[Current Upsell $]]&gt;=100,"Medium",Sales[[#This Row],[Current Upsell $]]&lt;100,"Low")</f>
        <v xml:space="preserve"> </v>
      </c>
      <c r="R1614" t="str">
        <f>IF(Sales[[#This Row],[Current Upsell $]]&gt;0,_xlfn.TEXTJOIN(" ",FALSE,Sales[[#This Row],[Subscription Type]],Sales[[#This Row],[Upsell Priority]],TEXT(Sales[[#This Row],[Current Upsell $]],"$#")),"")</f>
        <v/>
      </c>
    </row>
    <row r="1615" spans="1:18" x14ac:dyDescent="0.25">
      <c r="A1615">
        <v>100027</v>
      </c>
      <c r="B1615" t="s">
        <v>1</v>
      </c>
      <c r="D1615" s="1"/>
      <c r="E1615" s="1"/>
      <c r="F1615">
        <v>26</v>
      </c>
      <c r="G1615">
        <v>24</v>
      </c>
      <c r="H1615" s="1">
        <v>43952</v>
      </c>
      <c r="I1615" s="1">
        <v>44378</v>
      </c>
      <c r="J1615">
        <v>14</v>
      </c>
      <c r="K1615">
        <v>0</v>
      </c>
      <c r="L1615" s="1">
        <v>44105</v>
      </c>
      <c r="M1615">
        <v>650</v>
      </c>
      <c r="N1615" s="11">
        <f>_xlfn.SWITCH(Sales[[#This Row],[Subscription Type]],"Basic",10,"Premium",10,"Business",25,"Enterprise",27)</f>
        <v>25</v>
      </c>
      <c r="O1615">
        <f>IF(Sales[[#This Row],[Number of Users]]-Sales[[#This Row],[Licenses Bought]]&lt;0,0,Sales[[#This Row],[Number of Users]]-Sales[[#This Row],[Licenses Bought]])</f>
        <v>0</v>
      </c>
      <c r="P1615" s="3">
        <f>IF(Sales[[#This Row],[Sales Month]]=MAX(Sales[Sales Month]),Sales[[#This Row],[Upsell $ Per Non-Paying User]]*Sales[[#This Row],[Non-Paying Users]],0)</f>
        <v>0</v>
      </c>
      <c r="Q1615" t="str">
        <f>_xlfn.IFS(Sales[[#This Row],[Current Upsell $]]=0," ",Sales[[#This Row],[Current Upsell $]]&gt;=400,"High",Sales[[#This Row],[Current Upsell $]]&gt;=100,"Medium",Sales[[#This Row],[Current Upsell $]]&lt;100,"Low")</f>
        <v xml:space="preserve"> </v>
      </c>
      <c r="R1615" t="str">
        <f>IF(Sales[[#This Row],[Current Upsell $]]&gt;0,_xlfn.TEXTJOIN(" ",FALSE,Sales[[#This Row],[Subscription Type]],Sales[[#This Row],[Upsell Priority]],TEXT(Sales[[#This Row],[Current Upsell $]],"$#")),"")</f>
        <v/>
      </c>
    </row>
    <row r="1616" spans="1:18" x14ac:dyDescent="0.25">
      <c r="A1616">
        <v>100028</v>
      </c>
      <c r="B1616" t="s">
        <v>0</v>
      </c>
      <c r="D1616" s="1"/>
      <c r="E1616" s="1"/>
      <c r="F1616">
        <v>25</v>
      </c>
      <c r="G1616">
        <v>36</v>
      </c>
      <c r="H1616" s="1">
        <v>43952</v>
      </c>
      <c r="I1616" s="1">
        <v>44378</v>
      </c>
      <c r="J1616">
        <v>14</v>
      </c>
      <c r="K1616">
        <v>0</v>
      </c>
      <c r="L1616" s="1">
        <v>44105</v>
      </c>
      <c r="M1616">
        <v>250</v>
      </c>
      <c r="N1616" s="11">
        <f>_xlfn.SWITCH(Sales[[#This Row],[Subscription Type]],"Basic",10,"Premium",10,"Business",25,"Enterprise",27)</f>
        <v>10</v>
      </c>
      <c r="O1616">
        <f>IF(Sales[[#This Row],[Number of Users]]-Sales[[#This Row],[Licenses Bought]]&lt;0,0,Sales[[#This Row],[Number of Users]]-Sales[[#This Row],[Licenses Bought]])</f>
        <v>11</v>
      </c>
      <c r="P1616" s="3">
        <f>IF(Sales[[#This Row],[Sales Month]]=MAX(Sales[Sales Month]),Sales[[#This Row],[Upsell $ Per Non-Paying User]]*Sales[[#This Row],[Non-Paying Users]],0)</f>
        <v>0</v>
      </c>
      <c r="Q1616" t="str">
        <f>_xlfn.IFS(Sales[[#This Row],[Current Upsell $]]=0," ",Sales[[#This Row],[Current Upsell $]]&gt;=400,"High",Sales[[#This Row],[Current Upsell $]]&gt;=100,"Medium",Sales[[#This Row],[Current Upsell $]]&lt;100,"Low")</f>
        <v xml:space="preserve"> </v>
      </c>
      <c r="R1616" t="str">
        <f>IF(Sales[[#This Row],[Current Upsell $]]&gt;0,_xlfn.TEXTJOIN(" ",FALSE,Sales[[#This Row],[Subscription Type]],Sales[[#This Row],[Upsell Priority]],TEXT(Sales[[#This Row],[Current Upsell $]],"$#")),"")</f>
        <v/>
      </c>
    </row>
    <row r="1617" spans="1:18" x14ac:dyDescent="0.25">
      <c r="A1617">
        <v>100030</v>
      </c>
      <c r="B1617" t="s">
        <v>3</v>
      </c>
      <c r="F1617">
        <v>0</v>
      </c>
      <c r="G1617">
        <v>7</v>
      </c>
      <c r="H1617" s="1">
        <v>43952</v>
      </c>
      <c r="I1617" s="1">
        <v>44378</v>
      </c>
      <c r="J1617">
        <v>14</v>
      </c>
      <c r="K1617">
        <v>0</v>
      </c>
      <c r="L1617" s="1">
        <v>44105</v>
      </c>
      <c r="M1617">
        <v>0</v>
      </c>
      <c r="N1617" s="11">
        <f>_xlfn.SWITCH(Sales[[#This Row],[Subscription Type]],"Basic",10,"Premium",10,"Business",25,"Enterprise",27)</f>
        <v>10</v>
      </c>
      <c r="O1617">
        <f>IF(Sales[[#This Row],[Number of Users]]-Sales[[#This Row],[Licenses Bought]]&lt;0,0,Sales[[#This Row],[Number of Users]]-Sales[[#This Row],[Licenses Bought]])</f>
        <v>7</v>
      </c>
      <c r="P1617" s="3">
        <f>IF(Sales[[#This Row],[Sales Month]]=MAX(Sales[Sales Month]),Sales[[#This Row],[Upsell $ Per Non-Paying User]]*Sales[[#This Row],[Non-Paying Users]],0)</f>
        <v>0</v>
      </c>
      <c r="Q1617" t="str">
        <f>_xlfn.IFS(Sales[[#This Row],[Current Upsell $]]=0," ",Sales[[#This Row],[Current Upsell $]]&gt;=400,"High",Sales[[#This Row],[Current Upsell $]]&gt;=100,"Medium",Sales[[#This Row],[Current Upsell $]]&lt;100,"Low")</f>
        <v xml:space="preserve"> </v>
      </c>
      <c r="R1617" t="str">
        <f>IF(Sales[[#This Row],[Current Upsell $]]&gt;0,_xlfn.TEXTJOIN(" ",FALSE,Sales[[#This Row],[Subscription Type]],Sales[[#This Row],[Upsell Priority]],TEXT(Sales[[#This Row],[Current Upsell $]],"$#")),"")</f>
        <v/>
      </c>
    </row>
    <row r="1618" spans="1:18" x14ac:dyDescent="0.25">
      <c r="A1618">
        <v>100031</v>
      </c>
      <c r="B1618" t="s">
        <v>3</v>
      </c>
      <c r="F1618">
        <v>0</v>
      </c>
      <c r="G1618">
        <v>7</v>
      </c>
      <c r="H1618" s="1">
        <v>43952</v>
      </c>
      <c r="I1618" s="1">
        <v>44378</v>
      </c>
      <c r="J1618">
        <v>14</v>
      </c>
      <c r="K1618">
        <v>0</v>
      </c>
      <c r="L1618" s="1">
        <v>44105</v>
      </c>
      <c r="M1618">
        <v>0</v>
      </c>
      <c r="N1618" s="11">
        <f>_xlfn.SWITCH(Sales[[#This Row],[Subscription Type]],"Basic",10,"Premium",10,"Business",25,"Enterprise",27)</f>
        <v>10</v>
      </c>
      <c r="O1618">
        <f>IF(Sales[[#This Row],[Number of Users]]-Sales[[#This Row],[Licenses Bought]]&lt;0,0,Sales[[#This Row],[Number of Users]]-Sales[[#This Row],[Licenses Bought]])</f>
        <v>7</v>
      </c>
      <c r="P1618" s="3">
        <f>IF(Sales[[#This Row],[Sales Month]]=MAX(Sales[Sales Month]),Sales[[#This Row],[Upsell $ Per Non-Paying User]]*Sales[[#This Row],[Non-Paying Users]],0)</f>
        <v>0</v>
      </c>
      <c r="Q1618" t="str">
        <f>_xlfn.IFS(Sales[[#This Row],[Current Upsell $]]=0," ",Sales[[#This Row],[Current Upsell $]]&gt;=400,"High",Sales[[#This Row],[Current Upsell $]]&gt;=100,"Medium",Sales[[#This Row],[Current Upsell $]]&lt;100,"Low")</f>
        <v xml:space="preserve"> </v>
      </c>
      <c r="R1618" t="str">
        <f>IF(Sales[[#This Row],[Current Upsell $]]&gt;0,_xlfn.TEXTJOIN(" ",FALSE,Sales[[#This Row],[Subscription Type]],Sales[[#This Row],[Upsell Priority]],TEXT(Sales[[#This Row],[Current Upsell $]],"$#")),"")</f>
        <v/>
      </c>
    </row>
    <row r="1619" spans="1:18" x14ac:dyDescent="0.25">
      <c r="A1619">
        <v>100032</v>
      </c>
      <c r="B1619" t="s">
        <v>3</v>
      </c>
      <c r="F1619">
        <v>0</v>
      </c>
      <c r="G1619">
        <v>6</v>
      </c>
      <c r="H1619" s="1">
        <v>43952</v>
      </c>
      <c r="I1619" s="1">
        <v>44256</v>
      </c>
      <c r="J1619">
        <v>10</v>
      </c>
      <c r="K1619">
        <v>3</v>
      </c>
      <c r="L1619" s="1">
        <v>44105</v>
      </c>
      <c r="M1619">
        <v>0</v>
      </c>
      <c r="N1619" s="11">
        <f>_xlfn.SWITCH(Sales[[#This Row],[Subscription Type]],"Basic",10,"Premium",10,"Business",25,"Enterprise",27)</f>
        <v>10</v>
      </c>
      <c r="O1619">
        <f>IF(Sales[[#This Row],[Number of Users]]-Sales[[#This Row],[Licenses Bought]]&lt;0,0,Sales[[#This Row],[Number of Users]]-Sales[[#This Row],[Licenses Bought]])</f>
        <v>6</v>
      </c>
      <c r="P1619" s="3">
        <f>IF(Sales[[#This Row],[Sales Month]]=MAX(Sales[Sales Month]),Sales[[#This Row],[Upsell $ Per Non-Paying User]]*Sales[[#This Row],[Non-Paying Users]],0)</f>
        <v>0</v>
      </c>
      <c r="Q1619" t="str">
        <f>_xlfn.IFS(Sales[[#This Row],[Current Upsell $]]=0," ",Sales[[#This Row],[Current Upsell $]]&gt;=400,"High",Sales[[#This Row],[Current Upsell $]]&gt;=100,"Medium",Sales[[#This Row],[Current Upsell $]]&lt;100,"Low")</f>
        <v xml:space="preserve"> </v>
      </c>
      <c r="R1619" t="str">
        <f>IF(Sales[[#This Row],[Current Upsell $]]&gt;0,_xlfn.TEXTJOIN(" ",FALSE,Sales[[#This Row],[Subscription Type]],Sales[[#This Row],[Upsell Priority]],TEXT(Sales[[#This Row],[Current Upsell $]],"$#")),"")</f>
        <v/>
      </c>
    </row>
    <row r="1620" spans="1:18" x14ac:dyDescent="0.25">
      <c r="A1620">
        <v>100033</v>
      </c>
      <c r="B1620" t="s">
        <v>3</v>
      </c>
      <c r="F1620">
        <v>0</v>
      </c>
      <c r="G1620">
        <v>2</v>
      </c>
      <c r="H1620" s="1">
        <v>43952</v>
      </c>
      <c r="I1620" s="1">
        <v>44228</v>
      </c>
      <c r="J1620">
        <v>9</v>
      </c>
      <c r="K1620">
        <v>4</v>
      </c>
      <c r="L1620" s="1">
        <v>44105</v>
      </c>
      <c r="M1620">
        <v>0</v>
      </c>
      <c r="N1620" s="11">
        <f>_xlfn.SWITCH(Sales[[#This Row],[Subscription Type]],"Basic",10,"Premium",10,"Business",25,"Enterprise",27)</f>
        <v>10</v>
      </c>
      <c r="O1620">
        <f>IF(Sales[[#This Row],[Number of Users]]-Sales[[#This Row],[Licenses Bought]]&lt;0,0,Sales[[#This Row],[Number of Users]]-Sales[[#This Row],[Licenses Bought]])</f>
        <v>2</v>
      </c>
      <c r="P1620" s="3">
        <f>IF(Sales[[#This Row],[Sales Month]]=MAX(Sales[Sales Month]),Sales[[#This Row],[Upsell $ Per Non-Paying User]]*Sales[[#This Row],[Non-Paying Users]],0)</f>
        <v>0</v>
      </c>
      <c r="Q1620" t="str">
        <f>_xlfn.IFS(Sales[[#This Row],[Current Upsell $]]=0," ",Sales[[#This Row],[Current Upsell $]]&gt;=400,"High",Sales[[#This Row],[Current Upsell $]]&gt;=100,"Medium",Sales[[#This Row],[Current Upsell $]]&lt;100,"Low")</f>
        <v xml:space="preserve"> </v>
      </c>
      <c r="R1620" t="str">
        <f>IF(Sales[[#This Row],[Current Upsell $]]&gt;0,_xlfn.TEXTJOIN(" ",FALSE,Sales[[#This Row],[Subscription Type]],Sales[[#This Row],[Upsell Priority]],TEXT(Sales[[#This Row],[Current Upsell $]],"$#")),"")</f>
        <v/>
      </c>
    </row>
    <row r="1621" spans="1:18" x14ac:dyDescent="0.25">
      <c r="A1621">
        <v>100034</v>
      </c>
      <c r="B1621" t="s">
        <v>3</v>
      </c>
      <c r="F1621">
        <v>0</v>
      </c>
      <c r="G1621">
        <v>2</v>
      </c>
      <c r="H1621" s="1">
        <v>43952</v>
      </c>
      <c r="I1621" s="1">
        <v>44317</v>
      </c>
      <c r="J1621">
        <v>12</v>
      </c>
      <c r="K1621">
        <v>1</v>
      </c>
      <c r="L1621" s="1">
        <v>44105</v>
      </c>
      <c r="M1621">
        <v>0</v>
      </c>
      <c r="N1621" s="11">
        <f>_xlfn.SWITCH(Sales[[#This Row],[Subscription Type]],"Basic",10,"Premium",10,"Business",25,"Enterprise",27)</f>
        <v>10</v>
      </c>
      <c r="O1621">
        <f>IF(Sales[[#This Row],[Number of Users]]-Sales[[#This Row],[Licenses Bought]]&lt;0,0,Sales[[#This Row],[Number of Users]]-Sales[[#This Row],[Licenses Bought]])</f>
        <v>2</v>
      </c>
      <c r="P1621" s="3">
        <f>IF(Sales[[#This Row],[Sales Month]]=MAX(Sales[Sales Month]),Sales[[#This Row],[Upsell $ Per Non-Paying User]]*Sales[[#This Row],[Non-Paying Users]],0)</f>
        <v>0</v>
      </c>
      <c r="Q1621" t="str">
        <f>_xlfn.IFS(Sales[[#This Row],[Current Upsell $]]=0," ",Sales[[#This Row],[Current Upsell $]]&gt;=400,"High",Sales[[#This Row],[Current Upsell $]]&gt;=100,"Medium",Sales[[#This Row],[Current Upsell $]]&lt;100,"Low")</f>
        <v xml:space="preserve"> </v>
      </c>
      <c r="R1621" t="str">
        <f>IF(Sales[[#This Row],[Current Upsell $]]&gt;0,_xlfn.TEXTJOIN(" ",FALSE,Sales[[#This Row],[Subscription Type]],Sales[[#This Row],[Upsell Priority]],TEXT(Sales[[#This Row],[Current Upsell $]],"$#")),"")</f>
        <v/>
      </c>
    </row>
    <row r="1622" spans="1:18" x14ac:dyDescent="0.25">
      <c r="A1622">
        <v>100035</v>
      </c>
      <c r="B1622" t="s">
        <v>3</v>
      </c>
      <c r="F1622">
        <v>0</v>
      </c>
      <c r="G1622">
        <v>2</v>
      </c>
      <c r="H1622" s="1">
        <v>43952</v>
      </c>
      <c r="I1622" s="1">
        <v>44228</v>
      </c>
      <c r="J1622">
        <v>9</v>
      </c>
      <c r="K1622">
        <v>4</v>
      </c>
      <c r="L1622" s="1">
        <v>44105</v>
      </c>
      <c r="M1622">
        <v>0</v>
      </c>
      <c r="N1622" s="11">
        <f>_xlfn.SWITCH(Sales[[#This Row],[Subscription Type]],"Basic",10,"Premium",10,"Business",25,"Enterprise",27)</f>
        <v>10</v>
      </c>
      <c r="O1622">
        <f>IF(Sales[[#This Row],[Number of Users]]-Sales[[#This Row],[Licenses Bought]]&lt;0,0,Sales[[#This Row],[Number of Users]]-Sales[[#This Row],[Licenses Bought]])</f>
        <v>2</v>
      </c>
      <c r="P1622" s="3">
        <f>IF(Sales[[#This Row],[Sales Month]]=MAX(Sales[Sales Month]),Sales[[#This Row],[Upsell $ Per Non-Paying User]]*Sales[[#This Row],[Non-Paying Users]],0)</f>
        <v>0</v>
      </c>
      <c r="Q1622" t="str">
        <f>_xlfn.IFS(Sales[[#This Row],[Current Upsell $]]=0," ",Sales[[#This Row],[Current Upsell $]]&gt;=400,"High",Sales[[#This Row],[Current Upsell $]]&gt;=100,"Medium",Sales[[#This Row],[Current Upsell $]]&lt;100,"Low")</f>
        <v xml:space="preserve"> </v>
      </c>
      <c r="R1622" t="str">
        <f>IF(Sales[[#This Row],[Current Upsell $]]&gt;0,_xlfn.TEXTJOIN(" ",FALSE,Sales[[#This Row],[Subscription Type]],Sales[[#This Row],[Upsell Priority]],TEXT(Sales[[#This Row],[Current Upsell $]],"$#")),"")</f>
        <v/>
      </c>
    </row>
    <row r="1623" spans="1:18" x14ac:dyDescent="0.25">
      <c r="A1623">
        <v>100036</v>
      </c>
      <c r="B1623" t="s">
        <v>0</v>
      </c>
      <c r="D1623" s="1"/>
      <c r="E1623" s="1"/>
      <c r="F1623">
        <v>1</v>
      </c>
      <c r="G1623">
        <v>2</v>
      </c>
      <c r="H1623" s="1">
        <v>43952</v>
      </c>
      <c r="I1623" s="1">
        <v>44378</v>
      </c>
      <c r="J1623">
        <v>14</v>
      </c>
      <c r="K1623">
        <v>0</v>
      </c>
      <c r="L1623" s="1">
        <v>44105</v>
      </c>
      <c r="M1623">
        <v>10</v>
      </c>
      <c r="N1623" s="11">
        <f>_xlfn.SWITCH(Sales[[#This Row],[Subscription Type]],"Basic",10,"Premium",10,"Business",25,"Enterprise",27)</f>
        <v>10</v>
      </c>
      <c r="O1623">
        <f>IF(Sales[[#This Row],[Number of Users]]-Sales[[#This Row],[Licenses Bought]]&lt;0,0,Sales[[#This Row],[Number of Users]]-Sales[[#This Row],[Licenses Bought]])</f>
        <v>1</v>
      </c>
      <c r="P1623" s="3">
        <f>IF(Sales[[#This Row],[Sales Month]]=MAX(Sales[Sales Month]),Sales[[#This Row],[Upsell $ Per Non-Paying User]]*Sales[[#This Row],[Non-Paying Users]],0)</f>
        <v>0</v>
      </c>
      <c r="Q1623" t="str">
        <f>_xlfn.IFS(Sales[[#This Row],[Current Upsell $]]=0," ",Sales[[#This Row],[Current Upsell $]]&gt;=400,"High",Sales[[#This Row],[Current Upsell $]]&gt;=100,"Medium",Sales[[#This Row],[Current Upsell $]]&lt;100,"Low")</f>
        <v xml:space="preserve"> </v>
      </c>
      <c r="R1623" t="str">
        <f>IF(Sales[[#This Row],[Current Upsell $]]&gt;0,_xlfn.TEXTJOIN(" ",FALSE,Sales[[#This Row],[Subscription Type]],Sales[[#This Row],[Upsell Priority]],TEXT(Sales[[#This Row],[Current Upsell $]],"$#")),"")</f>
        <v/>
      </c>
    </row>
    <row r="1624" spans="1:18" x14ac:dyDescent="0.25">
      <c r="A1624">
        <v>100037</v>
      </c>
      <c r="B1624" t="s">
        <v>0</v>
      </c>
      <c r="D1624" s="1"/>
      <c r="E1624" s="1"/>
      <c r="F1624">
        <v>53</v>
      </c>
      <c r="G1624">
        <v>56</v>
      </c>
      <c r="H1624" s="1">
        <v>43983</v>
      </c>
      <c r="I1624" s="1">
        <v>44378</v>
      </c>
      <c r="J1624">
        <v>13</v>
      </c>
      <c r="K1624">
        <v>0</v>
      </c>
      <c r="L1624" s="1">
        <v>44105</v>
      </c>
      <c r="M1624">
        <v>530</v>
      </c>
      <c r="N1624" s="11">
        <f>_xlfn.SWITCH(Sales[[#This Row],[Subscription Type]],"Basic",10,"Premium",10,"Business",25,"Enterprise",27)</f>
        <v>10</v>
      </c>
      <c r="O1624">
        <f>IF(Sales[[#This Row],[Number of Users]]-Sales[[#This Row],[Licenses Bought]]&lt;0,0,Sales[[#This Row],[Number of Users]]-Sales[[#This Row],[Licenses Bought]])</f>
        <v>3</v>
      </c>
      <c r="P1624" s="3">
        <f>IF(Sales[[#This Row],[Sales Month]]=MAX(Sales[Sales Month]),Sales[[#This Row],[Upsell $ Per Non-Paying User]]*Sales[[#This Row],[Non-Paying Users]],0)</f>
        <v>0</v>
      </c>
      <c r="Q1624" t="str">
        <f>_xlfn.IFS(Sales[[#This Row],[Current Upsell $]]=0," ",Sales[[#This Row],[Current Upsell $]]&gt;=400,"High",Sales[[#This Row],[Current Upsell $]]&gt;=100,"Medium",Sales[[#This Row],[Current Upsell $]]&lt;100,"Low")</f>
        <v xml:space="preserve"> </v>
      </c>
      <c r="R1624" t="str">
        <f>IF(Sales[[#This Row],[Current Upsell $]]&gt;0,_xlfn.TEXTJOIN(" ",FALSE,Sales[[#This Row],[Subscription Type]],Sales[[#This Row],[Upsell Priority]],TEXT(Sales[[#This Row],[Current Upsell $]],"$#")),"")</f>
        <v/>
      </c>
    </row>
    <row r="1625" spans="1:18" x14ac:dyDescent="0.25">
      <c r="A1625">
        <v>100148</v>
      </c>
      <c r="B1625" t="s">
        <v>3</v>
      </c>
      <c r="D1625" s="1"/>
      <c r="E1625" s="1"/>
      <c r="F1625">
        <v>0</v>
      </c>
      <c r="G1625">
        <v>69</v>
      </c>
      <c r="H1625" s="1">
        <v>44105</v>
      </c>
      <c r="I1625" s="1">
        <v>44378</v>
      </c>
      <c r="J1625">
        <v>9</v>
      </c>
      <c r="K1625">
        <v>0</v>
      </c>
      <c r="L1625" s="1">
        <v>44105</v>
      </c>
      <c r="M1625">
        <v>0</v>
      </c>
      <c r="N1625" s="11">
        <f>_xlfn.SWITCH(Sales[[#This Row],[Subscription Type]],"Basic",10,"Premium",10,"Business",25,"Enterprise",27)</f>
        <v>10</v>
      </c>
      <c r="O1625">
        <f>IF(Sales[[#This Row],[Number of Users]]-Sales[[#This Row],[Licenses Bought]]&lt;0,0,Sales[[#This Row],[Number of Users]]-Sales[[#This Row],[Licenses Bought]])</f>
        <v>69</v>
      </c>
      <c r="P1625" s="3">
        <f>IF(Sales[[#This Row],[Sales Month]]=MAX(Sales[Sales Month]),Sales[[#This Row],[Upsell $ Per Non-Paying User]]*Sales[[#This Row],[Non-Paying Users]],0)</f>
        <v>0</v>
      </c>
      <c r="Q1625" t="str">
        <f>_xlfn.IFS(Sales[[#This Row],[Current Upsell $]]=0," ",Sales[[#This Row],[Current Upsell $]]&gt;=400,"High",Sales[[#This Row],[Current Upsell $]]&gt;=100,"Medium",Sales[[#This Row],[Current Upsell $]]&lt;100,"Low")</f>
        <v xml:space="preserve"> </v>
      </c>
      <c r="R1625" t="str">
        <f>IF(Sales[[#This Row],[Current Upsell $]]&gt;0,_xlfn.TEXTJOIN(" ",FALSE,Sales[[#This Row],[Subscription Type]],Sales[[#This Row],[Upsell Priority]],TEXT(Sales[[#This Row],[Current Upsell $]],"$#")),"")</f>
        <v/>
      </c>
    </row>
    <row r="1626" spans="1:18" x14ac:dyDescent="0.25">
      <c r="A1626">
        <v>100038</v>
      </c>
      <c r="B1626" t="s">
        <v>1</v>
      </c>
      <c r="D1626" s="1"/>
      <c r="E1626" s="1"/>
      <c r="F1626">
        <v>52</v>
      </c>
      <c r="G1626">
        <v>52</v>
      </c>
      <c r="H1626" s="1">
        <v>43983</v>
      </c>
      <c r="I1626" s="1">
        <v>44378</v>
      </c>
      <c r="J1626">
        <v>13</v>
      </c>
      <c r="K1626">
        <v>0</v>
      </c>
      <c r="L1626" s="1">
        <v>44105</v>
      </c>
      <c r="M1626">
        <v>1300</v>
      </c>
      <c r="N1626" s="11">
        <f>_xlfn.SWITCH(Sales[[#This Row],[Subscription Type]],"Basic",10,"Premium",10,"Business",25,"Enterprise",27)</f>
        <v>25</v>
      </c>
      <c r="O1626">
        <f>IF(Sales[[#This Row],[Number of Users]]-Sales[[#This Row],[Licenses Bought]]&lt;0,0,Sales[[#This Row],[Number of Users]]-Sales[[#This Row],[Licenses Bought]])</f>
        <v>0</v>
      </c>
      <c r="P1626" s="3">
        <f>IF(Sales[[#This Row],[Sales Month]]=MAX(Sales[Sales Month]),Sales[[#This Row],[Upsell $ Per Non-Paying User]]*Sales[[#This Row],[Non-Paying Users]],0)</f>
        <v>0</v>
      </c>
      <c r="Q1626" t="str">
        <f>_xlfn.IFS(Sales[[#This Row],[Current Upsell $]]=0," ",Sales[[#This Row],[Current Upsell $]]&gt;=400,"High",Sales[[#This Row],[Current Upsell $]]&gt;=100,"Medium",Sales[[#This Row],[Current Upsell $]]&lt;100,"Low")</f>
        <v xml:space="preserve"> </v>
      </c>
      <c r="R1626" t="str">
        <f>IF(Sales[[#This Row],[Current Upsell $]]&gt;0,_xlfn.TEXTJOIN(" ",FALSE,Sales[[#This Row],[Subscription Type]],Sales[[#This Row],[Upsell Priority]],TEXT(Sales[[#This Row],[Current Upsell $]],"$#")),"")</f>
        <v/>
      </c>
    </row>
    <row r="1627" spans="1:18" x14ac:dyDescent="0.25">
      <c r="A1627">
        <v>100039</v>
      </c>
      <c r="B1627" t="s">
        <v>0</v>
      </c>
      <c r="D1627" s="1"/>
      <c r="E1627" s="1"/>
      <c r="F1627">
        <v>40</v>
      </c>
      <c r="G1627">
        <v>43</v>
      </c>
      <c r="H1627" s="1">
        <v>43983</v>
      </c>
      <c r="I1627" s="1">
        <v>44378</v>
      </c>
      <c r="J1627">
        <v>13</v>
      </c>
      <c r="K1627">
        <v>0</v>
      </c>
      <c r="L1627" s="1">
        <v>44105</v>
      </c>
      <c r="M1627">
        <v>400</v>
      </c>
      <c r="N1627" s="11">
        <f>_xlfn.SWITCH(Sales[[#This Row],[Subscription Type]],"Basic",10,"Premium",10,"Business",25,"Enterprise",27)</f>
        <v>10</v>
      </c>
      <c r="O1627">
        <f>IF(Sales[[#This Row],[Number of Users]]-Sales[[#This Row],[Licenses Bought]]&lt;0,0,Sales[[#This Row],[Number of Users]]-Sales[[#This Row],[Licenses Bought]])</f>
        <v>3</v>
      </c>
      <c r="P1627" s="3">
        <f>IF(Sales[[#This Row],[Sales Month]]=MAX(Sales[Sales Month]),Sales[[#This Row],[Upsell $ Per Non-Paying User]]*Sales[[#This Row],[Non-Paying Users]],0)</f>
        <v>0</v>
      </c>
      <c r="Q1627" t="str">
        <f>_xlfn.IFS(Sales[[#This Row],[Current Upsell $]]=0," ",Sales[[#This Row],[Current Upsell $]]&gt;=400,"High",Sales[[#This Row],[Current Upsell $]]&gt;=100,"Medium",Sales[[#This Row],[Current Upsell $]]&lt;100,"Low")</f>
        <v xml:space="preserve"> </v>
      </c>
      <c r="R1627" t="str">
        <f>IF(Sales[[#This Row],[Current Upsell $]]&gt;0,_xlfn.TEXTJOIN(" ",FALSE,Sales[[#This Row],[Subscription Type]],Sales[[#This Row],[Upsell Priority]],TEXT(Sales[[#This Row],[Current Upsell $]],"$#")),"")</f>
        <v/>
      </c>
    </row>
    <row r="1628" spans="1:18" x14ac:dyDescent="0.25">
      <c r="A1628">
        <v>100147</v>
      </c>
      <c r="B1628" t="s">
        <v>3</v>
      </c>
      <c r="D1628" s="1"/>
      <c r="E1628" s="1"/>
      <c r="F1628">
        <v>0</v>
      </c>
      <c r="G1628">
        <v>67</v>
      </c>
      <c r="H1628" s="1">
        <v>44105</v>
      </c>
      <c r="I1628" s="1">
        <v>44378</v>
      </c>
      <c r="J1628">
        <v>9</v>
      </c>
      <c r="K1628">
        <v>0</v>
      </c>
      <c r="L1628" s="1">
        <v>44105</v>
      </c>
      <c r="M1628">
        <v>0</v>
      </c>
      <c r="N1628" s="11">
        <f>_xlfn.SWITCH(Sales[[#This Row],[Subscription Type]],"Basic",10,"Premium",10,"Business",25,"Enterprise",27)</f>
        <v>10</v>
      </c>
      <c r="O1628">
        <f>IF(Sales[[#This Row],[Number of Users]]-Sales[[#This Row],[Licenses Bought]]&lt;0,0,Sales[[#This Row],[Number of Users]]-Sales[[#This Row],[Licenses Bought]])</f>
        <v>67</v>
      </c>
      <c r="P1628" s="3">
        <f>IF(Sales[[#This Row],[Sales Month]]=MAX(Sales[Sales Month]),Sales[[#This Row],[Upsell $ Per Non-Paying User]]*Sales[[#This Row],[Non-Paying Users]],0)</f>
        <v>0</v>
      </c>
      <c r="Q1628" t="str">
        <f>_xlfn.IFS(Sales[[#This Row],[Current Upsell $]]=0," ",Sales[[#This Row],[Current Upsell $]]&gt;=400,"High",Sales[[#This Row],[Current Upsell $]]&gt;=100,"Medium",Sales[[#This Row],[Current Upsell $]]&lt;100,"Low")</f>
        <v xml:space="preserve"> </v>
      </c>
      <c r="R1628" t="str">
        <f>IF(Sales[[#This Row],[Current Upsell $]]&gt;0,_xlfn.TEXTJOIN(" ",FALSE,Sales[[#This Row],[Subscription Type]],Sales[[#This Row],[Upsell Priority]],TEXT(Sales[[#This Row],[Current Upsell $]],"$#")),"")</f>
        <v/>
      </c>
    </row>
    <row r="1629" spans="1:18" x14ac:dyDescent="0.25">
      <c r="A1629">
        <v>100040</v>
      </c>
      <c r="B1629" t="s">
        <v>0</v>
      </c>
      <c r="D1629" s="1"/>
      <c r="E1629" s="1"/>
      <c r="F1629">
        <v>36</v>
      </c>
      <c r="G1629">
        <v>42</v>
      </c>
      <c r="H1629" s="1">
        <v>43983</v>
      </c>
      <c r="I1629" s="1">
        <v>44378</v>
      </c>
      <c r="J1629">
        <v>13</v>
      </c>
      <c r="K1629">
        <v>0</v>
      </c>
      <c r="L1629" s="1">
        <v>44105</v>
      </c>
      <c r="M1629">
        <v>360</v>
      </c>
      <c r="N1629" s="11">
        <f>_xlfn.SWITCH(Sales[[#This Row],[Subscription Type]],"Basic",10,"Premium",10,"Business",25,"Enterprise",27)</f>
        <v>10</v>
      </c>
      <c r="O1629">
        <f>IF(Sales[[#This Row],[Number of Users]]-Sales[[#This Row],[Licenses Bought]]&lt;0,0,Sales[[#This Row],[Number of Users]]-Sales[[#This Row],[Licenses Bought]])</f>
        <v>6</v>
      </c>
      <c r="P1629" s="3">
        <f>IF(Sales[[#This Row],[Sales Month]]=MAX(Sales[Sales Month]),Sales[[#This Row],[Upsell $ Per Non-Paying User]]*Sales[[#This Row],[Non-Paying Users]],0)</f>
        <v>0</v>
      </c>
      <c r="Q1629" t="str">
        <f>_xlfn.IFS(Sales[[#This Row],[Current Upsell $]]=0," ",Sales[[#This Row],[Current Upsell $]]&gt;=400,"High",Sales[[#This Row],[Current Upsell $]]&gt;=100,"Medium",Sales[[#This Row],[Current Upsell $]]&lt;100,"Low")</f>
        <v xml:space="preserve"> </v>
      </c>
      <c r="R1629" t="str">
        <f>IF(Sales[[#This Row],[Current Upsell $]]&gt;0,_xlfn.TEXTJOIN(" ",FALSE,Sales[[#This Row],[Subscription Type]],Sales[[#This Row],[Upsell Priority]],TEXT(Sales[[#This Row],[Current Upsell $]],"$#")),"")</f>
        <v/>
      </c>
    </row>
    <row r="1630" spans="1:18" x14ac:dyDescent="0.25">
      <c r="A1630">
        <v>100041</v>
      </c>
      <c r="B1630" t="s">
        <v>1</v>
      </c>
      <c r="D1630" s="1"/>
      <c r="E1630" s="1"/>
      <c r="F1630">
        <v>32</v>
      </c>
      <c r="G1630">
        <v>32</v>
      </c>
      <c r="H1630" s="1">
        <v>43983</v>
      </c>
      <c r="I1630" s="1">
        <v>44378</v>
      </c>
      <c r="J1630">
        <v>13</v>
      </c>
      <c r="K1630">
        <v>0</v>
      </c>
      <c r="L1630" s="1">
        <v>44105</v>
      </c>
      <c r="M1630">
        <v>800</v>
      </c>
      <c r="N1630" s="11">
        <f>_xlfn.SWITCH(Sales[[#This Row],[Subscription Type]],"Basic",10,"Premium",10,"Business",25,"Enterprise",27)</f>
        <v>25</v>
      </c>
      <c r="O1630">
        <f>IF(Sales[[#This Row],[Number of Users]]-Sales[[#This Row],[Licenses Bought]]&lt;0,0,Sales[[#This Row],[Number of Users]]-Sales[[#This Row],[Licenses Bought]])</f>
        <v>0</v>
      </c>
      <c r="P1630" s="3">
        <f>IF(Sales[[#This Row],[Sales Month]]=MAX(Sales[Sales Month]),Sales[[#This Row],[Upsell $ Per Non-Paying User]]*Sales[[#This Row],[Non-Paying Users]],0)</f>
        <v>0</v>
      </c>
      <c r="Q1630" t="str">
        <f>_xlfn.IFS(Sales[[#This Row],[Current Upsell $]]=0," ",Sales[[#This Row],[Current Upsell $]]&gt;=400,"High",Sales[[#This Row],[Current Upsell $]]&gt;=100,"Medium",Sales[[#This Row],[Current Upsell $]]&lt;100,"Low")</f>
        <v xml:space="preserve"> </v>
      </c>
      <c r="R1630" t="str">
        <f>IF(Sales[[#This Row],[Current Upsell $]]&gt;0,_xlfn.TEXTJOIN(" ",FALSE,Sales[[#This Row],[Subscription Type]],Sales[[#This Row],[Upsell Priority]],TEXT(Sales[[#This Row],[Current Upsell $]],"$#")),"")</f>
        <v/>
      </c>
    </row>
    <row r="1631" spans="1:18" x14ac:dyDescent="0.25">
      <c r="A1631">
        <v>100042</v>
      </c>
      <c r="B1631" t="s">
        <v>1</v>
      </c>
      <c r="D1631" s="1"/>
      <c r="E1631" s="1"/>
      <c r="F1631">
        <v>26</v>
      </c>
      <c r="G1631">
        <v>36</v>
      </c>
      <c r="H1631" s="1">
        <v>43983</v>
      </c>
      <c r="I1631" s="1">
        <v>44378</v>
      </c>
      <c r="J1631">
        <v>13</v>
      </c>
      <c r="K1631">
        <v>0</v>
      </c>
      <c r="L1631" s="1">
        <v>44105</v>
      </c>
      <c r="M1631">
        <v>650</v>
      </c>
      <c r="N1631" s="11">
        <f>_xlfn.SWITCH(Sales[[#This Row],[Subscription Type]],"Basic",10,"Premium",10,"Business",25,"Enterprise",27)</f>
        <v>25</v>
      </c>
      <c r="O1631">
        <f>IF(Sales[[#This Row],[Number of Users]]-Sales[[#This Row],[Licenses Bought]]&lt;0,0,Sales[[#This Row],[Number of Users]]-Sales[[#This Row],[Licenses Bought]])</f>
        <v>10</v>
      </c>
      <c r="P1631" s="3">
        <f>IF(Sales[[#This Row],[Sales Month]]=MAX(Sales[Sales Month]),Sales[[#This Row],[Upsell $ Per Non-Paying User]]*Sales[[#This Row],[Non-Paying Users]],0)</f>
        <v>0</v>
      </c>
      <c r="Q1631" t="str">
        <f>_xlfn.IFS(Sales[[#This Row],[Current Upsell $]]=0," ",Sales[[#This Row],[Current Upsell $]]&gt;=400,"High",Sales[[#This Row],[Current Upsell $]]&gt;=100,"Medium",Sales[[#This Row],[Current Upsell $]]&lt;100,"Low")</f>
        <v xml:space="preserve"> </v>
      </c>
      <c r="R1631" t="str">
        <f>IF(Sales[[#This Row],[Current Upsell $]]&gt;0,_xlfn.TEXTJOIN(" ",FALSE,Sales[[#This Row],[Subscription Type]],Sales[[#This Row],[Upsell Priority]],TEXT(Sales[[#This Row],[Current Upsell $]],"$#")),"")</f>
        <v/>
      </c>
    </row>
    <row r="1632" spans="1:18" x14ac:dyDescent="0.25">
      <c r="A1632">
        <v>100043</v>
      </c>
      <c r="B1632" t="s">
        <v>0</v>
      </c>
      <c r="D1632" s="1"/>
      <c r="E1632" s="1"/>
      <c r="F1632">
        <v>13</v>
      </c>
      <c r="G1632">
        <v>16</v>
      </c>
      <c r="H1632" s="1">
        <v>43983</v>
      </c>
      <c r="I1632" s="1">
        <v>44378</v>
      </c>
      <c r="J1632">
        <v>13</v>
      </c>
      <c r="K1632">
        <v>0</v>
      </c>
      <c r="L1632" s="1">
        <v>44105</v>
      </c>
      <c r="M1632">
        <v>130</v>
      </c>
      <c r="N1632" s="11">
        <f>_xlfn.SWITCH(Sales[[#This Row],[Subscription Type]],"Basic",10,"Premium",10,"Business",25,"Enterprise",27)</f>
        <v>10</v>
      </c>
      <c r="O1632">
        <f>IF(Sales[[#This Row],[Number of Users]]-Sales[[#This Row],[Licenses Bought]]&lt;0,0,Sales[[#This Row],[Number of Users]]-Sales[[#This Row],[Licenses Bought]])</f>
        <v>3</v>
      </c>
      <c r="P1632" s="3">
        <f>IF(Sales[[#This Row],[Sales Month]]=MAX(Sales[Sales Month]),Sales[[#This Row],[Upsell $ Per Non-Paying User]]*Sales[[#This Row],[Non-Paying Users]],0)</f>
        <v>0</v>
      </c>
      <c r="Q1632" t="str">
        <f>_xlfn.IFS(Sales[[#This Row],[Current Upsell $]]=0," ",Sales[[#This Row],[Current Upsell $]]&gt;=400,"High",Sales[[#This Row],[Current Upsell $]]&gt;=100,"Medium",Sales[[#This Row],[Current Upsell $]]&lt;100,"Low")</f>
        <v xml:space="preserve"> </v>
      </c>
      <c r="R1632" t="str">
        <f>IF(Sales[[#This Row],[Current Upsell $]]&gt;0,_xlfn.TEXTJOIN(" ",FALSE,Sales[[#This Row],[Subscription Type]],Sales[[#This Row],[Upsell Priority]],TEXT(Sales[[#This Row],[Current Upsell $]],"$#")),"")</f>
        <v/>
      </c>
    </row>
    <row r="1633" spans="1:18" x14ac:dyDescent="0.25">
      <c r="A1633">
        <v>100044</v>
      </c>
      <c r="B1633" t="s">
        <v>3</v>
      </c>
      <c r="F1633">
        <v>0</v>
      </c>
      <c r="G1633">
        <v>11</v>
      </c>
      <c r="H1633" s="1">
        <v>43983</v>
      </c>
      <c r="I1633" s="1">
        <v>44348</v>
      </c>
      <c r="J1633">
        <v>12</v>
      </c>
      <c r="K1633">
        <v>0</v>
      </c>
      <c r="L1633" s="1">
        <v>44105</v>
      </c>
      <c r="M1633">
        <v>0</v>
      </c>
      <c r="N1633" s="11">
        <f>_xlfn.SWITCH(Sales[[#This Row],[Subscription Type]],"Basic",10,"Premium",10,"Business",25,"Enterprise",27)</f>
        <v>10</v>
      </c>
      <c r="O1633">
        <f>IF(Sales[[#This Row],[Number of Users]]-Sales[[#This Row],[Licenses Bought]]&lt;0,0,Sales[[#This Row],[Number of Users]]-Sales[[#This Row],[Licenses Bought]])</f>
        <v>11</v>
      </c>
      <c r="P1633" s="3">
        <f>IF(Sales[[#This Row],[Sales Month]]=MAX(Sales[Sales Month]),Sales[[#This Row],[Upsell $ Per Non-Paying User]]*Sales[[#This Row],[Non-Paying Users]],0)</f>
        <v>0</v>
      </c>
      <c r="Q1633" t="str">
        <f>_xlfn.IFS(Sales[[#This Row],[Current Upsell $]]=0," ",Sales[[#This Row],[Current Upsell $]]&gt;=400,"High",Sales[[#This Row],[Current Upsell $]]&gt;=100,"Medium",Sales[[#This Row],[Current Upsell $]]&lt;100,"Low")</f>
        <v xml:space="preserve"> </v>
      </c>
      <c r="R1633" t="str">
        <f>IF(Sales[[#This Row],[Current Upsell $]]&gt;0,_xlfn.TEXTJOIN(" ",FALSE,Sales[[#This Row],[Subscription Type]],Sales[[#This Row],[Upsell Priority]],TEXT(Sales[[#This Row],[Current Upsell $]],"$#")),"")</f>
        <v/>
      </c>
    </row>
    <row r="1634" spans="1:18" x14ac:dyDescent="0.25">
      <c r="A1634">
        <v>100045</v>
      </c>
      <c r="B1634" t="s">
        <v>1</v>
      </c>
      <c r="D1634" s="1"/>
      <c r="E1634" s="1"/>
      <c r="F1634">
        <v>9</v>
      </c>
      <c r="G1634">
        <v>11</v>
      </c>
      <c r="H1634" s="1">
        <v>43983</v>
      </c>
      <c r="I1634" s="1">
        <v>44378</v>
      </c>
      <c r="J1634">
        <v>13</v>
      </c>
      <c r="K1634">
        <v>0</v>
      </c>
      <c r="L1634" s="1">
        <v>44105</v>
      </c>
      <c r="M1634">
        <v>225</v>
      </c>
      <c r="N1634" s="11">
        <f>_xlfn.SWITCH(Sales[[#This Row],[Subscription Type]],"Basic",10,"Premium",10,"Business",25,"Enterprise",27)</f>
        <v>25</v>
      </c>
      <c r="O1634">
        <f>IF(Sales[[#This Row],[Number of Users]]-Sales[[#This Row],[Licenses Bought]]&lt;0,0,Sales[[#This Row],[Number of Users]]-Sales[[#This Row],[Licenses Bought]])</f>
        <v>2</v>
      </c>
      <c r="P1634" s="3">
        <f>IF(Sales[[#This Row],[Sales Month]]=MAX(Sales[Sales Month]),Sales[[#This Row],[Upsell $ Per Non-Paying User]]*Sales[[#This Row],[Non-Paying Users]],0)</f>
        <v>0</v>
      </c>
      <c r="Q1634" t="str">
        <f>_xlfn.IFS(Sales[[#This Row],[Current Upsell $]]=0," ",Sales[[#This Row],[Current Upsell $]]&gt;=400,"High",Sales[[#This Row],[Current Upsell $]]&gt;=100,"Medium",Sales[[#This Row],[Current Upsell $]]&lt;100,"Low")</f>
        <v xml:space="preserve"> </v>
      </c>
      <c r="R1634" t="str">
        <f>IF(Sales[[#This Row],[Current Upsell $]]&gt;0,_xlfn.TEXTJOIN(" ",FALSE,Sales[[#This Row],[Subscription Type]],Sales[[#This Row],[Upsell Priority]],TEXT(Sales[[#This Row],[Current Upsell $]],"$#")),"")</f>
        <v/>
      </c>
    </row>
    <row r="1635" spans="1:18" x14ac:dyDescent="0.25">
      <c r="A1635">
        <v>100047</v>
      </c>
      <c r="B1635" t="s">
        <v>3</v>
      </c>
      <c r="F1635">
        <v>0</v>
      </c>
      <c r="G1635">
        <v>8</v>
      </c>
      <c r="H1635" s="1">
        <v>43983</v>
      </c>
      <c r="I1635" s="1">
        <v>44197</v>
      </c>
      <c r="J1635">
        <v>7</v>
      </c>
      <c r="K1635">
        <v>5</v>
      </c>
      <c r="L1635" s="1">
        <v>44105</v>
      </c>
      <c r="M1635">
        <v>0</v>
      </c>
      <c r="N1635" s="11">
        <f>_xlfn.SWITCH(Sales[[#This Row],[Subscription Type]],"Basic",10,"Premium",10,"Business",25,"Enterprise",27)</f>
        <v>10</v>
      </c>
      <c r="O1635">
        <f>IF(Sales[[#This Row],[Number of Users]]-Sales[[#This Row],[Licenses Bought]]&lt;0,0,Sales[[#This Row],[Number of Users]]-Sales[[#This Row],[Licenses Bought]])</f>
        <v>8</v>
      </c>
      <c r="P1635" s="3">
        <f>IF(Sales[[#This Row],[Sales Month]]=MAX(Sales[Sales Month]),Sales[[#This Row],[Upsell $ Per Non-Paying User]]*Sales[[#This Row],[Non-Paying Users]],0)</f>
        <v>0</v>
      </c>
      <c r="Q1635" t="str">
        <f>_xlfn.IFS(Sales[[#This Row],[Current Upsell $]]=0," ",Sales[[#This Row],[Current Upsell $]]&gt;=400,"High",Sales[[#This Row],[Current Upsell $]]&gt;=100,"Medium",Sales[[#This Row],[Current Upsell $]]&lt;100,"Low")</f>
        <v xml:space="preserve"> </v>
      </c>
      <c r="R1635" t="str">
        <f>IF(Sales[[#This Row],[Current Upsell $]]&gt;0,_xlfn.TEXTJOIN(" ",FALSE,Sales[[#This Row],[Subscription Type]],Sales[[#This Row],[Upsell Priority]],TEXT(Sales[[#This Row],[Current Upsell $]],"$#")),"")</f>
        <v/>
      </c>
    </row>
    <row r="1636" spans="1:18" x14ac:dyDescent="0.25">
      <c r="A1636">
        <v>100048</v>
      </c>
      <c r="B1636" t="s">
        <v>0</v>
      </c>
      <c r="D1636" s="1"/>
      <c r="E1636" s="1"/>
      <c r="F1636">
        <v>6</v>
      </c>
      <c r="G1636">
        <v>8</v>
      </c>
      <c r="H1636" s="1">
        <v>43983</v>
      </c>
      <c r="I1636" s="1">
        <v>44378</v>
      </c>
      <c r="J1636">
        <v>13</v>
      </c>
      <c r="K1636">
        <v>0</v>
      </c>
      <c r="L1636" s="1">
        <v>44105</v>
      </c>
      <c r="M1636">
        <v>60</v>
      </c>
      <c r="N1636" s="11">
        <f>_xlfn.SWITCH(Sales[[#This Row],[Subscription Type]],"Basic",10,"Premium",10,"Business",25,"Enterprise",27)</f>
        <v>10</v>
      </c>
      <c r="O1636">
        <f>IF(Sales[[#This Row],[Number of Users]]-Sales[[#This Row],[Licenses Bought]]&lt;0,0,Sales[[#This Row],[Number of Users]]-Sales[[#This Row],[Licenses Bought]])</f>
        <v>2</v>
      </c>
      <c r="P1636" s="3">
        <f>IF(Sales[[#This Row],[Sales Month]]=MAX(Sales[Sales Month]),Sales[[#This Row],[Upsell $ Per Non-Paying User]]*Sales[[#This Row],[Non-Paying Users]],0)</f>
        <v>0</v>
      </c>
      <c r="Q1636" t="str">
        <f>_xlfn.IFS(Sales[[#This Row],[Current Upsell $]]=0," ",Sales[[#This Row],[Current Upsell $]]&gt;=400,"High",Sales[[#This Row],[Current Upsell $]]&gt;=100,"Medium",Sales[[#This Row],[Current Upsell $]]&lt;100,"Low")</f>
        <v xml:space="preserve"> </v>
      </c>
      <c r="R1636" t="str">
        <f>IF(Sales[[#This Row],[Current Upsell $]]&gt;0,_xlfn.TEXTJOIN(" ",FALSE,Sales[[#This Row],[Subscription Type]],Sales[[#This Row],[Upsell Priority]],TEXT(Sales[[#This Row],[Current Upsell $]],"$#")),"")</f>
        <v/>
      </c>
    </row>
    <row r="1637" spans="1:18" x14ac:dyDescent="0.25">
      <c r="A1637">
        <v>100049</v>
      </c>
      <c r="B1637" t="s">
        <v>3</v>
      </c>
      <c r="F1637">
        <v>0</v>
      </c>
      <c r="G1637">
        <v>7</v>
      </c>
      <c r="H1637" s="1">
        <v>43983</v>
      </c>
      <c r="I1637" s="1">
        <v>44378</v>
      </c>
      <c r="J1637">
        <v>13</v>
      </c>
      <c r="K1637">
        <v>0</v>
      </c>
      <c r="L1637" s="1">
        <v>44105</v>
      </c>
      <c r="M1637">
        <v>0</v>
      </c>
      <c r="N1637" s="11">
        <f>_xlfn.SWITCH(Sales[[#This Row],[Subscription Type]],"Basic",10,"Premium",10,"Business",25,"Enterprise",27)</f>
        <v>10</v>
      </c>
      <c r="O1637">
        <f>IF(Sales[[#This Row],[Number of Users]]-Sales[[#This Row],[Licenses Bought]]&lt;0,0,Sales[[#This Row],[Number of Users]]-Sales[[#This Row],[Licenses Bought]])</f>
        <v>7</v>
      </c>
      <c r="P1637" s="3">
        <f>IF(Sales[[#This Row],[Sales Month]]=MAX(Sales[Sales Month]),Sales[[#This Row],[Upsell $ Per Non-Paying User]]*Sales[[#This Row],[Non-Paying Users]],0)</f>
        <v>0</v>
      </c>
      <c r="Q1637" t="str">
        <f>_xlfn.IFS(Sales[[#This Row],[Current Upsell $]]=0," ",Sales[[#This Row],[Current Upsell $]]&gt;=400,"High",Sales[[#This Row],[Current Upsell $]]&gt;=100,"Medium",Sales[[#This Row],[Current Upsell $]]&lt;100,"Low")</f>
        <v xml:space="preserve"> </v>
      </c>
      <c r="R1637" t="str">
        <f>IF(Sales[[#This Row],[Current Upsell $]]&gt;0,_xlfn.TEXTJOIN(" ",FALSE,Sales[[#This Row],[Subscription Type]],Sales[[#This Row],[Upsell Priority]],TEXT(Sales[[#This Row],[Current Upsell $]],"$#")),"")</f>
        <v/>
      </c>
    </row>
    <row r="1638" spans="1:18" x14ac:dyDescent="0.25">
      <c r="A1638">
        <v>100050</v>
      </c>
      <c r="B1638" t="s">
        <v>0</v>
      </c>
      <c r="D1638" s="1"/>
      <c r="E1638" s="1"/>
      <c r="F1638">
        <v>5</v>
      </c>
      <c r="G1638">
        <v>6</v>
      </c>
      <c r="H1638" s="1">
        <v>43983</v>
      </c>
      <c r="I1638" s="1">
        <v>44378</v>
      </c>
      <c r="J1638">
        <v>13</v>
      </c>
      <c r="K1638">
        <v>0</v>
      </c>
      <c r="L1638" s="1">
        <v>44105</v>
      </c>
      <c r="M1638">
        <v>50</v>
      </c>
      <c r="N1638" s="11">
        <f>_xlfn.SWITCH(Sales[[#This Row],[Subscription Type]],"Basic",10,"Premium",10,"Business",25,"Enterprise",27)</f>
        <v>10</v>
      </c>
      <c r="O1638">
        <f>IF(Sales[[#This Row],[Number of Users]]-Sales[[#This Row],[Licenses Bought]]&lt;0,0,Sales[[#This Row],[Number of Users]]-Sales[[#This Row],[Licenses Bought]])</f>
        <v>1</v>
      </c>
      <c r="P1638" s="3">
        <f>IF(Sales[[#This Row],[Sales Month]]=MAX(Sales[Sales Month]),Sales[[#This Row],[Upsell $ Per Non-Paying User]]*Sales[[#This Row],[Non-Paying Users]],0)</f>
        <v>0</v>
      </c>
      <c r="Q1638" t="str">
        <f>_xlfn.IFS(Sales[[#This Row],[Current Upsell $]]=0," ",Sales[[#This Row],[Current Upsell $]]&gt;=400,"High",Sales[[#This Row],[Current Upsell $]]&gt;=100,"Medium",Sales[[#This Row],[Current Upsell $]]&lt;100,"Low")</f>
        <v xml:space="preserve"> </v>
      </c>
      <c r="R1638" t="str">
        <f>IF(Sales[[#This Row],[Current Upsell $]]&gt;0,_xlfn.TEXTJOIN(" ",FALSE,Sales[[#This Row],[Subscription Type]],Sales[[#This Row],[Upsell Priority]],TEXT(Sales[[#This Row],[Current Upsell $]],"$#")),"")</f>
        <v/>
      </c>
    </row>
    <row r="1639" spans="1:18" x14ac:dyDescent="0.25">
      <c r="A1639">
        <v>100051</v>
      </c>
      <c r="B1639" t="s">
        <v>3</v>
      </c>
      <c r="F1639">
        <v>0</v>
      </c>
      <c r="G1639">
        <v>3</v>
      </c>
      <c r="H1639" s="1">
        <v>43983</v>
      </c>
      <c r="I1639" s="1">
        <v>44105</v>
      </c>
      <c r="J1639">
        <v>4</v>
      </c>
      <c r="K1639">
        <v>8</v>
      </c>
      <c r="L1639" s="1">
        <v>44105</v>
      </c>
      <c r="M1639">
        <v>0</v>
      </c>
      <c r="N1639" s="11">
        <f>_xlfn.SWITCH(Sales[[#This Row],[Subscription Type]],"Basic",10,"Premium",10,"Business",25,"Enterprise",27)</f>
        <v>10</v>
      </c>
      <c r="O1639">
        <f>IF(Sales[[#This Row],[Number of Users]]-Sales[[#This Row],[Licenses Bought]]&lt;0,0,Sales[[#This Row],[Number of Users]]-Sales[[#This Row],[Licenses Bought]])</f>
        <v>3</v>
      </c>
      <c r="P1639" s="3">
        <f>IF(Sales[[#This Row],[Sales Month]]=MAX(Sales[Sales Month]),Sales[[#This Row],[Upsell $ Per Non-Paying User]]*Sales[[#This Row],[Non-Paying Users]],0)</f>
        <v>0</v>
      </c>
      <c r="Q1639" t="str">
        <f>_xlfn.IFS(Sales[[#This Row],[Current Upsell $]]=0," ",Sales[[#This Row],[Current Upsell $]]&gt;=400,"High",Sales[[#This Row],[Current Upsell $]]&gt;=100,"Medium",Sales[[#This Row],[Current Upsell $]]&lt;100,"Low")</f>
        <v xml:space="preserve"> </v>
      </c>
      <c r="R1639" t="str">
        <f>IF(Sales[[#This Row],[Current Upsell $]]&gt;0,_xlfn.TEXTJOIN(" ",FALSE,Sales[[#This Row],[Subscription Type]],Sales[[#This Row],[Upsell Priority]],TEXT(Sales[[#This Row],[Current Upsell $]],"$#")),"")</f>
        <v/>
      </c>
    </row>
    <row r="1640" spans="1:18" x14ac:dyDescent="0.25">
      <c r="A1640">
        <v>100054</v>
      </c>
      <c r="B1640" t="s">
        <v>3</v>
      </c>
      <c r="F1640">
        <v>0</v>
      </c>
      <c r="G1640">
        <v>2</v>
      </c>
      <c r="H1640" s="1">
        <v>43983</v>
      </c>
      <c r="I1640" s="1">
        <v>44317</v>
      </c>
      <c r="J1640">
        <v>11</v>
      </c>
      <c r="K1640">
        <v>1</v>
      </c>
      <c r="L1640" s="1">
        <v>44105</v>
      </c>
      <c r="M1640">
        <v>0</v>
      </c>
      <c r="N1640" s="11">
        <f>_xlfn.SWITCH(Sales[[#This Row],[Subscription Type]],"Basic",10,"Premium",10,"Business",25,"Enterprise",27)</f>
        <v>10</v>
      </c>
      <c r="O1640">
        <f>IF(Sales[[#This Row],[Number of Users]]-Sales[[#This Row],[Licenses Bought]]&lt;0,0,Sales[[#This Row],[Number of Users]]-Sales[[#This Row],[Licenses Bought]])</f>
        <v>2</v>
      </c>
      <c r="P1640" s="3">
        <f>IF(Sales[[#This Row],[Sales Month]]=MAX(Sales[Sales Month]),Sales[[#This Row],[Upsell $ Per Non-Paying User]]*Sales[[#This Row],[Non-Paying Users]],0)</f>
        <v>0</v>
      </c>
      <c r="Q1640" t="str">
        <f>_xlfn.IFS(Sales[[#This Row],[Current Upsell $]]=0," ",Sales[[#This Row],[Current Upsell $]]&gt;=400,"High",Sales[[#This Row],[Current Upsell $]]&gt;=100,"Medium",Sales[[#This Row],[Current Upsell $]]&lt;100,"Low")</f>
        <v xml:space="preserve"> </v>
      </c>
      <c r="R1640" t="str">
        <f>IF(Sales[[#This Row],[Current Upsell $]]&gt;0,_xlfn.TEXTJOIN(" ",FALSE,Sales[[#This Row],[Subscription Type]],Sales[[#This Row],[Upsell Priority]],TEXT(Sales[[#This Row],[Current Upsell $]],"$#")),"")</f>
        <v/>
      </c>
    </row>
    <row r="1641" spans="1:18" x14ac:dyDescent="0.25">
      <c r="A1641">
        <v>100055</v>
      </c>
      <c r="B1641" t="s">
        <v>3</v>
      </c>
      <c r="F1641">
        <v>0</v>
      </c>
      <c r="G1641">
        <v>2</v>
      </c>
      <c r="H1641" s="1">
        <v>43983</v>
      </c>
      <c r="I1641" s="1">
        <v>44228</v>
      </c>
      <c r="J1641">
        <v>8</v>
      </c>
      <c r="K1641">
        <v>4</v>
      </c>
      <c r="L1641" s="1">
        <v>44105</v>
      </c>
      <c r="M1641">
        <v>0</v>
      </c>
      <c r="N1641" s="11">
        <f>_xlfn.SWITCH(Sales[[#This Row],[Subscription Type]],"Basic",10,"Premium",10,"Business",25,"Enterprise",27)</f>
        <v>10</v>
      </c>
      <c r="O1641">
        <f>IF(Sales[[#This Row],[Number of Users]]-Sales[[#This Row],[Licenses Bought]]&lt;0,0,Sales[[#This Row],[Number of Users]]-Sales[[#This Row],[Licenses Bought]])</f>
        <v>2</v>
      </c>
      <c r="P1641" s="3">
        <f>IF(Sales[[#This Row],[Sales Month]]=MAX(Sales[Sales Month]),Sales[[#This Row],[Upsell $ Per Non-Paying User]]*Sales[[#This Row],[Non-Paying Users]],0)</f>
        <v>0</v>
      </c>
      <c r="Q1641" t="str">
        <f>_xlfn.IFS(Sales[[#This Row],[Current Upsell $]]=0," ",Sales[[#This Row],[Current Upsell $]]&gt;=400,"High",Sales[[#This Row],[Current Upsell $]]&gt;=100,"Medium",Sales[[#This Row],[Current Upsell $]]&lt;100,"Low")</f>
        <v xml:space="preserve"> </v>
      </c>
      <c r="R1641" t="str">
        <f>IF(Sales[[#This Row],[Current Upsell $]]&gt;0,_xlfn.TEXTJOIN(" ",FALSE,Sales[[#This Row],[Subscription Type]],Sales[[#This Row],[Upsell Priority]],TEXT(Sales[[#This Row],[Current Upsell $]],"$#")),"")</f>
        <v/>
      </c>
    </row>
    <row r="1642" spans="1:18" x14ac:dyDescent="0.25">
      <c r="A1642">
        <v>100056</v>
      </c>
      <c r="B1642" t="s">
        <v>0</v>
      </c>
      <c r="D1642" s="1"/>
      <c r="E1642" s="1"/>
      <c r="F1642">
        <v>1</v>
      </c>
      <c r="G1642">
        <v>2</v>
      </c>
      <c r="H1642" s="1">
        <v>43983</v>
      </c>
      <c r="I1642" s="1">
        <v>44378</v>
      </c>
      <c r="J1642">
        <v>13</v>
      </c>
      <c r="K1642">
        <v>0</v>
      </c>
      <c r="L1642" s="1">
        <v>44105</v>
      </c>
      <c r="M1642">
        <v>10</v>
      </c>
      <c r="N1642" s="11">
        <f>_xlfn.SWITCH(Sales[[#This Row],[Subscription Type]],"Basic",10,"Premium",10,"Business",25,"Enterprise",27)</f>
        <v>10</v>
      </c>
      <c r="O1642">
        <f>IF(Sales[[#This Row],[Number of Users]]-Sales[[#This Row],[Licenses Bought]]&lt;0,0,Sales[[#This Row],[Number of Users]]-Sales[[#This Row],[Licenses Bought]])</f>
        <v>1</v>
      </c>
      <c r="P1642" s="3">
        <f>IF(Sales[[#This Row],[Sales Month]]=MAX(Sales[Sales Month]),Sales[[#This Row],[Upsell $ Per Non-Paying User]]*Sales[[#This Row],[Non-Paying Users]],0)</f>
        <v>0</v>
      </c>
      <c r="Q1642" t="str">
        <f>_xlfn.IFS(Sales[[#This Row],[Current Upsell $]]=0," ",Sales[[#This Row],[Current Upsell $]]&gt;=400,"High",Sales[[#This Row],[Current Upsell $]]&gt;=100,"Medium",Sales[[#This Row],[Current Upsell $]]&lt;100,"Low")</f>
        <v xml:space="preserve"> </v>
      </c>
      <c r="R1642" t="str">
        <f>IF(Sales[[#This Row],[Current Upsell $]]&gt;0,_xlfn.TEXTJOIN(" ",FALSE,Sales[[#This Row],[Subscription Type]],Sales[[#This Row],[Upsell Priority]],TEXT(Sales[[#This Row],[Current Upsell $]],"$#")),"")</f>
        <v/>
      </c>
    </row>
    <row r="1643" spans="1:18" x14ac:dyDescent="0.25">
      <c r="A1643">
        <v>100057</v>
      </c>
      <c r="B1643" t="s">
        <v>0</v>
      </c>
      <c r="D1643" s="1"/>
      <c r="E1643" s="1"/>
      <c r="F1643">
        <v>56</v>
      </c>
      <c r="G1643">
        <v>52</v>
      </c>
      <c r="H1643" s="1">
        <v>44013</v>
      </c>
      <c r="I1643" s="1">
        <v>44378</v>
      </c>
      <c r="J1643">
        <v>12</v>
      </c>
      <c r="K1643">
        <v>0</v>
      </c>
      <c r="L1643" s="1">
        <v>44105</v>
      </c>
      <c r="M1643">
        <v>560</v>
      </c>
      <c r="N1643" s="11">
        <f>_xlfn.SWITCH(Sales[[#This Row],[Subscription Type]],"Basic",10,"Premium",10,"Business",25,"Enterprise",27)</f>
        <v>10</v>
      </c>
      <c r="O1643">
        <f>IF(Sales[[#This Row],[Number of Users]]-Sales[[#This Row],[Licenses Bought]]&lt;0,0,Sales[[#This Row],[Number of Users]]-Sales[[#This Row],[Licenses Bought]])</f>
        <v>0</v>
      </c>
      <c r="P1643" s="3">
        <f>IF(Sales[[#This Row],[Sales Month]]=MAX(Sales[Sales Month]),Sales[[#This Row],[Upsell $ Per Non-Paying User]]*Sales[[#This Row],[Non-Paying Users]],0)</f>
        <v>0</v>
      </c>
      <c r="Q1643" t="str">
        <f>_xlfn.IFS(Sales[[#This Row],[Current Upsell $]]=0," ",Sales[[#This Row],[Current Upsell $]]&gt;=400,"High",Sales[[#This Row],[Current Upsell $]]&gt;=100,"Medium",Sales[[#This Row],[Current Upsell $]]&lt;100,"Low")</f>
        <v xml:space="preserve"> </v>
      </c>
      <c r="R1643" t="str">
        <f>IF(Sales[[#This Row],[Current Upsell $]]&gt;0,_xlfn.TEXTJOIN(" ",FALSE,Sales[[#This Row],[Subscription Type]],Sales[[#This Row],[Upsell Priority]],TEXT(Sales[[#This Row],[Current Upsell $]],"$#")),"")</f>
        <v/>
      </c>
    </row>
    <row r="1644" spans="1:18" x14ac:dyDescent="0.25">
      <c r="A1644">
        <v>100058</v>
      </c>
      <c r="B1644" t="s">
        <v>1</v>
      </c>
      <c r="D1644" s="1"/>
      <c r="E1644" s="1"/>
      <c r="F1644">
        <v>55</v>
      </c>
      <c r="G1644">
        <v>52</v>
      </c>
      <c r="H1644" s="1">
        <v>44013</v>
      </c>
      <c r="I1644" s="1">
        <v>44378</v>
      </c>
      <c r="J1644">
        <v>12</v>
      </c>
      <c r="K1644">
        <v>0</v>
      </c>
      <c r="L1644" s="1">
        <v>44105</v>
      </c>
      <c r="M1644">
        <v>1375</v>
      </c>
      <c r="N1644" s="11">
        <f>_xlfn.SWITCH(Sales[[#This Row],[Subscription Type]],"Basic",10,"Premium",10,"Business",25,"Enterprise",27)</f>
        <v>25</v>
      </c>
      <c r="O1644">
        <f>IF(Sales[[#This Row],[Number of Users]]-Sales[[#This Row],[Licenses Bought]]&lt;0,0,Sales[[#This Row],[Number of Users]]-Sales[[#This Row],[Licenses Bought]])</f>
        <v>0</v>
      </c>
      <c r="P1644" s="3">
        <f>IF(Sales[[#This Row],[Sales Month]]=MAX(Sales[Sales Month]),Sales[[#This Row],[Upsell $ Per Non-Paying User]]*Sales[[#This Row],[Non-Paying Users]],0)</f>
        <v>0</v>
      </c>
      <c r="Q1644" t="str">
        <f>_xlfn.IFS(Sales[[#This Row],[Current Upsell $]]=0," ",Sales[[#This Row],[Current Upsell $]]&gt;=400,"High",Sales[[#This Row],[Current Upsell $]]&gt;=100,"Medium",Sales[[#This Row],[Current Upsell $]]&lt;100,"Low")</f>
        <v xml:space="preserve"> </v>
      </c>
      <c r="R1644" t="str">
        <f>IF(Sales[[#This Row],[Current Upsell $]]&gt;0,_xlfn.TEXTJOIN(" ",FALSE,Sales[[#This Row],[Subscription Type]],Sales[[#This Row],[Upsell Priority]],TEXT(Sales[[#This Row],[Current Upsell $]],"$#")),"")</f>
        <v/>
      </c>
    </row>
    <row r="1645" spans="1:18" x14ac:dyDescent="0.25">
      <c r="A1645">
        <v>100059</v>
      </c>
      <c r="B1645" t="s">
        <v>0</v>
      </c>
      <c r="D1645" s="1"/>
      <c r="E1645" s="1"/>
      <c r="F1645">
        <v>33</v>
      </c>
      <c r="G1645">
        <v>35</v>
      </c>
      <c r="H1645" s="1">
        <v>44013</v>
      </c>
      <c r="I1645" s="1">
        <v>44378</v>
      </c>
      <c r="J1645">
        <v>12</v>
      </c>
      <c r="K1645">
        <v>0</v>
      </c>
      <c r="L1645" s="1">
        <v>44105</v>
      </c>
      <c r="M1645">
        <v>330</v>
      </c>
      <c r="N1645" s="11">
        <f>_xlfn.SWITCH(Sales[[#This Row],[Subscription Type]],"Basic",10,"Premium",10,"Business",25,"Enterprise",27)</f>
        <v>10</v>
      </c>
      <c r="O1645">
        <f>IF(Sales[[#This Row],[Number of Users]]-Sales[[#This Row],[Licenses Bought]]&lt;0,0,Sales[[#This Row],[Number of Users]]-Sales[[#This Row],[Licenses Bought]])</f>
        <v>2</v>
      </c>
      <c r="P1645" s="3">
        <f>IF(Sales[[#This Row],[Sales Month]]=MAX(Sales[Sales Month]),Sales[[#This Row],[Upsell $ Per Non-Paying User]]*Sales[[#This Row],[Non-Paying Users]],0)</f>
        <v>0</v>
      </c>
      <c r="Q1645" t="str">
        <f>_xlfn.IFS(Sales[[#This Row],[Current Upsell $]]=0," ",Sales[[#This Row],[Current Upsell $]]&gt;=400,"High",Sales[[#This Row],[Current Upsell $]]&gt;=100,"Medium",Sales[[#This Row],[Current Upsell $]]&lt;100,"Low")</f>
        <v xml:space="preserve"> </v>
      </c>
      <c r="R1645" t="str">
        <f>IF(Sales[[#This Row],[Current Upsell $]]&gt;0,_xlfn.TEXTJOIN(" ",FALSE,Sales[[#This Row],[Subscription Type]],Sales[[#This Row],[Upsell Priority]],TEXT(Sales[[#This Row],[Current Upsell $]],"$#")),"")</f>
        <v/>
      </c>
    </row>
    <row r="1646" spans="1:18" x14ac:dyDescent="0.25">
      <c r="A1646">
        <v>100060</v>
      </c>
      <c r="B1646" t="s">
        <v>1</v>
      </c>
      <c r="D1646" s="1"/>
      <c r="E1646" s="1"/>
      <c r="F1646">
        <v>31</v>
      </c>
      <c r="G1646">
        <v>35</v>
      </c>
      <c r="H1646" s="1">
        <v>44013</v>
      </c>
      <c r="I1646" s="1">
        <v>44378</v>
      </c>
      <c r="J1646">
        <v>12</v>
      </c>
      <c r="K1646">
        <v>0</v>
      </c>
      <c r="L1646" s="1">
        <v>44105</v>
      </c>
      <c r="M1646">
        <v>775</v>
      </c>
      <c r="N1646" s="11">
        <f>_xlfn.SWITCH(Sales[[#This Row],[Subscription Type]],"Basic",10,"Premium",10,"Business",25,"Enterprise",27)</f>
        <v>25</v>
      </c>
      <c r="O1646">
        <f>IF(Sales[[#This Row],[Number of Users]]-Sales[[#This Row],[Licenses Bought]]&lt;0,0,Sales[[#This Row],[Number of Users]]-Sales[[#This Row],[Licenses Bought]])</f>
        <v>4</v>
      </c>
      <c r="P1646" s="3">
        <f>IF(Sales[[#This Row],[Sales Month]]=MAX(Sales[Sales Month]),Sales[[#This Row],[Upsell $ Per Non-Paying User]]*Sales[[#This Row],[Non-Paying Users]],0)</f>
        <v>0</v>
      </c>
      <c r="Q1646" t="str">
        <f>_xlfn.IFS(Sales[[#This Row],[Current Upsell $]]=0," ",Sales[[#This Row],[Current Upsell $]]&gt;=400,"High",Sales[[#This Row],[Current Upsell $]]&gt;=100,"Medium",Sales[[#This Row],[Current Upsell $]]&lt;100,"Low")</f>
        <v xml:space="preserve"> </v>
      </c>
      <c r="R1646" t="str">
        <f>IF(Sales[[#This Row],[Current Upsell $]]&gt;0,_xlfn.TEXTJOIN(" ",FALSE,Sales[[#This Row],[Subscription Type]],Sales[[#This Row],[Upsell Priority]],TEXT(Sales[[#This Row],[Current Upsell $]],"$#")),"")</f>
        <v/>
      </c>
    </row>
    <row r="1647" spans="1:18" x14ac:dyDescent="0.25">
      <c r="A1647">
        <v>100061</v>
      </c>
      <c r="B1647" t="s">
        <v>0</v>
      </c>
      <c r="D1647" s="1"/>
      <c r="E1647" s="1"/>
      <c r="F1647">
        <v>13</v>
      </c>
      <c r="G1647">
        <v>18</v>
      </c>
      <c r="H1647" s="1">
        <v>44013</v>
      </c>
      <c r="I1647" s="1">
        <v>44378</v>
      </c>
      <c r="J1647">
        <v>12</v>
      </c>
      <c r="K1647">
        <v>0</v>
      </c>
      <c r="L1647" s="1">
        <v>44105</v>
      </c>
      <c r="M1647">
        <v>130</v>
      </c>
      <c r="N1647" s="11">
        <f>_xlfn.SWITCH(Sales[[#This Row],[Subscription Type]],"Basic",10,"Premium",10,"Business",25,"Enterprise",27)</f>
        <v>10</v>
      </c>
      <c r="O1647">
        <f>IF(Sales[[#This Row],[Number of Users]]-Sales[[#This Row],[Licenses Bought]]&lt;0,0,Sales[[#This Row],[Number of Users]]-Sales[[#This Row],[Licenses Bought]])</f>
        <v>5</v>
      </c>
      <c r="P1647" s="3">
        <f>IF(Sales[[#This Row],[Sales Month]]=MAX(Sales[Sales Month]),Sales[[#This Row],[Upsell $ Per Non-Paying User]]*Sales[[#This Row],[Non-Paying Users]],0)</f>
        <v>0</v>
      </c>
      <c r="Q1647" t="str">
        <f>_xlfn.IFS(Sales[[#This Row],[Current Upsell $]]=0," ",Sales[[#This Row],[Current Upsell $]]&gt;=400,"High",Sales[[#This Row],[Current Upsell $]]&gt;=100,"Medium",Sales[[#This Row],[Current Upsell $]]&lt;100,"Low")</f>
        <v xml:space="preserve"> </v>
      </c>
      <c r="R1647" t="str">
        <f>IF(Sales[[#This Row],[Current Upsell $]]&gt;0,_xlfn.TEXTJOIN(" ",FALSE,Sales[[#This Row],[Subscription Type]],Sales[[#This Row],[Upsell Priority]],TEXT(Sales[[#This Row],[Current Upsell $]],"$#")),"")</f>
        <v/>
      </c>
    </row>
    <row r="1648" spans="1:18" x14ac:dyDescent="0.25">
      <c r="A1648">
        <v>100062</v>
      </c>
      <c r="B1648" t="s">
        <v>0</v>
      </c>
      <c r="D1648" s="1"/>
      <c r="E1648" s="1"/>
      <c r="F1648">
        <v>15</v>
      </c>
      <c r="G1648">
        <v>21</v>
      </c>
      <c r="H1648" s="1">
        <v>44013</v>
      </c>
      <c r="I1648" s="1">
        <v>44378</v>
      </c>
      <c r="J1648">
        <v>12</v>
      </c>
      <c r="K1648">
        <v>0</v>
      </c>
      <c r="L1648" s="1">
        <v>44105</v>
      </c>
      <c r="M1648">
        <v>150</v>
      </c>
      <c r="N1648" s="11">
        <f>_xlfn.SWITCH(Sales[[#This Row],[Subscription Type]],"Basic",10,"Premium",10,"Business",25,"Enterprise",27)</f>
        <v>10</v>
      </c>
      <c r="O1648">
        <f>IF(Sales[[#This Row],[Number of Users]]-Sales[[#This Row],[Licenses Bought]]&lt;0,0,Sales[[#This Row],[Number of Users]]-Sales[[#This Row],[Licenses Bought]])</f>
        <v>6</v>
      </c>
      <c r="P1648" s="3">
        <f>IF(Sales[[#This Row],[Sales Month]]=MAX(Sales[Sales Month]),Sales[[#This Row],[Upsell $ Per Non-Paying User]]*Sales[[#This Row],[Non-Paying Users]],0)</f>
        <v>0</v>
      </c>
      <c r="Q1648" t="str">
        <f>_xlfn.IFS(Sales[[#This Row],[Current Upsell $]]=0," ",Sales[[#This Row],[Current Upsell $]]&gt;=400,"High",Sales[[#This Row],[Current Upsell $]]&gt;=100,"Medium",Sales[[#This Row],[Current Upsell $]]&lt;100,"Low")</f>
        <v xml:space="preserve"> </v>
      </c>
      <c r="R1648" t="str">
        <f>IF(Sales[[#This Row],[Current Upsell $]]&gt;0,_xlfn.TEXTJOIN(" ",FALSE,Sales[[#This Row],[Subscription Type]],Sales[[#This Row],[Upsell Priority]],TEXT(Sales[[#This Row],[Current Upsell $]],"$#")),"")</f>
        <v/>
      </c>
    </row>
    <row r="1649" spans="1:18" x14ac:dyDescent="0.25">
      <c r="A1649">
        <v>100064</v>
      </c>
      <c r="B1649" t="s">
        <v>0</v>
      </c>
      <c r="F1649">
        <v>10</v>
      </c>
      <c r="G1649">
        <v>16</v>
      </c>
      <c r="H1649" s="1">
        <v>44013</v>
      </c>
      <c r="I1649" s="1">
        <v>44256</v>
      </c>
      <c r="J1649">
        <v>8</v>
      </c>
      <c r="K1649">
        <v>3</v>
      </c>
      <c r="L1649" s="1">
        <v>44105</v>
      </c>
      <c r="M1649">
        <v>100</v>
      </c>
      <c r="N1649" s="11">
        <f>_xlfn.SWITCH(Sales[[#This Row],[Subscription Type]],"Basic",10,"Premium",10,"Business",25,"Enterprise",27)</f>
        <v>10</v>
      </c>
      <c r="O1649">
        <f>IF(Sales[[#This Row],[Number of Users]]-Sales[[#This Row],[Licenses Bought]]&lt;0,0,Sales[[#This Row],[Number of Users]]-Sales[[#This Row],[Licenses Bought]])</f>
        <v>6</v>
      </c>
      <c r="P1649" s="3">
        <f>IF(Sales[[#This Row],[Sales Month]]=MAX(Sales[Sales Month]),Sales[[#This Row],[Upsell $ Per Non-Paying User]]*Sales[[#This Row],[Non-Paying Users]],0)</f>
        <v>0</v>
      </c>
      <c r="Q1649" t="str">
        <f>_xlfn.IFS(Sales[[#This Row],[Current Upsell $]]=0," ",Sales[[#This Row],[Current Upsell $]]&gt;=400,"High",Sales[[#This Row],[Current Upsell $]]&gt;=100,"Medium",Sales[[#This Row],[Current Upsell $]]&lt;100,"Low")</f>
        <v xml:space="preserve"> </v>
      </c>
      <c r="R1649" t="str">
        <f>IF(Sales[[#This Row],[Current Upsell $]]&gt;0,_xlfn.TEXTJOIN(" ",FALSE,Sales[[#This Row],[Subscription Type]],Sales[[#This Row],[Upsell Priority]],TEXT(Sales[[#This Row],[Current Upsell $]],"$#")),"")</f>
        <v/>
      </c>
    </row>
    <row r="1650" spans="1:18" x14ac:dyDescent="0.25">
      <c r="A1650">
        <v>100065</v>
      </c>
      <c r="B1650" t="s">
        <v>3</v>
      </c>
      <c r="F1650">
        <v>0</v>
      </c>
      <c r="G1650">
        <v>13</v>
      </c>
      <c r="H1650" s="1">
        <v>44013</v>
      </c>
      <c r="I1650" s="1">
        <v>44197</v>
      </c>
      <c r="J1650">
        <v>6</v>
      </c>
      <c r="K1650">
        <v>5</v>
      </c>
      <c r="L1650" s="1">
        <v>44105</v>
      </c>
      <c r="M1650">
        <v>0</v>
      </c>
      <c r="N1650" s="11">
        <f>_xlfn.SWITCH(Sales[[#This Row],[Subscription Type]],"Basic",10,"Premium",10,"Business",25,"Enterprise",27)</f>
        <v>10</v>
      </c>
      <c r="O1650">
        <f>IF(Sales[[#This Row],[Number of Users]]-Sales[[#This Row],[Licenses Bought]]&lt;0,0,Sales[[#This Row],[Number of Users]]-Sales[[#This Row],[Licenses Bought]])</f>
        <v>13</v>
      </c>
      <c r="P1650" s="3">
        <f>IF(Sales[[#This Row],[Sales Month]]=MAX(Sales[Sales Month]),Sales[[#This Row],[Upsell $ Per Non-Paying User]]*Sales[[#This Row],[Non-Paying Users]],0)</f>
        <v>0</v>
      </c>
      <c r="Q1650" t="str">
        <f>_xlfn.IFS(Sales[[#This Row],[Current Upsell $]]=0," ",Sales[[#This Row],[Current Upsell $]]&gt;=400,"High",Sales[[#This Row],[Current Upsell $]]&gt;=100,"Medium",Sales[[#This Row],[Current Upsell $]]&lt;100,"Low")</f>
        <v xml:space="preserve"> </v>
      </c>
      <c r="R1650" t="str">
        <f>IF(Sales[[#This Row],[Current Upsell $]]&gt;0,_xlfn.TEXTJOIN(" ",FALSE,Sales[[#This Row],[Subscription Type]],Sales[[#This Row],[Upsell Priority]],TEXT(Sales[[#This Row],[Current Upsell $]],"$#")),"")</f>
        <v/>
      </c>
    </row>
    <row r="1651" spans="1:18" x14ac:dyDescent="0.25">
      <c r="A1651">
        <v>100066</v>
      </c>
      <c r="B1651" t="s">
        <v>3</v>
      </c>
      <c r="F1651">
        <v>0</v>
      </c>
      <c r="G1651">
        <v>10</v>
      </c>
      <c r="H1651" s="1">
        <v>44013</v>
      </c>
      <c r="I1651" s="1">
        <v>44197</v>
      </c>
      <c r="J1651">
        <v>6</v>
      </c>
      <c r="K1651">
        <v>5</v>
      </c>
      <c r="L1651" s="1">
        <v>44105</v>
      </c>
      <c r="M1651">
        <v>0</v>
      </c>
      <c r="N1651" s="11">
        <f>_xlfn.SWITCH(Sales[[#This Row],[Subscription Type]],"Basic",10,"Premium",10,"Business",25,"Enterprise",27)</f>
        <v>10</v>
      </c>
      <c r="O1651">
        <f>IF(Sales[[#This Row],[Number of Users]]-Sales[[#This Row],[Licenses Bought]]&lt;0,0,Sales[[#This Row],[Number of Users]]-Sales[[#This Row],[Licenses Bought]])</f>
        <v>10</v>
      </c>
      <c r="P1651" s="3">
        <f>IF(Sales[[#This Row],[Sales Month]]=MAX(Sales[Sales Month]),Sales[[#This Row],[Upsell $ Per Non-Paying User]]*Sales[[#This Row],[Non-Paying Users]],0)</f>
        <v>0</v>
      </c>
      <c r="Q1651" t="str">
        <f>_xlfn.IFS(Sales[[#This Row],[Current Upsell $]]=0," ",Sales[[#This Row],[Current Upsell $]]&gt;=400,"High",Sales[[#This Row],[Current Upsell $]]&gt;=100,"Medium",Sales[[#This Row],[Current Upsell $]]&lt;100,"Low")</f>
        <v xml:space="preserve"> </v>
      </c>
      <c r="R1651" t="str">
        <f>IF(Sales[[#This Row],[Current Upsell $]]&gt;0,_xlfn.TEXTJOIN(" ",FALSE,Sales[[#This Row],[Subscription Type]],Sales[[#This Row],[Upsell Priority]],TEXT(Sales[[#This Row],[Current Upsell $]],"$#")),"")</f>
        <v/>
      </c>
    </row>
    <row r="1652" spans="1:18" x14ac:dyDescent="0.25">
      <c r="A1652">
        <v>100068</v>
      </c>
      <c r="B1652" t="s">
        <v>0</v>
      </c>
      <c r="F1652">
        <v>8</v>
      </c>
      <c r="G1652">
        <v>9</v>
      </c>
      <c r="H1652" s="1">
        <v>44013</v>
      </c>
      <c r="I1652" s="1">
        <v>44287</v>
      </c>
      <c r="J1652">
        <v>9</v>
      </c>
      <c r="K1652">
        <v>2</v>
      </c>
      <c r="L1652" s="1">
        <v>44105</v>
      </c>
      <c r="M1652">
        <v>80</v>
      </c>
      <c r="N1652" s="11">
        <f>_xlfn.SWITCH(Sales[[#This Row],[Subscription Type]],"Basic",10,"Premium",10,"Business",25,"Enterprise",27)</f>
        <v>10</v>
      </c>
      <c r="O1652">
        <f>IF(Sales[[#This Row],[Number of Users]]-Sales[[#This Row],[Licenses Bought]]&lt;0,0,Sales[[#This Row],[Number of Users]]-Sales[[#This Row],[Licenses Bought]])</f>
        <v>1</v>
      </c>
      <c r="P1652" s="3">
        <f>IF(Sales[[#This Row],[Sales Month]]=MAX(Sales[Sales Month]),Sales[[#This Row],[Upsell $ Per Non-Paying User]]*Sales[[#This Row],[Non-Paying Users]],0)</f>
        <v>0</v>
      </c>
      <c r="Q1652" t="str">
        <f>_xlfn.IFS(Sales[[#This Row],[Current Upsell $]]=0," ",Sales[[#This Row],[Current Upsell $]]&gt;=400,"High",Sales[[#This Row],[Current Upsell $]]&gt;=100,"Medium",Sales[[#This Row],[Current Upsell $]]&lt;100,"Low")</f>
        <v xml:space="preserve"> </v>
      </c>
      <c r="R1652" t="str">
        <f>IF(Sales[[#This Row],[Current Upsell $]]&gt;0,_xlfn.TEXTJOIN(" ",FALSE,Sales[[#This Row],[Subscription Type]],Sales[[#This Row],[Upsell Priority]],TEXT(Sales[[#This Row],[Current Upsell $]],"$#")),"")</f>
        <v/>
      </c>
    </row>
    <row r="1653" spans="1:18" x14ac:dyDescent="0.25">
      <c r="A1653">
        <v>100069</v>
      </c>
      <c r="B1653" t="s">
        <v>3</v>
      </c>
      <c r="F1653">
        <v>0</v>
      </c>
      <c r="G1653">
        <v>10</v>
      </c>
      <c r="H1653" s="1">
        <v>44013</v>
      </c>
      <c r="I1653" s="1">
        <v>44348</v>
      </c>
      <c r="J1653">
        <v>11</v>
      </c>
      <c r="K1653">
        <v>0</v>
      </c>
      <c r="L1653" s="1">
        <v>44105</v>
      </c>
      <c r="M1653">
        <v>0</v>
      </c>
      <c r="N1653" s="11">
        <f>_xlfn.SWITCH(Sales[[#This Row],[Subscription Type]],"Basic",10,"Premium",10,"Business",25,"Enterprise",27)</f>
        <v>10</v>
      </c>
      <c r="O1653">
        <f>IF(Sales[[#This Row],[Number of Users]]-Sales[[#This Row],[Licenses Bought]]&lt;0,0,Sales[[#This Row],[Number of Users]]-Sales[[#This Row],[Licenses Bought]])</f>
        <v>10</v>
      </c>
      <c r="P1653" s="3">
        <f>IF(Sales[[#This Row],[Sales Month]]=MAX(Sales[Sales Month]),Sales[[#This Row],[Upsell $ Per Non-Paying User]]*Sales[[#This Row],[Non-Paying Users]],0)</f>
        <v>0</v>
      </c>
      <c r="Q1653" t="str">
        <f>_xlfn.IFS(Sales[[#This Row],[Current Upsell $]]=0," ",Sales[[#This Row],[Current Upsell $]]&gt;=400,"High",Sales[[#This Row],[Current Upsell $]]&gt;=100,"Medium",Sales[[#This Row],[Current Upsell $]]&lt;100,"Low")</f>
        <v xml:space="preserve"> </v>
      </c>
      <c r="R1653" t="str">
        <f>IF(Sales[[#This Row],[Current Upsell $]]&gt;0,_xlfn.TEXTJOIN(" ",FALSE,Sales[[#This Row],[Subscription Type]],Sales[[#This Row],[Upsell Priority]],TEXT(Sales[[#This Row],[Current Upsell $]],"$#")),"")</f>
        <v/>
      </c>
    </row>
    <row r="1654" spans="1:18" x14ac:dyDescent="0.25">
      <c r="A1654">
        <v>100070</v>
      </c>
      <c r="B1654" t="s">
        <v>3</v>
      </c>
      <c r="F1654">
        <v>0</v>
      </c>
      <c r="G1654">
        <v>8</v>
      </c>
      <c r="H1654" s="1">
        <v>44013</v>
      </c>
      <c r="I1654" s="1">
        <v>44348</v>
      </c>
      <c r="J1654">
        <v>11</v>
      </c>
      <c r="K1654">
        <v>0</v>
      </c>
      <c r="L1654" s="1">
        <v>44105</v>
      </c>
      <c r="M1654">
        <v>0</v>
      </c>
      <c r="N1654" s="11">
        <f>_xlfn.SWITCH(Sales[[#This Row],[Subscription Type]],"Basic",10,"Premium",10,"Business",25,"Enterprise",27)</f>
        <v>10</v>
      </c>
      <c r="O1654">
        <f>IF(Sales[[#This Row],[Number of Users]]-Sales[[#This Row],[Licenses Bought]]&lt;0,0,Sales[[#This Row],[Number of Users]]-Sales[[#This Row],[Licenses Bought]])</f>
        <v>8</v>
      </c>
      <c r="P1654" s="3">
        <f>IF(Sales[[#This Row],[Sales Month]]=MAX(Sales[Sales Month]),Sales[[#This Row],[Upsell $ Per Non-Paying User]]*Sales[[#This Row],[Non-Paying Users]],0)</f>
        <v>0</v>
      </c>
      <c r="Q1654" t="str">
        <f>_xlfn.IFS(Sales[[#This Row],[Current Upsell $]]=0," ",Sales[[#This Row],[Current Upsell $]]&gt;=400,"High",Sales[[#This Row],[Current Upsell $]]&gt;=100,"Medium",Sales[[#This Row],[Current Upsell $]]&lt;100,"Low")</f>
        <v xml:space="preserve"> </v>
      </c>
      <c r="R1654" t="str">
        <f>IF(Sales[[#This Row],[Current Upsell $]]&gt;0,_xlfn.TEXTJOIN(" ",FALSE,Sales[[#This Row],[Subscription Type]],Sales[[#This Row],[Upsell Priority]],TEXT(Sales[[#This Row],[Current Upsell $]],"$#")),"")</f>
        <v/>
      </c>
    </row>
    <row r="1655" spans="1:18" x14ac:dyDescent="0.25">
      <c r="A1655">
        <v>100071</v>
      </c>
      <c r="B1655" t="s">
        <v>3</v>
      </c>
      <c r="F1655">
        <v>0</v>
      </c>
      <c r="G1655">
        <v>7</v>
      </c>
      <c r="H1655" s="1">
        <v>44013</v>
      </c>
      <c r="I1655" s="1">
        <v>44348</v>
      </c>
      <c r="J1655">
        <v>11</v>
      </c>
      <c r="K1655">
        <v>0</v>
      </c>
      <c r="L1655" s="1">
        <v>44105</v>
      </c>
      <c r="M1655">
        <v>0</v>
      </c>
      <c r="N1655" s="11">
        <f>_xlfn.SWITCH(Sales[[#This Row],[Subscription Type]],"Basic",10,"Premium",10,"Business",25,"Enterprise",27)</f>
        <v>10</v>
      </c>
      <c r="O1655">
        <f>IF(Sales[[#This Row],[Number of Users]]-Sales[[#This Row],[Licenses Bought]]&lt;0,0,Sales[[#This Row],[Number of Users]]-Sales[[#This Row],[Licenses Bought]])</f>
        <v>7</v>
      </c>
      <c r="P1655" s="3">
        <f>IF(Sales[[#This Row],[Sales Month]]=MAX(Sales[Sales Month]),Sales[[#This Row],[Upsell $ Per Non-Paying User]]*Sales[[#This Row],[Non-Paying Users]],0)</f>
        <v>0</v>
      </c>
      <c r="Q1655" t="str">
        <f>_xlfn.IFS(Sales[[#This Row],[Current Upsell $]]=0," ",Sales[[#This Row],[Current Upsell $]]&gt;=400,"High",Sales[[#This Row],[Current Upsell $]]&gt;=100,"Medium",Sales[[#This Row],[Current Upsell $]]&lt;100,"Low")</f>
        <v xml:space="preserve"> </v>
      </c>
      <c r="R1655" t="str">
        <f>IF(Sales[[#This Row],[Current Upsell $]]&gt;0,_xlfn.TEXTJOIN(" ",FALSE,Sales[[#This Row],[Subscription Type]],Sales[[#This Row],[Upsell Priority]],TEXT(Sales[[#This Row],[Current Upsell $]],"$#")),"")</f>
        <v/>
      </c>
    </row>
    <row r="1656" spans="1:18" x14ac:dyDescent="0.25">
      <c r="A1656">
        <v>100072</v>
      </c>
      <c r="B1656" t="s">
        <v>3</v>
      </c>
      <c r="F1656">
        <v>0</v>
      </c>
      <c r="G1656">
        <v>3</v>
      </c>
      <c r="H1656" s="1">
        <v>44013</v>
      </c>
      <c r="I1656" s="1">
        <v>44256</v>
      </c>
      <c r="J1656">
        <v>8</v>
      </c>
      <c r="K1656">
        <v>3</v>
      </c>
      <c r="L1656" s="1">
        <v>44105</v>
      </c>
      <c r="M1656">
        <v>0</v>
      </c>
      <c r="N1656" s="11">
        <f>_xlfn.SWITCH(Sales[[#This Row],[Subscription Type]],"Basic",10,"Premium",10,"Business",25,"Enterprise",27)</f>
        <v>10</v>
      </c>
      <c r="O1656">
        <f>IF(Sales[[#This Row],[Number of Users]]-Sales[[#This Row],[Licenses Bought]]&lt;0,0,Sales[[#This Row],[Number of Users]]-Sales[[#This Row],[Licenses Bought]])</f>
        <v>3</v>
      </c>
      <c r="P1656" s="3">
        <f>IF(Sales[[#This Row],[Sales Month]]=MAX(Sales[Sales Month]),Sales[[#This Row],[Upsell $ Per Non-Paying User]]*Sales[[#This Row],[Non-Paying Users]],0)</f>
        <v>0</v>
      </c>
      <c r="Q1656" t="str">
        <f>_xlfn.IFS(Sales[[#This Row],[Current Upsell $]]=0," ",Sales[[#This Row],[Current Upsell $]]&gt;=400,"High",Sales[[#This Row],[Current Upsell $]]&gt;=100,"Medium",Sales[[#This Row],[Current Upsell $]]&lt;100,"Low")</f>
        <v xml:space="preserve"> </v>
      </c>
      <c r="R1656" t="str">
        <f>IF(Sales[[#This Row],[Current Upsell $]]&gt;0,_xlfn.TEXTJOIN(" ",FALSE,Sales[[#This Row],[Subscription Type]],Sales[[#This Row],[Upsell Priority]],TEXT(Sales[[#This Row],[Current Upsell $]],"$#")),"")</f>
        <v/>
      </c>
    </row>
    <row r="1657" spans="1:18" x14ac:dyDescent="0.25">
      <c r="A1657">
        <v>100073</v>
      </c>
      <c r="B1657" t="s">
        <v>3</v>
      </c>
      <c r="F1657">
        <v>0</v>
      </c>
      <c r="G1657">
        <v>3</v>
      </c>
      <c r="H1657" s="1">
        <v>44013</v>
      </c>
      <c r="I1657" s="1">
        <v>44378</v>
      </c>
      <c r="J1657">
        <v>12</v>
      </c>
      <c r="K1657">
        <v>0</v>
      </c>
      <c r="L1657" s="1">
        <v>44105</v>
      </c>
      <c r="M1657">
        <v>0</v>
      </c>
      <c r="N1657" s="11">
        <f>_xlfn.SWITCH(Sales[[#This Row],[Subscription Type]],"Basic",10,"Premium",10,"Business",25,"Enterprise",27)</f>
        <v>10</v>
      </c>
      <c r="O1657">
        <f>IF(Sales[[#This Row],[Number of Users]]-Sales[[#This Row],[Licenses Bought]]&lt;0,0,Sales[[#This Row],[Number of Users]]-Sales[[#This Row],[Licenses Bought]])</f>
        <v>3</v>
      </c>
      <c r="P1657" s="3">
        <f>IF(Sales[[#This Row],[Sales Month]]=MAX(Sales[Sales Month]),Sales[[#This Row],[Upsell $ Per Non-Paying User]]*Sales[[#This Row],[Non-Paying Users]],0)</f>
        <v>0</v>
      </c>
      <c r="Q1657" t="str">
        <f>_xlfn.IFS(Sales[[#This Row],[Current Upsell $]]=0," ",Sales[[#This Row],[Current Upsell $]]&gt;=400,"High",Sales[[#This Row],[Current Upsell $]]&gt;=100,"Medium",Sales[[#This Row],[Current Upsell $]]&lt;100,"Low")</f>
        <v xml:space="preserve"> </v>
      </c>
      <c r="R1657" t="str">
        <f>IF(Sales[[#This Row],[Current Upsell $]]&gt;0,_xlfn.TEXTJOIN(" ",FALSE,Sales[[#This Row],[Subscription Type]],Sales[[#This Row],[Upsell Priority]],TEXT(Sales[[#This Row],[Current Upsell $]],"$#")),"")</f>
        <v/>
      </c>
    </row>
    <row r="1658" spans="1:18" x14ac:dyDescent="0.25">
      <c r="A1658">
        <v>100074</v>
      </c>
      <c r="B1658" t="s">
        <v>0</v>
      </c>
      <c r="D1658" s="1"/>
      <c r="E1658" s="1"/>
      <c r="F1658">
        <v>2</v>
      </c>
      <c r="G1658">
        <v>2</v>
      </c>
      <c r="H1658" s="1">
        <v>44013</v>
      </c>
      <c r="I1658" s="1">
        <v>44378</v>
      </c>
      <c r="J1658">
        <v>12</v>
      </c>
      <c r="K1658">
        <v>0</v>
      </c>
      <c r="L1658" s="1">
        <v>44105</v>
      </c>
      <c r="M1658">
        <v>20</v>
      </c>
      <c r="N1658" s="11">
        <f>_xlfn.SWITCH(Sales[[#This Row],[Subscription Type]],"Basic",10,"Premium",10,"Business",25,"Enterprise",27)</f>
        <v>10</v>
      </c>
      <c r="O1658">
        <f>IF(Sales[[#This Row],[Number of Users]]-Sales[[#This Row],[Licenses Bought]]&lt;0,0,Sales[[#This Row],[Number of Users]]-Sales[[#This Row],[Licenses Bought]])</f>
        <v>0</v>
      </c>
      <c r="P1658" s="3">
        <f>IF(Sales[[#This Row],[Sales Month]]=MAX(Sales[Sales Month]),Sales[[#This Row],[Upsell $ Per Non-Paying User]]*Sales[[#This Row],[Non-Paying Users]],0)</f>
        <v>0</v>
      </c>
      <c r="Q1658" t="str">
        <f>_xlfn.IFS(Sales[[#This Row],[Current Upsell $]]=0," ",Sales[[#This Row],[Current Upsell $]]&gt;=400,"High",Sales[[#This Row],[Current Upsell $]]&gt;=100,"Medium",Sales[[#This Row],[Current Upsell $]]&lt;100,"Low")</f>
        <v xml:space="preserve"> </v>
      </c>
      <c r="R1658" t="str">
        <f>IF(Sales[[#This Row],[Current Upsell $]]&gt;0,_xlfn.TEXTJOIN(" ",FALSE,Sales[[#This Row],[Subscription Type]],Sales[[#This Row],[Upsell Priority]],TEXT(Sales[[#This Row],[Current Upsell $]],"$#")),"")</f>
        <v/>
      </c>
    </row>
    <row r="1659" spans="1:18" x14ac:dyDescent="0.25">
      <c r="A1659">
        <v>100075</v>
      </c>
      <c r="B1659" t="s">
        <v>0</v>
      </c>
      <c r="F1659">
        <v>1</v>
      </c>
      <c r="G1659">
        <v>1</v>
      </c>
      <c r="H1659" s="1">
        <v>44013</v>
      </c>
      <c r="I1659" s="1">
        <v>44105</v>
      </c>
      <c r="J1659">
        <v>3</v>
      </c>
      <c r="K1659">
        <v>8</v>
      </c>
      <c r="L1659" s="1">
        <v>44105</v>
      </c>
      <c r="M1659">
        <v>10</v>
      </c>
      <c r="N1659" s="11">
        <f>_xlfn.SWITCH(Sales[[#This Row],[Subscription Type]],"Basic",10,"Premium",10,"Business",25,"Enterprise",27)</f>
        <v>10</v>
      </c>
      <c r="O1659">
        <f>IF(Sales[[#This Row],[Number of Users]]-Sales[[#This Row],[Licenses Bought]]&lt;0,0,Sales[[#This Row],[Number of Users]]-Sales[[#This Row],[Licenses Bought]])</f>
        <v>0</v>
      </c>
      <c r="P1659" s="3">
        <f>IF(Sales[[#This Row],[Sales Month]]=MAX(Sales[Sales Month]),Sales[[#This Row],[Upsell $ Per Non-Paying User]]*Sales[[#This Row],[Non-Paying Users]],0)</f>
        <v>0</v>
      </c>
      <c r="Q1659" t="str">
        <f>_xlfn.IFS(Sales[[#This Row],[Current Upsell $]]=0," ",Sales[[#This Row],[Current Upsell $]]&gt;=400,"High",Sales[[#This Row],[Current Upsell $]]&gt;=100,"Medium",Sales[[#This Row],[Current Upsell $]]&lt;100,"Low")</f>
        <v xml:space="preserve"> </v>
      </c>
      <c r="R1659" t="str">
        <f>IF(Sales[[#This Row],[Current Upsell $]]&gt;0,_xlfn.TEXTJOIN(" ",FALSE,Sales[[#This Row],[Subscription Type]],Sales[[#This Row],[Upsell Priority]],TEXT(Sales[[#This Row],[Current Upsell $]],"$#")),"")</f>
        <v/>
      </c>
    </row>
    <row r="1660" spans="1:18" x14ac:dyDescent="0.25">
      <c r="A1660">
        <v>100076</v>
      </c>
      <c r="B1660" t="s">
        <v>3</v>
      </c>
      <c r="F1660">
        <v>0</v>
      </c>
      <c r="G1660">
        <v>2</v>
      </c>
      <c r="H1660" s="1">
        <v>44013</v>
      </c>
      <c r="I1660" s="1">
        <v>44317</v>
      </c>
      <c r="J1660">
        <v>10</v>
      </c>
      <c r="K1660">
        <v>1</v>
      </c>
      <c r="L1660" s="1">
        <v>44105</v>
      </c>
      <c r="M1660">
        <v>0</v>
      </c>
      <c r="N1660" s="11">
        <f>_xlfn.SWITCH(Sales[[#This Row],[Subscription Type]],"Basic",10,"Premium",10,"Business",25,"Enterprise",27)</f>
        <v>10</v>
      </c>
      <c r="O1660">
        <f>IF(Sales[[#This Row],[Number of Users]]-Sales[[#This Row],[Licenses Bought]]&lt;0,0,Sales[[#This Row],[Number of Users]]-Sales[[#This Row],[Licenses Bought]])</f>
        <v>2</v>
      </c>
      <c r="P1660" s="3">
        <f>IF(Sales[[#This Row],[Sales Month]]=MAX(Sales[Sales Month]),Sales[[#This Row],[Upsell $ Per Non-Paying User]]*Sales[[#This Row],[Non-Paying Users]],0)</f>
        <v>0</v>
      </c>
      <c r="Q1660" t="str">
        <f>_xlfn.IFS(Sales[[#This Row],[Current Upsell $]]=0," ",Sales[[#This Row],[Current Upsell $]]&gt;=400,"High",Sales[[#This Row],[Current Upsell $]]&gt;=100,"Medium",Sales[[#This Row],[Current Upsell $]]&lt;100,"Low")</f>
        <v xml:space="preserve"> </v>
      </c>
      <c r="R1660" t="str">
        <f>IF(Sales[[#This Row],[Current Upsell $]]&gt;0,_xlfn.TEXTJOIN(" ",FALSE,Sales[[#This Row],[Subscription Type]],Sales[[#This Row],[Upsell Priority]],TEXT(Sales[[#This Row],[Current Upsell $]],"$#")),"")</f>
        <v/>
      </c>
    </row>
    <row r="1661" spans="1:18" x14ac:dyDescent="0.25">
      <c r="A1661">
        <v>100077</v>
      </c>
      <c r="B1661" t="s">
        <v>3</v>
      </c>
      <c r="F1661">
        <v>0</v>
      </c>
      <c r="G1661">
        <v>2</v>
      </c>
      <c r="H1661" s="1">
        <v>44013</v>
      </c>
      <c r="I1661" s="1">
        <v>44317</v>
      </c>
      <c r="J1661">
        <v>10</v>
      </c>
      <c r="K1661">
        <v>1</v>
      </c>
      <c r="L1661" s="1">
        <v>44105</v>
      </c>
      <c r="M1661">
        <v>0</v>
      </c>
      <c r="N1661" s="11">
        <f>_xlfn.SWITCH(Sales[[#This Row],[Subscription Type]],"Basic",10,"Premium",10,"Business",25,"Enterprise",27)</f>
        <v>10</v>
      </c>
      <c r="O1661">
        <f>IF(Sales[[#This Row],[Number of Users]]-Sales[[#This Row],[Licenses Bought]]&lt;0,0,Sales[[#This Row],[Number of Users]]-Sales[[#This Row],[Licenses Bought]])</f>
        <v>2</v>
      </c>
      <c r="P1661" s="3">
        <f>IF(Sales[[#This Row],[Sales Month]]=MAX(Sales[Sales Month]),Sales[[#This Row],[Upsell $ Per Non-Paying User]]*Sales[[#This Row],[Non-Paying Users]],0)</f>
        <v>0</v>
      </c>
      <c r="Q1661" t="str">
        <f>_xlfn.IFS(Sales[[#This Row],[Current Upsell $]]=0," ",Sales[[#This Row],[Current Upsell $]]&gt;=400,"High",Sales[[#This Row],[Current Upsell $]]&gt;=100,"Medium",Sales[[#This Row],[Current Upsell $]]&lt;100,"Low")</f>
        <v xml:space="preserve"> </v>
      </c>
      <c r="R1661" t="str">
        <f>IF(Sales[[#This Row],[Current Upsell $]]&gt;0,_xlfn.TEXTJOIN(" ",FALSE,Sales[[#This Row],[Subscription Type]],Sales[[#This Row],[Upsell Priority]],TEXT(Sales[[#This Row],[Current Upsell $]],"$#")),"")</f>
        <v/>
      </c>
    </row>
    <row r="1662" spans="1:18" x14ac:dyDescent="0.25">
      <c r="A1662">
        <v>100079</v>
      </c>
      <c r="B1662" t="s">
        <v>0</v>
      </c>
      <c r="D1662" s="1"/>
      <c r="E1662" s="1"/>
      <c r="F1662">
        <v>1</v>
      </c>
      <c r="G1662">
        <v>2</v>
      </c>
      <c r="H1662" s="1">
        <v>44013</v>
      </c>
      <c r="I1662" s="1">
        <v>44378</v>
      </c>
      <c r="J1662">
        <v>12</v>
      </c>
      <c r="K1662">
        <v>0</v>
      </c>
      <c r="L1662" s="1">
        <v>44105</v>
      </c>
      <c r="M1662">
        <v>10</v>
      </c>
      <c r="N1662" s="11">
        <f>_xlfn.SWITCH(Sales[[#This Row],[Subscription Type]],"Basic",10,"Premium",10,"Business",25,"Enterprise",27)</f>
        <v>10</v>
      </c>
      <c r="O1662">
        <f>IF(Sales[[#This Row],[Number of Users]]-Sales[[#This Row],[Licenses Bought]]&lt;0,0,Sales[[#This Row],[Number of Users]]-Sales[[#This Row],[Licenses Bought]])</f>
        <v>1</v>
      </c>
      <c r="P1662" s="3">
        <f>IF(Sales[[#This Row],[Sales Month]]=MAX(Sales[Sales Month]),Sales[[#This Row],[Upsell $ Per Non-Paying User]]*Sales[[#This Row],[Non-Paying Users]],0)</f>
        <v>0</v>
      </c>
      <c r="Q1662" t="str">
        <f>_xlfn.IFS(Sales[[#This Row],[Current Upsell $]]=0," ",Sales[[#This Row],[Current Upsell $]]&gt;=400,"High",Sales[[#This Row],[Current Upsell $]]&gt;=100,"Medium",Sales[[#This Row],[Current Upsell $]]&lt;100,"Low")</f>
        <v xml:space="preserve"> </v>
      </c>
      <c r="R1662" t="str">
        <f>IF(Sales[[#This Row],[Current Upsell $]]&gt;0,_xlfn.TEXTJOIN(" ",FALSE,Sales[[#This Row],[Subscription Type]],Sales[[#This Row],[Upsell Priority]],TEXT(Sales[[#This Row],[Current Upsell $]],"$#")),"")</f>
        <v/>
      </c>
    </row>
    <row r="1663" spans="1:18" x14ac:dyDescent="0.25">
      <c r="A1663">
        <v>100080</v>
      </c>
      <c r="B1663" t="s">
        <v>0</v>
      </c>
      <c r="D1663" s="1"/>
      <c r="E1663" s="1"/>
      <c r="F1663">
        <v>1</v>
      </c>
      <c r="G1663">
        <v>2</v>
      </c>
      <c r="H1663" s="1">
        <v>44013</v>
      </c>
      <c r="I1663" s="1">
        <v>44378</v>
      </c>
      <c r="J1663">
        <v>12</v>
      </c>
      <c r="K1663">
        <v>0</v>
      </c>
      <c r="L1663" s="1">
        <v>44105</v>
      </c>
      <c r="M1663">
        <v>10</v>
      </c>
      <c r="N1663" s="11">
        <f>_xlfn.SWITCH(Sales[[#This Row],[Subscription Type]],"Basic",10,"Premium",10,"Business",25,"Enterprise",27)</f>
        <v>10</v>
      </c>
      <c r="O1663">
        <f>IF(Sales[[#This Row],[Number of Users]]-Sales[[#This Row],[Licenses Bought]]&lt;0,0,Sales[[#This Row],[Number of Users]]-Sales[[#This Row],[Licenses Bought]])</f>
        <v>1</v>
      </c>
      <c r="P1663" s="3">
        <f>IF(Sales[[#This Row],[Sales Month]]=MAX(Sales[Sales Month]),Sales[[#This Row],[Upsell $ Per Non-Paying User]]*Sales[[#This Row],[Non-Paying Users]],0)</f>
        <v>0</v>
      </c>
      <c r="Q1663" t="str">
        <f>_xlfn.IFS(Sales[[#This Row],[Current Upsell $]]=0," ",Sales[[#This Row],[Current Upsell $]]&gt;=400,"High",Sales[[#This Row],[Current Upsell $]]&gt;=100,"Medium",Sales[[#This Row],[Current Upsell $]]&lt;100,"Low")</f>
        <v xml:space="preserve"> </v>
      </c>
      <c r="R1663" t="str">
        <f>IF(Sales[[#This Row],[Current Upsell $]]&gt;0,_xlfn.TEXTJOIN(" ",FALSE,Sales[[#This Row],[Subscription Type]],Sales[[#This Row],[Upsell Priority]],TEXT(Sales[[#This Row],[Current Upsell $]],"$#")),"")</f>
        <v/>
      </c>
    </row>
    <row r="1664" spans="1:18" x14ac:dyDescent="0.25">
      <c r="A1664">
        <v>100081</v>
      </c>
      <c r="B1664" t="s">
        <v>0</v>
      </c>
      <c r="D1664" s="1"/>
      <c r="E1664" s="1"/>
      <c r="F1664">
        <v>22</v>
      </c>
      <c r="G1664">
        <v>47</v>
      </c>
      <c r="H1664" s="1">
        <v>44044</v>
      </c>
      <c r="I1664" s="1">
        <v>44378</v>
      </c>
      <c r="J1664">
        <v>11</v>
      </c>
      <c r="K1664">
        <v>0</v>
      </c>
      <c r="L1664" s="1">
        <v>44105</v>
      </c>
      <c r="M1664">
        <v>220</v>
      </c>
      <c r="N1664" s="11">
        <f>_xlfn.SWITCH(Sales[[#This Row],[Subscription Type]],"Basic",10,"Premium",10,"Business",25,"Enterprise",27)</f>
        <v>10</v>
      </c>
      <c r="O1664">
        <f>IF(Sales[[#This Row],[Number of Users]]-Sales[[#This Row],[Licenses Bought]]&lt;0,0,Sales[[#This Row],[Number of Users]]-Sales[[#This Row],[Licenses Bought]])</f>
        <v>25</v>
      </c>
      <c r="P1664" s="3">
        <f>IF(Sales[[#This Row],[Sales Month]]=MAX(Sales[Sales Month]),Sales[[#This Row],[Upsell $ Per Non-Paying User]]*Sales[[#This Row],[Non-Paying Users]],0)</f>
        <v>0</v>
      </c>
      <c r="Q1664" t="str">
        <f>_xlfn.IFS(Sales[[#This Row],[Current Upsell $]]=0," ",Sales[[#This Row],[Current Upsell $]]&gt;=400,"High",Sales[[#This Row],[Current Upsell $]]&gt;=100,"Medium",Sales[[#This Row],[Current Upsell $]]&lt;100,"Low")</f>
        <v xml:space="preserve"> </v>
      </c>
      <c r="R1664" t="str">
        <f>IF(Sales[[#This Row],[Current Upsell $]]&gt;0,_xlfn.TEXTJOIN(" ",FALSE,Sales[[#This Row],[Subscription Type]],Sales[[#This Row],[Upsell Priority]],TEXT(Sales[[#This Row],[Current Upsell $]],"$#")),"")</f>
        <v/>
      </c>
    </row>
    <row r="1665" spans="1:18" x14ac:dyDescent="0.25">
      <c r="A1665">
        <v>100082</v>
      </c>
      <c r="B1665" t="s">
        <v>0</v>
      </c>
      <c r="D1665" s="1"/>
      <c r="E1665" s="1"/>
      <c r="F1665">
        <v>34</v>
      </c>
      <c r="G1665">
        <v>47</v>
      </c>
      <c r="H1665" s="1">
        <v>44044</v>
      </c>
      <c r="I1665" s="1">
        <v>44378</v>
      </c>
      <c r="J1665">
        <v>11</v>
      </c>
      <c r="K1665">
        <v>0</v>
      </c>
      <c r="L1665" s="1">
        <v>44105</v>
      </c>
      <c r="M1665">
        <v>340</v>
      </c>
      <c r="N1665" s="11">
        <f>_xlfn.SWITCH(Sales[[#This Row],[Subscription Type]],"Basic",10,"Premium",10,"Business",25,"Enterprise",27)</f>
        <v>10</v>
      </c>
      <c r="O1665">
        <f>IF(Sales[[#This Row],[Number of Users]]-Sales[[#This Row],[Licenses Bought]]&lt;0,0,Sales[[#This Row],[Number of Users]]-Sales[[#This Row],[Licenses Bought]])</f>
        <v>13</v>
      </c>
      <c r="P1665" s="3">
        <f>IF(Sales[[#This Row],[Sales Month]]=MAX(Sales[Sales Month]),Sales[[#This Row],[Upsell $ Per Non-Paying User]]*Sales[[#This Row],[Non-Paying Users]],0)</f>
        <v>0</v>
      </c>
      <c r="Q1665" t="str">
        <f>_xlfn.IFS(Sales[[#This Row],[Current Upsell $]]=0," ",Sales[[#This Row],[Current Upsell $]]&gt;=400,"High",Sales[[#This Row],[Current Upsell $]]&gt;=100,"Medium",Sales[[#This Row],[Current Upsell $]]&lt;100,"Low")</f>
        <v xml:space="preserve"> </v>
      </c>
      <c r="R1665" t="str">
        <f>IF(Sales[[#This Row],[Current Upsell $]]&gt;0,_xlfn.TEXTJOIN(" ",FALSE,Sales[[#This Row],[Subscription Type]],Sales[[#This Row],[Upsell Priority]],TEXT(Sales[[#This Row],[Current Upsell $]],"$#")),"")</f>
        <v/>
      </c>
    </row>
    <row r="1666" spans="1:18" x14ac:dyDescent="0.25">
      <c r="A1666">
        <v>100083</v>
      </c>
      <c r="B1666" t="s">
        <v>0</v>
      </c>
      <c r="D1666" s="1"/>
      <c r="E1666" s="1"/>
      <c r="F1666">
        <v>28</v>
      </c>
      <c r="G1666">
        <v>45</v>
      </c>
      <c r="H1666" s="1">
        <v>44044</v>
      </c>
      <c r="I1666" s="1">
        <v>44378</v>
      </c>
      <c r="J1666">
        <v>11</v>
      </c>
      <c r="K1666">
        <v>0</v>
      </c>
      <c r="L1666" s="1">
        <v>44105</v>
      </c>
      <c r="M1666">
        <v>280</v>
      </c>
      <c r="N1666" s="11">
        <f>_xlfn.SWITCH(Sales[[#This Row],[Subscription Type]],"Basic",10,"Premium",10,"Business",25,"Enterprise",27)</f>
        <v>10</v>
      </c>
      <c r="O1666">
        <f>IF(Sales[[#This Row],[Number of Users]]-Sales[[#This Row],[Licenses Bought]]&lt;0,0,Sales[[#This Row],[Number of Users]]-Sales[[#This Row],[Licenses Bought]])</f>
        <v>17</v>
      </c>
      <c r="P1666" s="3">
        <f>IF(Sales[[#This Row],[Sales Month]]=MAX(Sales[Sales Month]),Sales[[#This Row],[Upsell $ Per Non-Paying User]]*Sales[[#This Row],[Non-Paying Users]],0)</f>
        <v>0</v>
      </c>
      <c r="Q1666" t="str">
        <f>_xlfn.IFS(Sales[[#This Row],[Current Upsell $]]=0," ",Sales[[#This Row],[Current Upsell $]]&gt;=400,"High",Sales[[#This Row],[Current Upsell $]]&gt;=100,"Medium",Sales[[#This Row],[Current Upsell $]]&lt;100,"Low")</f>
        <v xml:space="preserve"> </v>
      </c>
      <c r="R1666" t="str">
        <f>IF(Sales[[#This Row],[Current Upsell $]]&gt;0,_xlfn.TEXTJOIN(" ",FALSE,Sales[[#This Row],[Subscription Type]],Sales[[#This Row],[Upsell Priority]],TEXT(Sales[[#This Row],[Current Upsell $]],"$#")),"")</f>
        <v/>
      </c>
    </row>
    <row r="1667" spans="1:18" x14ac:dyDescent="0.25">
      <c r="A1667">
        <v>100084</v>
      </c>
      <c r="B1667" t="s">
        <v>0</v>
      </c>
      <c r="D1667" s="1"/>
      <c r="E1667" s="1"/>
      <c r="F1667">
        <v>21</v>
      </c>
      <c r="G1667">
        <v>26</v>
      </c>
      <c r="H1667" s="1">
        <v>44044</v>
      </c>
      <c r="I1667" s="1">
        <v>44378</v>
      </c>
      <c r="J1667">
        <v>11</v>
      </c>
      <c r="K1667">
        <v>0</v>
      </c>
      <c r="L1667" s="1">
        <v>44105</v>
      </c>
      <c r="M1667">
        <v>210</v>
      </c>
      <c r="N1667" s="11">
        <f>_xlfn.SWITCH(Sales[[#This Row],[Subscription Type]],"Basic",10,"Premium",10,"Business",25,"Enterprise",27)</f>
        <v>10</v>
      </c>
      <c r="O1667">
        <f>IF(Sales[[#This Row],[Number of Users]]-Sales[[#This Row],[Licenses Bought]]&lt;0,0,Sales[[#This Row],[Number of Users]]-Sales[[#This Row],[Licenses Bought]])</f>
        <v>5</v>
      </c>
      <c r="P1667" s="3">
        <f>IF(Sales[[#This Row],[Sales Month]]=MAX(Sales[Sales Month]),Sales[[#This Row],[Upsell $ Per Non-Paying User]]*Sales[[#This Row],[Non-Paying Users]],0)</f>
        <v>0</v>
      </c>
      <c r="Q1667" t="str">
        <f>_xlfn.IFS(Sales[[#This Row],[Current Upsell $]]=0," ",Sales[[#This Row],[Current Upsell $]]&gt;=400,"High",Sales[[#This Row],[Current Upsell $]]&gt;=100,"Medium",Sales[[#This Row],[Current Upsell $]]&lt;100,"Low")</f>
        <v xml:space="preserve"> </v>
      </c>
      <c r="R1667" t="str">
        <f>IF(Sales[[#This Row],[Current Upsell $]]&gt;0,_xlfn.TEXTJOIN(" ",FALSE,Sales[[#This Row],[Subscription Type]],Sales[[#This Row],[Upsell Priority]],TEXT(Sales[[#This Row],[Current Upsell $]],"$#")),"")</f>
        <v/>
      </c>
    </row>
    <row r="1668" spans="1:18" x14ac:dyDescent="0.25">
      <c r="A1668">
        <v>100085</v>
      </c>
      <c r="B1668" t="s">
        <v>0</v>
      </c>
      <c r="D1668" s="1"/>
      <c r="E1668" s="1"/>
      <c r="F1668">
        <v>15</v>
      </c>
      <c r="G1668">
        <v>26</v>
      </c>
      <c r="H1668" s="1">
        <v>44044</v>
      </c>
      <c r="I1668" s="1">
        <v>44378</v>
      </c>
      <c r="J1668">
        <v>11</v>
      </c>
      <c r="K1668">
        <v>0</v>
      </c>
      <c r="L1668" s="1">
        <v>44105</v>
      </c>
      <c r="M1668">
        <v>150</v>
      </c>
      <c r="N1668" s="11">
        <f>_xlfn.SWITCH(Sales[[#This Row],[Subscription Type]],"Basic",10,"Premium",10,"Business",25,"Enterprise",27)</f>
        <v>10</v>
      </c>
      <c r="O1668">
        <f>IF(Sales[[#This Row],[Number of Users]]-Sales[[#This Row],[Licenses Bought]]&lt;0,0,Sales[[#This Row],[Number of Users]]-Sales[[#This Row],[Licenses Bought]])</f>
        <v>11</v>
      </c>
      <c r="P1668" s="3">
        <f>IF(Sales[[#This Row],[Sales Month]]=MAX(Sales[Sales Month]),Sales[[#This Row],[Upsell $ Per Non-Paying User]]*Sales[[#This Row],[Non-Paying Users]],0)</f>
        <v>0</v>
      </c>
      <c r="Q1668" t="str">
        <f>_xlfn.IFS(Sales[[#This Row],[Current Upsell $]]=0," ",Sales[[#This Row],[Current Upsell $]]&gt;=400,"High",Sales[[#This Row],[Current Upsell $]]&gt;=100,"Medium",Sales[[#This Row],[Current Upsell $]]&lt;100,"Low")</f>
        <v xml:space="preserve"> </v>
      </c>
      <c r="R1668" t="str">
        <f>IF(Sales[[#This Row],[Current Upsell $]]&gt;0,_xlfn.TEXTJOIN(" ",FALSE,Sales[[#This Row],[Subscription Type]],Sales[[#This Row],[Upsell Priority]],TEXT(Sales[[#This Row],[Current Upsell $]],"$#")),"")</f>
        <v/>
      </c>
    </row>
    <row r="1669" spans="1:18" x14ac:dyDescent="0.25">
      <c r="A1669">
        <v>100086</v>
      </c>
      <c r="B1669" t="s">
        <v>1</v>
      </c>
      <c r="D1669" s="1"/>
      <c r="E1669" s="1"/>
      <c r="F1669">
        <v>21</v>
      </c>
      <c r="G1669">
        <v>24</v>
      </c>
      <c r="H1669" s="1">
        <v>44044</v>
      </c>
      <c r="I1669" s="1">
        <v>44378</v>
      </c>
      <c r="J1669">
        <v>11</v>
      </c>
      <c r="K1669">
        <v>0</v>
      </c>
      <c r="L1669" s="1">
        <v>44105</v>
      </c>
      <c r="M1669">
        <v>525</v>
      </c>
      <c r="N1669" s="11">
        <f>_xlfn.SWITCH(Sales[[#This Row],[Subscription Type]],"Basic",10,"Premium",10,"Business",25,"Enterprise",27)</f>
        <v>25</v>
      </c>
      <c r="O1669">
        <f>IF(Sales[[#This Row],[Number of Users]]-Sales[[#This Row],[Licenses Bought]]&lt;0,0,Sales[[#This Row],[Number of Users]]-Sales[[#This Row],[Licenses Bought]])</f>
        <v>3</v>
      </c>
      <c r="P1669" s="3">
        <f>IF(Sales[[#This Row],[Sales Month]]=MAX(Sales[Sales Month]),Sales[[#This Row],[Upsell $ Per Non-Paying User]]*Sales[[#This Row],[Non-Paying Users]],0)</f>
        <v>0</v>
      </c>
      <c r="Q1669" t="str">
        <f>_xlfn.IFS(Sales[[#This Row],[Current Upsell $]]=0," ",Sales[[#This Row],[Current Upsell $]]&gt;=400,"High",Sales[[#This Row],[Current Upsell $]]&gt;=100,"Medium",Sales[[#This Row],[Current Upsell $]]&lt;100,"Low")</f>
        <v xml:space="preserve"> </v>
      </c>
      <c r="R1669" t="str">
        <f>IF(Sales[[#This Row],[Current Upsell $]]&gt;0,_xlfn.TEXTJOIN(" ",FALSE,Sales[[#This Row],[Subscription Type]],Sales[[#This Row],[Upsell Priority]],TEXT(Sales[[#This Row],[Current Upsell $]],"$#")),"")</f>
        <v/>
      </c>
    </row>
    <row r="1670" spans="1:18" x14ac:dyDescent="0.25">
      <c r="A1670">
        <v>100087</v>
      </c>
      <c r="B1670" t="s">
        <v>0</v>
      </c>
      <c r="D1670" s="1"/>
      <c r="E1670" s="1"/>
      <c r="F1670">
        <v>14</v>
      </c>
      <c r="G1670">
        <v>25</v>
      </c>
      <c r="H1670" s="1">
        <v>44044</v>
      </c>
      <c r="I1670" s="1">
        <v>44378</v>
      </c>
      <c r="J1670">
        <v>11</v>
      </c>
      <c r="K1670">
        <v>0</v>
      </c>
      <c r="L1670" s="1">
        <v>44105</v>
      </c>
      <c r="M1670">
        <v>140</v>
      </c>
      <c r="N1670" s="11">
        <f>_xlfn.SWITCH(Sales[[#This Row],[Subscription Type]],"Basic",10,"Premium",10,"Business",25,"Enterprise",27)</f>
        <v>10</v>
      </c>
      <c r="O1670">
        <f>IF(Sales[[#This Row],[Number of Users]]-Sales[[#This Row],[Licenses Bought]]&lt;0,0,Sales[[#This Row],[Number of Users]]-Sales[[#This Row],[Licenses Bought]])</f>
        <v>11</v>
      </c>
      <c r="P1670" s="3">
        <f>IF(Sales[[#This Row],[Sales Month]]=MAX(Sales[Sales Month]),Sales[[#This Row],[Upsell $ Per Non-Paying User]]*Sales[[#This Row],[Non-Paying Users]],0)</f>
        <v>0</v>
      </c>
      <c r="Q1670" t="str">
        <f>_xlfn.IFS(Sales[[#This Row],[Current Upsell $]]=0," ",Sales[[#This Row],[Current Upsell $]]&gt;=400,"High",Sales[[#This Row],[Current Upsell $]]&gt;=100,"Medium",Sales[[#This Row],[Current Upsell $]]&lt;100,"Low")</f>
        <v xml:space="preserve"> </v>
      </c>
      <c r="R1670" t="str">
        <f>IF(Sales[[#This Row],[Current Upsell $]]&gt;0,_xlfn.TEXTJOIN(" ",FALSE,Sales[[#This Row],[Subscription Type]],Sales[[#This Row],[Upsell Priority]],TEXT(Sales[[#This Row],[Current Upsell $]],"$#")),"")</f>
        <v/>
      </c>
    </row>
    <row r="1671" spans="1:18" x14ac:dyDescent="0.25">
      <c r="A1671">
        <v>100088</v>
      </c>
      <c r="B1671" t="s">
        <v>3</v>
      </c>
      <c r="F1671">
        <v>0</v>
      </c>
      <c r="G1671">
        <v>18</v>
      </c>
      <c r="H1671" s="1">
        <v>44044</v>
      </c>
      <c r="I1671" s="1">
        <v>44317</v>
      </c>
      <c r="J1671">
        <v>9</v>
      </c>
      <c r="K1671">
        <v>1</v>
      </c>
      <c r="L1671" s="1">
        <v>44105</v>
      </c>
      <c r="M1671">
        <v>0</v>
      </c>
      <c r="N1671" s="11">
        <f>_xlfn.SWITCH(Sales[[#This Row],[Subscription Type]],"Basic",10,"Premium",10,"Business",25,"Enterprise",27)</f>
        <v>10</v>
      </c>
      <c r="O1671">
        <f>IF(Sales[[#This Row],[Number of Users]]-Sales[[#This Row],[Licenses Bought]]&lt;0,0,Sales[[#This Row],[Number of Users]]-Sales[[#This Row],[Licenses Bought]])</f>
        <v>18</v>
      </c>
      <c r="P1671" s="3">
        <f>IF(Sales[[#This Row],[Sales Month]]=MAX(Sales[Sales Month]),Sales[[#This Row],[Upsell $ Per Non-Paying User]]*Sales[[#This Row],[Non-Paying Users]],0)</f>
        <v>0</v>
      </c>
      <c r="Q1671" t="str">
        <f>_xlfn.IFS(Sales[[#This Row],[Current Upsell $]]=0," ",Sales[[#This Row],[Current Upsell $]]&gt;=400,"High",Sales[[#This Row],[Current Upsell $]]&gt;=100,"Medium",Sales[[#This Row],[Current Upsell $]]&lt;100,"Low")</f>
        <v xml:space="preserve"> </v>
      </c>
      <c r="R1671" t="str">
        <f>IF(Sales[[#This Row],[Current Upsell $]]&gt;0,_xlfn.TEXTJOIN(" ",FALSE,Sales[[#This Row],[Subscription Type]],Sales[[#This Row],[Upsell Priority]],TEXT(Sales[[#This Row],[Current Upsell $]],"$#")),"")</f>
        <v/>
      </c>
    </row>
    <row r="1672" spans="1:18" x14ac:dyDescent="0.25">
      <c r="A1672">
        <v>100089</v>
      </c>
      <c r="B1672" t="s">
        <v>0</v>
      </c>
      <c r="D1672" s="1"/>
      <c r="E1672" s="1"/>
      <c r="F1672">
        <v>10</v>
      </c>
      <c r="G1672">
        <v>18</v>
      </c>
      <c r="H1672" s="1">
        <v>44044</v>
      </c>
      <c r="I1672" s="1">
        <v>44378</v>
      </c>
      <c r="J1672">
        <v>11</v>
      </c>
      <c r="K1672">
        <v>0</v>
      </c>
      <c r="L1672" s="1">
        <v>44105</v>
      </c>
      <c r="M1672">
        <v>100</v>
      </c>
      <c r="N1672" s="11">
        <f>_xlfn.SWITCH(Sales[[#This Row],[Subscription Type]],"Basic",10,"Premium",10,"Business",25,"Enterprise",27)</f>
        <v>10</v>
      </c>
      <c r="O1672">
        <f>IF(Sales[[#This Row],[Number of Users]]-Sales[[#This Row],[Licenses Bought]]&lt;0,0,Sales[[#This Row],[Number of Users]]-Sales[[#This Row],[Licenses Bought]])</f>
        <v>8</v>
      </c>
      <c r="P1672" s="3">
        <f>IF(Sales[[#This Row],[Sales Month]]=MAX(Sales[Sales Month]),Sales[[#This Row],[Upsell $ Per Non-Paying User]]*Sales[[#This Row],[Non-Paying Users]],0)</f>
        <v>0</v>
      </c>
      <c r="Q1672" t="str">
        <f>_xlfn.IFS(Sales[[#This Row],[Current Upsell $]]=0," ",Sales[[#This Row],[Current Upsell $]]&gt;=400,"High",Sales[[#This Row],[Current Upsell $]]&gt;=100,"Medium",Sales[[#This Row],[Current Upsell $]]&lt;100,"Low")</f>
        <v xml:space="preserve"> </v>
      </c>
      <c r="R1672" t="str">
        <f>IF(Sales[[#This Row],[Current Upsell $]]&gt;0,_xlfn.TEXTJOIN(" ",FALSE,Sales[[#This Row],[Subscription Type]],Sales[[#This Row],[Upsell Priority]],TEXT(Sales[[#This Row],[Current Upsell $]],"$#")),"")</f>
        <v/>
      </c>
    </row>
    <row r="1673" spans="1:18" x14ac:dyDescent="0.25">
      <c r="A1673">
        <v>100091</v>
      </c>
      <c r="B1673" t="s">
        <v>3</v>
      </c>
      <c r="F1673">
        <v>0</v>
      </c>
      <c r="G1673">
        <v>10</v>
      </c>
      <c r="H1673" s="1">
        <v>44044</v>
      </c>
      <c r="I1673" s="1">
        <v>44378</v>
      </c>
      <c r="J1673">
        <v>11</v>
      </c>
      <c r="K1673">
        <v>0</v>
      </c>
      <c r="L1673" s="1">
        <v>44105</v>
      </c>
      <c r="M1673">
        <v>0</v>
      </c>
      <c r="N1673" s="11">
        <f>_xlfn.SWITCH(Sales[[#This Row],[Subscription Type]],"Basic",10,"Premium",10,"Business",25,"Enterprise",27)</f>
        <v>10</v>
      </c>
      <c r="O1673">
        <f>IF(Sales[[#This Row],[Number of Users]]-Sales[[#This Row],[Licenses Bought]]&lt;0,0,Sales[[#This Row],[Number of Users]]-Sales[[#This Row],[Licenses Bought]])</f>
        <v>10</v>
      </c>
      <c r="P1673" s="3">
        <f>IF(Sales[[#This Row],[Sales Month]]=MAX(Sales[Sales Month]),Sales[[#This Row],[Upsell $ Per Non-Paying User]]*Sales[[#This Row],[Non-Paying Users]],0)</f>
        <v>0</v>
      </c>
      <c r="Q1673" t="str">
        <f>_xlfn.IFS(Sales[[#This Row],[Current Upsell $]]=0," ",Sales[[#This Row],[Current Upsell $]]&gt;=400,"High",Sales[[#This Row],[Current Upsell $]]&gt;=100,"Medium",Sales[[#This Row],[Current Upsell $]]&lt;100,"Low")</f>
        <v xml:space="preserve"> </v>
      </c>
      <c r="R1673" t="str">
        <f>IF(Sales[[#This Row],[Current Upsell $]]&gt;0,_xlfn.TEXTJOIN(" ",FALSE,Sales[[#This Row],[Subscription Type]],Sales[[#This Row],[Upsell Priority]],TEXT(Sales[[#This Row],[Current Upsell $]],"$#")),"")</f>
        <v/>
      </c>
    </row>
    <row r="1674" spans="1:18" x14ac:dyDescent="0.25">
      <c r="A1674">
        <v>100092</v>
      </c>
      <c r="B1674" t="s">
        <v>0</v>
      </c>
      <c r="F1674">
        <v>7</v>
      </c>
      <c r="G1674">
        <v>9</v>
      </c>
      <c r="H1674" s="1">
        <v>44044</v>
      </c>
      <c r="I1674" s="1">
        <v>44317</v>
      </c>
      <c r="J1674">
        <v>9</v>
      </c>
      <c r="K1674">
        <v>1</v>
      </c>
      <c r="L1674" s="1">
        <v>44105</v>
      </c>
      <c r="M1674">
        <v>70</v>
      </c>
      <c r="N1674" s="11">
        <f>_xlfn.SWITCH(Sales[[#This Row],[Subscription Type]],"Basic",10,"Premium",10,"Business",25,"Enterprise",27)</f>
        <v>10</v>
      </c>
      <c r="O1674">
        <f>IF(Sales[[#This Row],[Number of Users]]-Sales[[#This Row],[Licenses Bought]]&lt;0,0,Sales[[#This Row],[Number of Users]]-Sales[[#This Row],[Licenses Bought]])</f>
        <v>2</v>
      </c>
      <c r="P1674" s="3">
        <f>IF(Sales[[#This Row],[Sales Month]]=MAX(Sales[Sales Month]),Sales[[#This Row],[Upsell $ Per Non-Paying User]]*Sales[[#This Row],[Non-Paying Users]],0)</f>
        <v>0</v>
      </c>
      <c r="Q1674" t="str">
        <f>_xlfn.IFS(Sales[[#This Row],[Current Upsell $]]=0," ",Sales[[#This Row],[Current Upsell $]]&gt;=400,"High",Sales[[#This Row],[Current Upsell $]]&gt;=100,"Medium",Sales[[#This Row],[Current Upsell $]]&lt;100,"Low")</f>
        <v xml:space="preserve"> </v>
      </c>
      <c r="R1674" t="str">
        <f>IF(Sales[[#This Row],[Current Upsell $]]&gt;0,_xlfn.TEXTJOIN(" ",FALSE,Sales[[#This Row],[Subscription Type]],Sales[[#This Row],[Upsell Priority]],TEXT(Sales[[#This Row],[Current Upsell $]],"$#")),"")</f>
        <v/>
      </c>
    </row>
    <row r="1675" spans="1:18" x14ac:dyDescent="0.25">
      <c r="A1675">
        <v>100093</v>
      </c>
      <c r="B1675" t="s">
        <v>3</v>
      </c>
      <c r="F1675">
        <v>0</v>
      </c>
      <c r="G1675">
        <v>7</v>
      </c>
      <c r="H1675" s="1">
        <v>44044</v>
      </c>
      <c r="I1675" s="1">
        <v>44197</v>
      </c>
      <c r="J1675">
        <v>5</v>
      </c>
      <c r="K1675">
        <v>5</v>
      </c>
      <c r="L1675" s="1">
        <v>44105</v>
      </c>
      <c r="M1675">
        <v>0</v>
      </c>
      <c r="N1675" s="11">
        <f>_xlfn.SWITCH(Sales[[#This Row],[Subscription Type]],"Basic",10,"Premium",10,"Business",25,"Enterprise",27)</f>
        <v>10</v>
      </c>
      <c r="O1675">
        <f>IF(Sales[[#This Row],[Number of Users]]-Sales[[#This Row],[Licenses Bought]]&lt;0,0,Sales[[#This Row],[Number of Users]]-Sales[[#This Row],[Licenses Bought]])</f>
        <v>7</v>
      </c>
      <c r="P1675" s="3">
        <f>IF(Sales[[#This Row],[Sales Month]]=MAX(Sales[Sales Month]),Sales[[#This Row],[Upsell $ Per Non-Paying User]]*Sales[[#This Row],[Non-Paying Users]],0)</f>
        <v>0</v>
      </c>
      <c r="Q1675" t="str">
        <f>_xlfn.IFS(Sales[[#This Row],[Current Upsell $]]=0," ",Sales[[#This Row],[Current Upsell $]]&gt;=400,"High",Sales[[#This Row],[Current Upsell $]]&gt;=100,"Medium",Sales[[#This Row],[Current Upsell $]]&lt;100,"Low")</f>
        <v xml:space="preserve"> </v>
      </c>
      <c r="R1675" t="str">
        <f>IF(Sales[[#This Row],[Current Upsell $]]&gt;0,_xlfn.TEXTJOIN(" ",FALSE,Sales[[#This Row],[Subscription Type]],Sales[[#This Row],[Upsell Priority]],TEXT(Sales[[#This Row],[Current Upsell $]],"$#")),"")</f>
        <v/>
      </c>
    </row>
    <row r="1676" spans="1:18" x14ac:dyDescent="0.25">
      <c r="A1676">
        <v>100094</v>
      </c>
      <c r="B1676" t="s">
        <v>0</v>
      </c>
      <c r="F1676">
        <v>3</v>
      </c>
      <c r="G1676">
        <v>6</v>
      </c>
      <c r="H1676" s="1">
        <v>44044</v>
      </c>
      <c r="I1676" s="1">
        <v>44287</v>
      </c>
      <c r="J1676">
        <v>8</v>
      </c>
      <c r="K1676">
        <v>2</v>
      </c>
      <c r="L1676" s="1">
        <v>44105</v>
      </c>
      <c r="M1676">
        <v>30</v>
      </c>
      <c r="N1676" s="11">
        <f>_xlfn.SWITCH(Sales[[#This Row],[Subscription Type]],"Basic",10,"Premium",10,"Business",25,"Enterprise",27)</f>
        <v>10</v>
      </c>
      <c r="O1676">
        <f>IF(Sales[[#This Row],[Number of Users]]-Sales[[#This Row],[Licenses Bought]]&lt;0,0,Sales[[#This Row],[Number of Users]]-Sales[[#This Row],[Licenses Bought]])</f>
        <v>3</v>
      </c>
      <c r="P1676" s="3">
        <f>IF(Sales[[#This Row],[Sales Month]]=MAX(Sales[Sales Month]),Sales[[#This Row],[Upsell $ Per Non-Paying User]]*Sales[[#This Row],[Non-Paying Users]],0)</f>
        <v>0</v>
      </c>
      <c r="Q1676" t="str">
        <f>_xlfn.IFS(Sales[[#This Row],[Current Upsell $]]=0," ",Sales[[#This Row],[Current Upsell $]]&gt;=400,"High",Sales[[#This Row],[Current Upsell $]]&gt;=100,"Medium",Sales[[#This Row],[Current Upsell $]]&lt;100,"Low")</f>
        <v xml:space="preserve"> </v>
      </c>
      <c r="R1676" t="str">
        <f>IF(Sales[[#This Row],[Current Upsell $]]&gt;0,_xlfn.TEXTJOIN(" ",FALSE,Sales[[#This Row],[Subscription Type]],Sales[[#This Row],[Upsell Priority]],TEXT(Sales[[#This Row],[Current Upsell $]],"$#")),"")</f>
        <v/>
      </c>
    </row>
    <row r="1677" spans="1:18" x14ac:dyDescent="0.25">
      <c r="A1677">
        <v>100095</v>
      </c>
      <c r="B1677" t="s">
        <v>3</v>
      </c>
      <c r="F1677">
        <v>0</v>
      </c>
      <c r="G1677">
        <v>5</v>
      </c>
      <c r="H1677" s="1">
        <v>44044</v>
      </c>
      <c r="I1677" s="1">
        <v>44197</v>
      </c>
      <c r="J1677">
        <v>5</v>
      </c>
      <c r="K1677">
        <v>5</v>
      </c>
      <c r="L1677" s="1">
        <v>44105</v>
      </c>
      <c r="M1677">
        <v>0</v>
      </c>
      <c r="N1677" s="11">
        <f>_xlfn.SWITCH(Sales[[#This Row],[Subscription Type]],"Basic",10,"Premium",10,"Business",25,"Enterprise",27)</f>
        <v>10</v>
      </c>
      <c r="O1677">
        <f>IF(Sales[[#This Row],[Number of Users]]-Sales[[#This Row],[Licenses Bought]]&lt;0,0,Sales[[#This Row],[Number of Users]]-Sales[[#This Row],[Licenses Bought]])</f>
        <v>5</v>
      </c>
      <c r="P1677" s="3">
        <f>IF(Sales[[#This Row],[Sales Month]]=MAX(Sales[Sales Month]),Sales[[#This Row],[Upsell $ Per Non-Paying User]]*Sales[[#This Row],[Non-Paying Users]],0)</f>
        <v>0</v>
      </c>
      <c r="Q1677" t="str">
        <f>_xlfn.IFS(Sales[[#This Row],[Current Upsell $]]=0," ",Sales[[#This Row],[Current Upsell $]]&gt;=400,"High",Sales[[#This Row],[Current Upsell $]]&gt;=100,"Medium",Sales[[#This Row],[Current Upsell $]]&lt;100,"Low")</f>
        <v xml:space="preserve"> </v>
      </c>
      <c r="R1677" t="str">
        <f>IF(Sales[[#This Row],[Current Upsell $]]&gt;0,_xlfn.TEXTJOIN(" ",FALSE,Sales[[#This Row],[Subscription Type]],Sales[[#This Row],[Upsell Priority]],TEXT(Sales[[#This Row],[Current Upsell $]],"$#")),"")</f>
        <v/>
      </c>
    </row>
    <row r="1678" spans="1:18" x14ac:dyDescent="0.25">
      <c r="A1678">
        <v>100096</v>
      </c>
      <c r="B1678" t="s">
        <v>0</v>
      </c>
      <c r="D1678" s="1"/>
      <c r="E1678" s="1"/>
      <c r="F1678">
        <v>3</v>
      </c>
      <c r="G1678">
        <v>5</v>
      </c>
      <c r="H1678" s="1">
        <v>44044</v>
      </c>
      <c r="I1678" s="1">
        <v>44378</v>
      </c>
      <c r="J1678">
        <v>11</v>
      </c>
      <c r="K1678">
        <v>0</v>
      </c>
      <c r="L1678" s="1">
        <v>44105</v>
      </c>
      <c r="M1678">
        <v>30</v>
      </c>
      <c r="N1678" s="11">
        <f>_xlfn.SWITCH(Sales[[#This Row],[Subscription Type]],"Basic",10,"Premium",10,"Business",25,"Enterprise",27)</f>
        <v>10</v>
      </c>
      <c r="O1678">
        <f>IF(Sales[[#This Row],[Number of Users]]-Sales[[#This Row],[Licenses Bought]]&lt;0,0,Sales[[#This Row],[Number of Users]]-Sales[[#This Row],[Licenses Bought]])</f>
        <v>2</v>
      </c>
      <c r="P1678" s="3">
        <f>IF(Sales[[#This Row],[Sales Month]]=MAX(Sales[Sales Month]),Sales[[#This Row],[Upsell $ Per Non-Paying User]]*Sales[[#This Row],[Non-Paying Users]],0)</f>
        <v>0</v>
      </c>
      <c r="Q1678" t="str">
        <f>_xlfn.IFS(Sales[[#This Row],[Current Upsell $]]=0," ",Sales[[#This Row],[Current Upsell $]]&gt;=400,"High",Sales[[#This Row],[Current Upsell $]]&gt;=100,"Medium",Sales[[#This Row],[Current Upsell $]]&lt;100,"Low")</f>
        <v xml:space="preserve"> </v>
      </c>
      <c r="R1678" t="str">
        <f>IF(Sales[[#This Row],[Current Upsell $]]&gt;0,_xlfn.TEXTJOIN(" ",FALSE,Sales[[#This Row],[Subscription Type]],Sales[[#This Row],[Upsell Priority]],TEXT(Sales[[#This Row],[Current Upsell $]],"$#")),"")</f>
        <v/>
      </c>
    </row>
    <row r="1679" spans="1:18" x14ac:dyDescent="0.25">
      <c r="A1679">
        <v>100097</v>
      </c>
      <c r="B1679" t="s">
        <v>3</v>
      </c>
      <c r="F1679">
        <v>0</v>
      </c>
      <c r="G1679">
        <v>3</v>
      </c>
      <c r="H1679" s="1">
        <v>44044</v>
      </c>
      <c r="I1679" s="1">
        <v>44136</v>
      </c>
      <c r="J1679">
        <v>3</v>
      </c>
      <c r="K1679">
        <v>7</v>
      </c>
      <c r="L1679" s="1">
        <v>44105</v>
      </c>
      <c r="M1679">
        <v>0</v>
      </c>
      <c r="N1679" s="11">
        <f>_xlfn.SWITCH(Sales[[#This Row],[Subscription Type]],"Basic",10,"Premium",10,"Business",25,"Enterprise",27)</f>
        <v>10</v>
      </c>
      <c r="O1679">
        <f>IF(Sales[[#This Row],[Number of Users]]-Sales[[#This Row],[Licenses Bought]]&lt;0,0,Sales[[#This Row],[Number of Users]]-Sales[[#This Row],[Licenses Bought]])</f>
        <v>3</v>
      </c>
      <c r="P1679" s="3">
        <f>IF(Sales[[#This Row],[Sales Month]]=MAX(Sales[Sales Month]),Sales[[#This Row],[Upsell $ Per Non-Paying User]]*Sales[[#This Row],[Non-Paying Users]],0)</f>
        <v>0</v>
      </c>
      <c r="Q1679" t="str">
        <f>_xlfn.IFS(Sales[[#This Row],[Current Upsell $]]=0," ",Sales[[#This Row],[Current Upsell $]]&gt;=400,"High",Sales[[#This Row],[Current Upsell $]]&gt;=100,"Medium",Sales[[#This Row],[Current Upsell $]]&lt;100,"Low")</f>
        <v xml:space="preserve"> </v>
      </c>
      <c r="R1679" t="str">
        <f>IF(Sales[[#This Row],[Current Upsell $]]&gt;0,_xlfn.TEXTJOIN(" ",FALSE,Sales[[#This Row],[Subscription Type]],Sales[[#This Row],[Upsell Priority]],TEXT(Sales[[#This Row],[Current Upsell $]],"$#")),"")</f>
        <v/>
      </c>
    </row>
    <row r="1680" spans="1:18" x14ac:dyDescent="0.25">
      <c r="A1680">
        <v>100098</v>
      </c>
      <c r="B1680" t="s">
        <v>3</v>
      </c>
      <c r="F1680">
        <v>0</v>
      </c>
      <c r="G1680">
        <v>3</v>
      </c>
      <c r="H1680" s="1">
        <v>44044</v>
      </c>
      <c r="I1680" s="1">
        <v>44197</v>
      </c>
      <c r="J1680">
        <v>5</v>
      </c>
      <c r="K1680">
        <v>5</v>
      </c>
      <c r="L1680" s="1">
        <v>44105</v>
      </c>
      <c r="M1680">
        <v>0</v>
      </c>
      <c r="N1680" s="11">
        <f>_xlfn.SWITCH(Sales[[#This Row],[Subscription Type]],"Basic",10,"Premium",10,"Business",25,"Enterprise",27)</f>
        <v>10</v>
      </c>
      <c r="O1680">
        <f>IF(Sales[[#This Row],[Number of Users]]-Sales[[#This Row],[Licenses Bought]]&lt;0,0,Sales[[#This Row],[Number of Users]]-Sales[[#This Row],[Licenses Bought]])</f>
        <v>3</v>
      </c>
      <c r="P1680" s="3">
        <f>IF(Sales[[#This Row],[Sales Month]]=MAX(Sales[Sales Month]),Sales[[#This Row],[Upsell $ Per Non-Paying User]]*Sales[[#This Row],[Non-Paying Users]],0)</f>
        <v>0</v>
      </c>
      <c r="Q1680" t="str">
        <f>_xlfn.IFS(Sales[[#This Row],[Current Upsell $]]=0," ",Sales[[#This Row],[Current Upsell $]]&gt;=400,"High",Sales[[#This Row],[Current Upsell $]]&gt;=100,"Medium",Sales[[#This Row],[Current Upsell $]]&lt;100,"Low")</f>
        <v xml:space="preserve"> </v>
      </c>
      <c r="R1680" t="str">
        <f>IF(Sales[[#This Row],[Current Upsell $]]&gt;0,_xlfn.TEXTJOIN(" ",FALSE,Sales[[#This Row],[Subscription Type]],Sales[[#This Row],[Upsell Priority]],TEXT(Sales[[#This Row],[Current Upsell $]],"$#")),"")</f>
        <v/>
      </c>
    </row>
    <row r="1681" spans="1:18" x14ac:dyDescent="0.25">
      <c r="A1681">
        <v>100099</v>
      </c>
      <c r="B1681" t="s">
        <v>3</v>
      </c>
      <c r="F1681">
        <v>0</v>
      </c>
      <c r="G1681">
        <v>3</v>
      </c>
      <c r="H1681" s="1">
        <v>44044</v>
      </c>
      <c r="I1681" s="1">
        <v>44105</v>
      </c>
      <c r="J1681">
        <v>2</v>
      </c>
      <c r="K1681">
        <v>8</v>
      </c>
      <c r="L1681" s="1">
        <v>44105</v>
      </c>
      <c r="M1681">
        <v>0</v>
      </c>
      <c r="N1681" s="11">
        <f>_xlfn.SWITCH(Sales[[#This Row],[Subscription Type]],"Basic",10,"Premium",10,"Business",25,"Enterprise",27)</f>
        <v>10</v>
      </c>
      <c r="O1681">
        <f>IF(Sales[[#This Row],[Number of Users]]-Sales[[#This Row],[Licenses Bought]]&lt;0,0,Sales[[#This Row],[Number of Users]]-Sales[[#This Row],[Licenses Bought]])</f>
        <v>3</v>
      </c>
      <c r="P1681" s="3">
        <f>IF(Sales[[#This Row],[Sales Month]]=MAX(Sales[Sales Month]),Sales[[#This Row],[Upsell $ Per Non-Paying User]]*Sales[[#This Row],[Non-Paying Users]],0)</f>
        <v>0</v>
      </c>
      <c r="Q1681" t="str">
        <f>_xlfn.IFS(Sales[[#This Row],[Current Upsell $]]=0," ",Sales[[#This Row],[Current Upsell $]]&gt;=400,"High",Sales[[#This Row],[Current Upsell $]]&gt;=100,"Medium",Sales[[#This Row],[Current Upsell $]]&lt;100,"Low")</f>
        <v xml:space="preserve"> </v>
      </c>
      <c r="R1681" t="str">
        <f>IF(Sales[[#This Row],[Current Upsell $]]&gt;0,_xlfn.TEXTJOIN(" ",FALSE,Sales[[#This Row],[Subscription Type]],Sales[[#This Row],[Upsell Priority]],TEXT(Sales[[#This Row],[Current Upsell $]],"$#")),"")</f>
        <v/>
      </c>
    </row>
    <row r="1682" spans="1:18" x14ac:dyDescent="0.25">
      <c r="A1682">
        <v>100100</v>
      </c>
      <c r="B1682" t="s">
        <v>3</v>
      </c>
      <c r="F1682">
        <v>0</v>
      </c>
      <c r="G1682">
        <v>3</v>
      </c>
      <c r="H1682" s="1">
        <v>44044</v>
      </c>
      <c r="I1682" s="1">
        <v>44256</v>
      </c>
      <c r="J1682">
        <v>7</v>
      </c>
      <c r="K1682">
        <v>3</v>
      </c>
      <c r="L1682" s="1">
        <v>44105</v>
      </c>
      <c r="M1682">
        <v>0</v>
      </c>
      <c r="N1682" s="11">
        <f>_xlfn.SWITCH(Sales[[#This Row],[Subscription Type]],"Basic",10,"Premium",10,"Business",25,"Enterprise",27)</f>
        <v>10</v>
      </c>
      <c r="O1682">
        <f>IF(Sales[[#This Row],[Number of Users]]-Sales[[#This Row],[Licenses Bought]]&lt;0,0,Sales[[#This Row],[Number of Users]]-Sales[[#This Row],[Licenses Bought]])</f>
        <v>3</v>
      </c>
      <c r="P1682" s="3">
        <f>IF(Sales[[#This Row],[Sales Month]]=MAX(Sales[Sales Month]),Sales[[#This Row],[Upsell $ Per Non-Paying User]]*Sales[[#This Row],[Non-Paying Users]],0)</f>
        <v>0</v>
      </c>
      <c r="Q1682" t="str">
        <f>_xlfn.IFS(Sales[[#This Row],[Current Upsell $]]=0," ",Sales[[#This Row],[Current Upsell $]]&gt;=400,"High",Sales[[#This Row],[Current Upsell $]]&gt;=100,"Medium",Sales[[#This Row],[Current Upsell $]]&lt;100,"Low")</f>
        <v xml:space="preserve"> </v>
      </c>
      <c r="R1682" t="str">
        <f>IF(Sales[[#This Row],[Current Upsell $]]&gt;0,_xlfn.TEXTJOIN(" ",FALSE,Sales[[#This Row],[Subscription Type]],Sales[[#This Row],[Upsell Priority]],TEXT(Sales[[#This Row],[Current Upsell $]],"$#")),"")</f>
        <v/>
      </c>
    </row>
    <row r="1683" spans="1:18" x14ac:dyDescent="0.25">
      <c r="A1683">
        <v>100101</v>
      </c>
      <c r="B1683" t="s">
        <v>3</v>
      </c>
      <c r="F1683">
        <v>0</v>
      </c>
      <c r="G1683">
        <v>2</v>
      </c>
      <c r="H1683" s="1">
        <v>44044</v>
      </c>
      <c r="I1683" s="1">
        <v>44105</v>
      </c>
      <c r="J1683">
        <v>2</v>
      </c>
      <c r="K1683">
        <v>8</v>
      </c>
      <c r="L1683" s="1">
        <v>44105</v>
      </c>
      <c r="M1683">
        <v>0</v>
      </c>
      <c r="N1683" s="11">
        <f>_xlfn.SWITCH(Sales[[#This Row],[Subscription Type]],"Basic",10,"Premium",10,"Business",25,"Enterprise",27)</f>
        <v>10</v>
      </c>
      <c r="O1683">
        <f>IF(Sales[[#This Row],[Number of Users]]-Sales[[#This Row],[Licenses Bought]]&lt;0,0,Sales[[#This Row],[Number of Users]]-Sales[[#This Row],[Licenses Bought]])</f>
        <v>2</v>
      </c>
      <c r="P1683" s="3">
        <f>IF(Sales[[#This Row],[Sales Month]]=MAX(Sales[Sales Month]),Sales[[#This Row],[Upsell $ Per Non-Paying User]]*Sales[[#This Row],[Non-Paying Users]],0)</f>
        <v>0</v>
      </c>
      <c r="Q1683" t="str">
        <f>_xlfn.IFS(Sales[[#This Row],[Current Upsell $]]=0," ",Sales[[#This Row],[Current Upsell $]]&gt;=400,"High",Sales[[#This Row],[Current Upsell $]]&gt;=100,"Medium",Sales[[#This Row],[Current Upsell $]]&lt;100,"Low")</f>
        <v xml:space="preserve"> </v>
      </c>
      <c r="R1683" t="str">
        <f>IF(Sales[[#This Row],[Current Upsell $]]&gt;0,_xlfn.TEXTJOIN(" ",FALSE,Sales[[#This Row],[Subscription Type]],Sales[[#This Row],[Upsell Priority]],TEXT(Sales[[#This Row],[Current Upsell $]],"$#")),"")</f>
        <v/>
      </c>
    </row>
    <row r="1684" spans="1:18" x14ac:dyDescent="0.25">
      <c r="A1684">
        <v>100102</v>
      </c>
      <c r="B1684" t="s">
        <v>3</v>
      </c>
      <c r="F1684">
        <v>0</v>
      </c>
      <c r="G1684">
        <v>2</v>
      </c>
      <c r="H1684" s="1">
        <v>44044</v>
      </c>
      <c r="I1684" s="1">
        <v>44105</v>
      </c>
      <c r="J1684">
        <v>2</v>
      </c>
      <c r="K1684">
        <v>8</v>
      </c>
      <c r="L1684" s="1">
        <v>44105</v>
      </c>
      <c r="M1684">
        <v>0</v>
      </c>
      <c r="N1684" s="11">
        <f>_xlfn.SWITCH(Sales[[#This Row],[Subscription Type]],"Basic",10,"Premium",10,"Business",25,"Enterprise",27)</f>
        <v>10</v>
      </c>
      <c r="O1684">
        <f>IF(Sales[[#This Row],[Number of Users]]-Sales[[#This Row],[Licenses Bought]]&lt;0,0,Sales[[#This Row],[Number of Users]]-Sales[[#This Row],[Licenses Bought]])</f>
        <v>2</v>
      </c>
      <c r="P1684" s="3">
        <f>IF(Sales[[#This Row],[Sales Month]]=MAX(Sales[Sales Month]),Sales[[#This Row],[Upsell $ Per Non-Paying User]]*Sales[[#This Row],[Non-Paying Users]],0)</f>
        <v>0</v>
      </c>
      <c r="Q1684" t="str">
        <f>_xlfn.IFS(Sales[[#This Row],[Current Upsell $]]=0," ",Sales[[#This Row],[Current Upsell $]]&gt;=400,"High",Sales[[#This Row],[Current Upsell $]]&gt;=100,"Medium",Sales[[#This Row],[Current Upsell $]]&lt;100,"Low")</f>
        <v xml:space="preserve"> </v>
      </c>
      <c r="R1684" t="str">
        <f>IF(Sales[[#This Row],[Current Upsell $]]&gt;0,_xlfn.TEXTJOIN(" ",FALSE,Sales[[#This Row],[Subscription Type]],Sales[[#This Row],[Upsell Priority]],TEXT(Sales[[#This Row],[Current Upsell $]],"$#")),"")</f>
        <v/>
      </c>
    </row>
    <row r="1685" spans="1:18" x14ac:dyDescent="0.25">
      <c r="A1685">
        <v>100103</v>
      </c>
      <c r="B1685" t="s">
        <v>3</v>
      </c>
      <c r="F1685">
        <v>0</v>
      </c>
      <c r="G1685">
        <v>2</v>
      </c>
      <c r="H1685" s="1">
        <v>44044</v>
      </c>
      <c r="I1685" s="1">
        <v>44256</v>
      </c>
      <c r="J1685">
        <v>7</v>
      </c>
      <c r="K1685">
        <v>3</v>
      </c>
      <c r="L1685" s="1">
        <v>44105</v>
      </c>
      <c r="M1685">
        <v>0</v>
      </c>
      <c r="N1685" s="11">
        <f>_xlfn.SWITCH(Sales[[#This Row],[Subscription Type]],"Basic",10,"Premium",10,"Business",25,"Enterprise",27)</f>
        <v>10</v>
      </c>
      <c r="O1685">
        <f>IF(Sales[[#This Row],[Number of Users]]-Sales[[#This Row],[Licenses Bought]]&lt;0,0,Sales[[#This Row],[Number of Users]]-Sales[[#This Row],[Licenses Bought]])</f>
        <v>2</v>
      </c>
      <c r="P1685" s="3">
        <f>IF(Sales[[#This Row],[Sales Month]]=MAX(Sales[Sales Month]),Sales[[#This Row],[Upsell $ Per Non-Paying User]]*Sales[[#This Row],[Non-Paying Users]],0)</f>
        <v>0</v>
      </c>
      <c r="Q1685" t="str">
        <f>_xlfn.IFS(Sales[[#This Row],[Current Upsell $]]=0," ",Sales[[#This Row],[Current Upsell $]]&gt;=400,"High",Sales[[#This Row],[Current Upsell $]]&gt;=100,"Medium",Sales[[#This Row],[Current Upsell $]]&lt;100,"Low")</f>
        <v xml:space="preserve"> </v>
      </c>
      <c r="R1685" t="str">
        <f>IF(Sales[[#This Row],[Current Upsell $]]&gt;0,_xlfn.TEXTJOIN(" ",FALSE,Sales[[#This Row],[Subscription Type]],Sales[[#This Row],[Upsell Priority]],TEXT(Sales[[#This Row],[Current Upsell $]],"$#")),"")</f>
        <v/>
      </c>
    </row>
    <row r="1686" spans="1:18" x14ac:dyDescent="0.25">
      <c r="A1686">
        <v>100105</v>
      </c>
      <c r="B1686" t="s">
        <v>3</v>
      </c>
      <c r="F1686">
        <v>0</v>
      </c>
      <c r="G1686">
        <v>2</v>
      </c>
      <c r="H1686" s="1">
        <v>44044</v>
      </c>
      <c r="I1686" s="1">
        <v>44166</v>
      </c>
      <c r="J1686">
        <v>4</v>
      </c>
      <c r="K1686">
        <v>6</v>
      </c>
      <c r="L1686" s="1">
        <v>44105</v>
      </c>
      <c r="M1686">
        <v>0</v>
      </c>
      <c r="N1686" s="11">
        <f>_xlfn.SWITCH(Sales[[#This Row],[Subscription Type]],"Basic",10,"Premium",10,"Business",25,"Enterprise",27)</f>
        <v>10</v>
      </c>
      <c r="O1686">
        <f>IF(Sales[[#This Row],[Number of Users]]-Sales[[#This Row],[Licenses Bought]]&lt;0,0,Sales[[#This Row],[Number of Users]]-Sales[[#This Row],[Licenses Bought]])</f>
        <v>2</v>
      </c>
      <c r="P1686" s="3">
        <f>IF(Sales[[#This Row],[Sales Month]]=MAX(Sales[Sales Month]),Sales[[#This Row],[Upsell $ Per Non-Paying User]]*Sales[[#This Row],[Non-Paying Users]],0)</f>
        <v>0</v>
      </c>
      <c r="Q1686" t="str">
        <f>_xlfn.IFS(Sales[[#This Row],[Current Upsell $]]=0," ",Sales[[#This Row],[Current Upsell $]]&gt;=400,"High",Sales[[#This Row],[Current Upsell $]]&gt;=100,"Medium",Sales[[#This Row],[Current Upsell $]]&lt;100,"Low")</f>
        <v xml:space="preserve"> </v>
      </c>
      <c r="R1686" t="str">
        <f>IF(Sales[[#This Row],[Current Upsell $]]&gt;0,_xlfn.TEXTJOIN(" ",FALSE,Sales[[#This Row],[Subscription Type]],Sales[[#This Row],[Upsell Priority]],TEXT(Sales[[#This Row],[Current Upsell $]],"$#")),"")</f>
        <v/>
      </c>
    </row>
    <row r="1687" spans="1:18" x14ac:dyDescent="0.25">
      <c r="A1687">
        <v>100106</v>
      </c>
      <c r="B1687" t="s">
        <v>3</v>
      </c>
      <c r="F1687">
        <v>0</v>
      </c>
      <c r="G1687">
        <v>2</v>
      </c>
      <c r="H1687" s="1">
        <v>44044</v>
      </c>
      <c r="I1687" s="1">
        <v>44228</v>
      </c>
      <c r="J1687">
        <v>6</v>
      </c>
      <c r="K1687">
        <v>4</v>
      </c>
      <c r="L1687" s="1">
        <v>44105</v>
      </c>
      <c r="M1687">
        <v>0</v>
      </c>
      <c r="N1687" s="11">
        <f>_xlfn.SWITCH(Sales[[#This Row],[Subscription Type]],"Basic",10,"Premium",10,"Business",25,"Enterprise",27)</f>
        <v>10</v>
      </c>
      <c r="O1687">
        <f>IF(Sales[[#This Row],[Number of Users]]-Sales[[#This Row],[Licenses Bought]]&lt;0,0,Sales[[#This Row],[Number of Users]]-Sales[[#This Row],[Licenses Bought]])</f>
        <v>2</v>
      </c>
      <c r="P1687" s="3">
        <f>IF(Sales[[#This Row],[Sales Month]]=MAX(Sales[Sales Month]),Sales[[#This Row],[Upsell $ Per Non-Paying User]]*Sales[[#This Row],[Non-Paying Users]],0)</f>
        <v>0</v>
      </c>
      <c r="Q1687" t="str">
        <f>_xlfn.IFS(Sales[[#This Row],[Current Upsell $]]=0," ",Sales[[#This Row],[Current Upsell $]]&gt;=400,"High",Sales[[#This Row],[Current Upsell $]]&gt;=100,"Medium",Sales[[#This Row],[Current Upsell $]]&lt;100,"Low")</f>
        <v xml:space="preserve"> </v>
      </c>
      <c r="R1687" t="str">
        <f>IF(Sales[[#This Row],[Current Upsell $]]&gt;0,_xlfn.TEXTJOIN(" ",FALSE,Sales[[#This Row],[Subscription Type]],Sales[[#This Row],[Upsell Priority]],TEXT(Sales[[#This Row],[Current Upsell $]],"$#")),"")</f>
        <v/>
      </c>
    </row>
    <row r="1688" spans="1:18" x14ac:dyDescent="0.25">
      <c r="A1688">
        <v>100107</v>
      </c>
      <c r="B1688" t="s">
        <v>3</v>
      </c>
      <c r="F1688">
        <v>0</v>
      </c>
      <c r="G1688">
        <v>2</v>
      </c>
      <c r="H1688" s="1">
        <v>44044</v>
      </c>
      <c r="I1688" s="1">
        <v>44105</v>
      </c>
      <c r="J1688">
        <v>2</v>
      </c>
      <c r="K1688">
        <v>8</v>
      </c>
      <c r="L1688" s="1">
        <v>44105</v>
      </c>
      <c r="M1688">
        <v>0</v>
      </c>
      <c r="N1688" s="11">
        <f>_xlfn.SWITCH(Sales[[#This Row],[Subscription Type]],"Basic",10,"Premium",10,"Business",25,"Enterprise",27)</f>
        <v>10</v>
      </c>
      <c r="O1688">
        <f>IF(Sales[[#This Row],[Number of Users]]-Sales[[#This Row],[Licenses Bought]]&lt;0,0,Sales[[#This Row],[Number of Users]]-Sales[[#This Row],[Licenses Bought]])</f>
        <v>2</v>
      </c>
      <c r="P1688" s="3">
        <f>IF(Sales[[#This Row],[Sales Month]]=MAX(Sales[Sales Month]),Sales[[#This Row],[Upsell $ Per Non-Paying User]]*Sales[[#This Row],[Non-Paying Users]],0)</f>
        <v>0</v>
      </c>
      <c r="Q1688" t="str">
        <f>_xlfn.IFS(Sales[[#This Row],[Current Upsell $]]=0," ",Sales[[#This Row],[Current Upsell $]]&gt;=400,"High",Sales[[#This Row],[Current Upsell $]]&gt;=100,"Medium",Sales[[#This Row],[Current Upsell $]]&lt;100,"Low")</f>
        <v xml:space="preserve"> </v>
      </c>
      <c r="R1688" t="str">
        <f>IF(Sales[[#This Row],[Current Upsell $]]&gt;0,_xlfn.TEXTJOIN(" ",FALSE,Sales[[#This Row],[Subscription Type]],Sales[[#This Row],[Upsell Priority]],TEXT(Sales[[#This Row],[Current Upsell $]],"$#")),"")</f>
        <v/>
      </c>
    </row>
    <row r="1689" spans="1:18" x14ac:dyDescent="0.25">
      <c r="A1689">
        <v>100108</v>
      </c>
      <c r="B1689" t="s">
        <v>0</v>
      </c>
      <c r="D1689" s="1"/>
      <c r="E1689" s="1"/>
      <c r="F1689">
        <v>1</v>
      </c>
      <c r="G1689">
        <v>2</v>
      </c>
      <c r="H1689" s="1">
        <v>44044</v>
      </c>
      <c r="I1689" s="1">
        <v>44378</v>
      </c>
      <c r="J1689">
        <v>11</v>
      </c>
      <c r="K1689">
        <v>0</v>
      </c>
      <c r="L1689" s="1">
        <v>44105</v>
      </c>
      <c r="M1689">
        <v>10</v>
      </c>
      <c r="N1689" s="11">
        <f>_xlfn.SWITCH(Sales[[#This Row],[Subscription Type]],"Basic",10,"Premium",10,"Business",25,"Enterprise",27)</f>
        <v>10</v>
      </c>
      <c r="O1689">
        <f>IF(Sales[[#This Row],[Number of Users]]-Sales[[#This Row],[Licenses Bought]]&lt;0,0,Sales[[#This Row],[Number of Users]]-Sales[[#This Row],[Licenses Bought]])</f>
        <v>1</v>
      </c>
      <c r="P1689" s="3">
        <f>IF(Sales[[#This Row],[Sales Month]]=MAX(Sales[Sales Month]),Sales[[#This Row],[Upsell $ Per Non-Paying User]]*Sales[[#This Row],[Non-Paying Users]],0)</f>
        <v>0</v>
      </c>
      <c r="Q1689" t="str">
        <f>_xlfn.IFS(Sales[[#This Row],[Current Upsell $]]=0," ",Sales[[#This Row],[Current Upsell $]]&gt;=400,"High",Sales[[#This Row],[Current Upsell $]]&gt;=100,"Medium",Sales[[#This Row],[Current Upsell $]]&lt;100,"Low")</f>
        <v xml:space="preserve"> </v>
      </c>
      <c r="R1689" t="str">
        <f>IF(Sales[[#This Row],[Current Upsell $]]&gt;0,_xlfn.TEXTJOIN(" ",FALSE,Sales[[#This Row],[Subscription Type]],Sales[[#This Row],[Upsell Priority]],TEXT(Sales[[#This Row],[Current Upsell $]],"$#")),"")</f>
        <v/>
      </c>
    </row>
    <row r="1690" spans="1:18" x14ac:dyDescent="0.25">
      <c r="A1690">
        <v>100109</v>
      </c>
      <c r="B1690" t="s">
        <v>0</v>
      </c>
      <c r="D1690" s="1"/>
      <c r="E1690" s="1"/>
      <c r="F1690">
        <v>1</v>
      </c>
      <c r="G1690">
        <v>2</v>
      </c>
      <c r="H1690" s="1">
        <v>44044</v>
      </c>
      <c r="I1690" s="1">
        <v>44378</v>
      </c>
      <c r="J1690">
        <v>11</v>
      </c>
      <c r="K1690">
        <v>0</v>
      </c>
      <c r="L1690" s="1">
        <v>44105</v>
      </c>
      <c r="M1690">
        <v>10</v>
      </c>
      <c r="N1690" s="11">
        <f>_xlfn.SWITCH(Sales[[#This Row],[Subscription Type]],"Basic",10,"Premium",10,"Business",25,"Enterprise",27)</f>
        <v>10</v>
      </c>
      <c r="O1690">
        <f>IF(Sales[[#This Row],[Number of Users]]-Sales[[#This Row],[Licenses Bought]]&lt;0,0,Sales[[#This Row],[Number of Users]]-Sales[[#This Row],[Licenses Bought]])</f>
        <v>1</v>
      </c>
      <c r="P1690" s="3">
        <f>IF(Sales[[#This Row],[Sales Month]]=MAX(Sales[Sales Month]),Sales[[#This Row],[Upsell $ Per Non-Paying User]]*Sales[[#This Row],[Non-Paying Users]],0)</f>
        <v>0</v>
      </c>
      <c r="Q1690" t="str">
        <f>_xlfn.IFS(Sales[[#This Row],[Current Upsell $]]=0," ",Sales[[#This Row],[Current Upsell $]]&gt;=400,"High",Sales[[#This Row],[Current Upsell $]]&gt;=100,"Medium",Sales[[#This Row],[Current Upsell $]]&lt;100,"Low")</f>
        <v xml:space="preserve"> </v>
      </c>
      <c r="R1690" t="str">
        <f>IF(Sales[[#This Row],[Current Upsell $]]&gt;0,_xlfn.TEXTJOIN(" ",FALSE,Sales[[#This Row],[Subscription Type]],Sales[[#This Row],[Upsell Priority]],TEXT(Sales[[#This Row],[Current Upsell $]],"$#")),"")</f>
        <v/>
      </c>
    </row>
    <row r="1691" spans="1:18" x14ac:dyDescent="0.25">
      <c r="A1691">
        <v>100110</v>
      </c>
      <c r="B1691" t="s">
        <v>0</v>
      </c>
      <c r="D1691" s="1"/>
      <c r="E1691" s="1"/>
      <c r="F1691">
        <v>16</v>
      </c>
      <c r="G1691">
        <v>75</v>
      </c>
      <c r="H1691" s="1">
        <v>44075</v>
      </c>
      <c r="I1691" s="1">
        <v>44378</v>
      </c>
      <c r="J1691">
        <v>10</v>
      </c>
      <c r="K1691">
        <v>0</v>
      </c>
      <c r="L1691" s="1">
        <v>44105</v>
      </c>
      <c r="M1691">
        <v>160</v>
      </c>
      <c r="N1691" s="11">
        <f>_xlfn.SWITCH(Sales[[#This Row],[Subscription Type]],"Basic",10,"Premium",10,"Business",25,"Enterprise",27)</f>
        <v>10</v>
      </c>
      <c r="O1691">
        <f>IF(Sales[[#This Row],[Number of Users]]-Sales[[#This Row],[Licenses Bought]]&lt;0,0,Sales[[#This Row],[Number of Users]]-Sales[[#This Row],[Licenses Bought]])</f>
        <v>59</v>
      </c>
      <c r="P1691" s="3">
        <f>IF(Sales[[#This Row],[Sales Month]]=MAX(Sales[Sales Month]),Sales[[#This Row],[Upsell $ Per Non-Paying User]]*Sales[[#This Row],[Non-Paying Users]],0)</f>
        <v>0</v>
      </c>
      <c r="Q1691" t="str">
        <f>_xlfn.IFS(Sales[[#This Row],[Current Upsell $]]=0," ",Sales[[#This Row],[Current Upsell $]]&gt;=400,"High",Sales[[#This Row],[Current Upsell $]]&gt;=100,"Medium",Sales[[#This Row],[Current Upsell $]]&lt;100,"Low")</f>
        <v xml:space="preserve"> </v>
      </c>
      <c r="R1691" t="str">
        <f>IF(Sales[[#This Row],[Current Upsell $]]&gt;0,_xlfn.TEXTJOIN(" ",FALSE,Sales[[#This Row],[Subscription Type]],Sales[[#This Row],[Upsell Priority]],TEXT(Sales[[#This Row],[Current Upsell $]],"$#")),"")</f>
        <v/>
      </c>
    </row>
    <row r="1692" spans="1:18" x14ac:dyDescent="0.25">
      <c r="A1692">
        <v>100115</v>
      </c>
      <c r="B1692" t="s">
        <v>0</v>
      </c>
      <c r="D1692" s="1"/>
      <c r="E1692" s="1"/>
      <c r="F1692">
        <v>13</v>
      </c>
      <c r="G1692">
        <v>29</v>
      </c>
      <c r="H1692" s="1">
        <v>44075</v>
      </c>
      <c r="I1692" s="1">
        <v>44378</v>
      </c>
      <c r="J1692">
        <v>10</v>
      </c>
      <c r="K1692">
        <v>0</v>
      </c>
      <c r="L1692" s="1">
        <v>44105</v>
      </c>
      <c r="M1692">
        <v>130</v>
      </c>
      <c r="N1692" s="11">
        <f>_xlfn.SWITCH(Sales[[#This Row],[Subscription Type]],"Basic",10,"Premium",10,"Business",25,"Enterprise",27)</f>
        <v>10</v>
      </c>
      <c r="O1692">
        <f>IF(Sales[[#This Row],[Number of Users]]-Sales[[#This Row],[Licenses Bought]]&lt;0,0,Sales[[#This Row],[Number of Users]]-Sales[[#This Row],[Licenses Bought]])</f>
        <v>16</v>
      </c>
      <c r="P1692" s="3">
        <f>IF(Sales[[#This Row],[Sales Month]]=MAX(Sales[Sales Month]),Sales[[#This Row],[Upsell $ Per Non-Paying User]]*Sales[[#This Row],[Non-Paying Users]],0)</f>
        <v>0</v>
      </c>
      <c r="Q1692" t="str">
        <f>_xlfn.IFS(Sales[[#This Row],[Current Upsell $]]=0," ",Sales[[#This Row],[Current Upsell $]]&gt;=400,"High",Sales[[#This Row],[Current Upsell $]]&gt;=100,"Medium",Sales[[#This Row],[Current Upsell $]]&lt;100,"Low")</f>
        <v xml:space="preserve"> </v>
      </c>
      <c r="R1692" t="str">
        <f>IF(Sales[[#This Row],[Current Upsell $]]&gt;0,_xlfn.TEXTJOIN(" ",FALSE,Sales[[#This Row],[Subscription Type]],Sales[[#This Row],[Upsell Priority]],TEXT(Sales[[#This Row],[Current Upsell $]],"$#")),"")</f>
        <v/>
      </c>
    </row>
    <row r="1693" spans="1:18" x14ac:dyDescent="0.25">
      <c r="A1693">
        <v>100116</v>
      </c>
      <c r="B1693" t="s">
        <v>0</v>
      </c>
      <c r="D1693" s="1"/>
      <c r="E1693" s="1"/>
      <c r="F1693">
        <v>18</v>
      </c>
      <c r="G1693">
        <v>44</v>
      </c>
      <c r="H1693" s="1">
        <v>44075</v>
      </c>
      <c r="I1693" s="1">
        <v>44378</v>
      </c>
      <c r="J1693">
        <v>10</v>
      </c>
      <c r="K1693">
        <v>0</v>
      </c>
      <c r="L1693" s="1">
        <v>44105</v>
      </c>
      <c r="M1693">
        <v>180</v>
      </c>
      <c r="N1693" s="11">
        <f>_xlfn.SWITCH(Sales[[#This Row],[Subscription Type]],"Basic",10,"Premium",10,"Business",25,"Enterprise",27)</f>
        <v>10</v>
      </c>
      <c r="O1693">
        <f>IF(Sales[[#This Row],[Number of Users]]-Sales[[#This Row],[Licenses Bought]]&lt;0,0,Sales[[#This Row],[Number of Users]]-Sales[[#This Row],[Licenses Bought]])</f>
        <v>26</v>
      </c>
      <c r="P1693" s="3">
        <f>IF(Sales[[#This Row],[Sales Month]]=MAX(Sales[Sales Month]),Sales[[#This Row],[Upsell $ Per Non-Paying User]]*Sales[[#This Row],[Non-Paying Users]],0)</f>
        <v>0</v>
      </c>
      <c r="Q1693" t="str">
        <f>_xlfn.IFS(Sales[[#This Row],[Current Upsell $]]=0," ",Sales[[#This Row],[Current Upsell $]]&gt;=400,"High",Sales[[#This Row],[Current Upsell $]]&gt;=100,"Medium",Sales[[#This Row],[Current Upsell $]]&lt;100,"Low")</f>
        <v xml:space="preserve"> </v>
      </c>
      <c r="R1693" t="str">
        <f>IF(Sales[[#This Row],[Current Upsell $]]&gt;0,_xlfn.TEXTJOIN(" ",FALSE,Sales[[#This Row],[Subscription Type]],Sales[[#This Row],[Upsell Priority]],TEXT(Sales[[#This Row],[Current Upsell $]],"$#")),"")</f>
        <v/>
      </c>
    </row>
    <row r="1694" spans="1:18" x14ac:dyDescent="0.25">
      <c r="A1694">
        <v>100118</v>
      </c>
      <c r="B1694" t="s">
        <v>0</v>
      </c>
      <c r="D1694" s="1"/>
      <c r="E1694" s="1"/>
      <c r="F1694">
        <v>12</v>
      </c>
      <c r="G1694">
        <v>34</v>
      </c>
      <c r="H1694" s="1">
        <v>44075</v>
      </c>
      <c r="I1694" s="1">
        <v>44378</v>
      </c>
      <c r="J1694">
        <v>10</v>
      </c>
      <c r="K1694">
        <v>0</v>
      </c>
      <c r="L1694" s="1">
        <v>44105</v>
      </c>
      <c r="M1694">
        <v>120</v>
      </c>
      <c r="N1694" s="11">
        <f>_xlfn.SWITCH(Sales[[#This Row],[Subscription Type]],"Basic",10,"Premium",10,"Business",25,"Enterprise",27)</f>
        <v>10</v>
      </c>
      <c r="O1694">
        <f>IF(Sales[[#This Row],[Number of Users]]-Sales[[#This Row],[Licenses Bought]]&lt;0,0,Sales[[#This Row],[Number of Users]]-Sales[[#This Row],[Licenses Bought]])</f>
        <v>22</v>
      </c>
      <c r="P1694" s="3">
        <f>IF(Sales[[#This Row],[Sales Month]]=MAX(Sales[Sales Month]),Sales[[#This Row],[Upsell $ Per Non-Paying User]]*Sales[[#This Row],[Non-Paying Users]],0)</f>
        <v>0</v>
      </c>
      <c r="Q1694" t="str">
        <f>_xlfn.IFS(Sales[[#This Row],[Current Upsell $]]=0," ",Sales[[#This Row],[Current Upsell $]]&gt;=400,"High",Sales[[#This Row],[Current Upsell $]]&gt;=100,"Medium",Sales[[#This Row],[Current Upsell $]]&lt;100,"Low")</f>
        <v xml:space="preserve"> </v>
      </c>
      <c r="R1694" t="str">
        <f>IF(Sales[[#This Row],[Current Upsell $]]&gt;0,_xlfn.TEXTJOIN(" ",FALSE,Sales[[#This Row],[Subscription Type]],Sales[[#This Row],[Upsell Priority]],TEXT(Sales[[#This Row],[Current Upsell $]],"$#")),"")</f>
        <v/>
      </c>
    </row>
    <row r="1695" spans="1:18" x14ac:dyDescent="0.25">
      <c r="A1695">
        <v>100119</v>
      </c>
      <c r="B1695" t="s">
        <v>0</v>
      </c>
      <c r="D1695" s="1"/>
      <c r="E1695" s="1"/>
      <c r="F1695">
        <v>16</v>
      </c>
      <c r="G1695">
        <v>33</v>
      </c>
      <c r="H1695" s="1">
        <v>44075</v>
      </c>
      <c r="I1695" s="1">
        <v>44378</v>
      </c>
      <c r="J1695">
        <v>10</v>
      </c>
      <c r="K1695">
        <v>0</v>
      </c>
      <c r="L1695" s="1">
        <v>44105</v>
      </c>
      <c r="M1695">
        <v>160</v>
      </c>
      <c r="N1695" s="11">
        <f>_xlfn.SWITCH(Sales[[#This Row],[Subscription Type]],"Basic",10,"Premium",10,"Business",25,"Enterprise",27)</f>
        <v>10</v>
      </c>
      <c r="O1695">
        <f>IF(Sales[[#This Row],[Number of Users]]-Sales[[#This Row],[Licenses Bought]]&lt;0,0,Sales[[#This Row],[Number of Users]]-Sales[[#This Row],[Licenses Bought]])</f>
        <v>17</v>
      </c>
      <c r="P1695" s="3">
        <f>IF(Sales[[#This Row],[Sales Month]]=MAX(Sales[Sales Month]),Sales[[#This Row],[Upsell $ Per Non-Paying User]]*Sales[[#This Row],[Non-Paying Users]],0)</f>
        <v>0</v>
      </c>
      <c r="Q1695" t="str">
        <f>_xlfn.IFS(Sales[[#This Row],[Current Upsell $]]=0," ",Sales[[#This Row],[Current Upsell $]]&gt;=400,"High",Sales[[#This Row],[Current Upsell $]]&gt;=100,"Medium",Sales[[#This Row],[Current Upsell $]]&lt;100,"Low")</f>
        <v xml:space="preserve"> </v>
      </c>
      <c r="R1695" t="str">
        <f>IF(Sales[[#This Row],[Current Upsell $]]&gt;0,_xlfn.TEXTJOIN(" ",FALSE,Sales[[#This Row],[Subscription Type]],Sales[[#This Row],[Upsell Priority]],TEXT(Sales[[#This Row],[Current Upsell $]],"$#")),"")</f>
        <v/>
      </c>
    </row>
    <row r="1696" spans="1:18" x14ac:dyDescent="0.25">
      <c r="A1696">
        <v>100120</v>
      </c>
      <c r="B1696" t="s">
        <v>1</v>
      </c>
      <c r="D1696" s="1"/>
      <c r="E1696" s="1"/>
      <c r="F1696">
        <v>14</v>
      </c>
      <c r="G1696">
        <v>22</v>
      </c>
      <c r="H1696" s="1">
        <v>44075</v>
      </c>
      <c r="I1696" s="1">
        <v>44378</v>
      </c>
      <c r="J1696">
        <v>10</v>
      </c>
      <c r="K1696">
        <v>0</v>
      </c>
      <c r="L1696" s="1">
        <v>44105</v>
      </c>
      <c r="M1696">
        <v>350</v>
      </c>
      <c r="N1696" s="11">
        <f>_xlfn.SWITCH(Sales[[#This Row],[Subscription Type]],"Basic",10,"Premium",10,"Business",25,"Enterprise",27)</f>
        <v>25</v>
      </c>
      <c r="O1696">
        <f>IF(Sales[[#This Row],[Number of Users]]-Sales[[#This Row],[Licenses Bought]]&lt;0,0,Sales[[#This Row],[Number of Users]]-Sales[[#This Row],[Licenses Bought]])</f>
        <v>8</v>
      </c>
      <c r="P1696" s="3">
        <f>IF(Sales[[#This Row],[Sales Month]]=MAX(Sales[Sales Month]),Sales[[#This Row],[Upsell $ Per Non-Paying User]]*Sales[[#This Row],[Non-Paying Users]],0)</f>
        <v>0</v>
      </c>
      <c r="Q1696" t="str">
        <f>_xlfn.IFS(Sales[[#This Row],[Current Upsell $]]=0," ",Sales[[#This Row],[Current Upsell $]]&gt;=400,"High",Sales[[#This Row],[Current Upsell $]]&gt;=100,"Medium",Sales[[#This Row],[Current Upsell $]]&lt;100,"Low")</f>
        <v xml:space="preserve"> </v>
      </c>
      <c r="R1696" t="str">
        <f>IF(Sales[[#This Row],[Current Upsell $]]&gt;0,_xlfn.TEXTJOIN(" ",FALSE,Sales[[#This Row],[Subscription Type]],Sales[[#This Row],[Upsell Priority]],TEXT(Sales[[#This Row],[Current Upsell $]],"$#")),"")</f>
        <v/>
      </c>
    </row>
    <row r="1697" spans="1:18" x14ac:dyDescent="0.25">
      <c r="A1697">
        <v>100121</v>
      </c>
      <c r="B1697" t="s">
        <v>1</v>
      </c>
      <c r="D1697" s="1"/>
      <c r="E1697" s="1"/>
      <c r="F1697">
        <v>13</v>
      </c>
      <c r="G1697">
        <v>17</v>
      </c>
      <c r="H1697" s="1">
        <v>44075</v>
      </c>
      <c r="I1697" s="1">
        <v>44378</v>
      </c>
      <c r="J1697">
        <v>10</v>
      </c>
      <c r="K1697">
        <v>0</v>
      </c>
      <c r="L1697" s="1">
        <v>44105</v>
      </c>
      <c r="M1697">
        <v>325</v>
      </c>
      <c r="N1697" s="11">
        <f>_xlfn.SWITCH(Sales[[#This Row],[Subscription Type]],"Basic",10,"Premium",10,"Business",25,"Enterprise",27)</f>
        <v>25</v>
      </c>
      <c r="O1697">
        <f>IF(Sales[[#This Row],[Number of Users]]-Sales[[#This Row],[Licenses Bought]]&lt;0,0,Sales[[#This Row],[Number of Users]]-Sales[[#This Row],[Licenses Bought]])</f>
        <v>4</v>
      </c>
      <c r="P1697" s="3">
        <f>IF(Sales[[#This Row],[Sales Month]]=MAX(Sales[Sales Month]),Sales[[#This Row],[Upsell $ Per Non-Paying User]]*Sales[[#This Row],[Non-Paying Users]],0)</f>
        <v>0</v>
      </c>
      <c r="Q1697" t="str">
        <f>_xlfn.IFS(Sales[[#This Row],[Current Upsell $]]=0," ",Sales[[#This Row],[Current Upsell $]]&gt;=400,"High",Sales[[#This Row],[Current Upsell $]]&gt;=100,"Medium",Sales[[#This Row],[Current Upsell $]]&lt;100,"Low")</f>
        <v xml:space="preserve"> </v>
      </c>
      <c r="R1697" t="str">
        <f>IF(Sales[[#This Row],[Current Upsell $]]&gt;0,_xlfn.TEXTJOIN(" ",FALSE,Sales[[#This Row],[Subscription Type]],Sales[[#This Row],[Upsell Priority]],TEXT(Sales[[#This Row],[Current Upsell $]],"$#")),"")</f>
        <v/>
      </c>
    </row>
    <row r="1698" spans="1:18" x14ac:dyDescent="0.25">
      <c r="A1698">
        <v>100122</v>
      </c>
      <c r="B1698" t="s">
        <v>0</v>
      </c>
      <c r="D1698" s="1"/>
      <c r="E1698" s="1"/>
      <c r="F1698">
        <v>6</v>
      </c>
      <c r="G1698">
        <v>18</v>
      </c>
      <c r="H1698" s="1">
        <v>44075</v>
      </c>
      <c r="I1698" s="1">
        <v>44378</v>
      </c>
      <c r="J1698">
        <v>10</v>
      </c>
      <c r="K1698">
        <v>0</v>
      </c>
      <c r="L1698" s="1">
        <v>44105</v>
      </c>
      <c r="M1698">
        <v>60</v>
      </c>
      <c r="N1698" s="11">
        <f>_xlfn.SWITCH(Sales[[#This Row],[Subscription Type]],"Basic",10,"Premium",10,"Business",25,"Enterprise",27)</f>
        <v>10</v>
      </c>
      <c r="O1698">
        <f>IF(Sales[[#This Row],[Number of Users]]-Sales[[#This Row],[Licenses Bought]]&lt;0,0,Sales[[#This Row],[Number of Users]]-Sales[[#This Row],[Licenses Bought]])</f>
        <v>12</v>
      </c>
      <c r="P1698" s="3">
        <f>IF(Sales[[#This Row],[Sales Month]]=MAX(Sales[Sales Month]),Sales[[#This Row],[Upsell $ Per Non-Paying User]]*Sales[[#This Row],[Non-Paying Users]],0)</f>
        <v>0</v>
      </c>
      <c r="Q1698" t="str">
        <f>_xlfn.IFS(Sales[[#This Row],[Current Upsell $]]=0," ",Sales[[#This Row],[Current Upsell $]]&gt;=400,"High",Sales[[#This Row],[Current Upsell $]]&gt;=100,"Medium",Sales[[#This Row],[Current Upsell $]]&lt;100,"Low")</f>
        <v xml:space="preserve"> </v>
      </c>
      <c r="R1698" t="str">
        <f>IF(Sales[[#This Row],[Current Upsell $]]&gt;0,_xlfn.TEXTJOIN(" ",FALSE,Sales[[#This Row],[Subscription Type]],Sales[[#This Row],[Upsell Priority]],TEXT(Sales[[#This Row],[Current Upsell $]],"$#")),"")</f>
        <v/>
      </c>
    </row>
    <row r="1699" spans="1:18" x14ac:dyDescent="0.25">
      <c r="A1699">
        <v>100123</v>
      </c>
      <c r="B1699" t="s">
        <v>3</v>
      </c>
      <c r="F1699">
        <v>0</v>
      </c>
      <c r="G1699">
        <v>13</v>
      </c>
      <c r="H1699" s="1">
        <v>44075</v>
      </c>
      <c r="I1699" s="1">
        <v>44136</v>
      </c>
      <c r="J1699">
        <v>2</v>
      </c>
      <c r="K1699">
        <v>7</v>
      </c>
      <c r="L1699" s="1">
        <v>44105</v>
      </c>
      <c r="M1699">
        <v>0</v>
      </c>
      <c r="N1699" s="11">
        <f>_xlfn.SWITCH(Sales[[#This Row],[Subscription Type]],"Basic",10,"Premium",10,"Business",25,"Enterprise",27)</f>
        <v>10</v>
      </c>
      <c r="O1699">
        <f>IF(Sales[[#This Row],[Number of Users]]-Sales[[#This Row],[Licenses Bought]]&lt;0,0,Sales[[#This Row],[Number of Users]]-Sales[[#This Row],[Licenses Bought]])</f>
        <v>13</v>
      </c>
      <c r="P1699" s="3">
        <f>IF(Sales[[#This Row],[Sales Month]]=MAX(Sales[Sales Month]),Sales[[#This Row],[Upsell $ Per Non-Paying User]]*Sales[[#This Row],[Non-Paying Users]],0)</f>
        <v>0</v>
      </c>
      <c r="Q1699" t="str">
        <f>_xlfn.IFS(Sales[[#This Row],[Current Upsell $]]=0," ",Sales[[#This Row],[Current Upsell $]]&gt;=400,"High",Sales[[#This Row],[Current Upsell $]]&gt;=100,"Medium",Sales[[#This Row],[Current Upsell $]]&lt;100,"Low")</f>
        <v xml:space="preserve"> </v>
      </c>
      <c r="R1699" t="str">
        <f>IF(Sales[[#This Row],[Current Upsell $]]&gt;0,_xlfn.TEXTJOIN(" ",FALSE,Sales[[#This Row],[Subscription Type]],Sales[[#This Row],[Upsell Priority]],TEXT(Sales[[#This Row],[Current Upsell $]],"$#")),"")</f>
        <v/>
      </c>
    </row>
    <row r="1700" spans="1:18" x14ac:dyDescent="0.25">
      <c r="A1700">
        <v>100124</v>
      </c>
      <c r="B1700" t="s">
        <v>3</v>
      </c>
      <c r="F1700">
        <v>0</v>
      </c>
      <c r="G1700">
        <v>15</v>
      </c>
      <c r="H1700" s="1">
        <v>44075</v>
      </c>
      <c r="I1700" s="1">
        <v>44378</v>
      </c>
      <c r="J1700">
        <v>10</v>
      </c>
      <c r="K1700">
        <v>0</v>
      </c>
      <c r="L1700" s="1">
        <v>44105</v>
      </c>
      <c r="M1700">
        <v>0</v>
      </c>
      <c r="N1700" s="11">
        <f>_xlfn.SWITCH(Sales[[#This Row],[Subscription Type]],"Basic",10,"Premium",10,"Business",25,"Enterprise",27)</f>
        <v>10</v>
      </c>
      <c r="O1700">
        <f>IF(Sales[[#This Row],[Number of Users]]-Sales[[#This Row],[Licenses Bought]]&lt;0,0,Sales[[#This Row],[Number of Users]]-Sales[[#This Row],[Licenses Bought]])</f>
        <v>15</v>
      </c>
      <c r="P1700" s="3">
        <f>IF(Sales[[#This Row],[Sales Month]]=MAX(Sales[Sales Month]),Sales[[#This Row],[Upsell $ Per Non-Paying User]]*Sales[[#This Row],[Non-Paying Users]],0)</f>
        <v>0</v>
      </c>
      <c r="Q1700" t="str">
        <f>_xlfn.IFS(Sales[[#This Row],[Current Upsell $]]=0," ",Sales[[#This Row],[Current Upsell $]]&gt;=400,"High",Sales[[#This Row],[Current Upsell $]]&gt;=100,"Medium",Sales[[#This Row],[Current Upsell $]]&lt;100,"Low")</f>
        <v xml:space="preserve"> </v>
      </c>
      <c r="R1700" t="str">
        <f>IF(Sales[[#This Row],[Current Upsell $]]&gt;0,_xlfn.TEXTJOIN(" ",FALSE,Sales[[#This Row],[Subscription Type]],Sales[[#This Row],[Upsell Priority]],TEXT(Sales[[#This Row],[Current Upsell $]],"$#")),"")</f>
        <v/>
      </c>
    </row>
    <row r="1701" spans="1:18" x14ac:dyDescent="0.25">
      <c r="A1701">
        <v>100125</v>
      </c>
      <c r="B1701" t="s">
        <v>1</v>
      </c>
      <c r="D1701" s="1"/>
      <c r="E1701" s="1"/>
      <c r="F1701">
        <v>4</v>
      </c>
      <c r="G1701">
        <v>11</v>
      </c>
      <c r="H1701" s="1">
        <v>44075</v>
      </c>
      <c r="I1701" s="1">
        <v>44378</v>
      </c>
      <c r="J1701">
        <v>10</v>
      </c>
      <c r="K1701">
        <v>0</v>
      </c>
      <c r="L1701" s="1">
        <v>44105</v>
      </c>
      <c r="M1701">
        <v>100</v>
      </c>
      <c r="N1701" s="11">
        <f>_xlfn.SWITCH(Sales[[#This Row],[Subscription Type]],"Basic",10,"Premium",10,"Business",25,"Enterprise",27)</f>
        <v>25</v>
      </c>
      <c r="O1701">
        <f>IF(Sales[[#This Row],[Number of Users]]-Sales[[#This Row],[Licenses Bought]]&lt;0,0,Sales[[#This Row],[Number of Users]]-Sales[[#This Row],[Licenses Bought]])</f>
        <v>7</v>
      </c>
      <c r="P1701" s="3">
        <f>IF(Sales[[#This Row],[Sales Month]]=MAX(Sales[Sales Month]),Sales[[#This Row],[Upsell $ Per Non-Paying User]]*Sales[[#This Row],[Non-Paying Users]],0)</f>
        <v>0</v>
      </c>
      <c r="Q1701" t="str">
        <f>_xlfn.IFS(Sales[[#This Row],[Current Upsell $]]=0," ",Sales[[#This Row],[Current Upsell $]]&gt;=400,"High",Sales[[#This Row],[Current Upsell $]]&gt;=100,"Medium",Sales[[#This Row],[Current Upsell $]]&lt;100,"Low")</f>
        <v xml:space="preserve"> </v>
      </c>
      <c r="R1701" t="str">
        <f>IF(Sales[[#This Row],[Current Upsell $]]&gt;0,_xlfn.TEXTJOIN(" ",FALSE,Sales[[#This Row],[Subscription Type]],Sales[[#This Row],[Upsell Priority]],TEXT(Sales[[#This Row],[Current Upsell $]],"$#")),"")</f>
        <v/>
      </c>
    </row>
    <row r="1702" spans="1:18" x14ac:dyDescent="0.25">
      <c r="A1702">
        <v>100126</v>
      </c>
      <c r="B1702" t="s">
        <v>0</v>
      </c>
      <c r="D1702" s="1"/>
      <c r="E1702" s="1"/>
      <c r="F1702">
        <v>5</v>
      </c>
      <c r="G1702">
        <v>14</v>
      </c>
      <c r="H1702" s="1">
        <v>44075</v>
      </c>
      <c r="I1702" s="1">
        <v>44378</v>
      </c>
      <c r="J1702">
        <v>10</v>
      </c>
      <c r="K1702">
        <v>0</v>
      </c>
      <c r="L1702" s="1">
        <v>44105</v>
      </c>
      <c r="M1702">
        <v>50</v>
      </c>
      <c r="N1702" s="11">
        <f>_xlfn.SWITCH(Sales[[#This Row],[Subscription Type]],"Basic",10,"Premium",10,"Business",25,"Enterprise",27)</f>
        <v>10</v>
      </c>
      <c r="O1702">
        <f>IF(Sales[[#This Row],[Number of Users]]-Sales[[#This Row],[Licenses Bought]]&lt;0,0,Sales[[#This Row],[Number of Users]]-Sales[[#This Row],[Licenses Bought]])</f>
        <v>9</v>
      </c>
      <c r="P1702" s="3">
        <f>IF(Sales[[#This Row],[Sales Month]]=MAX(Sales[Sales Month]),Sales[[#This Row],[Upsell $ Per Non-Paying User]]*Sales[[#This Row],[Non-Paying Users]],0)</f>
        <v>0</v>
      </c>
      <c r="Q1702" t="str">
        <f>_xlfn.IFS(Sales[[#This Row],[Current Upsell $]]=0," ",Sales[[#This Row],[Current Upsell $]]&gt;=400,"High",Sales[[#This Row],[Current Upsell $]]&gt;=100,"Medium",Sales[[#This Row],[Current Upsell $]]&lt;100,"Low")</f>
        <v xml:space="preserve"> </v>
      </c>
      <c r="R1702" t="str">
        <f>IF(Sales[[#This Row],[Current Upsell $]]&gt;0,_xlfn.TEXTJOIN(" ",FALSE,Sales[[#This Row],[Subscription Type]],Sales[[#This Row],[Upsell Priority]],TEXT(Sales[[#This Row],[Current Upsell $]],"$#")),"")</f>
        <v/>
      </c>
    </row>
    <row r="1703" spans="1:18" x14ac:dyDescent="0.25">
      <c r="A1703">
        <v>100127</v>
      </c>
      <c r="B1703" t="s">
        <v>0</v>
      </c>
      <c r="D1703" s="1"/>
      <c r="E1703" s="1"/>
      <c r="F1703">
        <v>3</v>
      </c>
      <c r="G1703">
        <v>11</v>
      </c>
      <c r="H1703" s="1">
        <v>44075</v>
      </c>
      <c r="I1703" s="1">
        <v>44378</v>
      </c>
      <c r="J1703">
        <v>10</v>
      </c>
      <c r="K1703">
        <v>0</v>
      </c>
      <c r="L1703" s="1">
        <v>44105</v>
      </c>
      <c r="M1703">
        <v>30</v>
      </c>
      <c r="N1703" s="11">
        <f>_xlfn.SWITCH(Sales[[#This Row],[Subscription Type]],"Basic",10,"Premium",10,"Business",25,"Enterprise",27)</f>
        <v>10</v>
      </c>
      <c r="O1703">
        <f>IF(Sales[[#This Row],[Number of Users]]-Sales[[#This Row],[Licenses Bought]]&lt;0,0,Sales[[#This Row],[Number of Users]]-Sales[[#This Row],[Licenses Bought]])</f>
        <v>8</v>
      </c>
      <c r="P1703" s="3">
        <f>IF(Sales[[#This Row],[Sales Month]]=MAX(Sales[Sales Month]),Sales[[#This Row],[Upsell $ Per Non-Paying User]]*Sales[[#This Row],[Non-Paying Users]],0)</f>
        <v>0</v>
      </c>
      <c r="Q1703" t="str">
        <f>_xlfn.IFS(Sales[[#This Row],[Current Upsell $]]=0," ",Sales[[#This Row],[Current Upsell $]]&gt;=400,"High",Sales[[#This Row],[Current Upsell $]]&gt;=100,"Medium",Sales[[#This Row],[Current Upsell $]]&lt;100,"Low")</f>
        <v xml:space="preserve"> </v>
      </c>
      <c r="R1703" t="str">
        <f>IF(Sales[[#This Row],[Current Upsell $]]&gt;0,_xlfn.TEXTJOIN(" ",FALSE,Sales[[#This Row],[Subscription Type]],Sales[[#This Row],[Upsell Priority]],TEXT(Sales[[#This Row],[Current Upsell $]],"$#")),"")</f>
        <v/>
      </c>
    </row>
    <row r="1704" spans="1:18" x14ac:dyDescent="0.25">
      <c r="A1704">
        <v>100128</v>
      </c>
      <c r="B1704" t="s">
        <v>3</v>
      </c>
      <c r="F1704">
        <v>0</v>
      </c>
      <c r="G1704">
        <v>10</v>
      </c>
      <c r="H1704" s="1">
        <v>44075</v>
      </c>
      <c r="I1704" s="1">
        <v>44105</v>
      </c>
      <c r="J1704">
        <v>1</v>
      </c>
      <c r="K1704">
        <v>8</v>
      </c>
      <c r="L1704" s="1">
        <v>44105</v>
      </c>
      <c r="M1704">
        <v>0</v>
      </c>
      <c r="N1704" s="11">
        <f>_xlfn.SWITCH(Sales[[#This Row],[Subscription Type]],"Basic",10,"Premium",10,"Business",25,"Enterprise",27)</f>
        <v>10</v>
      </c>
      <c r="O1704">
        <f>IF(Sales[[#This Row],[Number of Users]]-Sales[[#This Row],[Licenses Bought]]&lt;0,0,Sales[[#This Row],[Number of Users]]-Sales[[#This Row],[Licenses Bought]])</f>
        <v>10</v>
      </c>
      <c r="P1704" s="3">
        <f>IF(Sales[[#This Row],[Sales Month]]=MAX(Sales[Sales Month]),Sales[[#This Row],[Upsell $ Per Non-Paying User]]*Sales[[#This Row],[Non-Paying Users]],0)</f>
        <v>0</v>
      </c>
      <c r="Q1704" t="str">
        <f>_xlfn.IFS(Sales[[#This Row],[Current Upsell $]]=0," ",Sales[[#This Row],[Current Upsell $]]&gt;=400,"High",Sales[[#This Row],[Current Upsell $]]&gt;=100,"Medium",Sales[[#This Row],[Current Upsell $]]&lt;100,"Low")</f>
        <v xml:space="preserve"> </v>
      </c>
      <c r="R1704" t="str">
        <f>IF(Sales[[#This Row],[Current Upsell $]]&gt;0,_xlfn.TEXTJOIN(" ",FALSE,Sales[[#This Row],[Subscription Type]],Sales[[#This Row],[Upsell Priority]],TEXT(Sales[[#This Row],[Current Upsell $]],"$#")),"")</f>
        <v/>
      </c>
    </row>
    <row r="1705" spans="1:18" x14ac:dyDescent="0.25">
      <c r="A1705">
        <v>100129</v>
      </c>
      <c r="B1705" t="s">
        <v>3</v>
      </c>
      <c r="F1705">
        <v>0</v>
      </c>
      <c r="G1705">
        <v>9</v>
      </c>
      <c r="H1705" s="1">
        <v>44075</v>
      </c>
      <c r="I1705" s="1">
        <v>44197</v>
      </c>
      <c r="J1705">
        <v>4</v>
      </c>
      <c r="K1705">
        <v>5</v>
      </c>
      <c r="L1705" s="1">
        <v>44105</v>
      </c>
      <c r="M1705">
        <v>0</v>
      </c>
      <c r="N1705" s="11">
        <f>_xlfn.SWITCH(Sales[[#This Row],[Subscription Type]],"Basic",10,"Premium",10,"Business",25,"Enterprise",27)</f>
        <v>10</v>
      </c>
      <c r="O1705">
        <f>IF(Sales[[#This Row],[Number of Users]]-Sales[[#This Row],[Licenses Bought]]&lt;0,0,Sales[[#This Row],[Number of Users]]-Sales[[#This Row],[Licenses Bought]])</f>
        <v>9</v>
      </c>
      <c r="P1705" s="3">
        <f>IF(Sales[[#This Row],[Sales Month]]=MAX(Sales[Sales Month]),Sales[[#This Row],[Upsell $ Per Non-Paying User]]*Sales[[#This Row],[Non-Paying Users]],0)</f>
        <v>0</v>
      </c>
      <c r="Q1705" t="str">
        <f>_xlfn.IFS(Sales[[#This Row],[Current Upsell $]]=0," ",Sales[[#This Row],[Current Upsell $]]&gt;=400,"High",Sales[[#This Row],[Current Upsell $]]&gt;=100,"Medium",Sales[[#This Row],[Current Upsell $]]&lt;100,"Low")</f>
        <v xml:space="preserve"> </v>
      </c>
      <c r="R1705" t="str">
        <f>IF(Sales[[#This Row],[Current Upsell $]]&gt;0,_xlfn.TEXTJOIN(" ",FALSE,Sales[[#This Row],[Subscription Type]],Sales[[#This Row],[Upsell Priority]],TEXT(Sales[[#This Row],[Current Upsell $]],"$#")),"")</f>
        <v/>
      </c>
    </row>
    <row r="1706" spans="1:18" x14ac:dyDescent="0.25">
      <c r="A1706">
        <v>100130</v>
      </c>
      <c r="B1706" t="s">
        <v>3</v>
      </c>
      <c r="F1706">
        <v>0</v>
      </c>
      <c r="G1706">
        <v>8</v>
      </c>
      <c r="H1706" s="1">
        <v>44075</v>
      </c>
      <c r="I1706" s="1">
        <v>44378</v>
      </c>
      <c r="J1706">
        <v>10</v>
      </c>
      <c r="K1706">
        <v>0</v>
      </c>
      <c r="L1706" s="1">
        <v>44105</v>
      </c>
      <c r="M1706">
        <v>0</v>
      </c>
      <c r="N1706" s="11">
        <f>_xlfn.SWITCH(Sales[[#This Row],[Subscription Type]],"Basic",10,"Premium",10,"Business",25,"Enterprise",27)</f>
        <v>10</v>
      </c>
      <c r="O1706">
        <f>IF(Sales[[#This Row],[Number of Users]]-Sales[[#This Row],[Licenses Bought]]&lt;0,0,Sales[[#This Row],[Number of Users]]-Sales[[#This Row],[Licenses Bought]])</f>
        <v>8</v>
      </c>
      <c r="P1706" s="3">
        <f>IF(Sales[[#This Row],[Sales Month]]=MAX(Sales[Sales Month]),Sales[[#This Row],[Upsell $ Per Non-Paying User]]*Sales[[#This Row],[Non-Paying Users]],0)</f>
        <v>0</v>
      </c>
      <c r="Q1706" t="str">
        <f>_xlfn.IFS(Sales[[#This Row],[Current Upsell $]]=0," ",Sales[[#This Row],[Current Upsell $]]&gt;=400,"High",Sales[[#This Row],[Current Upsell $]]&gt;=100,"Medium",Sales[[#This Row],[Current Upsell $]]&lt;100,"Low")</f>
        <v xml:space="preserve"> </v>
      </c>
      <c r="R1706" t="str">
        <f>IF(Sales[[#This Row],[Current Upsell $]]&gt;0,_xlfn.TEXTJOIN(" ",FALSE,Sales[[#This Row],[Subscription Type]],Sales[[#This Row],[Upsell Priority]],TEXT(Sales[[#This Row],[Current Upsell $]],"$#")),"")</f>
        <v/>
      </c>
    </row>
    <row r="1707" spans="1:18" x14ac:dyDescent="0.25">
      <c r="A1707">
        <v>100131</v>
      </c>
      <c r="B1707" t="s">
        <v>3</v>
      </c>
      <c r="F1707">
        <v>0</v>
      </c>
      <c r="G1707">
        <v>6</v>
      </c>
      <c r="H1707" s="1">
        <v>44075</v>
      </c>
      <c r="I1707" s="1">
        <v>44105</v>
      </c>
      <c r="J1707">
        <v>1</v>
      </c>
      <c r="K1707">
        <v>8</v>
      </c>
      <c r="L1707" s="1">
        <v>44105</v>
      </c>
      <c r="M1707">
        <v>0</v>
      </c>
      <c r="N1707" s="11">
        <f>_xlfn.SWITCH(Sales[[#This Row],[Subscription Type]],"Basic",10,"Premium",10,"Business",25,"Enterprise",27)</f>
        <v>10</v>
      </c>
      <c r="O1707">
        <f>IF(Sales[[#This Row],[Number of Users]]-Sales[[#This Row],[Licenses Bought]]&lt;0,0,Sales[[#This Row],[Number of Users]]-Sales[[#This Row],[Licenses Bought]])</f>
        <v>6</v>
      </c>
      <c r="P1707" s="3">
        <f>IF(Sales[[#This Row],[Sales Month]]=MAX(Sales[Sales Month]),Sales[[#This Row],[Upsell $ Per Non-Paying User]]*Sales[[#This Row],[Non-Paying Users]],0)</f>
        <v>0</v>
      </c>
      <c r="Q1707" t="str">
        <f>_xlfn.IFS(Sales[[#This Row],[Current Upsell $]]=0," ",Sales[[#This Row],[Current Upsell $]]&gt;=400,"High",Sales[[#This Row],[Current Upsell $]]&gt;=100,"Medium",Sales[[#This Row],[Current Upsell $]]&lt;100,"Low")</f>
        <v xml:space="preserve"> </v>
      </c>
      <c r="R1707" t="str">
        <f>IF(Sales[[#This Row],[Current Upsell $]]&gt;0,_xlfn.TEXTJOIN(" ",FALSE,Sales[[#This Row],[Subscription Type]],Sales[[#This Row],[Upsell Priority]],TEXT(Sales[[#This Row],[Current Upsell $]],"$#")),"")</f>
        <v/>
      </c>
    </row>
    <row r="1708" spans="1:18" x14ac:dyDescent="0.25">
      <c r="A1708">
        <v>100132</v>
      </c>
      <c r="B1708" t="s">
        <v>3</v>
      </c>
      <c r="F1708">
        <v>0</v>
      </c>
      <c r="G1708">
        <v>2</v>
      </c>
      <c r="H1708" s="1">
        <v>44075</v>
      </c>
      <c r="I1708" s="1">
        <v>44256</v>
      </c>
      <c r="J1708">
        <v>6</v>
      </c>
      <c r="K1708">
        <v>3</v>
      </c>
      <c r="L1708" s="1">
        <v>44105</v>
      </c>
      <c r="M1708">
        <v>0</v>
      </c>
      <c r="N1708" s="11">
        <f>_xlfn.SWITCH(Sales[[#This Row],[Subscription Type]],"Basic",10,"Premium",10,"Business",25,"Enterprise",27)</f>
        <v>10</v>
      </c>
      <c r="O1708">
        <f>IF(Sales[[#This Row],[Number of Users]]-Sales[[#This Row],[Licenses Bought]]&lt;0,0,Sales[[#This Row],[Number of Users]]-Sales[[#This Row],[Licenses Bought]])</f>
        <v>2</v>
      </c>
      <c r="P1708" s="3">
        <f>IF(Sales[[#This Row],[Sales Month]]=MAX(Sales[Sales Month]),Sales[[#This Row],[Upsell $ Per Non-Paying User]]*Sales[[#This Row],[Non-Paying Users]],0)</f>
        <v>0</v>
      </c>
      <c r="Q1708" t="str">
        <f>_xlfn.IFS(Sales[[#This Row],[Current Upsell $]]=0," ",Sales[[#This Row],[Current Upsell $]]&gt;=400,"High",Sales[[#This Row],[Current Upsell $]]&gt;=100,"Medium",Sales[[#This Row],[Current Upsell $]]&lt;100,"Low")</f>
        <v xml:space="preserve"> </v>
      </c>
      <c r="R1708" t="str">
        <f>IF(Sales[[#This Row],[Current Upsell $]]&gt;0,_xlfn.TEXTJOIN(" ",FALSE,Sales[[#This Row],[Subscription Type]],Sales[[#This Row],[Upsell Priority]],TEXT(Sales[[#This Row],[Current Upsell $]],"$#")),"")</f>
        <v/>
      </c>
    </row>
    <row r="1709" spans="1:18" x14ac:dyDescent="0.25">
      <c r="A1709">
        <v>100133</v>
      </c>
      <c r="B1709" t="s">
        <v>3</v>
      </c>
      <c r="F1709">
        <v>0</v>
      </c>
      <c r="G1709">
        <v>3</v>
      </c>
      <c r="H1709" s="1">
        <v>44075</v>
      </c>
      <c r="I1709" s="1">
        <v>44378</v>
      </c>
      <c r="J1709">
        <v>10</v>
      </c>
      <c r="K1709">
        <v>0</v>
      </c>
      <c r="L1709" s="1">
        <v>44105</v>
      </c>
      <c r="M1709">
        <v>0</v>
      </c>
      <c r="N1709" s="11">
        <f>_xlfn.SWITCH(Sales[[#This Row],[Subscription Type]],"Basic",10,"Premium",10,"Business",25,"Enterprise",27)</f>
        <v>10</v>
      </c>
      <c r="O1709">
        <f>IF(Sales[[#This Row],[Number of Users]]-Sales[[#This Row],[Licenses Bought]]&lt;0,0,Sales[[#This Row],[Number of Users]]-Sales[[#This Row],[Licenses Bought]])</f>
        <v>3</v>
      </c>
      <c r="P1709" s="3">
        <f>IF(Sales[[#This Row],[Sales Month]]=MAX(Sales[Sales Month]),Sales[[#This Row],[Upsell $ Per Non-Paying User]]*Sales[[#This Row],[Non-Paying Users]],0)</f>
        <v>0</v>
      </c>
      <c r="Q1709" t="str">
        <f>_xlfn.IFS(Sales[[#This Row],[Current Upsell $]]=0," ",Sales[[#This Row],[Current Upsell $]]&gt;=400,"High",Sales[[#This Row],[Current Upsell $]]&gt;=100,"Medium",Sales[[#This Row],[Current Upsell $]]&lt;100,"Low")</f>
        <v xml:space="preserve"> </v>
      </c>
      <c r="R1709" t="str">
        <f>IF(Sales[[#This Row],[Current Upsell $]]&gt;0,_xlfn.TEXTJOIN(" ",FALSE,Sales[[#This Row],[Subscription Type]],Sales[[#This Row],[Upsell Priority]],TEXT(Sales[[#This Row],[Current Upsell $]],"$#")),"")</f>
        <v/>
      </c>
    </row>
    <row r="1710" spans="1:18" x14ac:dyDescent="0.25">
      <c r="A1710">
        <v>100134</v>
      </c>
      <c r="B1710" t="s">
        <v>0</v>
      </c>
      <c r="F1710">
        <v>1</v>
      </c>
      <c r="G1710">
        <v>2</v>
      </c>
      <c r="H1710" s="1">
        <v>44075</v>
      </c>
      <c r="I1710" s="1">
        <v>44348</v>
      </c>
      <c r="J1710">
        <v>9</v>
      </c>
      <c r="K1710">
        <v>0</v>
      </c>
      <c r="L1710" s="1">
        <v>44105</v>
      </c>
      <c r="M1710">
        <v>10</v>
      </c>
      <c r="N1710" s="11">
        <f>_xlfn.SWITCH(Sales[[#This Row],[Subscription Type]],"Basic",10,"Premium",10,"Business",25,"Enterprise",27)</f>
        <v>10</v>
      </c>
      <c r="O1710">
        <f>IF(Sales[[#This Row],[Number of Users]]-Sales[[#This Row],[Licenses Bought]]&lt;0,0,Sales[[#This Row],[Number of Users]]-Sales[[#This Row],[Licenses Bought]])</f>
        <v>1</v>
      </c>
      <c r="P1710" s="3">
        <f>IF(Sales[[#This Row],[Sales Month]]=MAX(Sales[Sales Month]),Sales[[#This Row],[Upsell $ Per Non-Paying User]]*Sales[[#This Row],[Non-Paying Users]],0)</f>
        <v>0</v>
      </c>
      <c r="Q1710" t="str">
        <f>_xlfn.IFS(Sales[[#This Row],[Current Upsell $]]=0," ",Sales[[#This Row],[Current Upsell $]]&gt;=400,"High",Sales[[#This Row],[Current Upsell $]]&gt;=100,"Medium",Sales[[#This Row],[Current Upsell $]]&lt;100,"Low")</f>
        <v xml:space="preserve"> </v>
      </c>
      <c r="R1710" t="str">
        <f>IF(Sales[[#This Row],[Current Upsell $]]&gt;0,_xlfn.TEXTJOIN(" ",FALSE,Sales[[#This Row],[Subscription Type]],Sales[[#This Row],[Upsell Priority]],TEXT(Sales[[#This Row],[Current Upsell $]],"$#")),"")</f>
        <v/>
      </c>
    </row>
    <row r="1711" spans="1:18" x14ac:dyDescent="0.25">
      <c r="A1711">
        <v>100135</v>
      </c>
      <c r="B1711" t="s">
        <v>3</v>
      </c>
      <c r="F1711">
        <v>0</v>
      </c>
      <c r="G1711">
        <v>2</v>
      </c>
      <c r="H1711" s="1">
        <v>44075</v>
      </c>
      <c r="I1711" s="1">
        <v>44378</v>
      </c>
      <c r="J1711">
        <v>10</v>
      </c>
      <c r="K1711">
        <v>0</v>
      </c>
      <c r="L1711" s="1">
        <v>44105</v>
      </c>
      <c r="M1711">
        <v>0</v>
      </c>
      <c r="N1711" s="11">
        <f>_xlfn.SWITCH(Sales[[#This Row],[Subscription Type]],"Basic",10,"Premium",10,"Business",25,"Enterprise",27)</f>
        <v>10</v>
      </c>
      <c r="O1711">
        <f>IF(Sales[[#This Row],[Number of Users]]-Sales[[#This Row],[Licenses Bought]]&lt;0,0,Sales[[#This Row],[Number of Users]]-Sales[[#This Row],[Licenses Bought]])</f>
        <v>2</v>
      </c>
      <c r="P1711" s="3">
        <f>IF(Sales[[#This Row],[Sales Month]]=MAX(Sales[Sales Month]),Sales[[#This Row],[Upsell $ Per Non-Paying User]]*Sales[[#This Row],[Non-Paying Users]],0)</f>
        <v>0</v>
      </c>
      <c r="Q1711" t="str">
        <f>_xlfn.IFS(Sales[[#This Row],[Current Upsell $]]=0," ",Sales[[#This Row],[Current Upsell $]]&gt;=400,"High",Sales[[#This Row],[Current Upsell $]]&gt;=100,"Medium",Sales[[#This Row],[Current Upsell $]]&lt;100,"Low")</f>
        <v xml:space="preserve"> </v>
      </c>
      <c r="R1711" t="str">
        <f>IF(Sales[[#This Row],[Current Upsell $]]&gt;0,_xlfn.TEXTJOIN(" ",FALSE,Sales[[#This Row],[Subscription Type]],Sales[[#This Row],[Upsell Priority]],TEXT(Sales[[#This Row],[Current Upsell $]],"$#")),"")</f>
        <v/>
      </c>
    </row>
    <row r="1712" spans="1:18" x14ac:dyDescent="0.25">
      <c r="A1712">
        <v>100136</v>
      </c>
      <c r="B1712" t="s">
        <v>3</v>
      </c>
      <c r="F1712">
        <v>0</v>
      </c>
      <c r="G1712">
        <v>1</v>
      </c>
      <c r="H1712" s="1">
        <v>44075</v>
      </c>
      <c r="I1712" s="1">
        <v>44197</v>
      </c>
      <c r="J1712">
        <v>4</v>
      </c>
      <c r="K1712">
        <v>5</v>
      </c>
      <c r="L1712" s="1">
        <v>44105</v>
      </c>
      <c r="M1712">
        <v>0</v>
      </c>
      <c r="N1712" s="11">
        <f>_xlfn.SWITCH(Sales[[#This Row],[Subscription Type]],"Basic",10,"Premium",10,"Business",25,"Enterprise",27)</f>
        <v>10</v>
      </c>
      <c r="O1712">
        <f>IF(Sales[[#This Row],[Number of Users]]-Sales[[#This Row],[Licenses Bought]]&lt;0,0,Sales[[#This Row],[Number of Users]]-Sales[[#This Row],[Licenses Bought]])</f>
        <v>1</v>
      </c>
      <c r="P1712" s="3">
        <f>IF(Sales[[#This Row],[Sales Month]]=MAX(Sales[Sales Month]),Sales[[#This Row],[Upsell $ Per Non-Paying User]]*Sales[[#This Row],[Non-Paying Users]],0)</f>
        <v>0</v>
      </c>
      <c r="Q1712" t="str">
        <f>_xlfn.IFS(Sales[[#This Row],[Current Upsell $]]=0," ",Sales[[#This Row],[Current Upsell $]]&gt;=400,"High",Sales[[#This Row],[Current Upsell $]]&gt;=100,"Medium",Sales[[#This Row],[Current Upsell $]]&lt;100,"Low")</f>
        <v xml:space="preserve"> </v>
      </c>
      <c r="R1712" t="str">
        <f>IF(Sales[[#This Row],[Current Upsell $]]&gt;0,_xlfn.TEXTJOIN(" ",FALSE,Sales[[#This Row],[Subscription Type]],Sales[[#This Row],[Upsell Priority]],TEXT(Sales[[#This Row],[Current Upsell $]],"$#")),"")</f>
        <v/>
      </c>
    </row>
    <row r="1713" spans="1:18" x14ac:dyDescent="0.25">
      <c r="A1713">
        <v>100137</v>
      </c>
      <c r="B1713" t="s">
        <v>3</v>
      </c>
      <c r="F1713">
        <v>0</v>
      </c>
      <c r="G1713">
        <v>2</v>
      </c>
      <c r="H1713" s="1">
        <v>44075</v>
      </c>
      <c r="I1713" s="1">
        <v>44287</v>
      </c>
      <c r="J1713">
        <v>7</v>
      </c>
      <c r="K1713">
        <v>2</v>
      </c>
      <c r="L1713" s="1">
        <v>44105</v>
      </c>
      <c r="M1713">
        <v>0</v>
      </c>
      <c r="N1713" s="11">
        <f>_xlfn.SWITCH(Sales[[#This Row],[Subscription Type]],"Basic",10,"Premium",10,"Business",25,"Enterprise",27)</f>
        <v>10</v>
      </c>
      <c r="O1713">
        <f>IF(Sales[[#This Row],[Number of Users]]-Sales[[#This Row],[Licenses Bought]]&lt;0,0,Sales[[#This Row],[Number of Users]]-Sales[[#This Row],[Licenses Bought]])</f>
        <v>2</v>
      </c>
      <c r="P1713" s="3">
        <f>IF(Sales[[#This Row],[Sales Month]]=MAX(Sales[Sales Month]),Sales[[#This Row],[Upsell $ Per Non-Paying User]]*Sales[[#This Row],[Non-Paying Users]],0)</f>
        <v>0</v>
      </c>
      <c r="Q1713" t="str">
        <f>_xlfn.IFS(Sales[[#This Row],[Current Upsell $]]=0," ",Sales[[#This Row],[Current Upsell $]]&gt;=400,"High",Sales[[#This Row],[Current Upsell $]]&gt;=100,"Medium",Sales[[#This Row],[Current Upsell $]]&lt;100,"Low")</f>
        <v xml:space="preserve"> </v>
      </c>
      <c r="R1713" t="str">
        <f>IF(Sales[[#This Row],[Current Upsell $]]&gt;0,_xlfn.TEXTJOIN(" ",FALSE,Sales[[#This Row],[Subscription Type]],Sales[[#This Row],[Upsell Priority]],TEXT(Sales[[#This Row],[Current Upsell $]],"$#")),"")</f>
        <v/>
      </c>
    </row>
    <row r="1714" spans="1:18" x14ac:dyDescent="0.25">
      <c r="A1714">
        <v>100138</v>
      </c>
      <c r="B1714" t="s">
        <v>0</v>
      </c>
      <c r="F1714">
        <v>1</v>
      </c>
      <c r="G1714">
        <v>2</v>
      </c>
      <c r="H1714" s="1">
        <v>44075</v>
      </c>
      <c r="I1714" s="1">
        <v>44378</v>
      </c>
      <c r="J1714">
        <v>10</v>
      </c>
      <c r="K1714">
        <v>0</v>
      </c>
      <c r="L1714" s="1">
        <v>44105</v>
      </c>
      <c r="M1714">
        <v>10</v>
      </c>
      <c r="N1714" s="11">
        <f>_xlfn.SWITCH(Sales[[#This Row],[Subscription Type]],"Basic",10,"Premium",10,"Business",25,"Enterprise",27)</f>
        <v>10</v>
      </c>
      <c r="O1714">
        <f>IF(Sales[[#This Row],[Number of Users]]-Sales[[#This Row],[Licenses Bought]]&lt;0,0,Sales[[#This Row],[Number of Users]]-Sales[[#This Row],[Licenses Bought]])</f>
        <v>1</v>
      </c>
      <c r="P1714" s="3">
        <f>IF(Sales[[#This Row],[Sales Month]]=MAX(Sales[Sales Month]),Sales[[#This Row],[Upsell $ Per Non-Paying User]]*Sales[[#This Row],[Non-Paying Users]],0)</f>
        <v>0</v>
      </c>
      <c r="Q1714" t="str">
        <f>_xlfn.IFS(Sales[[#This Row],[Current Upsell $]]=0," ",Sales[[#This Row],[Current Upsell $]]&gt;=400,"High",Sales[[#This Row],[Current Upsell $]]&gt;=100,"Medium",Sales[[#This Row],[Current Upsell $]]&lt;100,"Low")</f>
        <v xml:space="preserve"> </v>
      </c>
      <c r="R1714" t="str">
        <f>IF(Sales[[#This Row],[Current Upsell $]]&gt;0,_xlfn.TEXTJOIN(" ",FALSE,Sales[[#This Row],[Subscription Type]],Sales[[#This Row],[Upsell Priority]],TEXT(Sales[[#This Row],[Current Upsell $]],"$#")),"")</f>
        <v/>
      </c>
    </row>
    <row r="1715" spans="1:18" x14ac:dyDescent="0.25">
      <c r="A1715">
        <v>100139</v>
      </c>
      <c r="B1715" t="s">
        <v>3</v>
      </c>
      <c r="F1715">
        <v>0</v>
      </c>
      <c r="G1715">
        <v>2</v>
      </c>
      <c r="H1715" s="1">
        <v>44075</v>
      </c>
      <c r="I1715" s="1">
        <v>44197</v>
      </c>
      <c r="J1715">
        <v>4</v>
      </c>
      <c r="K1715">
        <v>5</v>
      </c>
      <c r="L1715" s="1">
        <v>44105</v>
      </c>
      <c r="M1715">
        <v>0</v>
      </c>
      <c r="N1715" s="11">
        <f>_xlfn.SWITCH(Sales[[#This Row],[Subscription Type]],"Basic",10,"Premium",10,"Business",25,"Enterprise",27)</f>
        <v>10</v>
      </c>
      <c r="O1715">
        <f>IF(Sales[[#This Row],[Number of Users]]-Sales[[#This Row],[Licenses Bought]]&lt;0,0,Sales[[#This Row],[Number of Users]]-Sales[[#This Row],[Licenses Bought]])</f>
        <v>2</v>
      </c>
      <c r="P1715" s="3">
        <f>IF(Sales[[#This Row],[Sales Month]]=MAX(Sales[Sales Month]),Sales[[#This Row],[Upsell $ Per Non-Paying User]]*Sales[[#This Row],[Non-Paying Users]],0)</f>
        <v>0</v>
      </c>
      <c r="Q1715" t="str">
        <f>_xlfn.IFS(Sales[[#This Row],[Current Upsell $]]=0," ",Sales[[#This Row],[Current Upsell $]]&gt;=400,"High",Sales[[#This Row],[Current Upsell $]]&gt;=100,"Medium",Sales[[#This Row],[Current Upsell $]]&lt;100,"Low")</f>
        <v xml:space="preserve"> </v>
      </c>
      <c r="R1715" t="str">
        <f>IF(Sales[[#This Row],[Current Upsell $]]&gt;0,_xlfn.TEXTJOIN(" ",FALSE,Sales[[#This Row],[Subscription Type]],Sales[[#This Row],[Upsell Priority]],TEXT(Sales[[#This Row],[Current Upsell $]],"$#")),"")</f>
        <v/>
      </c>
    </row>
    <row r="1716" spans="1:18" x14ac:dyDescent="0.25">
      <c r="A1716">
        <v>100140</v>
      </c>
      <c r="B1716" t="s">
        <v>3</v>
      </c>
      <c r="F1716">
        <v>0</v>
      </c>
      <c r="G1716">
        <v>2</v>
      </c>
      <c r="H1716" s="1">
        <v>44075</v>
      </c>
      <c r="I1716" s="1">
        <v>44136</v>
      </c>
      <c r="J1716">
        <v>2</v>
      </c>
      <c r="K1716">
        <v>7</v>
      </c>
      <c r="L1716" s="1">
        <v>44105</v>
      </c>
      <c r="M1716">
        <v>0</v>
      </c>
      <c r="N1716" s="11">
        <f>_xlfn.SWITCH(Sales[[#This Row],[Subscription Type]],"Basic",10,"Premium",10,"Business",25,"Enterprise",27)</f>
        <v>10</v>
      </c>
      <c r="O1716">
        <f>IF(Sales[[#This Row],[Number of Users]]-Sales[[#This Row],[Licenses Bought]]&lt;0,0,Sales[[#This Row],[Number of Users]]-Sales[[#This Row],[Licenses Bought]])</f>
        <v>2</v>
      </c>
      <c r="P1716" s="3">
        <f>IF(Sales[[#This Row],[Sales Month]]=MAX(Sales[Sales Month]),Sales[[#This Row],[Upsell $ Per Non-Paying User]]*Sales[[#This Row],[Non-Paying Users]],0)</f>
        <v>0</v>
      </c>
      <c r="Q1716" t="str">
        <f>_xlfn.IFS(Sales[[#This Row],[Current Upsell $]]=0," ",Sales[[#This Row],[Current Upsell $]]&gt;=400,"High",Sales[[#This Row],[Current Upsell $]]&gt;=100,"Medium",Sales[[#This Row],[Current Upsell $]]&lt;100,"Low")</f>
        <v xml:space="preserve"> </v>
      </c>
      <c r="R1716" t="str">
        <f>IF(Sales[[#This Row],[Current Upsell $]]&gt;0,_xlfn.TEXTJOIN(" ",FALSE,Sales[[#This Row],[Subscription Type]],Sales[[#This Row],[Upsell Priority]],TEXT(Sales[[#This Row],[Current Upsell $]],"$#")),"")</f>
        <v/>
      </c>
    </row>
    <row r="1717" spans="1:18" x14ac:dyDescent="0.25">
      <c r="A1717">
        <v>100141</v>
      </c>
      <c r="B1717" t="s">
        <v>0</v>
      </c>
      <c r="D1717" s="1"/>
      <c r="E1717" s="1"/>
      <c r="F1717">
        <v>1</v>
      </c>
      <c r="G1717">
        <v>1</v>
      </c>
      <c r="H1717" s="1">
        <v>44075</v>
      </c>
      <c r="I1717" s="1">
        <v>44378</v>
      </c>
      <c r="J1717">
        <v>10</v>
      </c>
      <c r="K1717">
        <v>0</v>
      </c>
      <c r="L1717" s="1">
        <v>44105</v>
      </c>
      <c r="M1717">
        <v>10</v>
      </c>
      <c r="N1717" s="11">
        <f>_xlfn.SWITCH(Sales[[#This Row],[Subscription Type]],"Basic",10,"Premium",10,"Business",25,"Enterprise",27)</f>
        <v>10</v>
      </c>
      <c r="O1717">
        <f>IF(Sales[[#This Row],[Number of Users]]-Sales[[#This Row],[Licenses Bought]]&lt;0,0,Sales[[#This Row],[Number of Users]]-Sales[[#This Row],[Licenses Bought]])</f>
        <v>0</v>
      </c>
      <c r="P1717" s="3">
        <f>IF(Sales[[#This Row],[Sales Month]]=MAX(Sales[Sales Month]),Sales[[#This Row],[Upsell $ Per Non-Paying User]]*Sales[[#This Row],[Non-Paying Users]],0)</f>
        <v>0</v>
      </c>
      <c r="Q1717" t="str">
        <f>_xlfn.IFS(Sales[[#This Row],[Current Upsell $]]=0," ",Sales[[#This Row],[Current Upsell $]]&gt;=400,"High",Sales[[#This Row],[Current Upsell $]]&gt;=100,"Medium",Sales[[#This Row],[Current Upsell $]]&lt;100,"Low")</f>
        <v xml:space="preserve"> </v>
      </c>
      <c r="R1717" t="str">
        <f>IF(Sales[[#This Row],[Current Upsell $]]&gt;0,_xlfn.TEXTJOIN(" ",FALSE,Sales[[#This Row],[Subscription Type]],Sales[[#This Row],[Upsell Priority]],TEXT(Sales[[#This Row],[Current Upsell $]],"$#")),"")</f>
        <v/>
      </c>
    </row>
    <row r="1718" spans="1:18" x14ac:dyDescent="0.25">
      <c r="A1718">
        <v>100142</v>
      </c>
      <c r="B1718" t="s">
        <v>0</v>
      </c>
      <c r="D1718" s="1"/>
      <c r="E1718" s="1"/>
      <c r="F1718">
        <v>1</v>
      </c>
      <c r="G1718">
        <v>2</v>
      </c>
      <c r="H1718" s="1">
        <v>44075</v>
      </c>
      <c r="I1718" s="1">
        <v>44378</v>
      </c>
      <c r="J1718">
        <v>10</v>
      </c>
      <c r="K1718">
        <v>0</v>
      </c>
      <c r="L1718" s="1">
        <v>44105</v>
      </c>
      <c r="M1718">
        <v>10</v>
      </c>
      <c r="N1718" s="11">
        <f>_xlfn.SWITCH(Sales[[#This Row],[Subscription Type]],"Basic",10,"Premium",10,"Business",25,"Enterprise",27)</f>
        <v>10</v>
      </c>
      <c r="O1718">
        <f>IF(Sales[[#This Row],[Number of Users]]-Sales[[#This Row],[Licenses Bought]]&lt;0,0,Sales[[#This Row],[Number of Users]]-Sales[[#This Row],[Licenses Bought]])</f>
        <v>1</v>
      </c>
      <c r="P1718" s="3">
        <f>IF(Sales[[#This Row],[Sales Month]]=MAX(Sales[Sales Month]),Sales[[#This Row],[Upsell $ Per Non-Paying User]]*Sales[[#This Row],[Non-Paying Users]],0)</f>
        <v>0</v>
      </c>
      <c r="Q1718" t="str">
        <f>_xlfn.IFS(Sales[[#This Row],[Current Upsell $]]=0," ",Sales[[#This Row],[Current Upsell $]]&gt;=400,"High",Sales[[#This Row],[Current Upsell $]]&gt;=100,"Medium",Sales[[#This Row],[Current Upsell $]]&lt;100,"Low")</f>
        <v xml:space="preserve"> </v>
      </c>
      <c r="R1718" t="str">
        <f>IF(Sales[[#This Row],[Current Upsell $]]&gt;0,_xlfn.TEXTJOIN(" ",FALSE,Sales[[#This Row],[Subscription Type]],Sales[[#This Row],[Upsell Priority]],TEXT(Sales[[#This Row],[Current Upsell $]],"$#")),"")</f>
        <v/>
      </c>
    </row>
    <row r="1719" spans="1:18" x14ac:dyDescent="0.25">
      <c r="A1719">
        <v>100143</v>
      </c>
      <c r="B1719" t="s">
        <v>0</v>
      </c>
      <c r="D1719" s="1"/>
      <c r="E1719" s="1"/>
      <c r="F1719">
        <v>1</v>
      </c>
      <c r="G1719">
        <v>2</v>
      </c>
      <c r="H1719" s="1">
        <v>44075</v>
      </c>
      <c r="I1719" s="1">
        <v>44378</v>
      </c>
      <c r="J1719">
        <v>10</v>
      </c>
      <c r="K1719">
        <v>0</v>
      </c>
      <c r="L1719" s="1">
        <v>44105</v>
      </c>
      <c r="M1719">
        <v>10</v>
      </c>
      <c r="N1719" s="11">
        <f>_xlfn.SWITCH(Sales[[#This Row],[Subscription Type]],"Basic",10,"Premium",10,"Business",25,"Enterprise",27)</f>
        <v>10</v>
      </c>
      <c r="O1719">
        <f>IF(Sales[[#This Row],[Number of Users]]-Sales[[#This Row],[Licenses Bought]]&lt;0,0,Sales[[#This Row],[Number of Users]]-Sales[[#This Row],[Licenses Bought]])</f>
        <v>1</v>
      </c>
      <c r="P1719" s="3">
        <f>IF(Sales[[#This Row],[Sales Month]]=MAX(Sales[Sales Month]),Sales[[#This Row],[Upsell $ Per Non-Paying User]]*Sales[[#This Row],[Non-Paying Users]],0)</f>
        <v>0</v>
      </c>
      <c r="Q1719" t="str">
        <f>_xlfn.IFS(Sales[[#This Row],[Current Upsell $]]=0," ",Sales[[#This Row],[Current Upsell $]]&gt;=400,"High",Sales[[#This Row],[Current Upsell $]]&gt;=100,"Medium",Sales[[#This Row],[Current Upsell $]]&lt;100,"Low")</f>
        <v xml:space="preserve"> </v>
      </c>
      <c r="R1719" t="str">
        <f>IF(Sales[[#This Row],[Current Upsell $]]&gt;0,_xlfn.TEXTJOIN(" ",FALSE,Sales[[#This Row],[Subscription Type]],Sales[[#This Row],[Upsell Priority]],TEXT(Sales[[#This Row],[Current Upsell $]],"$#")),"")</f>
        <v/>
      </c>
    </row>
    <row r="1720" spans="1:18" x14ac:dyDescent="0.25">
      <c r="A1720">
        <v>100144</v>
      </c>
      <c r="B1720" t="s">
        <v>0</v>
      </c>
      <c r="D1720" s="1"/>
      <c r="E1720" s="1"/>
      <c r="F1720">
        <v>1</v>
      </c>
      <c r="G1720">
        <v>2</v>
      </c>
      <c r="H1720" s="1">
        <v>44075</v>
      </c>
      <c r="I1720" s="1">
        <v>44378</v>
      </c>
      <c r="J1720">
        <v>10</v>
      </c>
      <c r="K1720">
        <v>0</v>
      </c>
      <c r="L1720" s="1">
        <v>44105</v>
      </c>
      <c r="M1720">
        <v>10</v>
      </c>
      <c r="N1720" s="11">
        <f>_xlfn.SWITCH(Sales[[#This Row],[Subscription Type]],"Basic",10,"Premium",10,"Business",25,"Enterprise",27)</f>
        <v>10</v>
      </c>
      <c r="O1720">
        <f>IF(Sales[[#This Row],[Number of Users]]-Sales[[#This Row],[Licenses Bought]]&lt;0,0,Sales[[#This Row],[Number of Users]]-Sales[[#This Row],[Licenses Bought]])</f>
        <v>1</v>
      </c>
      <c r="P1720" s="3">
        <f>IF(Sales[[#This Row],[Sales Month]]=MAX(Sales[Sales Month]),Sales[[#This Row],[Upsell $ Per Non-Paying User]]*Sales[[#This Row],[Non-Paying Users]],0)</f>
        <v>0</v>
      </c>
      <c r="Q1720" t="str">
        <f>_xlfn.IFS(Sales[[#This Row],[Current Upsell $]]=0," ",Sales[[#This Row],[Current Upsell $]]&gt;=400,"High",Sales[[#This Row],[Current Upsell $]]&gt;=100,"Medium",Sales[[#This Row],[Current Upsell $]]&lt;100,"Low")</f>
        <v xml:space="preserve"> </v>
      </c>
      <c r="R1720" t="str">
        <f>IF(Sales[[#This Row],[Current Upsell $]]&gt;0,_xlfn.TEXTJOIN(" ",FALSE,Sales[[#This Row],[Subscription Type]],Sales[[#This Row],[Upsell Priority]],TEXT(Sales[[#This Row],[Current Upsell $]],"$#")),"")</f>
        <v/>
      </c>
    </row>
    <row r="1721" spans="1:18" x14ac:dyDescent="0.25">
      <c r="A1721">
        <v>100145</v>
      </c>
      <c r="B1721" t="s">
        <v>0</v>
      </c>
      <c r="D1721" s="1"/>
      <c r="E1721" s="1"/>
      <c r="F1721">
        <v>1</v>
      </c>
      <c r="G1721">
        <v>2</v>
      </c>
      <c r="H1721" s="1">
        <v>44075</v>
      </c>
      <c r="I1721" s="1">
        <v>44378</v>
      </c>
      <c r="J1721">
        <v>10</v>
      </c>
      <c r="K1721">
        <v>0</v>
      </c>
      <c r="L1721" s="1">
        <v>44105</v>
      </c>
      <c r="M1721">
        <v>10</v>
      </c>
      <c r="N1721" s="11">
        <f>_xlfn.SWITCH(Sales[[#This Row],[Subscription Type]],"Basic",10,"Premium",10,"Business",25,"Enterprise",27)</f>
        <v>10</v>
      </c>
      <c r="O1721">
        <f>IF(Sales[[#This Row],[Number of Users]]-Sales[[#This Row],[Licenses Bought]]&lt;0,0,Sales[[#This Row],[Number of Users]]-Sales[[#This Row],[Licenses Bought]])</f>
        <v>1</v>
      </c>
      <c r="P1721" s="3">
        <f>IF(Sales[[#This Row],[Sales Month]]=MAX(Sales[Sales Month]),Sales[[#This Row],[Upsell $ Per Non-Paying User]]*Sales[[#This Row],[Non-Paying Users]],0)</f>
        <v>0</v>
      </c>
      <c r="Q1721" t="str">
        <f>_xlfn.IFS(Sales[[#This Row],[Current Upsell $]]=0," ",Sales[[#This Row],[Current Upsell $]]&gt;=400,"High",Sales[[#This Row],[Current Upsell $]]&gt;=100,"Medium",Sales[[#This Row],[Current Upsell $]]&lt;100,"Low")</f>
        <v xml:space="preserve"> </v>
      </c>
      <c r="R1721" t="str">
        <f>IF(Sales[[#This Row],[Current Upsell $]]&gt;0,_xlfn.TEXTJOIN(" ",FALSE,Sales[[#This Row],[Subscription Type]],Sales[[#This Row],[Upsell Priority]],TEXT(Sales[[#This Row],[Current Upsell $]],"$#")),"")</f>
        <v/>
      </c>
    </row>
    <row r="1722" spans="1:18" x14ac:dyDescent="0.25">
      <c r="A1722">
        <v>100146</v>
      </c>
      <c r="B1722" t="s">
        <v>3</v>
      </c>
      <c r="D1722" s="1"/>
      <c r="E1722" s="1"/>
      <c r="F1722">
        <v>0</v>
      </c>
      <c r="G1722">
        <v>38</v>
      </c>
      <c r="H1722" s="1">
        <v>44105</v>
      </c>
      <c r="I1722" s="1">
        <v>44378</v>
      </c>
      <c r="J1722">
        <v>9</v>
      </c>
      <c r="K1722">
        <v>0</v>
      </c>
      <c r="L1722" s="1">
        <v>44105</v>
      </c>
      <c r="M1722">
        <v>0</v>
      </c>
      <c r="N1722" s="11">
        <f>_xlfn.SWITCH(Sales[[#This Row],[Subscription Type]],"Basic",10,"Premium",10,"Business",25,"Enterprise",27)</f>
        <v>10</v>
      </c>
      <c r="O1722">
        <f>IF(Sales[[#This Row],[Number of Users]]-Sales[[#This Row],[Licenses Bought]]&lt;0,0,Sales[[#This Row],[Number of Users]]-Sales[[#This Row],[Licenses Bought]])</f>
        <v>38</v>
      </c>
      <c r="P1722" s="3">
        <f>IF(Sales[[#This Row],[Sales Month]]=MAX(Sales[Sales Month]),Sales[[#This Row],[Upsell $ Per Non-Paying User]]*Sales[[#This Row],[Non-Paying Users]],0)</f>
        <v>0</v>
      </c>
      <c r="Q1722" t="str">
        <f>_xlfn.IFS(Sales[[#This Row],[Current Upsell $]]=0," ",Sales[[#This Row],[Current Upsell $]]&gt;=400,"High",Sales[[#This Row],[Current Upsell $]]&gt;=100,"Medium",Sales[[#This Row],[Current Upsell $]]&lt;100,"Low")</f>
        <v xml:space="preserve"> </v>
      </c>
      <c r="R1722" t="str">
        <f>IF(Sales[[#This Row],[Current Upsell $]]&gt;0,_xlfn.TEXTJOIN(" ",FALSE,Sales[[#This Row],[Subscription Type]],Sales[[#This Row],[Upsell Priority]],TEXT(Sales[[#This Row],[Current Upsell $]],"$#")),"")</f>
        <v/>
      </c>
    </row>
    <row r="1723" spans="1:18" x14ac:dyDescent="0.25">
      <c r="A1723">
        <v>100150</v>
      </c>
      <c r="B1723" t="s">
        <v>3</v>
      </c>
      <c r="D1723" s="1"/>
      <c r="E1723" s="1"/>
      <c r="F1723">
        <v>0</v>
      </c>
      <c r="G1723">
        <v>27</v>
      </c>
      <c r="H1723" s="1">
        <v>44105</v>
      </c>
      <c r="I1723" s="1">
        <v>44378</v>
      </c>
      <c r="J1723">
        <v>9</v>
      </c>
      <c r="K1723">
        <v>0</v>
      </c>
      <c r="L1723" s="1">
        <v>44105</v>
      </c>
      <c r="M1723">
        <v>0</v>
      </c>
      <c r="N1723" s="11">
        <f>_xlfn.SWITCH(Sales[[#This Row],[Subscription Type]],"Basic",10,"Premium",10,"Business",25,"Enterprise",27)</f>
        <v>10</v>
      </c>
      <c r="O1723">
        <f>IF(Sales[[#This Row],[Number of Users]]-Sales[[#This Row],[Licenses Bought]]&lt;0,0,Sales[[#This Row],[Number of Users]]-Sales[[#This Row],[Licenses Bought]])</f>
        <v>27</v>
      </c>
      <c r="P1723" s="3">
        <f>IF(Sales[[#This Row],[Sales Month]]=MAX(Sales[Sales Month]),Sales[[#This Row],[Upsell $ Per Non-Paying User]]*Sales[[#This Row],[Non-Paying Users]],0)</f>
        <v>0</v>
      </c>
      <c r="Q1723" t="str">
        <f>_xlfn.IFS(Sales[[#This Row],[Current Upsell $]]=0," ",Sales[[#This Row],[Current Upsell $]]&gt;=400,"High",Sales[[#This Row],[Current Upsell $]]&gt;=100,"Medium",Sales[[#This Row],[Current Upsell $]]&lt;100,"Low")</f>
        <v xml:space="preserve"> </v>
      </c>
      <c r="R1723" t="str">
        <f>IF(Sales[[#This Row],[Current Upsell $]]&gt;0,_xlfn.TEXTJOIN(" ",FALSE,Sales[[#This Row],[Subscription Type]],Sales[[#This Row],[Upsell Priority]],TEXT(Sales[[#This Row],[Current Upsell $]],"$#")),"")</f>
        <v/>
      </c>
    </row>
    <row r="1724" spans="1:18" x14ac:dyDescent="0.25">
      <c r="A1724">
        <v>100151</v>
      </c>
      <c r="B1724" t="s">
        <v>3</v>
      </c>
      <c r="D1724" s="1"/>
      <c r="E1724" s="1"/>
      <c r="F1724">
        <v>0</v>
      </c>
      <c r="G1724">
        <v>21</v>
      </c>
      <c r="H1724" s="1">
        <v>44105</v>
      </c>
      <c r="I1724" s="1">
        <v>44378</v>
      </c>
      <c r="J1724">
        <v>9</v>
      </c>
      <c r="K1724">
        <v>0</v>
      </c>
      <c r="L1724" s="1">
        <v>44105</v>
      </c>
      <c r="M1724">
        <v>0</v>
      </c>
      <c r="N1724" s="11">
        <f>_xlfn.SWITCH(Sales[[#This Row],[Subscription Type]],"Basic",10,"Premium",10,"Business",25,"Enterprise",27)</f>
        <v>10</v>
      </c>
      <c r="O1724">
        <f>IF(Sales[[#This Row],[Number of Users]]-Sales[[#This Row],[Licenses Bought]]&lt;0,0,Sales[[#This Row],[Number of Users]]-Sales[[#This Row],[Licenses Bought]])</f>
        <v>21</v>
      </c>
      <c r="P1724" s="3">
        <f>IF(Sales[[#This Row],[Sales Month]]=MAX(Sales[Sales Month]),Sales[[#This Row],[Upsell $ Per Non-Paying User]]*Sales[[#This Row],[Non-Paying Users]],0)</f>
        <v>0</v>
      </c>
      <c r="Q1724" t="str">
        <f>_xlfn.IFS(Sales[[#This Row],[Current Upsell $]]=0," ",Sales[[#This Row],[Current Upsell $]]&gt;=400,"High",Sales[[#This Row],[Current Upsell $]]&gt;=100,"Medium",Sales[[#This Row],[Current Upsell $]]&lt;100,"Low")</f>
        <v xml:space="preserve"> </v>
      </c>
      <c r="R1724" t="str">
        <f>IF(Sales[[#This Row],[Current Upsell $]]&gt;0,_xlfn.TEXTJOIN(" ",FALSE,Sales[[#This Row],[Subscription Type]],Sales[[#This Row],[Upsell Priority]],TEXT(Sales[[#This Row],[Current Upsell $]],"$#")),"")</f>
        <v/>
      </c>
    </row>
    <row r="1725" spans="1:18" x14ac:dyDescent="0.25">
      <c r="A1725">
        <v>100152</v>
      </c>
      <c r="B1725" t="s">
        <v>3</v>
      </c>
      <c r="D1725" s="1"/>
      <c r="E1725" s="1"/>
      <c r="F1725">
        <v>0</v>
      </c>
      <c r="G1725">
        <v>10</v>
      </c>
      <c r="H1725" s="1">
        <v>44105</v>
      </c>
      <c r="I1725" s="1">
        <v>44378</v>
      </c>
      <c r="J1725">
        <v>9</v>
      </c>
      <c r="K1725">
        <v>0</v>
      </c>
      <c r="L1725" s="1">
        <v>44105</v>
      </c>
      <c r="M1725">
        <v>0</v>
      </c>
      <c r="N1725" s="11">
        <f>_xlfn.SWITCH(Sales[[#This Row],[Subscription Type]],"Basic",10,"Premium",10,"Business",25,"Enterprise",27)</f>
        <v>10</v>
      </c>
      <c r="O1725">
        <f>IF(Sales[[#This Row],[Number of Users]]-Sales[[#This Row],[Licenses Bought]]&lt;0,0,Sales[[#This Row],[Number of Users]]-Sales[[#This Row],[Licenses Bought]])</f>
        <v>10</v>
      </c>
      <c r="P1725" s="3">
        <f>IF(Sales[[#This Row],[Sales Month]]=MAX(Sales[Sales Month]),Sales[[#This Row],[Upsell $ Per Non-Paying User]]*Sales[[#This Row],[Non-Paying Users]],0)</f>
        <v>0</v>
      </c>
      <c r="Q1725" t="str">
        <f>_xlfn.IFS(Sales[[#This Row],[Current Upsell $]]=0," ",Sales[[#This Row],[Current Upsell $]]&gt;=400,"High",Sales[[#This Row],[Current Upsell $]]&gt;=100,"Medium",Sales[[#This Row],[Current Upsell $]]&lt;100,"Low")</f>
        <v xml:space="preserve"> </v>
      </c>
      <c r="R1725" t="str">
        <f>IF(Sales[[#This Row],[Current Upsell $]]&gt;0,_xlfn.TEXTJOIN(" ",FALSE,Sales[[#This Row],[Subscription Type]],Sales[[#This Row],[Upsell Priority]],TEXT(Sales[[#This Row],[Current Upsell $]],"$#")),"")</f>
        <v/>
      </c>
    </row>
    <row r="1726" spans="1:18" x14ac:dyDescent="0.25">
      <c r="A1726">
        <v>100153</v>
      </c>
      <c r="B1726" t="s">
        <v>3</v>
      </c>
      <c r="F1726">
        <v>0</v>
      </c>
      <c r="G1726">
        <v>8</v>
      </c>
      <c r="H1726" s="1">
        <v>44105</v>
      </c>
      <c r="I1726" s="1">
        <v>44197</v>
      </c>
      <c r="J1726">
        <v>3</v>
      </c>
      <c r="K1726">
        <v>5</v>
      </c>
      <c r="L1726" s="1">
        <v>44105</v>
      </c>
      <c r="M1726">
        <v>0</v>
      </c>
      <c r="N1726" s="11">
        <f>_xlfn.SWITCH(Sales[[#This Row],[Subscription Type]],"Basic",10,"Premium",10,"Business",25,"Enterprise",27)</f>
        <v>10</v>
      </c>
      <c r="O1726">
        <f>IF(Sales[[#This Row],[Number of Users]]-Sales[[#This Row],[Licenses Bought]]&lt;0,0,Sales[[#This Row],[Number of Users]]-Sales[[#This Row],[Licenses Bought]])</f>
        <v>8</v>
      </c>
      <c r="P1726" s="3">
        <f>IF(Sales[[#This Row],[Sales Month]]=MAX(Sales[Sales Month]),Sales[[#This Row],[Upsell $ Per Non-Paying User]]*Sales[[#This Row],[Non-Paying Users]],0)</f>
        <v>0</v>
      </c>
      <c r="Q1726" t="str">
        <f>_xlfn.IFS(Sales[[#This Row],[Current Upsell $]]=0," ",Sales[[#This Row],[Current Upsell $]]&gt;=400,"High",Sales[[#This Row],[Current Upsell $]]&gt;=100,"Medium",Sales[[#This Row],[Current Upsell $]]&lt;100,"Low")</f>
        <v xml:space="preserve"> </v>
      </c>
      <c r="R1726" t="str">
        <f>IF(Sales[[#This Row],[Current Upsell $]]&gt;0,_xlfn.TEXTJOIN(" ",FALSE,Sales[[#This Row],[Subscription Type]],Sales[[#This Row],[Upsell Priority]],TEXT(Sales[[#This Row],[Current Upsell $]],"$#")),"")</f>
        <v/>
      </c>
    </row>
    <row r="1727" spans="1:18" x14ac:dyDescent="0.25">
      <c r="A1727">
        <v>100154</v>
      </c>
      <c r="B1727" t="s">
        <v>3</v>
      </c>
      <c r="D1727" s="1"/>
      <c r="E1727" s="1"/>
      <c r="F1727">
        <v>0</v>
      </c>
      <c r="G1727">
        <v>8</v>
      </c>
      <c r="H1727" s="1">
        <v>44105</v>
      </c>
      <c r="I1727" s="1">
        <v>44378</v>
      </c>
      <c r="J1727">
        <v>9</v>
      </c>
      <c r="K1727">
        <v>0</v>
      </c>
      <c r="L1727" s="1">
        <v>44105</v>
      </c>
      <c r="M1727">
        <v>0</v>
      </c>
      <c r="N1727" s="11">
        <f>_xlfn.SWITCH(Sales[[#This Row],[Subscription Type]],"Basic",10,"Premium",10,"Business",25,"Enterprise",27)</f>
        <v>10</v>
      </c>
      <c r="O1727">
        <f>IF(Sales[[#This Row],[Number of Users]]-Sales[[#This Row],[Licenses Bought]]&lt;0,0,Sales[[#This Row],[Number of Users]]-Sales[[#This Row],[Licenses Bought]])</f>
        <v>8</v>
      </c>
      <c r="P1727" s="3">
        <f>IF(Sales[[#This Row],[Sales Month]]=MAX(Sales[Sales Month]),Sales[[#This Row],[Upsell $ Per Non-Paying User]]*Sales[[#This Row],[Non-Paying Users]],0)</f>
        <v>0</v>
      </c>
      <c r="Q1727" t="str">
        <f>_xlfn.IFS(Sales[[#This Row],[Current Upsell $]]=0," ",Sales[[#This Row],[Current Upsell $]]&gt;=400,"High",Sales[[#This Row],[Current Upsell $]]&gt;=100,"Medium",Sales[[#This Row],[Current Upsell $]]&lt;100,"Low")</f>
        <v xml:space="preserve"> </v>
      </c>
      <c r="R1727" t="str">
        <f>IF(Sales[[#This Row],[Current Upsell $]]&gt;0,_xlfn.TEXTJOIN(" ",FALSE,Sales[[#This Row],[Subscription Type]],Sales[[#This Row],[Upsell Priority]],TEXT(Sales[[#This Row],[Current Upsell $]],"$#")),"")</f>
        <v/>
      </c>
    </row>
    <row r="1728" spans="1:18" x14ac:dyDescent="0.25">
      <c r="A1728">
        <v>100155</v>
      </c>
      <c r="B1728" t="s">
        <v>3</v>
      </c>
      <c r="D1728" s="1"/>
      <c r="E1728" s="1"/>
      <c r="F1728">
        <v>0</v>
      </c>
      <c r="G1728">
        <v>18</v>
      </c>
      <c r="H1728" s="1">
        <v>44105</v>
      </c>
      <c r="I1728" s="1">
        <v>44378</v>
      </c>
      <c r="J1728">
        <v>9</v>
      </c>
      <c r="K1728">
        <v>0</v>
      </c>
      <c r="L1728" s="1">
        <v>44105</v>
      </c>
      <c r="M1728">
        <v>0</v>
      </c>
      <c r="N1728" s="11">
        <f>_xlfn.SWITCH(Sales[[#This Row],[Subscription Type]],"Basic",10,"Premium",10,"Business",25,"Enterprise",27)</f>
        <v>10</v>
      </c>
      <c r="O1728">
        <f>IF(Sales[[#This Row],[Number of Users]]-Sales[[#This Row],[Licenses Bought]]&lt;0,0,Sales[[#This Row],[Number of Users]]-Sales[[#This Row],[Licenses Bought]])</f>
        <v>18</v>
      </c>
      <c r="P1728" s="3">
        <f>IF(Sales[[#This Row],[Sales Month]]=MAX(Sales[Sales Month]),Sales[[#This Row],[Upsell $ Per Non-Paying User]]*Sales[[#This Row],[Non-Paying Users]],0)</f>
        <v>0</v>
      </c>
      <c r="Q1728" t="str">
        <f>_xlfn.IFS(Sales[[#This Row],[Current Upsell $]]=0," ",Sales[[#This Row],[Current Upsell $]]&gt;=400,"High",Sales[[#This Row],[Current Upsell $]]&gt;=100,"Medium",Sales[[#This Row],[Current Upsell $]]&lt;100,"Low")</f>
        <v xml:space="preserve"> </v>
      </c>
      <c r="R1728" t="str">
        <f>IF(Sales[[#This Row],[Current Upsell $]]&gt;0,_xlfn.TEXTJOIN(" ",FALSE,Sales[[#This Row],[Subscription Type]],Sales[[#This Row],[Upsell Priority]],TEXT(Sales[[#This Row],[Current Upsell $]],"$#")),"")</f>
        <v/>
      </c>
    </row>
    <row r="1729" spans="1:18" x14ac:dyDescent="0.25">
      <c r="A1729">
        <v>100156</v>
      </c>
      <c r="B1729" t="s">
        <v>3</v>
      </c>
      <c r="F1729">
        <v>0</v>
      </c>
      <c r="G1729">
        <v>4</v>
      </c>
      <c r="H1729" s="1">
        <v>44105</v>
      </c>
      <c r="I1729" s="1">
        <v>44317</v>
      </c>
      <c r="J1729">
        <v>7</v>
      </c>
      <c r="K1729">
        <v>1</v>
      </c>
      <c r="L1729" s="1">
        <v>44105</v>
      </c>
      <c r="M1729">
        <v>0</v>
      </c>
      <c r="N1729" s="11">
        <f>_xlfn.SWITCH(Sales[[#This Row],[Subscription Type]],"Basic",10,"Premium",10,"Business",25,"Enterprise",27)</f>
        <v>10</v>
      </c>
      <c r="O1729">
        <f>IF(Sales[[#This Row],[Number of Users]]-Sales[[#This Row],[Licenses Bought]]&lt;0,0,Sales[[#This Row],[Number of Users]]-Sales[[#This Row],[Licenses Bought]])</f>
        <v>4</v>
      </c>
      <c r="P1729" s="3">
        <f>IF(Sales[[#This Row],[Sales Month]]=MAX(Sales[Sales Month]),Sales[[#This Row],[Upsell $ Per Non-Paying User]]*Sales[[#This Row],[Non-Paying Users]],0)</f>
        <v>0</v>
      </c>
      <c r="Q1729" t="str">
        <f>_xlfn.IFS(Sales[[#This Row],[Current Upsell $]]=0," ",Sales[[#This Row],[Current Upsell $]]&gt;=400,"High",Sales[[#This Row],[Current Upsell $]]&gt;=100,"Medium",Sales[[#This Row],[Current Upsell $]]&lt;100,"Low")</f>
        <v xml:space="preserve"> </v>
      </c>
      <c r="R1729" t="str">
        <f>IF(Sales[[#This Row],[Current Upsell $]]&gt;0,_xlfn.TEXTJOIN(" ",FALSE,Sales[[#This Row],[Subscription Type]],Sales[[#This Row],[Upsell Priority]],TEXT(Sales[[#This Row],[Current Upsell $]],"$#")),"")</f>
        <v/>
      </c>
    </row>
    <row r="1730" spans="1:18" x14ac:dyDescent="0.25">
      <c r="A1730">
        <v>100157</v>
      </c>
      <c r="B1730" t="s">
        <v>3</v>
      </c>
      <c r="F1730">
        <v>0</v>
      </c>
      <c r="G1730">
        <v>1</v>
      </c>
      <c r="H1730" s="1">
        <v>44105</v>
      </c>
      <c r="I1730" s="1">
        <v>44378</v>
      </c>
      <c r="J1730">
        <v>9</v>
      </c>
      <c r="K1730">
        <v>0</v>
      </c>
      <c r="L1730" s="1">
        <v>44105</v>
      </c>
      <c r="M1730">
        <v>0</v>
      </c>
      <c r="N1730" s="11">
        <f>_xlfn.SWITCH(Sales[[#This Row],[Subscription Type]],"Basic",10,"Premium",10,"Business",25,"Enterprise",27)</f>
        <v>10</v>
      </c>
      <c r="O1730">
        <f>IF(Sales[[#This Row],[Number of Users]]-Sales[[#This Row],[Licenses Bought]]&lt;0,0,Sales[[#This Row],[Number of Users]]-Sales[[#This Row],[Licenses Bought]])</f>
        <v>1</v>
      </c>
      <c r="P1730" s="3">
        <f>IF(Sales[[#This Row],[Sales Month]]=MAX(Sales[Sales Month]),Sales[[#This Row],[Upsell $ Per Non-Paying User]]*Sales[[#This Row],[Non-Paying Users]],0)</f>
        <v>0</v>
      </c>
      <c r="Q1730" t="str">
        <f>_xlfn.IFS(Sales[[#This Row],[Current Upsell $]]=0," ",Sales[[#This Row],[Current Upsell $]]&gt;=400,"High",Sales[[#This Row],[Current Upsell $]]&gt;=100,"Medium",Sales[[#This Row],[Current Upsell $]]&lt;100,"Low")</f>
        <v xml:space="preserve"> </v>
      </c>
      <c r="R1730" t="str">
        <f>IF(Sales[[#This Row],[Current Upsell $]]&gt;0,_xlfn.TEXTJOIN(" ",FALSE,Sales[[#This Row],[Subscription Type]],Sales[[#This Row],[Upsell Priority]],TEXT(Sales[[#This Row],[Current Upsell $]],"$#")),"")</f>
        <v/>
      </c>
    </row>
    <row r="1731" spans="1:18" x14ac:dyDescent="0.25">
      <c r="A1731">
        <v>100158</v>
      </c>
      <c r="B1731" t="s">
        <v>3</v>
      </c>
      <c r="F1731">
        <v>0</v>
      </c>
      <c r="G1731">
        <v>2</v>
      </c>
      <c r="H1731" s="1">
        <v>44105</v>
      </c>
      <c r="I1731" s="1">
        <v>44348</v>
      </c>
      <c r="J1731">
        <v>8</v>
      </c>
      <c r="K1731">
        <v>0</v>
      </c>
      <c r="L1731" s="1">
        <v>44105</v>
      </c>
      <c r="M1731">
        <v>0</v>
      </c>
      <c r="N1731" s="11">
        <f>_xlfn.SWITCH(Sales[[#This Row],[Subscription Type]],"Basic",10,"Premium",10,"Business",25,"Enterprise",27)</f>
        <v>10</v>
      </c>
      <c r="O1731">
        <f>IF(Sales[[#This Row],[Number of Users]]-Sales[[#This Row],[Licenses Bought]]&lt;0,0,Sales[[#This Row],[Number of Users]]-Sales[[#This Row],[Licenses Bought]])</f>
        <v>2</v>
      </c>
      <c r="P1731" s="3">
        <f>IF(Sales[[#This Row],[Sales Month]]=MAX(Sales[Sales Month]),Sales[[#This Row],[Upsell $ Per Non-Paying User]]*Sales[[#This Row],[Non-Paying Users]],0)</f>
        <v>0</v>
      </c>
      <c r="Q1731" t="str">
        <f>_xlfn.IFS(Sales[[#This Row],[Current Upsell $]]=0," ",Sales[[#This Row],[Current Upsell $]]&gt;=400,"High",Sales[[#This Row],[Current Upsell $]]&gt;=100,"Medium",Sales[[#This Row],[Current Upsell $]]&lt;100,"Low")</f>
        <v xml:space="preserve"> </v>
      </c>
      <c r="R1731" t="str">
        <f>IF(Sales[[#This Row],[Current Upsell $]]&gt;0,_xlfn.TEXTJOIN(" ",FALSE,Sales[[#This Row],[Subscription Type]],Sales[[#This Row],[Upsell Priority]],TEXT(Sales[[#This Row],[Current Upsell $]],"$#")),"")</f>
        <v/>
      </c>
    </row>
    <row r="1732" spans="1:18" x14ac:dyDescent="0.25">
      <c r="A1732">
        <v>100159</v>
      </c>
      <c r="B1732" t="s">
        <v>3</v>
      </c>
      <c r="F1732">
        <v>0</v>
      </c>
      <c r="G1732">
        <v>2</v>
      </c>
      <c r="H1732" s="1">
        <v>44105</v>
      </c>
      <c r="I1732" s="1">
        <v>44378</v>
      </c>
      <c r="J1732">
        <v>9</v>
      </c>
      <c r="K1732">
        <v>0</v>
      </c>
      <c r="L1732" s="1">
        <v>44105</v>
      </c>
      <c r="M1732">
        <v>0</v>
      </c>
      <c r="N1732" s="11">
        <f>_xlfn.SWITCH(Sales[[#This Row],[Subscription Type]],"Basic",10,"Premium",10,"Business",25,"Enterprise",27)</f>
        <v>10</v>
      </c>
      <c r="O1732">
        <f>IF(Sales[[#This Row],[Number of Users]]-Sales[[#This Row],[Licenses Bought]]&lt;0,0,Sales[[#This Row],[Number of Users]]-Sales[[#This Row],[Licenses Bought]])</f>
        <v>2</v>
      </c>
      <c r="P1732" s="3">
        <f>IF(Sales[[#This Row],[Sales Month]]=MAX(Sales[Sales Month]),Sales[[#This Row],[Upsell $ Per Non-Paying User]]*Sales[[#This Row],[Non-Paying Users]],0)</f>
        <v>0</v>
      </c>
      <c r="Q1732" t="str">
        <f>_xlfn.IFS(Sales[[#This Row],[Current Upsell $]]=0," ",Sales[[#This Row],[Current Upsell $]]&gt;=400,"High",Sales[[#This Row],[Current Upsell $]]&gt;=100,"Medium",Sales[[#This Row],[Current Upsell $]]&lt;100,"Low")</f>
        <v xml:space="preserve"> </v>
      </c>
      <c r="R1732" t="str">
        <f>IF(Sales[[#This Row],[Current Upsell $]]&gt;0,_xlfn.TEXTJOIN(" ",FALSE,Sales[[#This Row],[Subscription Type]],Sales[[#This Row],[Upsell Priority]],TEXT(Sales[[#This Row],[Current Upsell $]],"$#")),"")</f>
        <v/>
      </c>
    </row>
    <row r="1733" spans="1:18" x14ac:dyDescent="0.25">
      <c r="A1733">
        <v>100160</v>
      </c>
      <c r="B1733" t="s">
        <v>3</v>
      </c>
      <c r="F1733">
        <v>0</v>
      </c>
      <c r="G1733">
        <v>2</v>
      </c>
      <c r="H1733" s="1">
        <v>44105</v>
      </c>
      <c r="I1733" s="1">
        <v>44378</v>
      </c>
      <c r="J1733">
        <v>9</v>
      </c>
      <c r="K1733">
        <v>0</v>
      </c>
      <c r="L1733" s="1">
        <v>44105</v>
      </c>
      <c r="M1733">
        <v>0</v>
      </c>
      <c r="N1733" s="11">
        <f>_xlfn.SWITCH(Sales[[#This Row],[Subscription Type]],"Basic",10,"Premium",10,"Business",25,"Enterprise",27)</f>
        <v>10</v>
      </c>
      <c r="O1733">
        <f>IF(Sales[[#This Row],[Number of Users]]-Sales[[#This Row],[Licenses Bought]]&lt;0,0,Sales[[#This Row],[Number of Users]]-Sales[[#This Row],[Licenses Bought]])</f>
        <v>2</v>
      </c>
      <c r="P1733" s="3">
        <f>IF(Sales[[#This Row],[Sales Month]]=MAX(Sales[Sales Month]),Sales[[#This Row],[Upsell $ Per Non-Paying User]]*Sales[[#This Row],[Non-Paying Users]],0)</f>
        <v>0</v>
      </c>
      <c r="Q1733" t="str">
        <f>_xlfn.IFS(Sales[[#This Row],[Current Upsell $]]=0," ",Sales[[#This Row],[Current Upsell $]]&gt;=400,"High",Sales[[#This Row],[Current Upsell $]]&gt;=100,"Medium",Sales[[#This Row],[Current Upsell $]]&lt;100,"Low")</f>
        <v xml:space="preserve"> </v>
      </c>
      <c r="R1733" t="str">
        <f>IF(Sales[[#This Row],[Current Upsell $]]&gt;0,_xlfn.TEXTJOIN(" ",FALSE,Sales[[#This Row],[Subscription Type]],Sales[[#This Row],[Upsell Priority]],TEXT(Sales[[#This Row],[Current Upsell $]],"$#")),"")</f>
        <v/>
      </c>
    </row>
    <row r="1734" spans="1:18" x14ac:dyDescent="0.25">
      <c r="A1734">
        <v>100161</v>
      </c>
      <c r="B1734" t="s">
        <v>3</v>
      </c>
      <c r="F1734">
        <v>0</v>
      </c>
      <c r="G1734">
        <v>2</v>
      </c>
      <c r="H1734" s="1">
        <v>44105</v>
      </c>
      <c r="I1734" s="1">
        <v>44348</v>
      </c>
      <c r="J1734">
        <v>8</v>
      </c>
      <c r="K1734">
        <v>0</v>
      </c>
      <c r="L1734" s="1">
        <v>44105</v>
      </c>
      <c r="M1734">
        <v>0</v>
      </c>
      <c r="N1734" s="11">
        <f>_xlfn.SWITCH(Sales[[#This Row],[Subscription Type]],"Basic",10,"Premium",10,"Business",25,"Enterprise",27)</f>
        <v>10</v>
      </c>
      <c r="O1734">
        <f>IF(Sales[[#This Row],[Number of Users]]-Sales[[#This Row],[Licenses Bought]]&lt;0,0,Sales[[#This Row],[Number of Users]]-Sales[[#This Row],[Licenses Bought]])</f>
        <v>2</v>
      </c>
      <c r="P1734" s="3">
        <f>IF(Sales[[#This Row],[Sales Month]]=MAX(Sales[Sales Month]),Sales[[#This Row],[Upsell $ Per Non-Paying User]]*Sales[[#This Row],[Non-Paying Users]],0)</f>
        <v>0</v>
      </c>
      <c r="Q1734" t="str">
        <f>_xlfn.IFS(Sales[[#This Row],[Current Upsell $]]=0," ",Sales[[#This Row],[Current Upsell $]]&gt;=400,"High",Sales[[#This Row],[Current Upsell $]]&gt;=100,"Medium",Sales[[#This Row],[Current Upsell $]]&lt;100,"Low")</f>
        <v xml:space="preserve"> </v>
      </c>
      <c r="R1734" t="str">
        <f>IF(Sales[[#This Row],[Current Upsell $]]&gt;0,_xlfn.TEXTJOIN(" ",FALSE,Sales[[#This Row],[Subscription Type]],Sales[[#This Row],[Upsell Priority]],TEXT(Sales[[#This Row],[Current Upsell $]],"$#")),"")</f>
        <v/>
      </c>
    </row>
    <row r="1735" spans="1:18" x14ac:dyDescent="0.25">
      <c r="A1735">
        <v>100162</v>
      </c>
      <c r="B1735" t="s">
        <v>3</v>
      </c>
      <c r="F1735">
        <v>0</v>
      </c>
      <c r="G1735">
        <v>2</v>
      </c>
      <c r="H1735" s="1">
        <v>44105</v>
      </c>
      <c r="I1735" s="1">
        <v>44378</v>
      </c>
      <c r="J1735">
        <v>9</v>
      </c>
      <c r="K1735">
        <v>0</v>
      </c>
      <c r="L1735" s="1">
        <v>44105</v>
      </c>
      <c r="M1735">
        <v>0</v>
      </c>
      <c r="N1735" s="11">
        <f>_xlfn.SWITCH(Sales[[#This Row],[Subscription Type]],"Basic",10,"Premium",10,"Business",25,"Enterprise",27)</f>
        <v>10</v>
      </c>
      <c r="O1735">
        <f>IF(Sales[[#This Row],[Number of Users]]-Sales[[#This Row],[Licenses Bought]]&lt;0,0,Sales[[#This Row],[Number of Users]]-Sales[[#This Row],[Licenses Bought]])</f>
        <v>2</v>
      </c>
      <c r="P1735" s="3">
        <f>IF(Sales[[#This Row],[Sales Month]]=MAX(Sales[Sales Month]),Sales[[#This Row],[Upsell $ Per Non-Paying User]]*Sales[[#This Row],[Non-Paying Users]],0)</f>
        <v>0</v>
      </c>
      <c r="Q1735" t="str">
        <f>_xlfn.IFS(Sales[[#This Row],[Current Upsell $]]=0," ",Sales[[#This Row],[Current Upsell $]]&gt;=400,"High",Sales[[#This Row],[Current Upsell $]]&gt;=100,"Medium",Sales[[#This Row],[Current Upsell $]]&lt;100,"Low")</f>
        <v xml:space="preserve"> </v>
      </c>
      <c r="R1735" t="str">
        <f>IF(Sales[[#This Row],[Current Upsell $]]&gt;0,_xlfn.TEXTJOIN(" ",FALSE,Sales[[#This Row],[Subscription Type]],Sales[[#This Row],[Upsell Priority]],TEXT(Sales[[#This Row],[Current Upsell $]],"$#")),"")</f>
        <v/>
      </c>
    </row>
    <row r="1736" spans="1:18" x14ac:dyDescent="0.25">
      <c r="A1736">
        <v>100163</v>
      </c>
      <c r="B1736" t="s">
        <v>3</v>
      </c>
      <c r="F1736">
        <v>0</v>
      </c>
      <c r="G1736">
        <v>2</v>
      </c>
      <c r="H1736" s="1">
        <v>44105</v>
      </c>
      <c r="I1736" s="1">
        <v>44136</v>
      </c>
      <c r="J1736">
        <v>1</v>
      </c>
      <c r="K1736">
        <v>7</v>
      </c>
      <c r="L1736" s="1">
        <v>44105</v>
      </c>
      <c r="M1736">
        <v>0</v>
      </c>
      <c r="N1736" s="11">
        <f>_xlfn.SWITCH(Sales[[#This Row],[Subscription Type]],"Basic",10,"Premium",10,"Business",25,"Enterprise",27)</f>
        <v>10</v>
      </c>
      <c r="O1736">
        <f>IF(Sales[[#This Row],[Number of Users]]-Sales[[#This Row],[Licenses Bought]]&lt;0,0,Sales[[#This Row],[Number of Users]]-Sales[[#This Row],[Licenses Bought]])</f>
        <v>2</v>
      </c>
      <c r="P1736" s="3">
        <f>IF(Sales[[#This Row],[Sales Month]]=MAX(Sales[Sales Month]),Sales[[#This Row],[Upsell $ Per Non-Paying User]]*Sales[[#This Row],[Non-Paying Users]],0)</f>
        <v>0</v>
      </c>
      <c r="Q1736" t="str">
        <f>_xlfn.IFS(Sales[[#This Row],[Current Upsell $]]=0," ",Sales[[#This Row],[Current Upsell $]]&gt;=400,"High",Sales[[#This Row],[Current Upsell $]]&gt;=100,"Medium",Sales[[#This Row],[Current Upsell $]]&lt;100,"Low")</f>
        <v xml:space="preserve"> </v>
      </c>
      <c r="R1736" t="str">
        <f>IF(Sales[[#This Row],[Current Upsell $]]&gt;0,_xlfn.TEXTJOIN(" ",FALSE,Sales[[#This Row],[Subscription Type]],Sales[[#This Row],[Upsell Priority]],TEXT(Sales[[#This Row],[Current Upsell $]],"$#")),"")</f>
        <v/>
      </c>
    </row>
    <row r="1737" spans="1:18" x14ac:dyDescent="0.25">
      <c r="A1737">
        <v>100149</v>
      </c>
      <c r="B1737" t="s">
        <v>3</v>
      </c>
      <c r="D1737" s="1"/>
      <c r="E1737" s="1"/>
      <c r="F1737">
        <v>0</v>
      </c>
      <c r="G1737">
        <v>45</v>
      </c>
      <c r="H1737" s="1">
        <v>44105</v>
      </c>
      <c r="I1737" s="1">
        <v>44378</v>
      </c>
      <c r="J1737">
        <v>9</v>
      </c>
      <c r="K1737">
        <v>0</v>
      </c>
      <c r="L1737" s="1">
        <v>44105</v>
      </c>
      <c r="M1737">
        <v>0</v>
      </c>
      <c r="N1737" s="11">
        <f>_xlfn.SWITCH(Sales[[#This Row],[Subscription Type]],"Basic",10,"Premium",10,"Business",25,"Enterprise",27)</f>
        <v>10</v>
      </c>
      <c r="O1737">
        <f>IF(Sales[[#This Row],[Number of Users]]-Sales[[#This Row],[Licenses Bought]]&lt;0,0,Sales[[#This Row],[Number of Users]]-Sales[[#This Row],[Licenses Bought]])</f>
        <v>45</v>
      </c>
      <c r="P1737" s="3">
        <f>IF(Sales[[#This Row],[Sales Month]]=MAX(Sales[Sales Month]),Sales[[#This Row],[Upsell $ Per Non-Paying User]]*Sales[[#This Row],[Non-Paying Users]],0)</f>
        <v>0</v>
      </c>
      <c r="Q1737" t="str">
        <f>_xlfn.IFS(Sales[[#This Row],[Current Upsell $]]=0," ",Sales[[#This Row],[Current Upsell $]]&gt;=400,"High",Sales[[#This Row],[Current Upsell $]]&gt;=100,"Medium",Sales[[#This Row],[Current Upsell $]]&lt;100,"Low")</f>
        <v xml:space="preserve"> </v>
      </c>
      <c r="R1737" t="str">
        <f>IF(Sales[[#This Row],[Current Upsell $]]&gt;0,_xlfn.TEXTJOIN(" ",FALSE,Sales[[#This Row],[Subscription Type]],Sales[[#This Row],[Upsell Priority]],TEXT(Sales[[#This Row],[Current Upsell $]],"$#")),"")</f>
        <v/>
      </c>
    </row>
    <row r="1738" spans="1:18" x14ac:dyDescent="0.25">
      <c r="A1738">
        <v>100017</v>
      </c>
      <c r="B1738" t="s">
        <v>1</v>
      </c>
      <c r="D1738" s="1"/>
      <c r="E1738" s="1"/>
      <c r="F1738">
        <v>68</v>
      </c>
      <c r="G1738">
        <v>84</v>
      </c>
      <c r="H1738" s="1">
        <v>43922</v>
      </c>
      <c r="I1738" s="1">
        <v>44378</v>
      </c>
      <c r="J1738">
        <v>15</v>
      </c>
      <c r="K1738">
        <v>0</v>
      </c>
      <c r="L1738" s="1">
        <v>44105</v>
      </c>
      <c r="M1738">
        <v>1700</v>
      </c>
      <c r="N1738" s="11">
        <f>_xlfn.SWITCH(Sales[[#This Row],[Subscription Type]],"Basic",10,"Premium",10,"Business",25,"Enterprise",27)</f>
        <v>25</v>
      </c>
      <c r="O1738">
        <f>IF(Sales[[#This Row],[Number of Users]]-Sales[[#This Row],[Licenses Bought]]&lt;0,0,Sales[[#This Row],[Number of Users]]-Sales[[#This Row],[Licenses Bought]])</f>
        <v>16</v>
      </c>
      <c r="P1738" s="3">
        <f>IF(Sales[[#This Row],[Sales Month]]=MAX(Sales[Sales Month]),Sales[[#This Row],[Upsell $ Per Non-Paying User]]*Sales[[#This Row],[Non-Paying Users]],0)</f>
        <v>0</v>
      </c>
      <c r="Q1738" t="str">
        <f>_xlfn.IFS(Sales[[#This Row],[Current Upsell $]]=0," ",Sales[[#This Row],[Current Upsell $]]&gt;=400,"High",Sales[[#This Row],[Current Upsell $]]&gt;=100,"Medium",Sales[[#This Row],[Current Upsell $]]&lt;100,"Low")</f>
        <v xml:space="preserve"> </v>
      </c>
      <c r="R1738" t="str">
        <f>IF(Sales[[#This Row],[Current Upsell $]]&gt;0,_xlfn.TEXTJOIN(" ",FALSE,Sales[[#This Row],[Subscription Type]],Sales[[#This Row],[Upsell Priority]],TEXT(Sales[[#This Row],[Current Upsell $]],"$#")),"")</f>
        <v/>
      </c>
    </row>
    <row r="1739" spans="1:18" x14ac:dyDescent="0.25">
      <c r="A1739">
        <v>100002</v>
      </c>
      <c r="B1739" t="s">
        <v>3</v>
      </c>
      <c r="F1739">
        <v>0</v>
      </c>
      <c r="G1739">
        <v>2</v>
      </c>
      <c r="H1739" s="1">
        <v>43647</v>
      </c>
      <c r="I1739" s="1">
        <v>44287</v>
      </c>
      <c r="J1739">
        <v>21</v>
      </c>
      <c r="K1739">
        <v>2</v>
      </c>
      <c r="L1739" s="1">
        <v>44075</v>
      </c>
      <c r="M1739">
        <v>0</v>
      </c>
      <c r="N1739" s="11">
        <f>_xlfn.SWITCH(Sales[[#This Row],[Subscription Type]],"Basic",10,"Premium",10,"Business",25,"Enterprise",27)</f>
        <v>10</v>
      </c>
      <c r="O1739">
        <f>IF(Sales[[#This Row],[Number of Users]]-Sales[[#This Row],[Licenses Bought]]&lt;0,0,Sales[[#This Row],[Number of Users]]-Sales[[#This Row],[Licenses Bought]])</f>
        <v>2</v>
      </c>
      <c r="P1739" s="3">
        <f>IF(Sales[[#This Row],[Sales Month]]=MAX(Sales[Sales Month]),Sales[[#This Row],[Upsell $ Per Non-Paying User]]*Sales[[#This Row],[Non-Paying Users]],0)</f>
        <v>0</v>
      </c>
      <c r="Q1739" t="str">
        <f>_xlfn.IFS(Sales[[#This Row],[Current Upsell $]]=0," ",Sales[[#This Row],[Current Upsell $]]&gt;=400,"High",Sales[[#This Row],[Current Upsell $]]&gt;=100,"Medium",Sales[[#This Row],[Current Upsell $]]&lt;100,"Low")</f>
        <v xml:space="preserve"> </v>
      </c>
      <c r="R1739" t="str">
        <f>IF(Sales[[#This Row],[Current Upsell $]]&gt;0,_xlfn.TEXTJOIN(" ",FALSE,Sales[[#This Row],[Subscription Type]],Sales[[#This Row],[Upsell Priority]],TEXT(Sales[[#This Row],[Current Upsell $]],"$#")),"")</f>
        <v/>
      </c>
    </row>
    <row r="1740" spans="1:18" x14ac:dyDescent="0.25">
      <c r="A1740">
        <v>100004</v>
      </c>
      <c r="B1740" t="s">
        <v>3</v>
      </c>
      <c r="F1740">
        <v>0</v>
      </c>
      <c r="G1740">
        <v>7</v>
      </c>
      <c r="H1740" s="1">
        <v>43770</v>
      </c>
      <c r="I1740" s="1">
        <v>44075</v>
      </c>
      <c r="J1740">
        <v>10</v>
      </c>
      <c r="K1740">
        <v>9</v>
      </c>
      <c r="L1740" s="1">
        <v>44075</v>
      </c>
      <c r="M1740">
        <v>0</v>
      </c>
      <c r="N1740" s="11">
        <f>_xlfn.SWITCH(Sales[[#This Row],[Subscription Type]],"Basic",10,"Premium",10,"Business",25,"Enterprise",27)</f>
        <v>10</v>
      </c>
      <c r="O1740">
        <f>IF(Sales[[#This Row],[Number of Users]]-Sales[[#This Row],[Licenses Bought]]&lt;0,0,Sales[[#This Row],[Number of Users]]-Sales[[#This Row],[Licenses Bought]])</f>
        <v>7</v>
      </c>
      <c r="P1740" s="3">
        <f>IF(Sales[[#This Row],[Sales Month]]=MAX(Sales[Sales Month]),Sales[[#This Row],[Upsell $ Per Non-Paying User]]*Sales[[#This Row],[Non-Paying Users]],0)</f>
        <v>0</v>
      </c>
      <c r="Q1740" t="str">
        <f>_xlfn.IFS(Sales[[#This Row],[Current Upsell $]]=0," ",Sales[[#This Row],[Current Upsell $]]&gt;=400,"High",Sales[[#This Row],[Current Upsell $]]&gt;=100,"Medium",Sales[[#This Row],[Current Upsell $]]&lt;100,"Low")</f>
        <v xml:space="preserve"> </v>
      </c>
      <c r="R1740" t="str">
        <f>IF(Sales[[#This Row],[Current Upsell $]]&gt;0,_xlfn.TEXTJOIN(" ",FALSE,Sales[[#This Row],[Subscription Type]],Sales[[#This Row],[Upsell Priority]],TEXT(Sales[[#This Row],[Current Upsell $]],"$#")),"")</f>
        <v/>
      </c>
    </row>
    <row r="1741" spans="1:18" x14ac:dyDescent="0.25">
      <c r="A1741">
        <v>100005</v>
      </c>
      <c r="B1741" t="s">
        <v>1</v>
      </c>
      <c r="D1741" s="1"/>
      <c r="E1741" s="1"/>
      <c r="F1741">
        <v>37</v>
      </c>
      <c r="G1741">
        <v>46</v>
      </c>
      <c r="H1741" s="1">
        <v>43800</v>
      </c>
      <c r="I1741" s="1">
        <v>44378</v>
      </c>
      <c r="J1741">
        <v>19</v>
      </c>
      <c r="K1741">
        <v>0</v>
      </c>
      <c r="L1741" s="1">
        <v>44075</v>
      </c>
      <c r="M1741">
        <v>925</v>
      </c>
      <c r="N1741" s="11">
        <f>_xlfn.SWITCH(Sales[[#This Row],[Subscription Type]],"Basic",10,"Premium",10,"Business",25,"Enterprise",27)</f>
        <v>25</v>
      </c>
      <c r="O1741">
        <f>IF(Sales[[#This Row],[Number of Users]]-Sales[[#This Row],[Licenses Bought]]&lt;0,0,Sales[[#This Row],[Number of Users]]-Sales[[#This Row],[Licenses Bought]])</f>
        <v>9</v>
      </c>
      <c r="P1741" s="3">
        <f>IF(Sales[[#This Row],[Sales Month]]=MAX(Sales[Sales Month]),Sales[[#This Row],[Upsell $ Per Non-Paying User]]*Sales[[#This Row],[Non-Paying Users]],0)</f>
        <v>0</v>
      </c>
      <c r="Q1741" t="str">
        <f>_xlfn.IFS(Sales[[#This Row],[Current Upsell $]]=0," ",Sales[[#This Row],[Current Upsell $]]&gt;=400,"High",Sales[[#This Row],[Current Upsell $]]&gt;=100,"Medium",Sales[[#This Row],[Current Upsell $]]&lt;100,"Low")</f>
        <v xml:space="preserve"> </v>
      </c>
      <c r="R1741" t="str">
        <f>IF(Sales[[#This Row],[Current Upsell $]]&gt;0,_xlfn.TEXTJOIN(" ",FALSE,Sales[[#This Row],[Subscription Type]],Sales[[#This Row],[Upsell Priority]],TEXT(Sales[[#This Row],[Current Upsell $]],"$#")),"")</f>
        <v/>
      </c>
    </row>
    <row r="1742" spans="1:18" x14ac:dyDescent="0.25">
      <c r="A1742">
        <v>100006</v>
      </c>
      <c r="B1742" t="s">
        <v>0</v>
      </c>
      <c r="F1742">
        <v>5</v>
      </c>
      <c r="G1742">
        <v>6</v>
      </c>
      <c r="H1742" s="1">
        <v>43800</v>
      </c>
      <c r="I1742" s="1">
        <v>44287</v>
      </c>
      <c r="J1742">
        <v>16</v>
      </c>
      <c r="K1742">
        <v>2</v>
      </c>
      <c r="L1742" s="1">
        <v>44075</v>
      </c>
      <c r="M1742">
        <v>50</v>
      </c>
      <c r="N1742" s="11">
        <f>_xlfn.SWITCH(Sales[[#This Row],[Subscription Type]],"Basic",10,"Premium",10,"Business",25,"Enterprise",27)</f>
        <v>10</v>
      </c>
      <c r="O1742">
        <f>IF(Sales[[#This Row],[Number of Users]]-Sales[[#This Row],[Licenses Bought]]&lt;0,0,Sales[[#This Row],[Number of Users]]-Sales[[#This Row],[Licenses Bought]])</f>
        <v>1</v>
      </c>
      <c r="P1742" s="3">
        <f>IF(Sales[[#This Row],[Sales Month]]=MAX(Sales[Sales Month]),Sales[[#This Row],[Upsell $ Per Non-Paying User]]*Sales[[#This Row],[Non-Paying Users]],0)</f>
        <v>0</v>
      </c>
      <c r="Q1742" t="str">
        <f>_xlfn.IFS(Sales[[#This Row],[Current Upsell $]]=0," ",Sales[[#This Row],[Current Upsell $]]&gt;=400,"High",Sales[[#This Row],[Current Upsell $]]&gt;=100,"Medium",Sales[[#This Row],[Current Upsell $]]&lt;100,"Low")</f>
        <v xml:space="preserve"> </v>
      </c>
      <c r="R1742" t="str">
        <f>IF(Sales[[#This Row],[Current Upsell $]]&gt;0,_xlfn.TEXTJOIN(" ",FALSE,Sales[[#This Row],[Subscription Type]],Sales[[#This Row],[Upsell Priority]],TEXT(Sales[[#This Row],[Current Upsell $]],"$#")),"")</f>
        <v/>
      </c>
    </row>
    <row r="1743" spans="1:18" x14ac:dyDescent="0.25">
      <c r="A1743">
        <v>100007</v>
      </c>
      <c r="B1743" t="s">
        <v>2</v>
      </c>
      <c r="C1743">
        <v>12</v>
      </c>
      <c r="D1743" s="1">
        <v>44378</v>
      </c>
      <c r="E1743" s="1">
        <v>44742</v>
      </c>
      <c r="F1743">
        <v>600</v>
      </c>
      <c r="G1743">
        <v>656</v>
      </c>
      <c r="H1743" s="1">
        <v>43831</v>
      </c>
      <c r="I1743" s="1">
        <v>44378</v>
      </c>
      <c r="J1743">
        <v>18</v>
      </c>
      <c r="K1743">
        <v>0</v>
      </c>
      <c r="L1743" s="1">
        <v>44075</v>
      </c>
      <c r="M1743">
        <v>18000</v>
      </c>
      <c r="N1743" s="11">
        <f>_xlfn.SWITCH(Sales[[#This Row],[Subscription Type]],"Basic",10,"Premium",10,"Business",25,"Enterprise",27)</f>
        <v>27</v>
      </c>
      <c r="O1743">
        <f>IF(Sales[[#This Row],[Number of Users]]-Sales[[#This Row],[Licenses Bought]]&lt;0,0,Sales[[#This Row],[Number of Users]]-Sales[[#This Row],[Licenses Bought]])</f>
        <v>56</v>
      </c>
      <c r="P1743" s="3">
        <f>IF(Sales[[#This Row],[Sales Month]]=MAX(Sales[Sales Month]),Sales[[#This Row],[Upsell $ Per Non-Paying User]]*Sales[[#This Row],[Non-Paying Users]],0)</f>
        <v>0</v>
      </c>
      <c r="Q1743" t="str">
        <f>_xlfn.IFS(Sales[[#This Row],[Current Upsell $]]=0," ",Sales[[#This Row],[Current Upsell $]]&gt;=400,"High",Sales[[#This Row],[Current Upsell $]]&gt;=100,"Medium",Sales[[#This Row],[Current Upsell $]]&lt;100,"Low")</f>
        <v xml:space="preserve"> </v>
      </c>
      <c r="R1743" t="str">
        <f>IF(Sales[[#This Row],[Current Upsell $]]&gt;0,_xlfn.TEXTJOIN(" ",FALSE,Sales[[#This Row],[Subscription Type]],Sales[[#This Row],[Upsell Priority]],TEXT(Sales[[#This Row],[Current Upsell $]],"$#")),"")</f>
        <v/>
      </c>
    </row>
    <row r="1744" spans="1:18" x14ac:dyDescent="0.25">
      <c r="A1744">
        <v>100008</v>
      </c>
      <c r="B1744" t="s">
        <v>0</v>
      </c>
      <c r="D1744" s="1"/>
      <c r="E1744" s="1"/>
      <c r="F1744">
        <v>1</v>
      </c>
      <c r="G1744">
        <v>2</v>
      </c>
      <c r="H1744" s="1">
        <v>43831</v>
      </c>
      <c r="I1744" s="1">
        <v>44378</v>
      </c>
      <c r="J1744">
        <v>18</v>
      </c>
      <c r="K1744">
        <v>0</v>
      </c>
      <c r="L1744" s="1">
        <v>44075</v>
      </c>
      <c r="M1744">
        <v>10</v>
      </c>
      <c r="N1744" s="11">
        <f>_xlfn.SWITCH(Sales[[#This Row],[Subscription Type]],"Basic",10,"Premium",10,"Business",25,"Enterprise",27)</f>
        <v>10</v>
      </c>
      <c r="O1744">
        <f>IF(Sales[[#This Row],[Number of Users]]-Sales[[#This Row],[Licenses Bought]]&lt;0,0,Sales[[#This Row],[Number of Users]]-Sales[[#This Row],[Licenses Bought]])</f>
        <v>1</v>
      </c>
      <c r="P1744" s="3">
        <f>IF(Sales[[#This Row],[Sales Month]]=MAX(Sales[Sales Month]),Sales[[#This Row],[Upsell $ Per Non-Paying User]]*Sales[[#This Row],[Non-Paying Users]],0)</f>
        <v>0</v>
      </c>
      <c r="Q1744" t="str">
        <f>_xlfn.IFS(Sales[[#This Row],[Current Upsell $]]=0," ",Sales[[#This Row],[Current Upsell $]]&gt;=400,"High",Sales[[#This Row],[Current Upsell $]]&gt;=100,"Medium",Sales[[#This Row],[Current Upsell $]]&lt;100,"Low")</f>
        <v xml:space="preserve"> </v>
      </c>
      <c r="R1744" t="str">
        <f>IF(Sales[[#This Row],[Current Upsell $]]&gt;0,_xlfn.TEXTJOIN(" ",FALSE,Sales[[#This Row],[Subscription Type]],Sales[[#This Row],[Upsell Priority]],TEXT(Sales[[#This Row],[Current Upsell $]],"$#")),"")</f>
        <v/>
      </c>
    </row>
    <row r="1745" spans="1:18" x14ac:dyDescent="0.25">
      <c r="A1745">
        <v>100009</v>
      </c>
      <c r="B1745" t="s">
        <v>1</v>
      </c>
      <c r="D1745" s="1"/>
      <c r="E1745" s="1"/>
      <c r="F1745">
        <v>52</v>
      </c>
      <c r="G1745">
        <v>63</v>
      </c>
      <c r="H1745" s="1">
        <v>43862</v>
      </c>
      <c r="I1745" s="1">
        <v>44378</v>
      </c>
      <c r="J1745">
        <v>17</v>
      </c>
      <c r="K1745">
        <v>0</v>
      </c>
      <c r="L1745" s="1">
        <v>44075</v>
      </c>
      <c r="M1745">
        <v>1300</v>
      </c>
      <c r="N1745" s="11">
        <f>_xlfn.SWITCH(Sales[[#This Row],[Subscription Type]],"Basic",10,"Premium",10,"Business",25,"Enterprise",27)</f>
        <v>25</v>
      </c>
      <c r="O1745">
        <f>IF(Sales[[#This Row],[Number of Users]]-Sales[[#This Row],[Licenses Bought]]&lt;0,0,Sales[[#This Row],[Number of Users]]-Sales[[#This Row],[Licenses Bought]])</f>
        <v>11</v>
      </c>
      <c r="P1745" s="3">
        <f>IF(Sales[[#This Row],[Sales Month]]=MAX(Sales[Sales Month]),Sales[[#This Row],[Upsell $ Per Non-Paying User]]*Sales[[#This Row],[Non-Paying Users]],0)</f>
        <v>0</v>
      </c>
      <c r="Q1745" t="str">
        <f>_xlfn.IFS(Sales[[#This Row],[Current Upsell $]]=0," ",Sales[[#This Row],[Current Upsell $]]&gt;=400,"High",Sales[[#This Row],[Current Upsell $]]&gt;=100,"Medium",Sales[[#This Row],[Current Upsell $]]&lt;100,"Low")</f>
        <v xml:space="preserve"> </v>
      </c>
      <c r="R1745" t="str">
        <f>IF(Sales[[#This Row],[Current Upsell $]]&gt;0,_xlfn.TEXTJOIN(" ",FALSE,Sales[[#This Row],[Subscription Type]],Sales[[#This Row],[Upsell Priority]],TEXT(Sales[[#This Row],[Current Upsell $]],"$#")),"")</f>
        <v/>
      </c>
    </row>
    <row r="1746" spans="1:18" x14ac:dyDescent="0.25">
      <c r="A1746">
        <v>100010</v>
      </c>
      <c r="B1746" t="s">
        <v>3</v>
      </c>
      <c r="F1746">
        <v>0</v>
      </c>
      <c r="G1746">
        <v>2</v>
      </c>
      <c r="H1746" s="1">
        <v>43862</v>
      </c>
      <c r="I1746" s="1">
        <v>44075</v>
      </c>
      <c r="J1746">
        <v>7</v>
      </c>
      <c r="K1746">
        <v>9</v>
      </c>
      <c r="L1746" s="1">
        <v>44075</v>
      </c>
      <c r="M1746">
        <v>0</v>
      </c>
      <c r="N1746" s="11">
        <f>_xlfn.SWITCH(Sales[[#This Row],[Subscription Type]],"Basic",10,"Premium",10,"Business",25,"Enterprise",27)</f>
        <v>10</v>
      </c>
      <c r="O1746">
        <f>IF(Sales[[#This Row],[Number of Users]]-Sales[[#This Row],[Licenses Bought]]&lt;0,0,Sales[[#This Row],[Number of Users]]-Sales[[#This Row],[Licenses Bought]])</f>
        <v>2</v>
      </c>
      <c r="P1746" s="3">
        <f>IF(Sales[[#This Row],[Sales Month]]=MAX(Sales[Sales Month]),Sales[[#This Row],[Upsell $ Per Non-Paying User]]*Sales[[#This Row],[Non-Paying Users]],0)</f>
        <v>0</v>
      </c>
      <c r="Q1746" t="str">
        <f>_xlfn.IFS(Sales[[#This Row],[Current Upsell $]]=0," ",Sales[[#This Row],[Current Upsell $]]&gt;=400,"High",Sales[[#This Row],[Current Upsell $]]&gt;=100,"Medium",Sales[[#This Row],[Current Upsell $]]&lt;100,"Low")</f>
        <v xml:space="preserve"> </v>
      </c>
      <c r="R1746" t="str">
        <f>IF(Sales[[#This Row],[Current Upsell $]]&gt;0,_xlfn.TEXTJOIN(" ",FALSE,Sales[[#This Row],[Subscription Type]],Sales[[#This Row],[Upsell Priority]],TEXT(Sales[[#This Row],[Current Upsell $]],"$#")),"")</f>
        <v/>
      </c>
    </row>
    <row r="1747" spans="1:18" x14ac:dyDescent="0.25">
      <c r="A1747">
        <v>100011</v>
      </c>
      <c r="B1747" t="s">
        <v>1</v>
      </c>
      <c r="D1747" s="1"/>
      <c r="E1747" s="1"/>
      <c r="F1747">
        <v>37</v>
      </c>
      <c r="G1747">
        <v>44</v>
      </c>
      <c r="H1747" s="1">
        <v>43891</v>
      </c>
      <c r="I1747" s="1">
        <v>44378</v>
      </c>
      <c r="J1747">
        <v>16</v>
      </c>
      <c r="K1747">
        <v>0</v>
      </c>
      <c r="L1747" s="1">
        <v>44075</v>
      </c>
      <c r="M1747">
        <v>925</v>
      </c>
      <c r="N1747" s="11">
        <f>_xlfn.SWITCH(Sales[[#This Row],[Subscription Type]],"Basic",10,"Premium",10,"Business",25,"Enterprise",27)</f>
        <v>25</v>
      </c>
      <c r="O1747">
        <f>IF(Sales[[#This Row],[Number of Users]]-Sales[[#This Row],[Licenses Bought]]&lt;0,0,Sales[[#This Row],[Number of Users]]-Sales[[#This Row],[Licenses Bought]])</f>
        <v>7</v>
      </c>
      <c r="P1747" s="3">
        <f>IF(Sales[[#This Row],[Sales Month]]=MAX(Sales[Sales Month]),Sales[[#This Row],[Upsell $ Per Non-Paying User]]*Sales[[#This Row],[Non-Paying Users]],0)</f>
        <v>0</v>
      </c>
      <c r="Q1747" t="str">
        <f>_xlfn.IFS(Sales[[#This Row],[Current Upsell $]]=0," ",Sales[[#This Row],[Current Upsell $]]&gt;=400,"High",Sales[[#This Row],[Current Upsell $]]&gt;=100,"Medium",Sales[[#This Row],[Current Upsell $]]&lt;100,"Low")</f>
        <v xml:space="preserve"> </v>
      </c>
      <c r="R1747" t="str">
        <f>IF(Sales[[#This Row],[Current Upsell $]]&gt;0,_xlfn.TEXTJOIN(" ",FALSE,Sales[[#This Row],[Subscription Type]],Sales[[#This Row],[Upsell Priority]],TEXT(Sales[[#This Row],[Current Upsell $]],"$#")),"")</f>
        <v/>
      </c>
    </row>
    <row r="1748" spans="1:18" x14ac:dyDescent="0.25">
      <c r="A1748">
        <v>100012</v>
      </c>
      <c r="B1748" t="s">
        <v>0</v>
      </c>
      <c r="D1748" s="1"/>
      <c r="E1748" s="1"/>
      <c r="F1748">
        <v>32</v>
      </c>
      <c r="G1748">
        <v>48</v>
      </c>
      <c r="H1748" s="1">
        <v>43891</v>
      </c>
      <c r="I1748" s="1">
        <v>44378</v>
      </c>
      <c r="J1748">
        <v>16</v>
      </c>
      <c r="K1748">
        <v>0</v>
      </c>
      <c r="L1748" s="1">
        <v>44075</v>
      </c>
      <c r="M1748">
        <v>320</v>
      </c>
      <c r="N1748" s="11">
        <f>_xlfn.SWITCH(Sales[[#This Row],[Subscription Type]],"Basic",10,"Premium",10,"Business",25,"Enterprise",27)</f>
        <v>10</v>
      </c>
      <c r="O1748">
        <f>IF(Sales[[#This Row],[Number of Users]]-Sales[[#This Row],[Licenses Bought]]&lt;0,0,Sales[[#This Row],[Number of Users]]-Sales[[#This Row],[Licenses Bought]])</f>
        <v>16</v>
      </c>
      <c r="P1748" s="3">
        <f>IF(Sales[[#This Row],[Sales Month]]=MAX(Sales[Sales Month]),Sales[[#This Row],[Upsell $ Per Non-Paying User]]*Sales[[#This Row],[Non-Paying Users]],0)</f>
        <v>0</v>
      </c>
      <c r="Q1748" t="str">
        <f>_xlfn.IFS(Sales[[#This Row],[Current Upsell $]]=0," ",Sales[[#This Row],[Current Upsell $]]&gt;=400,"High",Sales[[#This Row],[Current Upsell $]]&gt;=100,"Medium",Sales[[#This Row],[Current Upsell $]]&lt;100,"Low")</f>
        <v xml:space="preserve"> </v>
      </c>
      <c r="R1748" t="str">
        <f>IF(Sales[[#This Row],[Current Upsell $]]&gt;0,_xlfn.TEXTJOIN(" ",FALSE,Sales[[#This Row],[Subscription Type]],Sales[[#This Row],[Upsell Priority]],TEXT(Sales[[#This Row],[Current Upsell $]],"$#")),"")</f>
        <v/>
      </c>
    </row>
    <row r="1749" spans="1:18" x14ac:dyDescent="0.25">
      <c r="A1749">
        <v>100013</v>
      </c>
      <c r="B1749" t="s">
        <v>0</v>
      </c>
      <c r="F1749">
        <v>11</v>
      </c>
      <c r="G1749">
        <v>13</v>
      </c>
      <c r="H1749" s="1">
        <v>43891</v>
      </c>
      <c r="I1749" s="1">
        <v>44256</v>
      </c>
      <c r="J1749">
        <v>12</v>
      </c>
      <c r="K1749">
        <v>3</v>
      </c>
      <c r="L1749" s="1">
        <v>44075</v>
      </c>
      <c r="M1749">
        <v>110</v>
      </c>
      <c r="N1749" s="11">
        <f>_xlfn.SWITCH(Sales[[#This Row],[Subscription Type]],"Basic",10,"Premium",10,"Business",25,"Enterprise",27)</f>
        <v>10</v>
      </c>
      <c r="O1749">
        <f>IF(Sales[[#This Row],[Number of Users]]-Sales[[#This Row],[Licenses Bought]]&lt;0,0,Sales[[#This Row],[Number of Users]]-Sales[[#This Row],[Licenses Bought]])</f>
        <v>2</v>
      </c>
      <c r="P1749" s="3">
        <f>IF(Sales[[#This Row],[Sales Month]]=MAX(Sales[Sales Month]),Sales[[#This Row],[Upsell $ Per Non-Paying User]]*Sales[[#This Row],[Non-Paying Users]],0)</f>
        <v>0</v>
      </c>
      <c r="Q1749" t="str">
        <f>_xlfn.IFS(Sales[[#This Row],[Current Upsell $]]=0," ",Sales[[#This Row],[Current Upsell $]]&gt;=400,"High",Sales[[#This Row],[Current Upsell $]]&gt;=100,"Medium",Sales[[#This Row],[Current Upsell $]]&lt;100,"Low")</f>
        <v xml:space="preserve"> </v>
      </c>
      <c r="R1749" t="str">
        <f>IF(Sales[[#This Row],[Current Upsell $]]&gt;0,_xlfn.TEXTJOIN(" ",FALSE,Sales[[#This Row],[Subscription Type]],Sales[[#This Row],[Upsell Priority]],TEXT(Sales[[#This Row],[Current Upsell $]],"$#")),"")</f>
        <v/>
      </c>
    </row>
    <row r="1750" spans="1:18" x14ac:dyDescent="0.25">
      <c r="A1750">
        <v>100014</v>
      </c>
      <c r="B1750" t="s">
        <v>0</v>
      </c>
      <c r="F1750">
        <v>3</v>
      </c>
      <c r="G1750">
        <v>4</v>
      </c>
      <c r="H1750" s="1">
        <v>43891</v>
      </c>
      <c r="I1750" s="1">
        <v>44166</v>
      </c>
      <c r="J1750">
        <v>9</v>
      </c>
      <c r="K1750">
        <v>6</v>
      </c>
      <c r="L1750" s="1">
        <v>44075</v>
      </c>
      <c r="M1750">
        <v>30</v>
      </c>
      <c r="N1750" s="11">
        <f>_xlfn.SWITCH(Sales[[#This Row],[Subscription Type]],"Basic",10,"Premium",10,"Business",25,"Enterprise",27)</f>
        <v>10</v>
      </c>
      <c r="O1750">
        <f>IF(Sales[[#This Row],[Number of Users]]-Sales[[#This Row],[Licenses Bought]]&lt;0,0,Sales[[#This Row],[Number of Users]]-Sales[[#This Row],[Licenses Bought]])</f>
        <v>1</v>
      </c>
      <c r="P1750" s="3">
        <f>IF(Sales[[#This Row],[Sales Month]]=MAX(Sales[Sales Month]),Sales[[#This Row],[Upsell $ Per Non-Paying User]]*Sales[[#This Row],[Non-Paying Users]],0)</f>
        <v>0</v>
      </c>
      <c r="Q1750" t="str">
        <f>_xlfn.IFS(Sales[[#This Row],[Current Upsell $]]=0," ",Sales[[#This Row],[Current Upsell $]]&gt;=400,"High",Sales[[#This Row],[Current Upsell $]]&gt;=100,"Medium",Sales[[#This Row],[Current Upsell $]]&lt;100,"Low")</f>
        <v xml:space="preserve"> </v>
      </c>
      <c r="R1750" t="str">
        <f>IF(Sales[[#This Row],[Current Upsell $]]&gt;0,_xlfn.TEXTJOIN(" ",FALSE,Sales[[#This Row],[Subscription Type]],Sales[[#This Row],[Upsell Priority]],TEXT(Sales[[#This Row],[Current Upsell $]],"$#")),"")</f>
        <v/>
      </c>
    </row>
    <row r="1751" spans="1:18" x14ac:dyDescent="0.25">
      <c r="A1751">
        <v>100015</v>
      </c>
      <c r="B1751" t="s">
        <v>3</v>
      </c>
      <c r="F1751">
        <v>0</v>
      </c>
      <c r="G1751">
        <v>1</v>
      </c>
      <c r="H1751" s="1">
        <v>43891</v>
      </c>
      <c r="I1751" s="1">
        <v>44075</v>
      </c>
      <c r="J1751">
        <v>6</v>
      </c>
      <c r="K1751">
        <v>9</v>
      </c>
      <c r="L1751" s="1">
        <v>44075</v>
      </c>
      <c r="M1751">
        <v>0</v>
      </c>
      <c r="N1751" s="11">
        <f>_xlfn.SWITCH(Sales[[#This Row],[Subscription Type]],"Basic",10,"Premium",10,"Business",25,"Enterprise",27)</f>
        <v>10</v>
      </c>
      <c r="O1751">
        <f>IF(Sales[[#This Row],[Number of Users]]-Sales[[#This Row],[Licenses Bought]]&lt;0,0,Sales[[#This Row],[Number of Users]]-Sales[[#This Row],[Licenses Bought]])</f>
        <v>1</v>
      </c>
      <c r="P1751" s="3">
        <f>IF(Sales[[#This Row],[Sales Month]]=MAX(Sales[Sales Month]),Sales[[#This Row],[Upsell $ Per Non-Paying User]]*Sales[[#This Row],[Non-Paying Users]],0)</f>
        <v>0</v>
      </c>
      <c r="Q1751" t="str">
        <f>_xlfn.IFS(Sales[[#This Row],[Current Upsell $]]=0," ",Sales[[#This Row],[Current Upsell $]]&gt;=400,"High",Sales[[#This Row],[Current Upsell $]]&gt;=100,"Medium",Sales[[#This Row],[Current Upsell $]]&lt;100,"Low")</f>
        <v xml:space="preserve"> </v>
      </c>
      <c r="R1751" t="str">
        <f>IF(Sales[[#This Row],[Current Upsell $]]&gt;0,_xlfn.TEXTJOIN(" ",FALSE,Sales[[#This Row],[Subscription Type]],Sales[[#This Row],[Upsell Priority]],TEXT(Sales[[#This Row],[Current Upsell $]],"$#")),"")</f>
        <v/>
      </c>
    </row>
    <row r="1752" spans="1:18" x14ac:dyDescent="0.25">
      <c r="A1752">
        <v>100016</v>
      </c>
      <c r="B1752" t="s">
        <v>3</v>
      </c>
      <c r="F1752">
        <v>0</v>
      </c>
      <c r="G1752">
        <v>2</v>
      </c>
      <c r="H1752" s="1">
        <v>43891</v>
      </c>
      <c r="I1752" s="1">
        <v>44348</v>
      </c>
      <c r="J1752">
        <v>15</v>
      </c>
      <c r="K1752">
        <v>0</v>
      </c>
      <c r="L1752" s="1">
        <v>44075</v>
      </c>
      <c r="M1752">
        <v>0</v>
      </c>
      <c r="N1752" s="11">
        <f>_xlfn.SWITCH(Sales[[#This Row],[Subscription Type]],"Basic",10,"Premium",10,"Business",25,"Enterprise",27)</f>
        <v>10</v>
      </c>
      <c r="O1752">
        <f>IF(Sales[[#This Row],[Number of Users]]-Sales[[#This Row],[Licenses Bought]]&lt;0,0,Sales[[#This Row],[Number of Users]]-Sales[[#This Row],[Licenses Bought]])</f>
        <v>2</v>
      </c>
      <c r="P1752" s="3">
        <f>IF(Sales[[#This Row],[Sales Month]]=MAX(Sales[Sales Month]),Sales[[#This Row],[Upsell $ Per Non-Paying User]]*Sales[[#This Row],[Non-Paying Users]],0)</f>
        <v>0</v>
      </c>
      <c r="Q1752" t="str">
        <f>_xlfn.IFS(Sales[[#This Row],[Current Upsell $]]=0," ",Sales[[#This Row],[Current Upsell $]]&gt;=400,"High",Sales[[#This Row],[Current Upsell $]]&gt;=100,"Medium",Sales[[#This Row],[Current Upsell $]]&lt;100,"Low")</f>
        <v xml:space="preserve"> </v>
      </c>
      <c r="R1752" t="str">
        <f>IF(Sales[[#This Row],[Current Upsell $]]&gt;0,_xlfn.TEXTJOIN(" ",FALSE,Sales[[#This Row],[Subscription Type]],Sales[[#This Row],[Upsell Priority]],TEXT(Sales[[#This Row],[Current Upsell $]],"$#")),"")</f>
        <v/>
      </c>
    </row>
    <row r="1753" spans="1:18" x14ac:dyDescent="0.25">
      <c r="A1753">
        <v>100017</v>
      </c>
      <c r="B1753" t="s">
        <v>1</v>
      </c>
      <c r="D1753" s="1"/>
      <c r="E1753" s="1"/>
      <c r="F1753">
        <v>68</v>
      </c>
      <c r="G1753">
        <v>77</v>
      </c>
      <c r="H1753" s="1">
        <v>43922</v>
      </c>
      <c r="I1753" s="1">
        <v>44378</v>
      </c>
      <c r="J1753">
        <v>15</v>
      </c>
      <c r="K1753">
        <v>0</v>
      </c>
      <c r="L1753" s="1">
        <v>44075</v>
      </c>
      <c r="M1753">
        <v>1700</v>
      </c>
      <c r="N1753" s="11">
        <f>_xlfn.SWITCH(Sales[[#This Row],[Subscription Type]],"Basic",10,"Premium",10,"Business",25,"Enterprise",27)</f>
        <v>25</v>
      </c>
      <c r="O1753">
        <f>IF(Sales[[#This Row],[Number of Users]]-Sales[[#This Row],[Licenses Bought]]&lt;0,0,Sales[[#This Row],[Number of Users]]-Sales[[#This Row],[Licenses Bought]])</f>
        <v>9</v>
      </c>
      <c r="P1753" s="3">
        <f>IF(Sales[[#This Row],[Sales Month]]=MAX(Sales[Sales Month]),Sales[[#This Row],[Upsell $ Per Non-Paying User]]*Sales[[#This Row],[Non-Paying Users]],0)</f>
        <v>0</v>
      </c>
      <c r="Q1753" t="str">
        <f>_xlfn.IFS(Sales[[#This Row],[Current Upsell $]]=0," ",Sales[[#This Row],[Current Upsell $]]&gt;=400,"High",Sales[[#This Row],[Current Upsell $]]&gt;=100,"Medium",Sales[[#This Row],[Current Upsell $]]&lt;100,"Low")</f>
        <v xml:space="preserve"> </v>
      </c>
      <c r="R1753" t="str">
        <f>IF(Sales[[#This Row],[Current Upsell $]]&gt;0,_xlfn.TEXTJOIN(" ",FALSE,Sales[[#This Row],[Subscription Type]],Sales[[#This Row],[Upsell Priority]],TEXT(Sales[[#This Row],[Current Upsell $]],"$#")),"")</f>
        <v/>
      </c>
    </row>
    <row r="1754" spans="1:18" x14ac:dyDescent="0.25">
      <c r="A1754">
        <v>100058</v>
      </c>
      <c r="B1754" t="s">
        <v>1</v>
      </c>
      <c r="D1754" s="1"/>
      <c r="E1754" s="1"/>
      <c r="F1754">
        <v>31</v>
      </c>
      <c r="G1754">
        <v>64</v>
      </c>
      <c r="H1754" s="1">
        <v>44013</v>
      </c>
      <c r="I1754" s="1">
        <v>44378</v>
      </c>
      <c r="J1754">
        <v>12</v>
      </c>
      <c r="K1754">
        <v>0</v>
      </c>
      <c r="L1754" s="1">
        <v>44075</v>
      </c>
      <c r="M1754">
        <v>775</v>
      </c>
      <c r="N1754" s="11">
        <f>_xlfn.SWITCH(Sales[[#This Row],[Subscription Type]],"Basic",10,"Premium",10,"Business",25,"Enterprise",27)</f>
        <v>25</v>
      </c>
      <c r="O1754">
        <f>IF(Sales[[#This Row],[Number of Users]]-Sales[[#This Row],[Licenses Bought]]&lt;0,0,Sales[[#This Row],[Number of Users]]-Sales[[#This Row],[Licenses Bought]])</f>
        <v>33</v>
      </c>
      <c r="P1754" s="3">
        <f>IF(Sales[[#This Row],[Sales Month]]=MAX(Sales[Sales Month]),Sales[[#This Row],[Upsell $ Per Non-Paying User]]*Sales[[#This Row],[Non-Paying Users]],0)</f>
        <v>0</v>
      </c>
      <c r="Q1754" t="str">
        <f>_xlfn.IFS(Sales[[#This Row],[Current Upsell $]]=0," ",Sales[[#This Row],[Current Upsell $]]&gt;=400,"High",Sales[[#This Row],[Current Upsell $]]&gt;=100,"Medium",Sales[[#This Row],[Current Upsell $]]&lt;100,"Low")</f>
        <v xml:space="preserve"> </v>
      </c>
      <c r="R1754" t="str">
        <f>IF(Sales[[#This Row],[Current Upsell $]]&gt;0,_xlfn.TEXTJOIN(" ",FALSE,Sales[[#This Row],[Subscription Type]],Sales[[#This Row],[Upsell Priority]],TEXT(Sales[[#This Row],[Current Upsell $]],"$#")),"")</f>
        <v/>
      </c>
    </row>
    <row r="1755" spans="1:18" x14ac:dyDescent="0.25">
      <c r="A1755">
        <v>100018</v>
      </c>
      <c r="B1755" t="s">
        <v>1</v>
      </c>
      <c r="D1755" s="1"/>
      <c r="E1755" s="1"/>
      <c r="F1755">
        <v>58</v>
      </c>
      <c r="G1755">
        <v>63</v>
      </c>
      <c r="H1755" s="1">
        <v>43922</v>
      </c>
      <c r="I1755" s="1">
        <v>44378</v>
      </c>
      <c r="J1755">
        <v>15</v>
      </c>
      <c r="K1755">
        <v>0</v>
      </c>
      <c r="L1755" s="1">
        <v>44075</v>
      </c>
      <c r="M1755">
        <v>1450</v>
      </c>
      <c r="N1755" s="11">
        <f>_xlfn.SWITCH(Sales[[#This Row],[Subscription Type]],"Basic",10,"Premium",10,"Business",25,"Enterprise",27)</f>
        <v>25</v>
      </c>
      <c r="O1755">
        <f>IF(Sales[[#This Row],[Number of Users]]-Sales[[#This Row],[Licenses Bought]]&lt;0,0,Sales[[#This Row],[Number of Users]]-Sales[[#This Row],[Licenses Bought]])</f>
        <v>5</v>
      </c>
      <c r="P1755" s="3">
        <f>IF(Sales[[#This Row],[Sales Month]]=MAX(Sales[Sales Month]),Sales[[#This Row],[Upsell $ Per Non-Paying User]]*Sales[[#This Row],[Non-Paying Users]],0)</f>
        <v>0</v>
      </c>
      <c r="Q1755" t="str">
        <f>_xlfn.IFS(Sales[[#This Row],[Current Upsell $]]=0," ",Sales[[#This Row],[Current Upsell $]]&gt;=400,"High",Sales[[#This Row],[Current Upsell $]]&gt;=100,"Medium",Sales[[#This Row],[Current Upsell $]]&lt;100,"Low")</f>
        <v xml:space="preserve"> </v>
      </c>
      <c r="R1755" t="str">
        <f>IF(Sales[[#This Row],[Current Upsell $]]&gt;0,_xlfn.TEXTJOIN(" ",FALSE,Sales[[#This Row],[Subscription Type]],Sales[[#This Row],[Upsell Priority]],TEXT(Sales[[#This Row],[Current Upsell $]],"$#")),"")</f>
        <v/>
      </c>
    </row>
    <row r="1756" spans="1:18" x14ac:dyDescent="0.25">
      <c r="A1756">
        <v>100110</v>
      </c>
      <c r="B1756" t="s">
        <v>3</v>
      </c>
      <c r="D1756" s="1"/>
      <c r="E1756" s="1"/>
      <c r="F1756">
        <v>0</v>
      </c>
      <c r="G1756">
        <v>74</v>
      </c>
      <c r="H1756" s="1">
        <v>44075</v>
      </c>
      <c r="I1756" s="1">
        <v>44378</v>
      </c>
      <c r="J1756">
        <v>10</v>
      </c>
      <c r="K1756">
        <v>0</v>
      </c>
      <c r="L1756" s="1">
        <v>44075</v>
      </c>
      <c r="M1756">
        <v>0</v>
      </c>
      <c r="N1756" s="11">
        <f>_xlfn.SWITCH(Sales[[#This Row],[Subscription Type]],"Basic",10,"Premium",10,"Business",25,"Enterprise",27)</f>
        <v>10</v>
      </c>
      <c r="O1756">
        <f>IF(Sales[[#This Row],[Number of Users]]-Sales[[#This Row],[Licenses Bought]]&lt;0,0,Sales[[#This Row],[Number of Users]]-Sales[[#This Row],[Licenses Bought]])</f>
        <v>74</v>
      </c>
      <c r="P1756" s="3">
        <f>IF(Sales[[#This Row],[Sales Month]]=MAX(Sales[Sales Month]),Sales[[#This Row],[Upsell $ Per Non-Paying User]]*Sales[[#This Row],[Non-Paying Users]],0)</f>
        <v>0</v>
      </c>
      <c r="Q1756" t="str">
        <f>_xlfn.IFS(Sales[[#This Row],[Current Upsell $]]=0," ",Sales[[#This Row],[Current Upsell $]]&gt;=400,"High",Sales[[#This Row],[Current Upsell $]]&gt;=100,"Medium",Sales[[#This Row],[Current Upsell $]]&lt;100,"Low")</f>
        <v xml:space="preserve"> </v>
      </c>
      <c r="R1756" t="str">
        <f>IF(Sales[[#This Row],[Current Upsell $]]&gt;0,_xlfn.TEXTJOIN(" ",FALSE,Sales[[#This Row],[Subscription Type]],Sales[[#This Row],[Upsell Priority]],TEXT(Sales[[#This Row],[Current Upsell $]],"$#")),"")</f>
        <v/>
      </c>
    </row>
    <row r="1757" spans="1:18" x14ac:dyDescent="0.25">
      <c r="A1757">
        <v>100111</v>
      </c>
      <c r="B1757" t="s">
        <v>3</v>
      </c>
      <c r="D1757" s="1"/>
      <c r="E1757" s="1"/>
      <c r="F1757">
        <v>0</v>
      </c>
      <c r="G1757">
        <v>73</v>
      </c>
      <c r="H1757" s="1">
        <v>44075</v>
      </c>
      <c r="I1757" s="1">
        <v>44378</v>
      </c>
      <c r="J1757">
        <v>10</v>
      </c>
      <c r="K1757">
        <v>0</v>
      </c>
      <c r="L1757" s="1">
        <v>44075</v>
      </c>
      <c r="M1757">
        <v>0</v>
      </c>
      <c r="N1757" s="11">
        <f>_xlfn.SWITCH(Sales[[#This Row],[Subscription Type]],"Basic",10,"Premium",10,"Business",25,"Enterprise",27)</f>
        <v>10</v>
      </c>
      <c r="O1757">
        <f>IF(Sales[[#This Row],[Number of Users]]-Sales[[#This Row],[Licenses Bought]]&lt;0,0,Sales[[#This Row],[Number of Users]]-Sales[[#This Row],[Licenses Bought]])</f>
        <v>73</v>
      </c>
      <c r="P1757" s="3">
        <f>IF(Sales[[#This Row],[Sales Month]]=MAX(Sales[Sales Month]),Sales[[#This Row],[Upsell $ Per Non-Paying User]]*Sales[[#This Row],[Non-Paying Users]],0)</f>
        <v>0</v>
      </c>
      <c r="Q1757" t="str">
        <f>_xlfn.IFS(Sales[[#This Row],[Current Upsell $]]=0," ",Sales[[#This Row],[Current Upsell $]]&gt;=400,"High",Sales[[#This Row],[Current Upsell $]]&gt;=100,"Medium",Sales[[#This Row],[Current Upsell $]]&lt;100,"Low")</f>
        <v xml:space="preserve"> </v>
      </c>
      <c r="R1757" t="str">
        <f>IF(Sales[[#This Row],[Current Upsell $]]&gt;0,_xlfn.TEXTJOIN(" ",FALSE,Sales[[#This Row],[Subscription Type]],Sales[[#This Row],[Upsell Priority]],TEXT(Sales[[#This Row],[Current Upsell $]],"$#")),"")</f>
        <v/>
      </c>
    </row>
    <row r="1758" spans="1:18" x14ac:dyDescent="0.25">
      <c r="A1758">
        <v>100019</v>
      </c>
      <c r="B1758" t="s">
        <v>0</v>
      </c>
      <c r="D1758" s="1"/>
      <c r="E1758" s="1"/>
      <c r="F1758">
        <v>33</v>
      </c>
      <c r="G1758">
        <v>45</v>
      </c>
      <c r="H1758" s="1">
        <v>43922</v>
      </c>
      <c r="I1758" s="1">
        <v>44378</v>
      </c>
      <c r="J1758">
        <v>15</v>
      </c>
      <c r="K1758">
        <v>0</v>
      </c>
      <c r="L1758" s="1">
        <v>44075</v>
      </c>
      <c r="M1758">
        <v>330</v>
      </c>
      <c r="N1758" s="11">
        <f>_xlfn.SWITCH(Sales[[#This Row],[Subscription Type]],"Basic",10,"Premium",10,"Business",25,"Enterprise",27)</f>
        <v>10</v>
      </c>
      <c r="O1758">
        <f>IF(Sales[[#This Row],[Number of Users]]-Sales[[#This Row],[Licenses Bought]]&lt;0,0,Sales[[#This Row],[Number of Users]]-Sales[[#This Row],[Licenses Bought]])</f>
        <v>12</v>
      </c>
      <c r="P1758" s="3">
        <f>IF(Sales[[#This Row],[Sales Month]]=MAX(Sales[Sales Month]),Sales[[#This Row],[Upsell $ Per Non-Paying User]]*Sales[[#This Row],[Non-Paying Users]],0)</f>
        <v>0</v>
      </c>
      <c r="Q1758" t="str">
        <f>_xlfn.IFS(Sales[[#This Row],[Current Upsell $]]=0," ",Sales[[#This Row],[Current Upsell $]]&gt;=400,"High",Sales[[#This Row],[Current Upsell $]]&gt;=100,"Medium",Sales[[#This Row],[Current Upsell $]]&lt;100,"Low")</f>
        <v xml:space="preserve"> </v>
      </c>
      <c r="R1758" t="str">
        <f>IF(Sales[[#This Row],[Current Upsell $]]&gt;0,_xlfn.TEXTJOIN(" ",FALSE,Sales[[#This Row],[Subscription Type]],Sales[[#This Row],[Upsell Priority]],TEXT(Sales[[#This Row],[Current Upsell $]],"$#")),"")</f>
        <v/>
      </c>
    </row>
    <row r="1759" spans="1:18" x14ac:dyDescent="0.25">
      <c r="A1759">
        <v>100020</v>
      </c>
      <c r="B1759" t="s">
        <v>0</v>
      </c>
      <c r="D1759" s="1"/>
      <c r="E1759" s="1"/>
      <c r="F1759">
        <v>12</v>
      </c>
      <c r="G1759">
        <v>17</v>
      </c>
      <c r="H1759" s="1">
        <v>43922</v>
      </c>
      <c r="I1759" s="1">
        <v>44378</v>
      </c>
      <c r="J1759">
        <v>15</v>
      </c>
      <c r="K1759">
        <v>0</v>
      </c>
      <c r="L1759" s="1">
        <v>44075</v>
      </c>
      <c r="M1759">
        <v>120</v>
      </c>
      <c r="N1759" s="11">
        <f>_xlfn.SWITCH(Sales[[#This Row],[Subscription Type]],"Basic",10,"Premium",10,"Business",25,"Enterprise",27)</f>
        <v>10</v>
      </c>
      <c r="O1759">
        <f>IF(Sales[[#This Row],[Number of Users]]-Sales[[#This Row],[Licenses Bought]]&lt;0,0,Sales[[#This Row],[Number of Users]]-Sales[[#This Row],[Licenses Bought]])</f>
        <v>5</v>
      </c>
      <c r="P1759" s="3">
        <f>IF(Sales[[#This Row],[Sales Month]]=MAX(Sales[Sales Month]),Sales[[#This Row],[Upsell $ Per Non-Paying User]]*Sales[[#This Row],[Non-Paying Users]],0)</f>
        <v>0</v>
      </c>
      <c r="Q1759" t="str">
        <f>_xlfn.IFS(Sales[[#This Row],[Current Upsell $]]=0," ",Sales[[#This Row],[Current Upsell $]]&gt;=400,"High",Sales[[#This Row],[Current Upsell $]]&gt;=100,"Medium",Sales[[#This Row],[Current Upsell $]]&lt;100,"Low")</f>
        <v xml:space="preserve"> </v>
      </c>
      <c r="R1759" t="str">
        <f>IF(Sales[[#This Row],[Current Upsell $]]&gt;0,_xlfn.TEXTJOIN(" ",FALSE,Sales[[#This Row],[Subscription Type]],Sales[[#This Row],[Upsell Priority]],TEXT(Sales[[#This Row],[Current Upsell $]],"$#")),"")</f>
        <v/>
      </c>
    </row>
    <row r="1760" spans="1:18" x14ac:dyDescent="0.25">
      <c r="A1760">
        <v>100021</v>
      </c>
      <c r="B1760" t="s">
        <v>3</v>
      </c>
      <c r="F1760">
        <v>0</v>
      </c>
      <c r="G1760">
        <v>13</v>
      </c>
      <c r="H1760" s="1">
        <v>43922</v>
      </c>
      <c r="I1760" s="1">
        <v>44136</v>
      </c>
      <c r="J1760">
        <v>7</v>
      </c>
      <c r="K1760">
        <v>7</v>
      </c>
      <c r="L1760" s="1">
        <v>44075</v>
      </c>
      <c r="M1760">
        <v>0</v>
      </c>
      <c r="N1760" s="11">
        <f>_xlfn.SWITCH(Sales[[#This Row],[Subscription Type]],"Basic",10,"Premium",10,"Business",25,"Enterprise",27)</f>
        <v>10</v>
      </c>
      <c r="O1760">
        <f>IF(Sales[[#This Row],[Number of Users]]-Sales[[#This Row],[Licenses Bought]]&lt;0,0,Sales[[#This Row],[Number of Users]]-Sales[[#This Row],[Licenses Bought]])</f>
        <v>13</v>
      </c>
      <c r="P1760" s="3">
        <f>IF(Sales[[#This Row],[Sales Month]]=MAX(Sales[Sales Month]),Sales[[#This Row],[Upsell $ Per Non-Paying User]]*Sales[[#This Row],[Non-Paying Users]],0)</f>
        <v>0</v>
      </c>
      <c r="Q1760" t="str">
        <f>_xlfn.IFS(Sales[[#This Row],[Current Upsell $]]=0," ",Sales[[#This Row],[Current Upsell $]]&gt;=400,"High",Sales[[#This Row],[Current Upsell $]]&gt;=100,"Medium",Sales[[#This Row],[Current Upsell $]]&lt;100,"Low")</f>
        <v xml:space="preserve"> </v>
      </c>
      <c r="R1760" t="str">
        <f>IF(Sales[[#This Row],[Current Upsell $]]&gt;0,_xlfn.TEXTJOIN(" ",FALSE,Sales[[#This Row],[Subscription Type]],Sales[[#This Row],[Upsell Priority]],TEXT(Sales[[#This Row],[Current Upsell $]],"$#")),"")</f>
        <v/>
      </c>
    </row>
    <row r="1761" spans="1:18" x14ac:dyDescent="0.25">
      <c r="A1761">
        <v>100022</v>
      </c>
      <c r="B1761" t="s">
        <v>3</v>
      </c>
      <c r="F1761">
        <v>0</v>
      </c>
      <c r="G1761">
        <v>14</v>
      </c>
      <c r="H1761" s="1">
        <v>43922</v>
      </c>
      <c r="I1761" s="1">
        <v>44075</v>
      </c>
      <c r="J1761">
        <v>5</v>
      </c>
      <c r="K1761">
        <v>9</v>
      </c>
      <c r="L1761" s="1">
        <v>44075</v>
      </c>
      <c r="M1761">
        <v>0</v>
      </c>
      <c r="N1761" s="11">
        <f>_xlfn.SWITCH(Sales[[#This Row],[Subscription Type]],"Basic",10,"Premium",10,"Business",25,"Enterprise",27)</f>
        <v>10</v>
      </c>
      <c r="O1761">
        <f>IF(Sales[[#This Row],[Number of Users]]-Sales[[#This Row],[Licenses Bought]]&lt;0,0,Sales[[#This Row],[Number of Users]]-Sales[[#This Row],[Licenses Bought]])</f>
        <v>14</v>
      </c>
      <c r="P1761" s="3">
        <f>IF(Sales[[#This Row],[Sales Month]]=MAX(Sales[Sales Month]),Sales[[#This Row],[Upsell $ Per Non-Paying User]]*Sales[[#This Row],[Non-Paying Users]],0)</f>
        <v>0</v>
      </c>
      <c r="Q1761" t="str">
        <f>_xlfn.IFS(Sales[[#This Row],[Current Upsell $]]=0," ",Sales[[#This Row],[Current Upsell $]]&gt;=400,"High",Sales[[#This Row],[Current Upsell $]]&gt;=100,"Medium",Sales[[#This Row],[Current Upsell $]]&lt;100,"Low")</f>
        <v xml:space="preserve"> </v>
      </c>
      <c r="R1761" t="str">
        <f>IF(Sales[[#This Row],[Current Upsell $]]&gt;0,_xlfn.TEXTJOIN(" ",FALSE,Sales[[#This Row],[Subscription Type]],Sales[[#This Row],[Upsell Priority]],TEXT(Sales[[#This Row],[Current Upsell $]],"$#")),"")</f>
        <v/>
      </c>
    </row>
    <row r="1762" spans="1:18" x14ac:dyDescent="0.25">
      <c r="A1762">
        <v>100023</v>
      </c>
      <c r="B1762" t="s">
        <v>1</v>
      </c>
      <c r="F1762">
        <v>10</v>
      </c>
      <c r="G1762">
        <v>15</v>
      </c>
      <c r="H1762" s="1">
        <v>43922</v>
      </c>
      <c r="I1762" s="1">
        <v>44166</v>
      </c>
      <c r="J1762">
        <v>8</v>
      </c>
      <c r="K1762">
        <v>6</v>
      </c>
      <c r="L1762" s="1">
        <v>44075</v>
      </c>
      <c r="M1762">
        <v>250</v>
      </c>
      <c r="N1762" s="11">
        <f>_xlfn.SWITCH(Sales[[#This Row],[Subscription Type]],"Basic",10,"Premium",10,"Business",25,"Enterprise",27)</f>
        <v>25</v>
      </c>
      <c r="O1762">
        <f>IF(Sales[[#This Row],[Number of Users]]-Sales[[#This Row],[Licenses Bought]]&lt;0,0,Sales[[#This Row],[Number of Users]]-Sales[[#This Row],[Licenses Bought]])</f>
        <v>5</v>
      </c>
      <c r="P1762" s="3">
        <f>IF(Sales[[#This Row],[Sales Month]]=MAX(Sales[Sales Month]),Sales[[#This Row],[Upsell $ Per Non-Paying User]]*Sales[[#This Row],[Non-Paying Users]],0)</f>
        <v>0</v>
      </c>
      <c r="Q1762" t="str">
        <f>_xlfn.IFS(Sales[[#This Row],[Current Upsell $]]=0," ",Sales[[#This Row],[Current Upsell $]]&gt;=400,"High",Sales[[#This Row],[Current Upsell $]]&gt;=100,"Medium",Sales[[#This Row],[Current Upsell $]]&lt;100,"Low")</f>
        <v xml:space="preserve"> </v>
      </c>
      <c r="R1762" t="str">
        <f>IF(Sales[[#This Row],[Current Upsell $]]&gt;0,_xlfn.TEXTJOIN(" ",FALSE,Sales[[#This Row],[Subscription Type]],Sales[[#This Row],[Upsell Priority]],TEXT(Sales[[#This Row],[Current Upsell $]],"$#")),"")</f>
        <v/>
      </c>
    </row>
    <row r="1763" spans="1:18" x14ac:dyDescent="0.25">
      <c r="A1763">
        <v>100025</v>
      </c>
      <c r="B1763" t="s">
        <v>3</v>
      </c>
      <c r="F1763">
        <v>0</v>
      </c>
      <c r="G1763">
        <v>2</v>
      </c>
      <c r="H1763" s="1">
        <v>43922</v>
      </c>
      <c r="I1763" s="1">
        <v>44378</v>
      </c>
      <c r="J1763">
        <v>15</v>
      </c>
      <c r="K1763">
        <v>0</v>
      </c>
      <c r="L1763" s="1">
        <v>44075</v>
      </c>
      <c r="M1763">
        <v>0</v>
      </c>
      <c r="N1763" s="11">
        <f>_xlfn.SWITCH(Sales[[#This Row],[Subscription Type]],"Basic",10,"Premium",10,"Business",25,"Enterprise",27)</f>
        <v>10</v>
      </c>
      <c r="O1763">
        <f>IF(Sales[[#This Row],[Number of Users]]-Sales[[#This Row],[Licenses Bought]]&lt;0,0,Sales[[#This Row],[Number of Users]]-Sales[[#This Row],[Licenses Bought]])</f>
        <v>2</v>
      </c>
      <c r="P1763" s="3">
        <f>IF(Sales[[#This Row],[Sales Month]]=MAX(Sales[Sales Month]),Sales[[#This Row],[Upsell $ Per Non-Paying User]]*Sales[[#This Row],[Non-Paying Users]],0)</f>
        <v>0</v>
      </c>
      <c r="Q1763" t="str">
        <f>_xlfn.IFS(Sales[[#This Row],[Current Upsell $]]=0," ",Sales[[#This Row],[Current Upsell $]]&gt;=400,"High",Sales[[#This Row],[Current Upsell $]]&gt;=100,"Medium",Sales[[#This Row],[Current Upsell $]]&lt;100,"Low")</f>
        <v xml:space="preserve"> </v>
      </c>
      <c r="R1763" t="str">
        <f>IF(Sales[[#This Row],[Current Upsell $]]&gt;0,_xlfn.TEXTJOIN(" ",FALSE,Sales[[#This Row],[Subscription Type]],Sales[[#This Row],[Upsell Priority]],TEXT(Sales[[#This Row],[Current Upsell $]],"$#")),"")</f>
        <v/>
      </c>
    </row>
    <row r="1764" spans="1:18" x14ac:dyDescent="0.25">
      <c r="A1764">
        <v>100026</v>
      </c>
      <c r="B1764" t="s">
        <v>0</v>
      </c>
      <c r="D1764" s="1"/>
      <c r="E1764" s="1"/>
      <c r="F1764">
        <v>27</v>
      </c>
      <c r="G1764">
        <v>30</v>
      </c>
      <c r="H1764" s="1">
        <v>43952</v>
      </c>
      <c r="I1764" s="1">
        <v>44378</v>
      </c>
      <c r="J1764">
        <v>14</v>
      </c>
      <c r="K1764">
        <v>0</v>
      </c>
      <c r="L1764" s="1">
        <v>44075</v>
      </c>
      <c r="M1764">
        <v>270</v>
      </c>
      <c r="N1764" s="11">
        <f>_xlfn.SWITCH(Sales[[#This Row],[Subscription Type]],"Basic",10,"Premium",10,"Business",25,"Enterprise",27)</f>
        <v>10</v>
      </c>
      <c r="O1764">
        <f>IF(Sales[[#This Row],[Number of Users]]-Sales[[#This Row],[Licenses Bought]]&lt;0,0,Sales[[#This Row],[Number of Users]]-Sales[[#This Row],[Licenses Bought]])</f>
        <v>3</v>
      </c>
      <c r="P1764" s="3">
        <f>IF(Sales[[#This Row],[Sales Month]]=MAX(Sales[Sales Month]),Sales[[#This Row],[Upsell $ Per Non-Paying User]]*Sales[[#This Row],[Non-Paying Users]],0)</f>
        <v>0</v>
      </c>
      <c r="Q1764" t="str">
        <f>_xlfn.IFS(Sales[[#This Row],[Current Upsell $]]=0," ",Sales[[#This Row],[Current Upsell $]]&gt;=400,"High",Sales[[#This Row],[Current Upsell $]]&gt;=100,"Medium",Sales[[#This Row],[Current Upsell $]]&lt;100,"Low")</f>
        <v xml:space="preserve"> </v>
      </c>
      <c r="R1764" t="str">
        <f>IF(Sales[[#This Row],[Current Upsell $]]&gt;0,_xlfn.TEXTJOIN(" ",FALSE,Sales[[#This Row],[Subscription Type]],Sales[[#This Row],[Upsell Priority]],TEXT(Sales[[#This Row],[Current Upsell $]],"$#")),"")</f>
        <v/>
      </c>
    </row>
    <row r="1765" spans="1:18" x14ac:dyDescent="0.25">
      <c r="A1765">
        <v>100027</v>
      </c>
      <c r="B1765" t="s">
        <v>1</v>
      </c>
      <c r="D1765" s="1"/>
      <c r="E1765" s="1"/>
      <c r="F1765">
        <v>26</v>
      </c>
      <c r="G1765">
        <v>26</v>
      </c>
      <c r="H1765" s="1">
        <v>43952</v>
      </c>
      <c r="I1765" s="1">
        <v>44378</v>
      </c>
      <c r="J1765">
        <v>14</v>
      </c>
      <c r="K1765">
        <v>0</v>
      </c>
      <c r="L1765" s="1">
        <v>44075</v>
      </c>
      <c r="M1765">
        <v>650</v>
      </c>
      <c r="N1765" s="11">
        <f>_xlfn.SWITCH(Sales[[#This Row],[Subscription Type]],"Basic",10,"Premium",10,"Business",25,"Enterprise",27)</f>
        <v>25</v>
      </c>
      <c r="O1765">
        <f>IF(Sales[[#This Row],[Number of Users]]-Sales[[#This Row],[Licenses Bought]]&lt;0,0,Sales[[#This Row],[Number of Users]]-Sales[[#This Row],[Licenses Bought]])</f>
        <v>0</v>
      </c>
      <c r="P1765" s="3">
        <f>IF(Sales[[#This Row],[Sales Month]]=MAX(Sales[Sales Month]),Sales[[#This Row],[Upsell $ Per Non-Paying User]]*Sales[[#This Row],[Non-Paying Users]],0)</f>
        <v>0</v>
      </c>
      <c r="Q1765" t="str">
        <f>_xlfn.IFS(Sales[[#This Row],[Current Upsell $]]=0," ",Sales[[#This Row],[Current Upsell $]]&gt;=400,"High",Sales[[#This Row],[Current Upsell $]]&gt;=100,"Medium",Sales[[#This Row],[Current Upsell $]]&lt;100,"Low")</f>
        <v xml:space="preserve"> </v>
      </c>
      <c r="R1765" t="str">
        <f>IF(Sales[[#This Row],[Current Upsell $]]&gt;0,_xlfn.TEXTJOIN(" ",FALSE,Sales[[#This Row],[Subscription Type]],Sales[[#This Row],[Upsell Priority]],TEXT(Sales[[#This Row],[Current Upsell $]],"$#")),"")</f>
        <v/>
      </c>
    </row>
    <row r="1766" spans="1:18" x14ac:dyDescent="0.25">
      <c r="A1766">
        <v>100028</v>
      </c>
      <c r="B1766" t="s">
        <v>0</v>
      </c>
      <c r="D1766" s="1"/>
      <c r="E1766" s="1"/>
      <c r="F1766">
        <v>25</v>
      </c>
      <c r="G1766">
        <v>31</v>
      </c>
      <c r="H1766" s="1">
        <v>43952</v>
      </c>
      <c r="I1766" s="1">
        <v>44378</v>
      </c>
      <c r="J1766">
        <v>14</v>
      </c>
      <c r="K1766">
        <v>0</v>
      </c>
      <c r="L1766" s="1">
        <v>44075</v>
      </c>
      <c r="M1766">
        <v>250</v>
      </c>
      <c r="N1766" s="11">
        <f>_xlfn.SWITCH(Sales[[#This Row],[Subscription Type]],"Basic",10,"Premium",10,"Business",25,"Enterprise",27)</f>
        <v>10</v>
      </c>
      <c r="O1766">
        <f>IF(Sales[[#This Row],[Number of Users]]-Sales[[#This Row],[Licenses Bought]]&lt;0,0,Sales[[#This Row],[Number of Users]]-Sales[[#This Row],[Licenses Bought]])</f>
        <v>6</v>
      </c>
      <c r="P1766" s="3">
        <f>IF(Sales[[#This Row],[Sales Month]]=MAX(Sales[Sales Month]),Sales[[#This Row],[Upsell $ Per Non-Paying User]]*Sales[[#This Row],[Non-Paying Users]],0)</f>
        <v>0</v>
      </c>
      <c r="Q1766" t="str">
        <f>_xlfn.IFS(Sales[[#This Row],[Current Upsell $]]=0," ",Sales[[#This Row],[Current Upsell $]]&gt;=400,"High",Sales[[#This Row],[Current Upsell $]]&gt;=100,"Medium",Sales[[#This Row],[Current Upsell $]]&lt;100,"Low")</f>
        <v xml:space="preserve"> </v>
      </c>
      <c r="R1766" t="str">
        <f>IF(Sales[[#This Row],[Current Upsell $]]&gt;0,_xlfn.TEXTJOIN(" ",FALSE,Sales[[#This Row],[Subscription Type]],Sales[[#This Row],[Upsell Priority]],TEXT(Sales[[#This Row],[Current Upsell $]],"$#")),"")</f>
        <v/>
      </c>
    </row>
    <row r="1767" spans="1:18" x14ac:dyDescent="0.25">
      <c r="A1767">
        <v>100030</v>
      </c>
      <c r="B1767" t="s">
        <v>3</v>
      </c>
      <c r="F1767">
        <v>0</v>
      </c>
      <c r="G1767">
        <v>7</v>
      </c>
      <c r="H1767" s="1">
        <v>43952</v>
      </c>
      <c r="I1767" s="1">
        <v>44378</v>
      </c>
      <c r="J1767">
        <v>14</v>
      </c>
      <c r="K1767">
        <v>0</v>
      </c>
      <c r="L1767" s="1">
        <v>44075</v>
      </c>
      <c r="M1767">
        <v>0</v>
      </c>
      <c r="N1767" s="11">
        <f>_xlfn.SWITCH(Sales[[#This Row],[Subscription Type]],"Basic",10,"Premium",10,"Business",25,"Enterprise",27)</f>
        <v>10</v>
      </c>
      <c r="O1767">
        <f>IF(Sales[[#This Row],[Number of Users]]-Sales[[#This Row],[Licenses Bought]]&lt;0,0,Sales[[#This Row],[Number of Users]]-Sales[[#This Row],[Licenses Bought]])</f>
        <v>7</v>
      </c>
      <c r="P1767" s="3">
        <f>IF(Sales[[#This Row],[Sales Month]]=MAX(Sales[Sales Month]),Sales[[#This Row],[Upsell $ Per Non-Paying User]]*Sales[[#This Row],[Non-Paying Users]],0)</f>
        <v>0</v>
      </c>
      <c r="Q1767" t="str">
        <f>_xlfn.IFS(Sales[[#This Row],[Current Upsell $]]=0," ",Sales[[#This Row],[Current Upsell $]]&gt;=400,"High",Sales[[#This Row],[Current Upsell $]]&gt;=100,"Medium",Sales[[#This Row],[Current Upsell $]]&lt;100,"Low")</f>
        <v xml:space="preserve"> </v>
      </c>
      <c r="R1767" t="str">
        <f>IF(Sales[[#This Row],[Current Upsell $]]&gt;0,_xlfn.TEXTJOIN(" ",FALSE,Sales[[#This Row],[Subscription Type]],Sales[[#This Row],[Upsell Priority]],TEXT(Sales[[#This Row],[Current Upsell $]],"$#")),"")</f>
        <v/>
      </c>
    </row>
    <row r="1768" spans="1:18" x14ac:dyDescent="0.25">
      <c r="A1768">
        <v>100031</v>
      </c>
      <c r="B1768" t="s">
        <v>3</v>
      </c>
      <c r="F1768">
        <v>0</v>
      </c>
      <c r="G1768">
        <v>5</v>
      </c>
      <c r="H1768" s="1">
        <v>43952</v>
      </c>
      <c r="I1768" s="1">
        <v>44378</v>
      </c>
      <c r="J1768">
        <v>14</v>
      </c>
      <c r="K1768">
        <v>0</v>
      </c>
      <c r="L1768" s="1">
        <v>44075</v>
      </c>
      <c r="M1768">
        <v>0</v>
      </c>
      <c r="N1768" s="11">
        <f>_xlfn.SWITCH(Sales[[#This Row],[Subscription Type]],"Basic",10,"Premium",10,"Business",25,"Enterprise",27)</f>
        <v>10</v>
      </c>
      <c r="O1768">
        <f>IF(Sales[[#This Row],[Number of Users]]-Sales[[#This Row],[Licenses Bought]]&lt;0,0,Sales[[#This Row],[Number of Users]]-Sales[[#This Row],[Licenses Bought]])</f>
        <v>5</v>
      </c>
      <c r="P1768" s="3">
        <f>IF(Sales[[#This Row],[Sales Month]]=MAX(Sales[Sales Month]),Sales[[#This Row],[Upsell $ Per Non-Paying User]]*Sales[[#This Row],[Non-Paying Users]],0)</f>
        <v>0</v>
      </c>
      <c r="Q1768" t="str">
        <f>_xlfn.IFS(Sales[[#This Row],[Current Upsell $]]=0," ",Sales[[#This Row],[Current Upsell $]]&gt;=400,"High",Sales[[#This Row],[Current Upsell $]]&gt;=100,"Medium",Sales[[#This Row],[Current Upsell $]]&lt;100,"Low")</f>
        <v xml:space="preserve"> </v>
      </c>
      <c r="R1768" t="str">
        <f>IF(Sales[[#This Row],[Current Upsell $]]&gt;0,_xlfn.TEXTJOIN(" ",FALSE,Sales[[#This Row],[Subscription Type]],Sales[[#This Row],[Upsell Priority]],TEXT(Sales[[#This Row],[Current Upsell $]],"$#")),"")</f>
        <v/>
      </c>
    </row>
    <row r="1769" spans="1:18" x14ac:dyDescent="0.25">
      <c r="A1769">
        <v>100032</v>
      </c>
      <c r="B1769" t="s">
        <v>3</v>
      </c>
      <c r="F1769">
        <v>0</v>
      </c>
      <c r="G1769">
        <v>3</v>
      </c>
      <c r="H1769" s="1">
        <v>43952</v>
      </c>
      <c r="I1769" s="1">
        <v>44256</v>
      </c>
      <c r="J1769">
        <v>10</v>
      </c>
      <c r="K1769">
        <v>3</v>
      </c>
      <c r="L1769" s="1">
        <v>44075</v>
      </c>
      <c r="M1769">
        <v>0</v>
      </c>
      <c r="N1769" s="11">
        <f>_xlfn.SWITCH(Sales[[#This Row],[Subscription Type]],"Basic",10,"Premium",10,"Business",25,"Enterprise",27)</f>
        <v>10</v>
      </c>
      <c r="O1769">
        <f>IF(Sales[[#This Row],[Number of Users]]-Sales[[#This Row],[Licenses Bought]]&lt;0,0,Sales[[#This Row],[Number of Users]]-Sales[[#This Row],[Licenses Bought]])</f>
        <v>3</v>
      </c>
      <c r="P1769" s="3">
        <f>IF(Sales[[#This Row],[Sales Month]]=MAX(Sales[Sales Month]),Sales[[#This Row],[Upsell $ Per Non-Paying User]]*Sales[[#This Row],[Non-Paying Users]],0)</f>
        <v>0</v>
      </c>
      <c r="Q1769" t="str">
        <f>_xlfn.IFS(Sales[[#This Row],[Current Upsell $]]=0," ",Sales[[#This Row],[Current Upsell $]]&gt;=400,"High",Sales[[#This Row],[Current Upsell $]]&gt;=100,"Medium",Sales[[#This Row],[Current Upsell $]]&lt;100,"Low")</f>
        <v xml:space="preserve"> </v>
      </c>
      <c r="R1769" t="str">
        <f>IF(Sales[[#This Row],[Current Upsell $]]&gt;0,_xlfn.TEXTJOIN(" ",FALSE,Sales[[#This Row],[Subscription Type]],Sales[[#This Row],[Upsell Priority]],TEXT(Sales[[#This Row],[Current Upsell $]],"$#")),"")</f>
        <v/>
      </c>
    </row>
    <row r="1770" spans="1:18" x14ac:dyDescent="0.25">
      <c r="A1770">
        <v>100033</v>
      </c>
      <c r="B1770" t="s">
        <v>3</v>
      </c>
      <c r="F1770">
        <v>0</v>
      </c>
      <c r="G1770">
        <v>2</v>
      </c>
      <c r="H1770" s="1">
        <v>43952</v>
      </c>
      <c r="I1770" s="1">
        <v>44228</v>
      </c>
      <c r="J1770">
        <v>9</v>
      </c>
      <c r="K1770">
        <v>4</v>
      </c>
      <c r="L1770" s="1">
        <v>44075</v>
      </c>
      <c r="M1770">
        <v>0</v>
      </c>
      <c r="N1770" s="11">
        <f>_xlfn.SWITCH(Sales[[#This Row],[Subscription Type]],"Basic",10,"Premium",10,"Business",25,"Enterprise",27)</f>
        <v>10</v>
      </c>
      <c r="O1770">
        <f>IF(Sales[[#This Row],[Number of Users]]-Sales[[#This Row],[Licenses Bought]]&lt;0,0,Sales[[#This Row],[Number of Users]]-Sales[[#This Row],[Licenses Bought]])</f>
        <v>2</v>
      </c>
      <c r="P1770" s="3">
        <f>IF(Sales[[#This Row],[Sales Month]]=MAX(Sales[Sales Month]),Sales[[#This Row],[Upsell $ Per Non-Paying User]]*Sales[[#This Row],[Non-Paying Users]],0)</f>
        <v>0</v>
      </c>
      <c r="Q1770" t="str">
        <f>_xlfn.IFS(Sales[[#This Row],[Current Upsell $]]=0," ",Sales[[#This Row],[Current Upsell $]]&gt;=400,"High",Sales[[#This Row],[Current Upsell $]]&gt;=100,"Medium",Sales[[#This Row],[Current Upsell $]]&lt;100,"Low")</f>
        <v xml:space="preserve"> </v>
      </c>
      <c r="R1770" t="str">
        <f>IF(Sales[[#This Row],[Current Upsell $]]&gt;0,_xlfn.TEXTJOIN(" ",FALSE,Sales[[#This Row],[Subscription Type]],Sales[[#This Row],[Upsell Priority]],TEXT(Sales[[#This Row],[Current Upsell $]],"$#")),"")</f>
        <v/>
      </c>
    </row>
    <row r="1771" spans="1:18" x14ac:dyDescent="0.25">
      <c r="A1771">
        <v>100034</v>
      </c>
      <c r="B1771" t="s">
        <v>3</v>
      </c>
      <c r="F1771">
        <v>0</v>
      </c>
      <c r="G1771">
        <v>2</v>
      </c>
      <c r="H1771" s="1">
        <v>43952</v>
      </c>
      <c r="I1771" s="1">
        <v>44317</v>
      </c>
      <c r="J1771">
        <v>12</v>
      </c>
      <c r="K1771">
        <v>1</v>
      </c>
      <c r="L1771" s="1">
        <v>44075</v>
      </c>
      <c r="M1771">
        <v>0</v>
      </c>
      <c r="N1771" s="11">
        <f>_xlfn.SWITCH(Sales[[#This Row],[Subscription Type]],"Basic",10,"Premium",10,"Business",25,"Enterprise",27)</f>
        <v>10</v>
      </c>
      <c r="O1771">
        <f>IF(Sales[[#This Row],[Number of Users]]-Sales[[#This Row],[Licenses Bought]]&lt;0,0,Sales[[#This Row],[Number of Users]]-Sales[[#This Row],[Licenses Bought]])</f>
        <v>2</v>
      </c>
      <c r="P1771" s="3">
        <f>IF(Sales[[#This Row],[Sales Month]]=MAX(Sales[Sales Month]),Sales[[#This Row],[Upsell $ Per Non-Paying User]]*Sales[[#This Row],[Non-Paying Users]],0)</f>
        <v>0</v>
      </c>
      <c r="Q1771" t="str">
        <f>_xlfn.IFS(Sales[[#This Row],[Current Upsell $]]=0," ",Sales[[#This Row],[Current Upsell $]]&gt;=400,"High",Sales[[#This Row],[Current Upsell $]]&gt;=100,"Medium",Sales[[#This Row],[Current Upsell $]]&lt;100,"Low")</f>
        <v xml:space="preserve"> </v>
      </c>
      <c r="R1771" t="str">
        <f>IF(Sales[[#This Row],[Current Upsell $]]&gt;0,_xlfn.TEXTJOIN(" ",FALSE,Sales[[#This Row],[Subscription Type]],Sales[[#This Row],[Upsell Priority]],TEXT(Sales[[#This Row],[Current Upsell $]],"$#")),"")</f>
        <v/>
      </c>
    </row>
    <row r="1772" spans="1:18" x14ac:dyDescent="0.25">
      <c r="A1772">
        <v>100035</v>
      </c>
      <c r="B1772" t="s">
        <v>3</v>
      </c>
      <c r="F1772">
        <v>0</v>
      </c>
      <c r="G1772">
        <v>2</v>
      </c>
      <c r="H1772" s="1">
        <v>43952</v>
      </c>
      <c r="I1772" s="1">
        <v>44228</v>
      </c>
      <c r="J1772">
        <v>9</v>
      </c>
      <c r="K1772">
        <v>4</v>
      </c>
      <c r="L1772" s="1">
        <v>44075</v>
      </c>
      <c r="M1772">
        <v>0</v>
      </c>
      <c r="N1772" s="11">
        <f>_xlfn.SWITCH(Sales[[#This Row],[Subscription Type]],"Basic",10,"Premium",10,"Business",25,"Enterprise",27)</f>
        <v>10</v>
      </c>
      <c r="O1772">
        <f>IF(Sales[[#This Row],[Number of Users]]-Sales[[#This Row],[Licenses Bought]]&lt;0,0,Sales[[#This Row],[Number of Users]]-Sales[[#This Row],[Licenses Bought]])</f>
        <v>2</v>
      </c>
      <c r="P1772" s="3">
        <f>IF(Sales[[#This Row],[Sales Month]]=MAX(Sales[Sales Month]),Sales[[#This Row],[Upsell $ Per Non-Paying User]]*Sales[[#This Row],[Non-Paying Users]],0)</f>
        <v>0</v>
      </c>
      <c r="Q1772" t="str">
        <f>_xlfn.IFS(Sales[[#This Row],[Current Upsell $]]=0," ",Sales[[#This Row],[Current Upsell $]]&gt;=400,"High",Sales[[#This Row],[Current Upsell $]]&gt;=100,"Medium",Sales[[#This Row],[Current Upsell $]]&lt;100,"Low")</f>
        <v xml:space="preserve"> </v>
      </c>
      <c r="R1772" t="str">
        <f>IF(Sales[[#This Row],[Current Upsell $]]&gt;0,_xlfn.TEXTJOIN(" ",FALSE,Sales[[#This Row],[Subscription Type]],Sales[[#This Row],[Upsell Priority]],TEXT(Sales[[#This Row],[Current Upsell $]],"$#")),"")</f>
        <v/>
      </c>
    </row>
    <row r="1773" spans="1:18" x14ac:dyDescent="0.25">
      <c r="A1773">
        <v>100036</v>
      </c>
      <c r="B1773" t="s">
        <v>0</v>
      </c>
      <c r="D1773" s="1"/>
      <c r="E1773" s="1"/>
      <c r="F1773">
        <v>1</v>
      </c>
      <c r="G1773">
        <v>2</v>
      </c>
      <c r="H1773" s="1">
        <v>43952</v>
      </c>
      <c r="I1773" s="1">
        <v>44378</v>
      </c>
      <c r="J1773">
        <v>14</v>
      </c>
      <c r="K1773">
        <v>0</v>
      </c>
      <c r="L1773" s="1">
        <v>44075</v>
      </c>
      <c r="M1773">
        <v>10</v>
      </c>
      <c r="N1773" s="11">
        <f>_xlfn.SWITCH(Sales[[#This Row],[Subscription Type]],"Basic",10,"Premium",10,"Business",25,"Enterprise",27)</f>
        <v>10</v>
      </c>
      <c r="O1773">
        <f>IF(Sales[[#This Row],[Number of Users]]-Sales[[#This Row],[Licenses Bought]]&lt;0,0,Sales[[#This Row],[Number of Users]]-Sales[[#This Row],[Licenses Bought]])</f>
        <v>1</v>
      </c>
      <c r="P1773" s="3">
        <f>IF(Sales[[#This Row],[Sales Month]]=MAX(Sales[Sales Month]),Sales[[#This Row],[Upsell $ Per Non-Paying User]]*Sales[[#This Row],[Non-Paying Users]],0)</f>
        <v>0</v>
      </c>
      <c r="Q1773" t="str">
        <f>_xlfn.IFS(Sales[[#This Row],[Current Upsell $]]=0," ",Sales[[#This Row],[Current Upsell $]]&gt;=400,"High",Sales[[#This Row],[Current Upsell $]]&gt;=100,"Medium",Sales[[#This Row],[Current Upsell $]]&lt;100,"Low")</f>
        <v xml:space="preserve"> </v>
      </c>
      <c r="R1773" t="str">
        <f>IF(Sales[[#This Row],[Current Upsell $]]&gt;0,_xlfn.TEXTJOIN(" ",FALSE,Sales[[#This Row],[Subscription Type]],Sales[[#This Row],[Upsell Priority]],TEXT(Sales[[#This Row],[Current Upsell $]],"$#")),"")</f>
        <v/>
      </c>
    </row>
    <row r="1774" spans="1:18" x14ac:dyDescent="0.25">
      <c r="A1774">
        <v>100037</v>
      </c>
      <c r="B1774" t="s">
        <v>0</v>
      </c>
      <c r="D1774" s="1"/>
      <c r="E1774" s="1"/>
      <c r="F1774">
        <v>53</v>
      </c>
      <c r="G1774">
        <v>71</v>
      </c>
      <c r="H1774" s="1">
        <v>43983</v>
      </c>
      <c r="I1774" s="1">
        <v>44378</v>
      </c>
      <c r="J1774">
        <v>13</v>
      </c>
      <c r="K1774">
        <v>0</v>
      </c>
      <c r="L1774" s="1">
        <v>44075</v>
      </c>
      <c r="M1774">
        <v>530</v>
      </c>
      <c r="N1774" s="11">
        <f>_xlfn.SWITCH(Sales[[#This Row],[Subscription Type]],"Basic",10,"Premium",10,"Business",25,"Enterprise",27)</f>
        <v>10</v>
      </c>
      <c r="O1774">
        <f>IF(Sales[[#This Row],[Number of Users]]-Sales[[#This Row],[Licenses Bought]]&lt;0,0,Sales[[#This Row],[Number of Users]]-Sales[[#This Row],[Licenses Bought]])</f>
        <v>18</v>
      </c>
      <c r="P1774" s="3">
        <f>IF(Sales[[#This Row],[Sales Month]]=MAX(Sales[Sales Month]),Sales[[#This Row],[Upsell $ Per Non-Paying User]]*Sales[[#This Row],[Non-Paying Users]],0)</f>
        <v>0</v>
      </c>
      <c r="Q1774" t="str">
        <f>_xlfn.IFS(Sales[[#This Row],[Current Upsell $]]=0," ",Sales[[#This Row],[Current Upsell $]]&gt;=400,"High",Sales[[#This Row],[Current Upsell $]]&gt;=100,"Medium",Sales[[#This Row],[Current Upsell $]]&lt;100,"Low")</f>
        <v xml:space="preserve"> </v>
      </c>
      <c r="R1774" t="str">
        <f>IF(Sales[[#This Row],[Current Upsell $]]&gt;0,_xlfn.TEXTJOIN(" ",FALSE,Sales[[#This Row],[Subscription Type]],Sales[[#This Row],[Upsell Priority]],TEXT(Sales[[#This Row],[Current Upsell $]],"$#")),"")</f>
        <v/>
      </c>
    </row>
    <row r="1775" spans="1:18" x14ac:dyDescent="0.25">
      <c r="A1775">
        <v>100039</v>
      </c>
      <c r="B1775" t="s">
        <v>0</v>
      </c>
      <c r="D1775" s="1"/>
      <c r="E1775" s="1"/>
      <c r="F1775">
        <v>40</v>
      </c>
      <c r="G1775">
        <v>45</v>
      </c>
      <c r="H1775" s="1">
        <v>43983</v>
      </c>
      <c r="I1775" s="1">
        <v>44378</v>
      </c>
      <c r="J1775">
        <v>13</v>
      </c>
      <c r="K1775">
        <v>0</v>
      </c>
      <c r="L1775" s="1">
        <v>44075</v>
      </c>
      <c r="M1775">
        <v>400</v>
      </c>
      <c r="N1775" s="11">
        <f>_xlfn.SWITCH(Sales[[#This Row],[Subscription Type]],"Basic",10,"Premium",10,"Business",25,"Enterprise",27)</f>
        <v>10</v>
      </c>
      <c r="O1775">
        <f>IF(Sales[[#This Row],[Number of Users]]-Sales[[#This Row],[Licenses Bought]]&lt;0,0,Sales[[#This Row],[Number of Users]]-Sales[[#This Row],[Licenses Bought]])</f>
        <v>5</v>
      </c>
      <c r="P1775" s="3">
        <f>IF(Sales[[#This Row],[Sales Month]]=MAX(Sales[Sales Month]),Sales[[#This Row],[Upsell $ Per Non-Paying User]]*Sales[[#This Row],[Non-Paying Users]],0)</f>
        <v>0</v>
      </c>
      <c r="Q1775" t="str">
        <f>_xlfn.IFS(Sales[[#This Row],[Current Upsell $]]=0," ",Sales[[#This Row],[Current Upsell $]]&gt;=400,"High",Sales[[#This Row],[Current Upsell $]]&gt;=100,"Medium",Sales[[#This Row],[Current Upsell $]]&lt;100,"Low")</f>
        <v xml:space="preserve"> </v>
      </c>
      <c r="R1775" t="str">
        <f>IF(Sales[[#This Row],[Current Upsell $]]&gt;0,_xlfn.TEXTJOIN(" ",FALSE,Sales[[#This Row],[Subscription Type]],Sales[[#This Row],[Upsell Priority]],TEXT(Sales[[#This Row],[Current Upsell $]],"$#")),"")</f>
        <v/>
      </c>
    </row>
    <row r="1776" spans="1:18" x14ac:dyDescent="0.25">
      <c r="A1776">
        <v>100040</v>
      </c>
      <c r="B1776" t="s">
        <v>0</v>
      </c>
      <c r="D1776" s="1"/>
      <c r="E1776" s="1"/>
      <c r="F1776">
        <v>36</v>
      </c>
      <c r="G1776">
        <v>33</v>
      </c>
      <c r="H1776" s="1">
        <v>43983</v>
      </c>
      <c r="I1776" s="1">
        <v>44378</v>
      </c>
      <c r="J1776">
        <v>13</v>
      </c>
      <c r="K1776">
        <v>0</v>
      </c>
      <c r="L1776" s="1">
        <v>44075</v>
      </c>
      <c r="M1776">
        <v>360</v>
      </c>
      <c r="N1776" s="11">
        <f>_xlfn.SWITCH(Sales[[#This Row],[Subscription Type]],"Basic",10,"Premium",10,"Business",25,"Enterprise",27)</f>
        <v>10</v>
      </c>
      <c r="O1776">
        <f>IF(Sales[[#This Row],[Number of Users]]-Sales[[#This Row],[Licenses Bought]]&lt;0,0,Sales[[#This Row],[Number of Users]]-Sales[[#This Row],[Licenses Bought]])</f>
        <v>0</v>
      </c>
      <c r="P1776" s="3">
        <f>IF(Sales[[#This Row],[Sales Month]]=MAX(Sales[Sales Month]),Sales[[#This Row],[Upsell $ Per Non-Paying User]]*Sales[[#This Row],[Non-Paying Users]],0)</f>
        <v>0</v>
      </c>
      <c r="Q1776" t="str">
        <f>_xlfn.IFS(Sales[[#This Row],[Current Upsell $]]=0," ",Sales[[#This Row],[Current Upsell $]]&gt;=400,"High",Sales[[#This Row],[Current Upsell $]]&gt;=100,"Medium",Sales[[#This Row],[Current Upsell $]]&lt;100,"Low")</f>
        <v xml:space="preserve"> </v>
      </c>
      <c r="R1776" t="str">
        <f>IF(Sales[[#This Row],[Current Upsell $]]&gt;0,_xlfn.TEXTJOIN(" ",FALSE,Sales[[#This Row],[Subscription Type]],Sales[[#This Row],[Upsell Priority]],TEXT(Sales[[#This Row],[Current Upsell $]],"$#")),"")</f>
        <v/>
      </c>
    </row>
    <row r="1777" spans="1:18" x14ac:dyDescent="0.25">
      <c r="A1777">
        <v>100041</v>
      </c>
      <c r="B1777" t="s">
        <v>1</v>
      </c>
      <c r="D1777" s="1"/>
      <c r="E1777" s="1"/>
      <c r="F1777">
        <v>32</v>
      </c>
      <c r="G1777">
        <v>39</v>
      </c>
      <c r="H1777" s="1">
        <v>43983</v>
      </c>
      <c r="I1777" s="1">
        <v>44378</v>
      </c>
      <c r="J1777">
        <v>13</v>
      </c>
      <c r="K1777">
        <v>0</v>
      </c>
      <c r="L1777" s="1">
        <v>44075</v>
      </c>
      <c r="M1777">
        <v>800</v>
      </c>
      <c r="N1777" s="11">
        <f>_xlfn.SWITCH(Sales[[#This Row],[Subscription Type]],"Basic",10,"Premium",10,"Business",25,"Enterprise",27)</f>
        <v>25</v>
      </c>
      <c r="O1777">
        <f>IF(Sales[[#This Row],[Number of Users]]-Sales[[#This Row],[Licenses Bought]]&lt;0,0,Sales[[#This Row],[Number of Users]]-Sales[[#This Row],[Licenses Bought]])</f>
        <v>7</v>
      </c>
      <c r="P1777" s="3">
        <f>IF(Sales[[#This Row],[Sales Month]]=MAX(Sales[Sales Month]),Sales[[#This Row],[Upsell $ Per Non-Paying User]]*Sales[[#This Row],[Non-Paying Users]],0)</f>
        <v>0</v>
      </c>
      <c r="Q1777" t="str">
        <f>_xlfn.IFS(Sales[[#This Row],[Current Upsell $]]=0," ",Sales[[#This Row],[Current Upsell $]]&gt;=400,"High",Sales[[#This Row],[Current Upsell $]]&gt;=100,"Medium",Sales[[#This Row],[Current Upsell $]]&lt;100,"Low")</f>
        <v xml:space="preserve"> </v>
      </c>
      <c r="R1777" t="str">
        <f>IF(Sales[[#This Row],[Current Upsell $]]&gt;0,_xlfn.TEXTJOIN(" ",FALSE,Sales[[#This Row],[Subscription Type]],Sales[[#This Row],[Upsell Priority]],TEXT(Sales[[#This Row],[Current Upsell $]],"$#")),"")</f>
        <v/>
      </c>
    </row>
    <row r="1778" spans="1:18" x14ac:dyDescent="0.25">
      <c r="A1778">
        <v>100042</v>
      </c>
      <c r="B1778" t="s">
        <v>1</v>
      </c>
      <c r="D1778" s="1"/>
      <c r="E1778" s="1"/>
      <c r="F1778">
        <v>26</v>
      </c>
      <c r="G1778">
        <v>35</v>
      </c>
      <c r="H1778" s="1">
        <v>43983</v>
      </c>
      <c r="I1778" s="1">
        <v>44378</v>
      </c>
      <c r="J1778">
        <v>13</v>
      </c>
      <c r="K1778">
        <v>0</v>
      </c>
      <c r="L1778" s="1">
        <v>44075</v>
      </c>
      <c r="M1778">
        <v>650</v>
      </c>
      <c r="N1778" s="11">
        <f>_xlfn.SWITCH(Sales[[#This Row],[Subscription Type]],"Basic",10,"Premium",10,"Business",25,"Enterprise",27)</f>
        <v>25</v>
      </c>
      <c r="O1778">
        <f>IF(Sales[[#This Row],[Number of Users]]-Sales[[#This Row],[Licenses Bought]]&lt;0,0,Sales[[#This Row],[Number of Users]]-Sales[[#This Row],[Licenses Bought]])</f>
        <v>9</v>
      </c>
      <c r="P1778" s="3">
        <f>IF(Sales[[#This Row],[Sales Month]]=MAX(Sales[Sales Month]),Sales[[#This Row],[Upsell $ Per Non-Paying User]]*Sales[[#This Row],[Non-Paying Users]],0)</f>
        <v>0</v>
      </c>
      <c r="Q1778" t="str">
        <f>_xlfn.IFS(Sales[[#This Row],[Current Upsell $]]=0," ",Sales[[#This Row],[Current Upsell $]]&gt;=400,"High",Sales[[#This Row],[Current Upsell $]]&gt;=100,"Medium",Sales[[#This Row],[Current Upsell $]]&lt;100,"Low")</f>
        <v xml:space="preserve"> </v>
      </c>
      <c r="R1778" t="str">
        <f>IF(Sales[[#This Row],[Current Upsell $]]&gt;0,_xlfn.TEXTJOIN(" ",FALSE,Sales[[#This Row],[Subscription Type]],Sales[[#This Row],[Upsell Priority]],TEXT(Sales[[#This Row],[Current Upsell $]],"$#")),"")</f>
        <v/>
      </c>
    </row>
    <row r="1779" spans="1:18" x14ac:dyDescent="0.25">
      <c r="A1779">
        <v>100043</v>
      </c>
      <c r="B1779" t="s">
        <v>0</v>
      </c>
      <c r="D1779" s="1"/>
      <c r="E1779" s="1"/>
      <c r="F1779">
        <v>12</v>
      </c>
      <c r="G1779">
        <v>17</v>
      </c>
      <c r="H1779" s="1">
        <v>43983</v>
      </c>
      <c r="I1779" s="1">
        <v>44378</v>
      </c>
      <c r="J1779">
        <v>13</v>
      </c>
      <c r="K1779">
        <v>0</v>
      </c>
      <c r="L1779" s="1">
        <v>44075</v>
      </c>
      <c r="M1779">
        <v>120</v>
      </c>
      <c r="N1779" s="11">
        <f>_xlfn.SWITCH(Sales[[#This Row],[Subscription Type]],"Basic",10,"Premium",10,"Business",25,"Enterprise",27)</f>
        <v>10</v>
      </c>
      <c r="O1779">
        <f>IF(Sales[[#This Row],[Number of Users]]-Sales[[#This Row],[Licenses Bought]]&lt;0,0,Sales[[#This Row],[Number of Users]]-Sales[[#This Row],[Licenses Bought]])</f>
        <v>5</v>
      </c>
      <c r="P1779" s="3">
        <f>IF(Sales[[#This Row],[Sales Month]]=MAX(Sales[Sales Month]),Sales[[#This Row],[Upsell $ Per Non-Paying User]]*Sales[[#This Row],[Non-Paying Users]],0)</f>
        <v>0</v>
      </c>
      <c r="Q1779" t="str">
        <f>_xlfn.IFS(Sales[[#This Row],[Current Upsell $]]=0," ",Sales[[#This Row],[Current Upsell $]]&gt;=400,"High",Sales[[#This Row],[Current Upsell $]]&gt;=100,"Medium",Sales[[#This Row],[Current Upsell $]]&lt;100,"Low")</f>
        <v xml:space="preserve"> </v>
      </c>
      <c r="R1779" t="str">
        <f>IF(Sales[[#This Row],[Current Upsell $]]&gt;0,_xlfn.TEXTJOIN(" ",FALSE,Sales[[#This Row],[Subscription Type]],Sales[[#This Row],[Upsell Priority]],TEXT(Sales[[#This Row],[Current Upsell $]],"$#")),"")</f>
        <v/>
      </c>
    </row>
    <row r="1780" spans="1:18" x14ac:dyDescent="0.25">
      <c r="A1780">
        <v>100044</v>
      </c>
      <c r="B1780" t="s">
        <v>3</v>
      </c>
      <c r="F1780">
        <v>0</v>
      </c>
      <c r="G1780">
        <v>14</v>
      </c>
      <c r="H1780" s="1">
        <v>43983</v>
      </c>
      <c r="I1780" s="1">
        <v>44348</v>
      </c>
      <c r="J1780">
        <v>12</v>
      </c>
      <c r="K1780">
        <v>0</v>
      </c>
      <c r="L1780" s="1">
        <v>44075</v>
      </c>
      <c r="M1780">
        <v>0</v>
      </c>
      <c r="N1780" s="11">
        <f>_xlfn.SWITCH(Sales[[#This Row],[Subscription Type]],"Basic",10,"Premium",10,"Business",25,"Enterprise",27)</f>
        <v>10</v>
      </c>
      <c r="O1780">
        <f>IF(Sales[[#This Row],[Number of Users]]-Sales[[#This Row],[Licenses Bought]]&lt;0,0,Sales[[#This Row],[Number of Users]]-Sales[[#This Row],[Licenses Bought]])</f>
        <v>14</v>
      </c>
      <c r="P1780" s="3">
        <f>IF(Sales[[#This Row],[Sales Month]]=MAX(Sales[Sales Month]),Sales[[#This Row],[Upsell $ Per Non-Paying User]]*Sales[[#This Row],[Non-Paying Users]],0)</f>
        <v>0</v>
      </c>
      <c r="Q1780" t="str">
        <f>_xlfn.IFS(Sales[[#This Row],[Current Upsell $]]=0," ",Sales[[#This Row],[Current Upsell $]]&gt;=400,"High",Sales[[#This Row],[Current Upsell $]]&gt;=100,"Medium",Sales[[#This Row],[Current Upsell $]]&lt;100,"Low")</f>
        <v xml:space="preserve"> </v>
      </c>
      <c r="R1780" t="str">
        <f>IF(Sales[[#This Row],[Current Upsell $]]&gt;0,_xlfn.TEXTJOIN(" ",FALSE,Sales[[#This Row],[Subscription Type]],Sales[[#This Row],[Upsell Priority]],TEXT(Sales[[#This Row],[Current Upsell $]],"$#")),"")</f>
        <v/>
      </c>
    </row>
    <row r="1781" spans="1:18" x14ac:dyDescent="0.25">
      <c r="A1781">
        <v>100045</v>
      </c>
      <c r="B1781" t="s">
        <v>1</v>
      </c>
      <c r="D1781" s="1"/>
      <c r="E1781" s="1"/>
      <c r="F1781">
        <v>9</v>
      </c>
      <c r="G1781">
        <v>13</v>
      </c>
      <c r="H1781" s="1">
        <v>43983</v>
      </c>
      <c r="I1781" s="1">
        <v>44378</v>
      </c>
      <c r="J1781">
        <v>13</v>
      </c>
      <c r="K1781">
        <v>0</v>
      </c>
      <c r="L1781" s="1">
        <v>44075</v>
      </c>
      <c r="M1781">
        <v>225</v>
      </c>
      <c r="N1781" s="11">
        <f>_xlfn.SWITCH(Sales[[#This Row],[Subscription Type]],"Basic",10,"Premium",10,"Business",25,"Enterprise",27)</f>
        <v>25</v>
      </c>
      <c r="O1781">
        <f>IF(Sales[[#This Row],[Number of Users]]-Sales[[#This Row],[Licenses Bought]]&lt;0,0,Sales[[#This Row],[Number of Users]]-Sales[[#This Row],[Licenses Bought]])</f>
        <v>4</v>
      </c>
      <c r="P1781" s="3">
        <f>IF(Sales[[#This Row],[Sales Month]]=MAX(Sales[Sales Month]),Sales[[#This Row],[Upsell $ Per Non-Paying User]]*Sales[[#This Row],[Non-Paying Users]],0)</f>
        <v>0</v>
      </c>
      <c r="Q1781" t="str">
        <f>_xlfn.IFS(Sales[[#This Row],[Current Upsell $]]=0," ",Sales[[#This Row],[Current Upsell $]]&gt;=400,"High",Sales[[#This Row],[Current Upsell $]]&gt;=100,"Medium",Sales[[#This Row],[Current Upsell $]]&lt;100,"Low")</f>
        <v xml:space="preserve"> </v>
      </c>
      <c r="R1781" t="str">
        <f>IF(Sales[[#This Row],[Current Upsell $]]&gt;0,_xlfn.TEXTJOIN(" ",FALSE,Sales[[#This Row],[Subscription Type]],Sales[[#This Row],[Upsell Priority]],TEXT(Sales[[#This Row],[Current Upsell $]],"$#")),"")</f>
        <v/>
      </c>
    </row>
    <row r="1782" spans="1:18" x14ac:dyDescent="0.25">
      <c r="A1782">
        <v>100047</v>
      </c>
      <c r="B1782" t="s">
        <v>3</v>
      </c>
      <c r="F1782">
        <v>0</v>
      </c>
      <c r="G1782">
        <v>6</v>
      </c>
      <c r="H1782" s="1">
        <v>43983</v>
      </c>
      <c r="I1782" s="1">
        <v>44197</v>
      </c>
      <c r="J1782">
        <v>7</v>
      </c>
      <c r="K1782">
        <v>5</v>
      </c>
      <c r="L1782" s="1">
        <v>44075</v>
      </c>
      <c r="M1782">
        <v>0</v>
      </c>
      <c r="N1782" s="11">
        <f>_xlfn.SWITCH(Sales[[#This Row],[Subscription Type]],"Basic",10,"Premium",10,"Business",25,"Enterprise",27)</f>
        <v>10</v>
      </c>
      <c r="O1782">
        <f>IF(Sales[[#This Row],[Number of Users]]-Sales[[#This Row],[Licenses Bought]]&lt;0,0,Sales[[#This Row],[Number of Users]]-Sales[[#This Row],[Licenses Bought]])</f>
        <v>6</v>
      </c>
      <c r="P1782" s="3">
        <f>IF(Sales[[#This Row],[Sales Month]]=MAX(Sales[Sales Month]),Sales[[#This Row],[Upsell $ Per Non-Paying User]]*Sales[[#This Row],[Non-Paying Users]],0)</f>
        <v>0</v>
      </c>
      <c r="Q1782" t="str">
        <f>_xlfn.IFS(Sales[[#This Row],[Current Upsell $]]=0," ",Sales[[#This Row],[Current Upsell $]]&gt;=400,"High",Sales[[#This Row],[Current Upsell $]]&gt;=100,"Medium",Sales[[#This Row],[Current Upsell $]]&lt;100,"Low")</f>
        <v xml:space="preserve"> </v>
      </c>
      <c r="R1782" t="str">
        <f>IF(Sales[[#This Row],[Current Upsell $]]&gt;0,_xlfn.TEXTJOIN(" ",FALSE,Sales[[#This Row],[Subscription Type]],Sales[[#This Row],[Upsell Priority]],TEXT(Sales[[#This Row],[Current Upsell $]],"$#")),"")</f>
        <v/>
      </c>
    </row>
    <row r="1783" spans="1:18" x14ac:dyDescent="0.25">
      <c r="A1783">
        <v>100048</v>
      </c>
      <c r="B1783" t="s">
        <v>0</v>
      </c>
      <c r="D1783" s="1"/>
      <c r="E1783" s="1"/>
      <c r="F1783">
        <v>6</v>
      </c>
      <c r="G1783">
        <v>9</v>
      </c>
      <c r="H1783" s="1">
        <v>43983</v>
      </c>
      <c r="I1783" s="1">
        <v>44378</v>
      </c>
      <c r="J1783">
        <v>13</v>
      </c>
      <c r="K1783">
        <v>0</v>
      </c>
      <c r="L1783" s="1">
        <v>44075</v>
      </c>
      <c r="M1783">
        <v>60</v>
      </c>
      <c r="N1783" s="11">
        <f>_xlfn.SWITCH(Sales[[#This Row],[Subscription Type]],"Basic",10,"Premium",10,"Business",25,"Enterprise",27)</f>
        <v>10</v>
      </c>
      <c r="O1783">
        <f>IF(Sales[[#This Row],[Number of Users]]-Sales[[#This Row],[Licenses Bought]]&lt;0,0,Sales[[#This Row],[Number of Users]]-Sales[[#This Row],[Licenses Bought]])</f>
        <v>3</v>
      </c>
      <c r="P1783" s="3">
        <f>IF(Sales[[#This Row],[Sales Month]]=MAX(Sales[Sales Month]),Sales[[#This Row],[Upsell $ Per Non-Paying User]]*Sales[[#This Row],[Non-Paying Users]],0)</f>
        <v>0</v>
      </c>
      <c r="Q1783" t="str">
        <f>_xlfn.IFS(Sales[[#This Row],[Current Upsell $]]=0," ",Sales[[#This Row],[Current Upsell $]]&gt;=400,"High",Sales[[#This Row],[Current Upsell $]]&gt;=100,"Medium",Sales[[#This Row],[Current Upsell $]]&lt;100,"Low")</f>
        <v xml:space="preserve"> </v>
      </c>
      <c r="R1783" t="str">
        <f>IF(Sales[[#This Row],[Current Upsell $]]&gt;0,_xlfn.TEXTJOIN(" ",FALSE,Sales[[#This Row],[Subscription Type]],Sales[[#This Row],[Upsell Priority]],TEXT(Sales[[#This Row],[Current Upsell $]],"$#")),"")</f>
        <v/>
      </c>
    </row>
    <row r="1784" spans="1:18" x14ac:dyDescent="0.25">
      <c r="A1784">
        <v>100049</v>
      </c>
      <c r="B1784" t="s">
        <v>3</v>
      </c>
      <c r="F1784">
        <v>0</v>
      </c>
      <c r="G1784">
        <v>7</v>
      </c>
      <c r="H1784" s="1">
        <v>43983</v>
      </c>
      <c r="I1784" s="1">
        <v>44378</v>
      </c>
      <c r="J1784">
        <v>13</v>
      </c>
      <c r="K1784">
        <v>0</v>
      </c>
      <c r="L1784" s="1">
        <v>44075</v>
      </c>
      <c r="M1784">
        <v>0</v>
      </c>
      <c r="N1784" s="11">
        <f>_xlfn.SWITCH(Sales[[#This Row],[Subscription Type]],"Basic",10,"Premium",10,"Business",25,"Enterprise",27)</f>
        <v>10</v>
      </c>
      <c r="O1784">
        <f>IF(Sales[[#This Row],[Number of Users]]-Sales[[#This Row],[Licenses Bought]]&lt;0,0,Sales[[#This Row],[Number of Users]]-Sales[[#This Row],[Licenses Bought]])</f>
        <v>7</v>
      </c>
      <c r="P1784" s="3">
        <f>IF(Sales[[#This Row],[Sales Month]]=MAX(Sales[Sales Month]),Sales[[#This Row],[Upsell $ Per Non-Paying User]]*Sales[[#This Row],[Non-Paying Users]],0)</f>
        <v>0</v>
      </c>
      <c r="Q1784" t="str">
        <f>_xlfn.IFS(Sales[[#This Row],[Current Upsell $]]=0," ",Sales[[#This Row],[Current Upsell $]]&gt;=400,"High",Sales[[#This Row],[Current Upsell $]]&gt;=100,"Medium",Sales[[#This Row],[Current Upsell $]]&lt;100,"Low")</f>
        <v xml:space="preserve"> </v>
      </c>
      <c r="R1784" t="str">
        <f>IF(Sales[[#This Row],[Current Upsell $]]&gt;0,_xlfn.TEXTJOIN(" ",FALSE,Sales[[#This Row],[Subscription Type]],Sales[[#This Row],[Upsell Priority]],TEXT(Sales[[#This Row],[Current Upsell $]],"$#")),"")</f>
        <v/>
      </c>
    </row>
    <row r="1785" spans="1:18" x14ac:dyDescent="0.25">
      <c r="A1785">
        <v>100050</v>
      </c>
      <c r="B1785" t="s">
        <v>0</v>
      </c>
      <c r="D1785" s="1"/>
      <c r="E1785" s="1"/>
      <c r="F1785">
        <v>5</v>
      </c>
      <c r="G1785">
        <v>8</v>
      </c>
      <c r="H1785" s="1">
        <v>43983</v>
      </c>
      <c r="I1785" s="1">
        <v>44378</v>
      </c>
      <c r="J1785">
        <v>13</v>
      </c>
      <c r="K1785">
        <v>0</v>
      </c>
      <c r="L1785" s="1">
        <v>44075</v>
      </c>
      <c r="M1785">
        <v>50</v>
      </c>
      <c r="N1785" s="11">
        <f>_xlfn.SWITCH(Sales[[#This Row],[Subscription Type]],"Basic",10,"Premium",10,"Business",25,"Enterprise",27)</f>
        <v>10</v>
      </c>
      <c r="O1785">
        <f>IF(Sales[[#This Row],[Number of Users]]-Sales[[#This Row],[Licenses Bought]]&lt;0,0,Sales[[#This Row],[Number of Users]]-Sales[[#This Row],[Licenses Bought]])</f>
        <v>3</v>
      </c>
      <c r="P1785" s="3">
        <f>IF(Sales[[#This Row],[Sales Month]]=MAX(Sales[Sales Month]),Sales[[#This Row],[Upsell $ Per Non-Paying User]]*Sales[[#This Row],[Non-Paying Users]],0)</f>
        <v>0</v>
      </c>
      <c r="Q1785" t="str">
        <f>_xlfn.IFS(Sales[[#This Row],[Current Upsell $]]=0," ",Sales[[#This Row],[Current Upsell $]]&gt;=400,"High",Sales[[#This Row],[Current Upsell $]]&gt;=100,"Medium",Sales[[#This Row],[Current Upsell $]]&lt;100,"Low")</f>
        <v xml:space="preserve"> </v>
      </c>
      <c r="R1785" t="str">
        <f>IF(Sales[[#This Row],[Current Upsell $]]&gt;0,_xlfn.TEXTJOIN(" ",FALSE,Sales[[#This Row],[Subscription Type]],Sales[[#This Row],[Upsell Priority]],TEXT(Sales[[#This Row],[Current Upsell $]],"$#")),"")</f>
        <v/>
      </c>
    </row>
    <row r="1786" spans="1:18" x14ac:dyDescent="0.25">
      <c r="A1786">
        <v>100051</v>
      </c>
      <c r="B1786" t="s">
        <v>3</v>
      </c>
      <c r="F1786">
        <v>0</v>
      </c>
      <c r="G1786">
        <v>3</v>
      </c>
      <c r="H1786" s="1">
        <v>43983</v>
      </c>
      <c r="I1786" s="1">
        <v>44105</v>
      </c>
      <c r="J1786">
        <v>4</v>
      </c>
      <c r="K1786">
        <v>8</v>
      </c>
      <c r="L1786" s="1">
        <v>44075</v>
      </c>
      <c r="M1786">
        <v>0</v>
      </c>
      <c r="N1786" s="11">
        <f>_xlfn.SWITCH(Sales[[#This Row],[Subscription Type]],"Basic",10,"Premium",10,"Business",25,"Enterprise",27)</f>
        <v>10</v>
      </c>
      <c r="O1786">
        <f>IF(Sales[[#This Row],[Number of Users]]-Sales[[#This Row],[Licenses Bought]]&lt;0,0,Sales[[#This Row],[Number of Users]]-Sales[[#This Row],[Licenses Bought]])</f>
        <v>3</v>
      </c>
      <c r="P1786" s="3">
        <f>IF(Sales[[#This Row],[Sales Month]]=MAX(Sales[Sales Month]),Sales[[#This Row],[Upsell $ Per Non-Paying User]]*Sales[[#This Row],[Non-Paying Users]],0)</f>
        <v>0</v>
      </c>
      <c r="Q1786" t="str">
        <f>_xlfn.IFS(Sales[[#This Row],[Current Upsell $]]=0," ",Sales[[#This Row],[Current Upsell $]]&gt;=400,"High",Sales[[#This Row],[Current Upsell $]]&gt;=100,"Medium",Sales[[#This Row],[Current Upsell $]]&lt;100,"Low")</f>
        <v xml:space="preserve"> </v>
      </c>
      <c r="R1786" t="str">
        <f>IF(Sales[[#This Row],[Current Upsell $]]&gt;0,_xlfn.TEXTJOIN(" ",FALSE,Sales[[#This Row],[Subscription Type]],Sales[[#This Row],[Upsell Priority]],TEXT(Sales[[#This Row],[Current Upsell $]],"$#")),"")</f>
        <v/>
      </c>
    </row>
    <row r="1787" spans="1:18" x14ac:dyDescent="0.25">
      <c r="A1787">
        <v>100054</v>
      </c>
      <c r="B1787" t="s">
        <v>3</v>
      </c>
      <c r="F1787">
        <v>0</v>
      </c>
      <c r="G1787">
        <v>2</v>
      </c>
      <c r="H1787" s="1">
        <v>43983</v>
      </c>
      <c r="I1787" s="1">
        <v>44317</v>
      </c>
      <c r="J1787">
        <v>11</v>
      </c>
      <c r="K1787">
        <v>1</v>
      </c>
      <c r="L1787" s="1">
        <v>44075</v>
      </c>
      <c r="M1787">
        <v>0</v>
      </c>
      <c r="N1787" s="11">
        <f>_xlfn.SWITCH(Sales[[#This Row],[Subscription Type]],"Basic",10,"Premium",10,"Business",25,"Enterprise",27)</f>
        <v>10</v>
      </c>
      <c r="O1787">
        <f>IF(Sales[[#This Row],[Number of Users]]-Sales[[#This Row],[Licenses Bought]]&lt;0,0,Sales[[#This Row],[Number of Users]]-Sales[[#This Row],[Licenses Bought]])</f>
        <v>2</v>
      </c>
      <c r="P1787" s="3">
        <f>IF(Sales[[#This Row],[Sales Month]]=MAX(Sales[Sales Month]),Sales[[#This Row],[Upsell $ Per Non-Paying User]]*Sales[[#This Row],[Non-Paying Users]],0)</f>
        <v>0</v>
      </c>
      <c r="Q1787" t="str">
        <f>_xlfn.IFS(Sales[[#This Row],[Current Upsell $]]=0," ",Sales[[#This Row],[Current Upsell $]]&gt;=400,"High",Sales[[#This Row],[Current Upsell $]]&gt;=100,"Medium",Sales[[#This Row],[Current Upsell $]]&lt;100,"Low")</f>
        <v xml:space="preserve"> </v>
      </c>
      <c r="R1787" t="str">
        <f>IF(Sales[[#This Row],[Current Upsell $]]&gt;0,_xlfn.TEXTJOIN(" ",FALSE,Sales[[#This Row],[Subscription Type]],Sales[[#This Row],[Upsell Priority]],TEXT(Sales[[#This Row],[Current Upsell $]],"$#")),"")</f>
        <v/>
      </c>
    </row>
    <row r="1788" spans="1:18" x14ac:dyDescent="0.25">
      <c r="A1788">
        <v>100055</v>
      </c>
      <c r="B1788" t="s">
        <v>3</v>
      </c>
      <c r="F1788">
        <v>0</v>
      </c>
      <c r="G1788">
        <v>1</v>
      </c>
      <c r="H1788" s="1">
        <v>43983</v>
      </c>
      <c r="I1788" s="1">
        <v>44228</v>
      </c>
      <c r="J1788">
        <v>8</v>
      </c>
      <c r="K1788">
        <v>4</v>
      </c>
      <c r="L1788" s="1">
        <v>44075</v>
      </c>
      <c r="M1788">
        <v>0</v>
      </c>
      <c r="N1788" s="11">
        <f>_xlfn.SWITCH(Sales[[#This Row],[Subscription Type]],"Basic",10,"Premium",10,"Business",25,"Enterprise",27)</f>
        <v>10</v>
      </c>
      <c r="O1788">
        <f>IF(Sales[[#This Row],[Number of Users]]-Sales[[#This Row],[Licenses Bought]]&lt;0,0,Sales[[#This Row],[Number of Users]]-Sales[[#This Row],[Licenses Bought]])</f>
        <v>1</v>
      </c>
      <c r="P1788" s="3">
        <f>IF(Sales[[#This Row],[Sales Month]]=MAX(Sales[Sales Month]),Sales[[#This Row],[Upsell $ Per Non-Paying User]]*Sales[[#This Row],[Non-Paying Users]],0)</f>
        <v>0</v>
      </c>
      <c r="Q1788" t="str">
        <f>_xlfn.IFS(Sales[[#This Row],[Current Upsell $]]=0," ",Sales[[#This Row],[Current Upsell $]]&gt;=400,"High",Sales[[#This Row],[Current Upsell $]]&gt;=100,"Medium",Sales[[#This Row],[Current Upsell $]]&lt;100,"Low")</f>
        <v xml:space="preserve"> </v>
      </c>
      <c r="R1788" t="str">
        <f>IF(Sales[[#This Row],[Current Upsell $]]&gt;0,_xlfn.TEXTJOIN(" ",FALSE,Sales[[#This Row],[Subscription Type]],Sales[[#This Row],[Upsell Priority]],TEXT(Sales[[#This Row],[Current Upsell $]],"$#")),"")</f>
        <v/>
      </c>
    </row>
    <row r="1789" spans="1:18" x14ac:dyDescent="0.25">
      <c r="A1789">
        <v>100056</v>
      </c>
      <c r="B1789" t="s">
        <v>0</v>
      </c>
      <c r="D1789" s="1"/>
      <c r="E1789" s="1"/>
      <c r="F1789">
        <v>1</v>
      </c>
      <c r="G1789">
        <v>2</v>
      </c>
      <c r="H1789" s="1">
        <v>43983</v>
      </c>
      <c r="I1789" s="1">
        <v>44378</v>
      </c>
      <c r="J1789">
        <v>13</v>
      </c>
      <c r="K1789">
        <v>0</v>
      </c>
      <c r="L1789" s="1">
        <v>44075</v>
      </c>
      <c r="M1789">
        <v>10</v>
      </c>
      <c r="N1789" s="11">
        <f>_xlfn.SWITCH(Sales[[#This Row],[Subscription Type]],"Basic",10,"Premium",10,"Business",25,"Enterprise",27)</f>
        <v>10</v>
      </c>
      <c r="O1789">
        <f>IF(Sales[[#This Row],[Number of Users]]-Sales[[#This Row],[Licenses Bought]]&lt;0,0,Sales[[#This Row],[Number of Users]]-Sales[[#This Row],[Licenses Bought]])</f>
        <v>1</v>
      </c>
      <c r="P1789" s="3">
        <f>IF(Sales[[#This Row],[Sales Month]]=MAX(Sales[Sales Month]),Sales[[#This Row],[Upsell $ Per Non-Paying User]]*Sales[[#This Row],[Non-Paying Users]],0)</f>
        <v>0</v>
      </c>
      <c r="Q1789" t="str">
        <f>_xlfn.IFS(Sales[[#This Row],[Current Upsell $]]=0," ",Sales[[#This Row],[Current Upsell $]]&gt;=400,"High",Sales[[#This Row],[Current Upsell $]]&gt;=100,"Medium",Sales[[#This Row],[Current Upsell $]]&lt;100,"Low")</f>
        <v xml:space="preserve"> </v>
      </c>
      <c r="R1789" t="str">
        <f>IF(Sales[[#This Row],[Current Upsell $]]&gt;0,_xlfn.TEXTJOIN(" ",FALSE,Sales[[#This Row],[Subscription Type]],Sales[[#This Row],[Upsell Priority]],TEXT(Sales[[#This Row],[Current Upsell $]],"$#")),"")</f>
        <v/>
      </c>
    </row>
    <row r="1790" spans="1:18" x14ac:dyDescent="0.25">
      <c r="A1790">
        <v>100057</v>
      </c>
      <c r="B1790" t="s">
        <v>0</v>
      </c>
      <c r="D1790" s="1"/>
      <c r="E1790" s="1"/>
      <c r="F1790">
        <v>56</v>
      </c>
      <c r="G1790">
        <v>77</v>
      </c>
      <c r="H1790" s="1">
        <v>44013</v>
      </c>
      <c r="I1790" s="1">
        <v>44378</v>
      </c>
      <c r="J1790">
        <v>12</v>
      </c>
      <c r="K1790">
        <v>0</v>
      </c>
      <c r="L1790" s="1">
        <v>44075</v>
      </c>
      <c r="M1790">
        <v>560</v>
      </c>
      <c r="N1790" s="11">
        <f>_xlfn.SWITCH(Sales[[#This Row],[Subscription Type]],"Basic",10,"Premium",10,"Business",25,"Enterprise",27)</f>
        <v>10</v>
      </c>
      <c r="O1790">
        <f>IF(Sales[[#This Row],[Number of Users]]-Sales[[#This Row],[Licenses Bought]]&lt;0,0,Sales[[#This Row],[Number of Users]]-Sales[[#This Row],[Licenses Bought]])</f>
        <v>21</v>
      </c>
      <c r="P1790" s="3">
        <f>IF(Sales[[#This Row],[Sales Month]]=MAX(Sales[Sales Month]),Sales[[#This Row],[Upsell $ Per Non-Paying User]]*Sales[[#This Row],[Non-Paying Users]],0)</f>
        <v>0</v>
      </c>
      <c r="Q1790" t="str">
        <f>_xlfn.IFS(Sales[[#This Row],[Current Upsell $]]=0," ",Sales[[#This Row],[Current Upsell $]]&gt;=400,"High",Sales[[#This Row],[Current Upsell $]]&gt;=100,"Medium",Sales[[#This Row],[Current Upsell $]]&lt;100,"Low")</f>
        <v xml:space="preserve"> </v>
      </c>
      <c r="R1790" t="str">
        <f>IF(Sales[[#This Row],[Current Upsell $]]&gt;0,_xlfn.TEXTJOIN(" ",FALSE,Sales[[#This Row],[Subscription Type]],Sales[[#This Row],[Upsell Priority]],TEXT(Sales[[#This Row],[Current Upsell $]],"$#")),"")</f>
        <v/>
      </c>
    </row>
    <row r="1791" spans="1:18" x14ac:dyDescent="0.25">
      <c r="A1791">
        <v>100059</v>
      </c>
      <c r="B1791" t="s">
        <v>0</v>
      </c>
      <c r="D1791" s="1"/>
      <c r="E1791" s="1"/>
      <c r="F1791">
        <v>24</v>
      </c>
      <c r="G1791">
        <v>34</v>
      </c>
      <c r="H1791" s="1">
        <v>44013</v>
      </c>
      <c r="I1791" s="1">
        <v>44378</v>
      </c>
      <c r="J1791">
        <v>12</v>
      </c>
      <c r="K1791">
        <v>0</v>
      </c>
      <c r="L1791" s="1">
        <v>44075</v>
      </c>
      <c r="M1791">
        <v>240</v>
      </c>
      <c r="N1791" s="11">
        <f>_xlfn.SWITCH(Sales[[#This Row],[Subscription Type]],"Basic",10,"Premium",10,"Business",25,"Enterprise",27)</f>
        <v>10</v>
      </c>
      <c r="O1791">
        <f>IF(Sales[[#This Row],[Number of Users]]-Sales[[#This Row],[Licenses Bought]]&lt;0,0,Sales[[#This Row],[Number of Users]]-Sales[[#This Row],[Licenses Bought]])</f>
        <v>10</v>
      </c>
      <c r="P1791" s="3">
        <f>IF(Sales[[#This Row],[Sales Month]]=MAX(Sales[Sales Month]),Sales[[#This Row],[Upsell $ Per Non-Paying User]]*Sales[[#This Row],[Non-Paying Users]],0)</f>
        <v>0</v>
      </c>
      <c r="Q1791" t="str">
        <f>_xlfn.IFS(Sales[[#This Row],[Current Upsell $]]=0," ",Sales[[#This Row],[Current Upsell $]]&gt;=400,"High",Sales[[#This Row],[Current Upsell $]]&gt;=100,"Medium",Sales[[#This Row],[Current Upsell $]]&lt;100,"Low")</f>
        <v xml:space="preserve"> </v>
      </c>
      <c r="R1791" t="str">
        <f>IF(Sales[[#This Row],[Current Upsell $]]&gt;0,_xlfn.TEXTJOIN(" ",FALSE,Sales[[#This Row],[Subscription Type]],Sales[[#This Row],[Upsell Priority]],TEXT(Sales[[#This Row],[Current Upsell $]],"$#")),"")</f>
        <v/>
      </c>
    </row>
    <row r="1792" spans="1:18" x14ac:dyDescent="0.25">
      <c r="A1792">
        <v>100114</v>
      </c>
      <c r="B1792" t="s">
        <v>3</v>
      </c>
      <c r="D1792" s="1"/>
      <c r="E1792" s="1"/>
      <c r="F1792">
        <v>0</v>
      </c>
      <c r="G1792">
        <v>61</v>
      </c>
      <c r="H1792" s="1">
        <v>44075</v>
      </c>
      <c r="I1792" s="1">
        <v>44378</v>
      </c>
      <c r="J1792">
        <v>10</v>
      </c>
      <c r="K1792">
        <v>0</v>
      </c>
      <c r="L1792" s="1">
        <v>44075</v>
      </c>
      <c r="M1792">
        <v>0</v>
      </c>
      <c r="N1792" s="11">
        <f>_xlfn.SWITCH(Sales[[#This Row],[Subscription Type]],"Basic",10,"Premium",10,"Business",25,"Enterprise",27)</f>
        <v>10</v>
      </c>
      <c r="O1792">
        <f>IF(Sales[[#This Row],[Number of Users]]-Sales[[#This Row],[Licenses Bought]]&lt;0,0,Sales[[#This Row],[Number of Users]]-Sales[[#This Row],[Licenses Bought]])</f>
        <v>61</v>
      </c>
      <c r="P1792" s="3">
        <f>IF(Sales[[#This Row],[Sales Month]]=MAX(Sales[Sales Month]),Sales[[#This Row],[Upsell $ Per Non-Paying User]]*Sales[[#This Row],[Non-Paying Users]],0)</f>
        <v>0</v>
      </c>
      <c r="Q1792" t="str">
        <f>_xlfn.IFS(Sales[[#This Row],[Current Upsell $]]=0," ",Sales[[#This Row],[Current Upsell $]]&gt;=400,"High",Sales[[#This Row],[Current Upsell $]]&gt;=100,"Medium",Sales[[#This Row],[Current Upsell $]]&lt;100,"Low")</f>
        <v xml:space="preserve"> </v>
      </c>
      <c r="R1792" t="str">
        <f>IF(Sales[[#This Row],[Current Upsell $]]&gt;0,_xlfn.TEXTJOIN(" ",FALSE,Sales[[#This Row],[Subscription Type]],Sales[[#This Row],[Upsell Priority]],TEXT(Sales[[#This Row],[Current Upsell $]],"$#")),"")</f>
        <v/>
      </c>
    </row>
    <row r="1793" spans="1:18" x14ac:dyDescent="0.25">
      <c r="A1793">
        <v>100060</v>
      </c>
      <c r="B1793" t="s">
        <v>1</v>
      </c>
      <c r="D1793" s="1"/>
      <c r="E1793" s="1"/>
      <c r="F1793">
        <v>24</v>
      </c>
      <c r="G1793">
        <v>35</v>
      </c>
      <c r="H1793" s="1">
        <v>44013</v>
      </c>
      <c r="I1793" s="1">
        <v>44378</v>
      </c>
      <c r="J1793">
        <v>12</v>
      </c>
      <c r="K1793">
        <v>0</v>
      </c>
      <c r="L1793" s="1">
        <v>44075</v>
      </c>
      <c r="M1793">
        <v>600</v>
      </c>
      <c r="N1793" s="11">
        <f>_xlfn.SWITCH(Sales[[#This Row],[Subscription Type]],"Basic",10,"Premium",10,"Business",25,"Enterprise",27)</f>
        <v>25</v>
      </c>
      <c r="O1793">
        <f>IF(Sales[[#This Row],[Number of Users]]-Sales[[#This Row],[Licenses Bought]]&lt;0,0,Sales[[#This Row],[Number of Users]]-Sales[[#This Row],[Licenses Bought]])</f>
        <v>11</v>
      </c>
      <c r="P1793" s="3">
        <f>IF(Sales[[#This Row],[Sales Month]]=MAX(Sales[Sales Month]),Sales[[#This Row],[Upsell $ Per Non-Paying User]]*Sales[[#This Row],[Non-Paying Users]],0)</f>
        <v>0</v>
      </c>
      <c r="Q1793" t="str">
        <f>_xlfn.IFS(Sales[[#This Row],[Current Upsell $]]=0," ",Sales[[#This Row],[Current Upsell $]]&gt;=400,"High",Sales[[#This Row],[Current Upsell $]]&gt;=100,"Medium",Sales[[#This Row],[Current Upsell $]]&lt;100,"Low")</f>
        <v xml:space="preserve"> </v>
      </c>
      <c r="R1793" t="str">
        <f>IF(Sales[[#This Row],[Current Upsell $]]&gt;0,_xlfn.TEXTJOIN(" ",FALSE,Sales[[#This Row],[Subscription Type]],Sales[[#This Row],[Upsell Priority]],TEXT(Sales[[#This Row],[Current Upsell $]],"$#")),"")</f>
        <v/>
      </c>
    </row>
    <row r="1794" spans="1:18" x14ac:dyDescent="0.25">
      <c r="A1794">
        <v>100061</v>
      </c>
      <c r="B1794" t="s">
        <v>0</v>
      </c>
      <c r="D1794" s="1"/>
      <c r="E1794" s="1"/>
      <c r="F1794">
        <v>16</v>
      </c>
      <c r="G1794">
        <v>21</v>
      </c>
      <c r="H1794" s="1">
        <v>44013</v>
      </c>
      <c r="I1794" s="1">
        <v>44378</v>
      </c>
      <c r="J1794">
        <v>12</v>
      </c>
      <c r="K1794">
        <v>0</v>
      </c>
      <c r="L1794" s="1">
        <v>44075</v>
      </c>
      <c r="M1794">
        <v>160</v>
      </c>
      <c r="N1794" s="11">
        <f>_xlfn.SWITCH(Sales[[#This Row],[Subscription Type]],"Basic",10,"Premium",10,"Business",25,"Enterprise",27)</f>
        <v>10</v>
      </c>
      <c r="O1794">
        <f>IF(Sales[[#This Row],[Number of Users]]-Sales[[#This Row],[Licenses Bought]]&lt;0,0,Sales[[#This Row],[Number of Users]]-Sales[[#This Row],[Licenses Bought]])</f>
        <v>5</v>
      </c>
      <c r="P1794" s="3">
        <f>IF(Sales[[#This Row],[Sales Month]]=MAX(Sales[Sales Month]),Sales[[#This Row],[Upsell $ Per Non-Paying User]]*Sales[[#This Row],[Non-Paying Users]],0)</f>
        <v>0</v>
      </c>
      <c r="Q1794" t="str">
        <f>_xlfn.IFS(Sales[[#This Row],[Current Upsell $]]=0," ",Sales[[#This Row],[Current Upsell $]]&gt;=400,"High",Sales[[#This Row],[Current Upsell $]]&gt;=100,"Medium",Sales[[#This Row],[Current Upsell $]]&lt;100,"Low")</f>
        <v xml:space="preserve"> </v>
      </c>
      <c r="R1794" t="str">
        <f>IF(Sales[[#This Row],[Current Upsell $]]&gt;0,_xlfn.TEXTJOIN(" ",FALSE,Sales[[#This Row],[Subscription Type]],Sales[[#This Row],[Upsell Priority]],TEXT(Sales[[#This Row],[Current Upsell $]],"$#")),"")</f>
        <v/>
      </c>
    </row>
    <row r="1795" spans="1:18" x14ac:dyDescent="0.25">
      <c r="A1795">
        <v>100062</v>
      </c>
      <c r="B1795" t="s">
        <v>0</v>
      </c>
      <c r="D1795" s="1"/>
      <c r="E1795" s="1"/>
      <c r="F1795">
        <v>15</v>
      </c>
      <c r="G1795">
        <v>19</v>
      </c>
      <c r="H1795" s="1">
        <v>44013</v>
      </c>
      <c r="I1795" s="1">
        <v>44378</v>
      </c>
      <c r="J1795">
        <v>12</v>
      </c>
      <c r="K1795">
        <v>0</v>
      </c>
      <c r="L1795" s="1">
        <v>44075</v>
      </c>
      <c r="M1795">
        <v>150</v>
      </c>
      <c r="N1795" s="11">
        <f>_xlfn.SWITCH(Sales[[#This Row],[Subscription Type]],"Basic",10,"Premium",10,"Business",25,"Enterprise",27)</f>
        <v>10</v>
      </c>
      <c r="O1795">
        <f>IF(Sales[[#This Row],[Number of Users]]-Sales[[#This Row],[Licenses Bought]]&lt;0,0,Sales[[#This Row],[Number of Users]]-Sales[[#This Row],[Licenses Bought]])</f>
        <v>4</v>
      </c>
      <c r="P1795" s="3">
        <f>IF(Sales[[#This Row],[Sales Month]]=MAX(Sales[Sales Month]),Sales[[#This Row],[Upsell $ Per Non-Paying User]]*Sales[[#This Row],[Non-Paying Users]],0)</f>
        <v>0</v>
      </c>
      <c r="Q1795" t="str">
        <f>_xlfn.IFS(Sales[[#This Row],[Current Upsell $]]=0," ",Sales[[#This Row],[Current Upsell $]]&gt;=400,"High",Sales[[#This Row],[Current Upsell $]]&gt;=100,"Medium",Sales[[#This Row],[Current Upsell $]]&lt;100,"Low")</f>
        <v xml:space="preserve"> </v>
      </c>
      <c r="R1795" t="str">
        <f>IF(Sales[[#This Row],[Current Upsell $]]&gt;0,_xlfn.TEXTJOIN(" ",FALSE,Sales[[#This Row],[Subscription Type]],Sales[[#This Row],[Upsell Priority]],TEXT(Sales[[#This Row],[Current Upsell $]],"$#")),"")</f>
        <v/>
      </c>
    </row>
    <row r="1796" spans="1:18" x14ac:dyDescent="0.25">
      <c r="A1796">
        <v>100064</v>
      </c>
      <c r="B1796" t="s">
        <v>0</v>
      </c>
      <c r="F1796">
        <v>7</v>
      </c>
      <c r="G1796">
        <v>15</v>
      </c>
      <c r="H1796" s="1">
        <v>44013</v>
      </c>
      <c r="I1796" s="1">
        <v>44256</v>
      </c>
      <c r="J1796">
        <v>8</v>
      </c>
      <c r="K1796">
        <v>3</v>
      </c>
      <c r="L1796" s="1">
        <v>44075</v>
      </c>
      <c r="M1796">
        <v>70</v>
      </c>
      <c r="N1796" s="11">
        <f>_xlfn.SWITCH(Sales[[#This Row],[Subscription Type]],"Basic",10,"Premium",10,"Business",25,"Enterprise",27)</f>
        <v>10</v>
      </c>
      <c r="O1796">
        <f>IF(Sales[[#This Row],[Number of Users]]-Sales[[#This Row],[Licenses Bought]]&lt;0,0,Sales[[#This Row],[Number of Users]]-Sales[[#This Row],[Licenses Bought]])</f>
        <v>8</v>
      </c>
      <c r="P1796" s="3">
        <f>IF(Sales[[#This Row],[Sales Month]]=MAX(Sales[Sales Month]),Sales[[#This Row],[Upsell $ Per Non-Paying User]]*Sales[[#This Row],[Non-Paying Users]],0)</f>
        <v>0</v>
      </c>
      <c r="Q1796" t="str">
        <f>_xlfn.IFS(Sales[[#This Row],[Current Upsell $]]=0," ",Sales[[#This Row],[Current Upsell $]]&gt;=400,"High",Sales[[#This Row],[Current Upsell $]]&gt;=100,"Medium",Sales[[#This Row],[Current Upsell $]]&lt;100,"Low")</f>
        <v xml:space="preserve"> </v>
      </c>
      <c r="R1796" t="str">
        <f>IF(Sales[[#This Row],[Current Upsell $]]&gt;0,_xlfn.TEXTJOIN(" ",FALSE,Sales[[#This Row],[Subscription Type]],Sales[[#This Row],[Upsell Priority]],TEXT(Sales[[#This Row],[Current Upsell $]],"$#")),"")</f>
        <v/>
      </c>
    </row>
    <row r="1797" spans="1:18" x14ac:dyDescent="0.25">
      <c r="A1797">
        <v>100065</v>
      </c>
      <c r="B1797" t="s">
        <v>3</v>
      </c>
      <c r="F1797">
        <v>0</v>
      </c>
      <c r="G1797">
        <v>13</v>
      </c>
      <c r="H1797" s="1">
        <v>44013</v>
      </c>
      <c r="I1797" s="1">
        <v>44197</v>
      </c>
      <c r="J1797">
        <v>6</v>
      </c>
      <c r="K1797">
        <v>5</v>
      </c>
      <c r="L1797" s="1">
        <v>44075</v>
      </c>
      <c r="M1797">
        <v>0</v>
      </c>
      <c r="N1797" s="11">
        <f>_xlfn.SWITCH(Sales[[#This Row],[Subscription Type]],"Basic",10,"Premium",10,"Business",25,"Enterprise",27)</f>
        <v>10</v>
      </c>
      <c r="O1797">
        <f>IF(Sales[[#This Row],[Number of Users]]-Sales[[#This Row],[Licenses Bought]]&lt;0,0,Sales[[#This Row],[Number of Users]]-Sales[[#This Row],[Licenses Bought]])</f>
        <v>13</v>
      </c>
      <c r="P1797" s="3">
        <f>IF(Sales[[#This Row],[Sales Month]]=MAX(Sales[Sales Month]),Sales[[#This Row],[Upsell $ Per Non-Paying User]]*Sales[[#This Row],[Non-Paying Users]],0)</f>
        <v>0</v>
      </c>
      <c r="Q1797" t="str">
        <f>_xlfn.IFS(Sales[[#This Row],[Current Upsell $]]=0," ",Sales[[#This Row],[Current Upsell $]]&gt;=400,"High",Sales[[#This Row],[Current Upsell $]]&gt;=100,"Medium",Sales[[#This Row],[Current Upsell $]]&lt;100,"Low")</f>
        <v xml:space="preserve"> </v>
      </c>
      <c r="R1797" t="str">
        <f>IF(Sales[[#This Row],[Current Upsell $]]&gt;0,_xlfn.TEXTJOIN(" ",FALSE,Sales[[#This Row],[Subscription Type]],Sales[[#This Row],[Upsell Priority]],TEXT(Sales[[#This Row],[Current Upsell $]],"$#")),"")</f>
        <v/>
      </c>
    </row>
    <row r="1798" spans="1:18" x14ac:dyDescent="0.25">
      <c r="A1798">
        <v>100066</v>
      </c>
      <c r="B1798" t="s">
        <v>3</v>
      </c>
      <c r="F1798">
        <v>0</v>
      </c>
      <c r="G1798">
        <v>12</v>
      </c>
      <c r="H1798" s="1">
        <v>44013</v>
      </c>
      <c r="I1798" s="1">
        <v>44197</v>
      </c>
      <c r="J1798">
        <v>6</v>
      </c>
      <c r="K1798">
        <v>5</v>
      </c>
      <c r="L1798" s="1">
        <v>44075</v>
      </c>
      <c r="M1798">
        <v>0</v>
      </c>
      <c r="N1798" s="11">
        <f>_xlfn.SWITCH(Sales[[#This Row],[Subscription Type]],"Basic",10,"Premium",10,"Business",25,"Enterprise",27)</f>
        <v>10</v>
      </c>
      <c r="O1798">
        <f>IF(Sales[[#This Row],[Number of Users]]-Sales[[#This Row],[Licenses Bought]]&lt;0,0,Sales[[#This Row],[Number of Users]]-Sales[[#This Row],[Licenses Bought]])</f>
        <v>12</v>
      </c>
      <c r="P1798" s="3">
        <f>IF(Sales[[#This Row],[Sales Month]]=MAX(Sales[Sales Month]),Sales[[#This Row],[Upsell $ Per Non-Paying User]]*Sales[[#This Row],[Non-Paying Users]],0)</f>
        <v>0</v>
      </c>
      <c r="Q1798" t="str">
        <f>_xlfn.IFS(Sales[[#This Row],[Current Upsell $]]=0," ",Sales[[#This Row],[Current Upsell $]]&gt;=400,"High",Sales[[#This Row],[Current Upsell $]]&gt;=100,"Medium",Sales[[#This Row],[Current Upsell $]]&lt;100,"Low")</f>
        <v xml:space="preserve"> </v>
      </c>
      <c r="R1798" t="str">
        <f>IF(Sales[[#This Row],[Current Upsell $]]&gt;0,_xlfn.TEXTJOIN(" ",FALSE,Sales[[#This Row],[Subscription Type]],Sales[[#This Row],[Upsell Priority]],TEXT(Sales[[#This Row],[Current Upsell $]],"$#")),"")</f>
        <v/>
      </c>
    </row>
    <row r="1799" spans="1:18" x14ac:dyDescent="0.25">
      <c r="A1799">
        <v>100067</v>
      </c>
      <c r="B1799" t="s">
        <v>3</v>
      </c>
      <c r="F1799">
        <v>0</v>
      </c>
      <c r="G1799">
        <v>13</v>
      </c>
      <c r="H1799" s="1">
        <v>44013</v>
      </c>
      <c r="I1799" s="1">
        <v>44075</v>
      </c>
      <c r="J1799">
        <v>2</v>
      </c>
      <c r="K1799">
        <v>9</v>
      </c>
      <c r="L1799" s="1">
        <v>44075</v>
      </c>
      <c r="M1799">
        <v>0</v>
      </c>
      <c r="N1799" s="11">
        <f>_xlfn.SWITCH(Sales[[#This Row],[Subscription Type]],"Basic",10,"Premium",10,"Business",25,"Enterprise",27)</f>
        <v>10</v>
      </c>
      <c r="O1799">
        <f>IF(Sales[[#This Row],[Number of Users]]-Sales[[#This Row],[Licenses Bought]]&lt;0,0,Sales[[#This Row],[Number of Users]]-Sales[[#This Row],[Licenses Bought]])</f>
        <v>13</v>
      </c>
      <c r="P1799" s="3">
        <f>IF(Sales[[#This Row],[Sales Month]]=MAX(Sales[Sales Month]),Sales[[#This Row],[Upsell $ Per Non-Paying User]]*Sales[[#This Row],[Non-Paying Users]],0)</f>
        <v>0</v>
      </c>
      <c r="Q1799" t="str">
        <f>_xlfn.IFS(Sales[[#This Row],[Current Upsell $]]=0," ",Sales[[#This Row],[Current Upsell $]]&gt;=400,"High",Sales[[#This Row],[Current Upsell $]]&gt;=100,"Medium",Sales[[#This Row],[Current Upsell $]]&lt;100,"Low")</f>
        <v xml:space="preserve"> </v>
      </c>
      <c r="R1799" t="str">
        <f>IF(Sales[[#This Row],[Current Upsell $]]&gt;0,_xlfn.TEXTJOIN(" ",FALSE,Sales[[#This Row],[Subscription Type]],Sales[[#This Row],[Upsell Priority]],TEXT(Sales[[#This Row],[Current Upsell $]],"$#")),"")</f>
        <v/>
      </c>
    </row>
    <row r="1800" spans="1:18" x14ac:dyDescent="0.25">
      <c r="A1800">
        <v>100068</v>
      </c>
      <c r="B1800" t="s">
        <v>0</v>
      </c>
      <c r="F1800">
        <v>6</v>
      </c>
      <c r="G1800">
        <v>10</v>
      </c>
      <c r="H1800" s="1">
        <v>44013</v>
      </c>
      <c r="I1800" s="1">
        <v>44287</v>
      </c>
      <c r="J1800">
        <v>9</v>
      </c>
      <c r="K1800">
        <v>2</v>
      </c>
      <c r="L1800" s="1">
        <v>44075</v>
      </c>
      <c r="M1800">
        <v>60</v>
      </c>
      <c r="N1800" s="11">
        <f>_xlfn.SWITCH(Sales[[#This Row],[Subscription Type]],"Basic",10,"Premium",10,"Business",25,"Enterprise",27)</f>
        <v>10</v>
      </c>
      <c r="O1800">
        <f>IF(Sales[[#This Row],[Number of Users]]-Sales[[#This Row],[Licenses Bought]]&lt;0,0,Sales[[#This Row],[Number of Users]]-Sales[[#This Row],[Licenses Bought]])</f>
        <v>4</v>
      </c>
      <c r="P1800" s="3">
        <f>IF(Sales[[#This Row],[Sales Month]]=MAX(Sales[Sales Month]),Sales[[#This Row],[Upsell $ Per Non-Paying User]]*Sales[[#This Row],[Non-Paying Users]],0)</f>
        <v>0</v>
      </c>
      <c r="Q1800" t="str">
        <f>_xlfn.IFS(Sales[[#This Row],[Current Upsell $]]=0," ",Sales[[#This Row],[Current Upsell $]]&gt;=400,"High",Sales[[#This Row],[Current Upsell $]]&gt;=100,"Medium",Sales[[#This Row],[Current Upsell $]]&lt;100,"Low")</f>
        <v xml:space="preserve"> </v>
      </c>
      <c r="R1800" t="str">
        <f>IF(Sales[[#This Row],[Current Upsell $]]&gt;0,_xlfn.TEXTJOIN(" ",FALSE,Sales[[#This Row],[Subscription Type]],Sales[[#This Row],[Upsell Priority]],TEXT(Sales[[#This Row],[Current Upsell $]],"$#")),"")</f>
        <v/>
      </c>
    </row>
    <row r="1801" spans="1:18" x14ac:dyDescent="0.25">
      <c r="A1801">
        <v>100069</v>
      </c>
      <c r="B1801" t="s">
        <v>3</v>
      </c>
      <c r="F1801">
        <v>0</v>
      </c>
      <c r="G1801">
        <v>9</v>
      </c>
      <c r="H1801" s="1">
        <v>44013</v>
      </c>
      <c r="I1801" s="1">
        <v>44348</v>
      </c>
      <c r="J1801">
        <v>11</v>
      </c>
      <c r="K1801">
        <v>0</v>
      </c>
      <c r="L1801" s="1">
        <v>44075</v>
      </c>
      <c r="M1801">
        <v>0</v>
      </c>
      <c r="N1801" s="11">
        <f>_xlfn.SWITCH(Sales[[#This Row],[Subscription Type]],"Basic",10,"Premium",10,"Business",25,"Enterprise",27)</f>
        <v>10</v>
      </c>
      <c r="O1801">
        <f>IF(Sales[[#This Row],[Number of Users]]-Sales[[#This Row],[Licenses Bought]]&lt;0,0,Sales[[#This Row],[Number of Users]]-Sales[[#This Row],[Licenses Bought]])</f>
        <v>9</v>
      </c>
      <c r="P1801" s="3">
        <f>IF(Sales[[#This Row],[Sales Month]]=MAX(Sales[Sales Month]),Sales[[#This Row],[Upsell $ Per Non-Paying User]]*Sales[[#This Row],[Non-Paying Users]],0)</f>
        <v>0</v>
      </c>
      <c r="Q1801" t="str">
        <f>_xlfn.IFS(Sales[[#This Row],[Current Upsell $]]=0," ",Sales[[#This Row],[Current Upsell $]]&gt;=400,"High",Sales[[#This Row],[Current Upsell $]]&gt;=100,"Medium",Sales[[#This Row],[Current Upsell $]]&lt;100,"Low")</f>
        <v xml:space="preserve"> </v>
      </c>
      <c r="R1801" t="str">
        <f>IF(Sales[[#This Row],[Current Upsell $]]&gt;0,_xlfn.TEXTJOIN(" ",FALSE,Sales[[#This Row],[Subscription Type]],Sales[[#This Row],[Upsell Priority]],TEXT(Sales[[#This Row],[Current Upsell $]],"$#")),"")</f>
        <v/>
      </c>
    </row>
    <row r="1802" spans="1:18" x14ac:dyDescent="0.25">
      <c r="A1802">
        <v>100070</v>
      </c>
      <c r="B1802" t="s">
        <v>3</v>
      </c>
      <c r="F1802">
        <v>0</v>
      </c>
      <c r="G1802">
        <v>8</v>
      </c>
      <c r="H1802" s="1">
        <v>44013</v>
      </c>
      <c r="I1802" s="1">
        <v>44348</v>
      </c>
      <c r="J1802">
        <v>11</v>
      </c>
      <c r="K1802">
        <v>0</v>
      </c>
      <c r="L1802" s="1">
        <v>44075</v>
      </c>
      <c r="M1802">
        <v>0</v>
      </c>
      <c r="N1802" s="11">
        <f>_xlfn.SWITCH(Sales[[#This Row],[Subscription Type]],"Basic",10,"Premium",10,"Business",25,"Enterprise",27)</f>
        <v>10</v>
      </c>
      <c r="O1802">
        <f>IF(Sales[[#This Row],[Number of Users]]-Sales[[#This Row],[Licenses Bought]]&lt;0,0,Sales[[#This Row],[Number of Users]]-Sales[[#This Row],[Licenses Bought]])</f>
        <v>8</v>
      </c>
      <c r="P1802" s="3">
        <f>IF(Sales[[#This Row],[Sales Month]]=MAX(Sales[Sales Month]),Sales[[#This Row],[Upsell $ Per Non-Paying User]]*Sales[[#This Row],[Non-Paying Users]],0)</f>
        <v>0</v>
      </c>
      <c r="Q1802" t="str">
        <f>_xlfn.IFS(Sales[[#This Row],[Current Upsell $]]=0," ",Sales[[#This Row],[Current Upsell $]]&gt;=400,"High",Sales[[#This Row],[Current Upsell $]]&gt;=100,"Medium",Sales[[#This Row],[Current Upsell $]]&lt;100,"Low")</f>
        <v xml:space="preserve"> </v>
      </c>
      <c r="R1802" t="str">
        <f>IF(Sales[[#This Row],[Current Upsell $]]&gt;0,_xlfn.TEXTJOIN(" ",FALSE,Sales[[#This Row],[Subscription Type]],Sales[[#This Row],[Upsell Priority]],TEXT(Sales[[#This Row],[Current Upsell $]],"$#")),"")</f>
        <v/>
      </c>
    </row>
    <row r="1803" spans="1:18" x14ac:dyDescent="0.25">
      <c r="A1803">
        <v>100071</v>
      </c>
      <c r="B1803" t="s">
        <v>3</v>
      </c>
      <c r="F1803">
        <v>0</v>
      </c>
      <c r="G1803">
        <v>8</v>
      </c>
      <c r="H1803" s="1">
        <v>44013</v>
      </c>
      <c r="I1803" s="1">
        <v>44348</v>
      </c>
      <c r="J1803">
        <v>11</v>
      </c>
      <c r="K1803">
        <v>0</v>
      </c>
      <c r="L1803" s="1">
        <v>44075</v>
      </c>
      <c r="M1803">
        <v>0</v>
      </c>
      <c r="N1803" s="11">
        <f>_xlfn.SWITCH(Sales[[#This Row],[Subscription Type]],"Basic",10,"Premium",10,"Business",25,"Enterprise",27)</f>
        <v>10</v>
      </c>
      <c r="O1803">
        <f>IF(Sales[[#This Row],[Number of Users]]-Sales[[#This Row],[Licenses Bought]]&lt;0,0,Sales[[#This Row],[Number of Users]]-Sales[[#This Row],[Licenses Bought]])</f>
        <v>8</v>
      </c>
      <c r="P1803" s="3">
        <f>IF(Sales[[#This Row],[Sales Month]]=MAX(Sales[Sales Month]),Sales[[#This Row],[Upsell $ Per Non-Paying User]]*Sales[[#This Row],[Non-Paying Users]],0)</f>
        <v>0</v>
      </c>
      <c r="Q1803" t="str">
        <f>_xlfn.IFS(Sales[[#This Row],[Current Upsell $]]=0," ",Sales[[#This Row],[Current Upsell $]]&gt;=400,"High",Sales[[#This Row],[Current Upsell $]]&gt;=100,"Medium",Sales[[#This Row],[Current Upsell $]]&lt;100,"Low")</f>
        <v xml:space="preserve"> </v>
      </c>
      <c r="R1803" t="str">
        <f>IF(Sales[[#This Row],[Current Upsell $]]&gt;0,_xlfn.TEXTJOIN(" ",FALSE,Sales[[#This Row],[Subscription Type]],Sales[[#This Row],[Upsell Priority]],TEXT(Sales[[#This Row],[Current Upsell $]],"$#")),"")</f>
        <v/>
      </c>
    </row>
    <row r="1804" spans="1:18" x14ac:dyDescent="0.25">
      <c r="A1804">
        <v>100072</v>
      </c>
      <c r="B1804" t="s">
        <v>3</v>
      </c>
      <c r="F1804">
        <v>0</v>
      </c>
      <c r="G1804">
        <v>3</v>
      </c>
      <c r="H1804" s="1">
        <v>44013</v>
      </c>
      <c r="I1804" s="1">
        <v>44256</v>
      </c>
      <c r="J1804">
        <v>8</v>
      </c>
      <c r="K1804">
        <v>3</v>
      </c>
      <c r="L1804" s="1">
        <v>44075</v>
      </c>
      <c r="M1804">
        <v>0</v>
      </c>
      <c r="N1804" s="11">
        <f>_xlfn.SWITCH(Sales[[#This Row],[Subscription Type]],"Basic",10,"Premium",10,"Business",25,"Enterprise",27)</f>
        <v>10</v>
      </c>
      <c r="O1804">
        <f>IF(Sales[[#This Row],[Number of Users]]-Sales[[#This Row],[Licenses Bought]]&lt;0,0,Sales[[#This Row],[Number of Users]]-Sales[[#This Row],[Licenses Bought]])</f>
        <v>3</v>
      </c>
      <c r="P1804" s="3">
        <f>IF(Sales[[#This Row],[Sales Month]]=MAX(Sales[Sales Month]),Sales[[#This Row],[Upsell $ Per Non-Paying User]]*Sales[[#This Row],[Non-Paying Users]],0)</f>
        <v>0</v>
      </c>
      <c r="Q1804" t="str">
        <f>_xlfn.IFS(Sales[[#This Row],[Current Upsell $]]=0," ",Sales[[#This Row],[Current Upsell $]]&gt;=400,"High",Sales[[#This Row],[Current Upsell $]]&gt;=100,"Medium",Sales[[#This Row],[Current Upsell $]]&lt;100,"Low")</f>
        <v xml:space="preserve"> </v>
      </c>
      <c r="R1804" t="str">
        <f>IF(Sales[[#This Row],[Current Upsell $]]&gt;0,_xlfn.TEXTJOIN(" ",FALSE,Sales[[#This Row],[Subscription Type]],Sales[[#This Row],[Upsell Priority]],TEXT(Sales[[#This Row],[Current Upsell $]],"$#")),"")</f>
        <v/>
      </c>
    </row>
    <row r="1805" spans="1:18" x14ac:dyDescent="0.25">
      <c r="A1805">
        <v>100073</v>
      </c>
      <c r="B1805" t="s">
        <v>3</v>
      </c>
      <c r="F1805">
        <v>0</v>
      </c>
      <c r="G1805">
        <v>3</v>
      </c>
      <c r="H1805" s="1">
        <v>44013</v>
      </c>
      <c r="I1805" s="1">
        <v>44378</v>
      </c>
      <c r="J1805">
        <v>12</v>
      </c>
      <c r="K1805">
        <v>0</v>
      </c>
      <c r="L1805" s="1">
        <v>44075</v>
      </c>
      <c r="M1805">
        <v>0</v>
      </c>
      <c r="N1805" s="11">
        <f>_xlfn.SWITCH(Sales[[#This Row],[Subscription Type]],"Basic",10,"Premium",10,"Business",25,"Enterprise",27)</f>
        <v>10</v>
      </c>
      <c r="O1805">
        <f>IF(Sales[[#This Row],[Number of Users]]-Sales[[#This Row],[Licenses Bought]]&lt;0,0,Sales[[#This Row],[Number of Users]]-Sales[[#This Row],[Licenses Bought]])</f>
        <v>3</v>
      </c>
      <c r="P1805" s="3">
        <f>IF(Sales[[#This Row],[Sales Month]]=MAX(Sales[Sales Month]),Sales[[#This Row],[Upsell $ Per Non-Paying User]]*Sales[[#This Row],[Non-Paying Users]],0)</f>
        <v>0</v>
      </c>
      <c r="Q1805" t="str">
        <f>_xlfn.IFS(Sales[[#This Row],[Current Upsell $]]=0," ",Sales[[#This Row],[Current Upsell $]]&gt;=400,"High",Sales[[#This Row],[Current Upsell $]]&gt;=100,"Medium",Sales[[#This Row],[Current Upsell $]]&lt;100,"Low")</f>
        <v xml:space="preserve"> </v>
      </c>
      <c r="R1805" t="str">
        <f>IF(Sales[[#This Row],[Current Upsell $]]&gt;0,_xlfn.TEXTJOIN(" ",FALSE,Sales[[#This Row],[Subscription Type]],Sales[[#This Row],[Upsell Priority]],TEXT(Sales[[#This Row],[Current Upsell $]],"$#")),"")</f>
        <v/>
      </c>
    </row>
    <row r="1806" spans="1:18" x14ac:dyDescent="0.25">
      <c r="A1806">
        <v>100074</v>
      </c>
      <c r="B1806" t="s">
        <v>0</v>
      </c>
      <c r="D1806" s="1"/>
      <c r="E1806" s="1"/>
      <c r="F1806">
        <v>2</v>
      </c>
      <c r="G1806">
        <v>3</v>
      </c>
      <c r="H1806" s="1">
        <v>44013</v>
      </c>
      <c r="I1806" s="1">
        <v>44378</v>
      </c>
      <c r="J1806">
        <v>12</v>
      </c>
      <c r="K1806">
        <v>0</v>
      </c>
      <c r="L1806" s="1">
        <v>44075</v>
      </c>
      <c r="M1806">
        <v>20</v>
      </c>
      <c r="N1806" s="11">
        <f>_xlfn.SWITCH(Sales[[#This Row],[Subscription Type]],"Basic",10,"Premium",10,"Business",25,"Enterprise",27)</f>
        <v>10</v>
      </c>
      <c r="O1806">
        <f>IF(Sales[[#This Row],[Number of Users]]-Sales[[#This Row],[Licenses Bought]]&lt;0,0,Sales[[#This Row],[Number of Users]]-Sales[[#This Row],[Licenses Bought]])</f>
        <v>1</v>
      </c>
      <c r="P1806" s="3">
        <f>IF(Sales[[#This Row],[Sales Month]]=MAX(Sales[Sales Month]),Sales[[#This Row],[Upsell $ Per Non-Paying User]]*Sales[[#This Row],[Non-Paying Users]],0)</f>
        <v>0</v>
      </c>
      <c r="Q1806" t="str">
        <f>_xlfn.IFS(Sales[[#This Row],[Current Upsell $]]=0," ",Sales[[#This Row],[Current Upsell $]]&gt;=400,"High",Sales[[#This Row],[Current Upsell $]]&gt;=100,"Medium",Sales[[#This Row],[Current Upsell $]]&lt;100,"Low")</f>
        <v xml:space="preserve"> </v>
      </c>
      <c r="R1806" t="str">
        <f>IF(Sales[[#This Row],[Current Upsell $]]&gt;0,_xlfn.TEXTJOIN(" ",FALSE,Sales[[#This Row],[Subscription Type]],Sales[[#This Row],[Upsell Priority]],TEXT(Sales[[#This Row],[Current Upsell $]],"$#")),"")</f>
        <v/>
      </c>
    </row>
    <row r="1807" spans="1:18" x14ac:dyDescent="0.25">
      <c r="A1807">
        <v>100075</v>
      </c>
      <c r="B1807" t="s">
        <v>0</v>
      </c>
      <c r="F1807">
        <v>1</v>
      </c>
      <c r="G1807">
        <v>2</v>
      </c>
      <c r="H1807" s="1">
        <v>44013</v>
      </c>
      <c r="I1807" s="1">
        <v>44105</v>
      </c>
      <c r="J1807">
        <v>3</v>
      </c>
      <c r="K1807">
        <v>8</v>
      </c>
      <c r="L1807" s="1">
        <v>44075</v>
      </c>
      <c r="M1807">
        <v>10</v>
      </c>
      <c r="N1807" s="11">
        <f>_xlfn.SWITCH(Sales[[#This Row],[Subscription Type]],"Basic",10,"Premium",10,"Business",25,"Enterprise",27)</f>
        <v>10</v>
      </c>
      <c r="O1807">
        <f>IF(Sales[[#This Row],[Number of Users]]-Sales[[#This Row],[Licenses Bought]]&lt;0,0,Sales[[#This Row],[Number of Users]]-Sales[[#This Row],[Licenses Bought]])</f>
        <v>1</v>
      </c>
      <c r="P1807" s="3">
        <f>IF(Sales[[#This Row],[Sales Month]]=MAX(Sales[Sales Month]),Sales[[#This Row],[Upsell $ Per Non-Paying User]]*Sales[[#This Row],[Non-Paying Users]],0)</f>
        <v>0</v>
      </c>
      <c r="Q1807" t="str">
        <f>_xlfn.IFS(Sales[[#This Row],[Current Upsell $]]=0," ",Sales[[#This Row],[Current Upsell $]]&gt;=400,"High",Sales[[#This Row],[Current Upsell $]]&gt;=100,"Medium",Sales[[#This Row],[Current Upsell $]]&lt;100,"Low")</f>
        <v xml:space="preserve"> </v>
      </c>
      <c r="R1807" t="str">
        <f>IF(Sales[[#This Row],[Current Upsell $]]&gt;0,_xlfn.TEXTJOIN(" ",FALSE,Sales[[#This Row],[Subscription Type]],Sales[[#This Row],[Upsell Priority]],TEXT(Sales[[#This Row],[Current Upsell $]],"$#")),"")</f>
        <v/>
      </c>
    </row>
    <row r="1808" spans="1:18" x14ac:dyDescent="0.25">
      <c r="A1808">
        <v>100076</v>
      </c>
      <c r="B1808" t="s">
        <v>3</v>
      </c>
      <c r="F1808">
        <v>0</v>
      </c>
      <c r="G1808">
        <v>2</v>
      </c>
      <c r="H1808" s="1">
        <v>44013</v>
      </c>
      <c r="I1808" s="1">
        <v>44317</v>
      </c>
      <c r="J1808">
        <v>10</v>
      </c>
      <c r="K1808">
        <v>1</v>
      </c>
      <c r="L1808" s="1">
        <v>44075</v>
      </c>
      <c r="M1808">
        <v>0</v>
      </c>
      <c r="N1808" s="11">
        <f>_xlfn.SWITCH(Sales[[#This Row],[Subscription Type]],"Basic",10,"Premium",10,"Business",25,"Enterprise",27)</f>
        <v>10</v>
      </c>
      <c r="O1808">
        <f>IF(Sales[[#This Row],[Number of Users]]-Sales[[#This Row],[Licenses Bought]]&lt;0,0,Sales[[#This Row],[Number of Users]]-Sales[[#This Row],[Licenses Bought]])</f>
        <v>2</v>
      </c>
      <c r="P1808" s="3">
        <f>IF(Sales[[#This Row],[Sales Month]]=MAX(Sales[Sales Month]),Sales[[#This Row],[Upsell $ Per Non-Paying User]]*Sales[[#This Row],[Non-Paying Users]],0)</f>
        <v>0</v>
      </c>
      <c r="Q1808" t="str">
        <f>_xlfn.IFS(Sales[[#This Row],[Current Upsell $]]=0," ",Sales[[#This Row],[Current Upsell $]]&gt;=400,"High",Sales[[#This Row],[Current Upsell $]]&gt;=100,"Medium",Sales[[#This Row],[Current Upsell $]]&lt;100,"Low")</f>
        <v xml:space="preserve"> </v>
      </c>
      <c r="R1808" t="str">
        <f>IF(Sales[[#This Row],[Current Upsell $]]&gt;0,_xlfn.TEXTJOIN(" ",FALSE,Sales[[#This Row],[Subscription Type]],Sales[[#This Row],[Upsell Priority]],TEXT(Sales[[#This Row],[Current Upsell $]],"$#")),"")</f>
        <v/>
      </c>
    </row>
    <row r="1809" spans="1:18" x14ac:dyDescent="0.25">
      <c r="A1809">
        <v>100077</v>
      </c>
      <c r="B1809" t="s">
        <v>3</v>
      </c>
      <c r="F1809">
        <v>0</v>
      </c>
      <c r="G1809">
        <v>2</v>
      </c>
      <c r="H1809" s="1">
        <v>44013</v>
      </c>
      <c r="I1809" s="1">
        <v>44317</v>
      </c>
      <c r="J1809">
        <v>10</v>
      </c>
      <c r="K1809">
        <v>1</v>
      </c>
      <c r="L1809" s="1">
        <v>44075</v>
      </c>
      <c r="M1809">
        <v>0</v>
      </c>
      <c r="N1809" s="11">
        <f>_xlfn.SWITCH(Sales[[#This Row],[Subscription Type]],"Basic",10,"Premium",10,"Business",25,"Enterprise",27)</f>
        <v>10</v>
      </c>
      <c r="O1809">
        <f>IF(Sales[[#This Row],[Number of Users]]-Sales[[#This Row],[Licenses Bought]]&lt;0,0,Sales[[#This Row],[Number of Users]]-Sales[[#This Row],[Licenses Bought]])</f>
        <v>2</v>
      </c>
      <c r="P1809" s="3">
        <f>IF(Sales[[#This Row],[Sales Month]]=MAX(Sales[Sales Month]),Sales[[#This Row],[Upsell $ Per Non-Paying User]]*Sales[[#This Row],[Non-Paying Users]],0)</f>
        <v>0</v>
      </c>
      <c r="Q1809" t="str">
        <f>_xlfn.IFS(Sales[[#This Row],[Current Upsell $]]=0," ",Sales[[#This Row],[Current Upsell $]]&gt;=400,"High",Sales[[#This Row],[Current Upsell $]]&gt;=100,"Medium",Sales[[#This Row],[Current Upsell $]]&lt;100,"Low")</f>
        <v xml:space="preserve"> </v>
      </c>
      <c r="R1809" t="str">
        <f>IF(Sales[[#This Row],[Current Upsell $]]&gt;0,_xlfn.TEXTJOIN(" ",FALSE,Sales[[#This Row],[Subscription Type]],Sales[[#This Row],[Upsell Priority]],TEXT(Sales[[#This Row],[Current Upsell $]],"$#")),"")</f>
        <v/>
      </c>
    </row>
    <row r="1810" spans="1:18" x14ac:dyDescent="0.25">
      <c r="A1810">
        <v>100078</v>
      </c>
      <c r="B1810" t="s">
        <v>3</v>
      </c>
      <c r="F1810">
        <v>0</v>
      </c>
      <c r="G1810">
        <v>2</v>
      </c>
      <c r="H1810" s="1">
        <v>44013</v>
      </c>
      <c r="I1810" s="1">
        <v>44075</v>
      </c>
      <c r="J1810">
        <v>2</v>
      </c>
      <c r="K1810">
        <v>9</v>
      </c>
      <c r="L1810" s="1">
        <v>44075</v>
      </c>
      <c r="M1810">
        <v>0</v>
      </c>
      <c r="N1810" s="11">
        <f>_xlfn.SWITCH(Sales[[#This Row],[Subscription Type]],"Basic",10,"Premium",10,"Business",25,"Enterprise",27)</f>
        <v>10</v>
      </c>
      <c r="O1810">
        <f>IF(Sales[[#This Row],[Number of Users]]-Sales[[#This Row],[Licenses Bought]]&lt;0,0,Sales[[#This Row],[Number of Users]]-Sales[[#This Row],[Licenses Bought]])</f>
        <v>2</v>
      </c>
      <c r="P1810" s="3">
        <f>IF(Sales[[#This Row],[Sales Month]]=MAX(Sales[Sales Month]),Sales[[#This Row],[Upsell $ Per Non-Paying User]]*Sales[[#This Row],[Non-Paying Users]],0)</f>
        <v>0</v>
      </c>
      <c r="Q1810" t="str">
        <f>_xlfn.IFS(Sales[[#This Row],[Current Upsell $]]=0," ",Sales[[#This Row],[Current Upsell $]]&gt;=400,"High",Sales[[#This Row],[Current Upsell $]]&gt;=100,"Medium",Sales[[#This Row],[Current Upsell $]]&lt;100,"Low")</f>
        <v xml:space="preserve"> </v>
      </c>
      <c r="R1810" t="str">
        <f>IF(Sales[[#This Row],[Current Upsell $]]&gt;0,_xlfn.TEXTJOIN(" ",FALSE,Sales[[#This Row],[Subscription Type]],Sales[[#This Row],[Upsell Priority]],TEXT(Sales[[#This Row],[Current Upsell $]],"$#")),"")</f>
        <v/>
      </c>
    </row>
    <row r="1811" spans="1:18" x14ac:dyDescent="0.25">
      <c r="A1811">
        <v>100079</v>
      </c>
      <c r="B1811" t="s">
        <v>0</v>
      </c>
      <c r="D1811" s="1"/>
      <c r="E1811" s="1"/>
      <c r="F1811">
        <v>1</v>
      </c>
      <c r="G1811">
        <v>2</v>
      </c>
      <c r="H1811" s="1">
        <v>44013</v>
      </c>
      <c r="I1811" s="1">
        <v>44378</v>
      </c>
      <c r="J1811">
        <v>12</v>
      </c>
      <c r="K1811">
        <v>0</v>
      </c>
      <c r="L1811" s="1">
        <v>44075</v>
      </c>
      <c r="M1811">
        <v>10</v>
      </c>
      <c r="N1811" s="11">
        <f>_xlfn.SWITCH(Sales[[#This Row],[Subscription Type]],"Basic",10,"Premium",10,"Business",25,"Enterprise",27)</f>
        <v>10</v>
      </c>
      <c r="O1811">
        <f>IF(Sales[[#This Row],[Number of Users]]-Sales[[#This Row],[Licenses Bought]]&lt;0,0,Sales[[#This Row],[Number of Users]]-Sales[[#This Row],[Licenses Bought]])</f>
        <v>1</v>
      </c>
      <c r="P1811" s="3">
        <f>IF(Sales[[#This Row],[Sales Month]]=MAX(Sales[Sales Month]),Sales[[#This Row],[Upsell $ Per Non-Paying User]]*Sales[[#This Row],[Non-Paying Users]],0)</f>
        <v>0</v>
      </c>
      <c r="Q1811" t="str">
        <f>_xlfn.IFS(Sales[[#This Row],[Current Upsell $]]=0," ",Sales[[#This Row],[Current Upsell $]]&gt;=400,"High",Sales[[#This Row],[Current Upsell $]]&gt;=100,"Medium",Sales[[#This Row],[Current Upsell $]]&lt;100,"Low")</f>
        <v xml:space="preserve"> </v>
      </c>
      <c r="R1811" t="str">
        <f>IF(Sales[[#This Row],[Current Upsell $]]&gt;0,_xlfn.TEXTJOIN(" ",FALSE,Sales[[#This Row],[Subscription Type]],Sales[[#This Row],[Upsell Priority]],TEXT(Sales[[#This Row],[Current Upsell $]],"$#")),"")</f>
        <v/>
      </c>
    </row>
    <row r="1812" spans="1:18" x14ac:dyDescent="0.25">
      <c r="A1812">
        <v>100080</v>
      </c>
      <c r="B1812" t="s">
        <v>0</v>
      </c>
      <c r="D1812" s="1"/>
      <c r="E1812" s="1"/>
      <c r="F1812">
        <v>1</v>
      </c>
      <c r="G1812">
        <v>2</v>
      </c>
      <c r="H1812" s="1">
        <v>44013</v>
      </c>
      <c r="I1812" s="1">
        <v>44378</v>
      </c>
      <c r="J1812">
        <v>12</v>
      </c>
      <c r="K1812">
        <v>0</v>
      </c>
      <c r="L1812" s="1">
        <v>44075</v>
      </c>
      <c r="M1812">
        <v>10</v>
      </c>
      <c r="N1812" s="11">
        <f>_xlfn.SWITCH(Sales[[#This Row],[Subscription Type]],"Basic",10,"Premium",10,"Business",25,"Enterprise",27)</f>
        <v>10</v>
      </c>
      <c r="O1812">
        <f>IF(Sales[[#This Row],[Number of Users]]-Sales[[#This Row],[Licenses Bought]]&lt;0,0,Sales[[#This Row],[Number of Users]]-Sales[[#This Row],[Licenses Bought]])</f>
        <v>1</v>
      </c>
      <c r="P1812" s="3">
        <f>IF(Sales[[#This Row],[Sales Month]]=MAX(Sales[Sales Month]),Sales[[#This Row],[Upsell $ Per Non-Paying User]]*Sales[[#This Row],[Non-Paying Users]],0)</f>
        <v>0</v>
      </c>
      <c r="Q1812" t="str">
        <f>_xlfn.IFS(Sales[[#This Row],[Current Upsell $]]=0," ",Sales[[#This Row],[Current Upsell $]]&gt;=400,"High",Sales[[#This Row],[Current Upsell $]]&gt;=100,"Medium",Sales[[#This Row],[Current Upsell $]]&lt;100,"Low")</f>
        <v xml:space="preserve"> </v>
      </c>
      <c r="R1812" t="str">
        <f>IF(Sales[[#This Row],[Current Upsell $]]&gt;0,_xlfn.TEXTJOIN(" ",FALSE,Sales[[#This Row],[Subscription Type]],Sales[[#This Row],[Upsell Priority]],TEXT(Sales[[#This Row],[Current Upsell $]],"$#")),"")</f>
        <v/>
      </c>
    </row>
    <row r="1813" spans="1:18" x14ac:dyDescent="0.25">
      <c r="A1813">
        <v>100081</v>
      </c>
      <c r="B1813" t="s">
        <v>0</v>
      </c>
      <c r="D1813" s="1"/>
      <c r="E1813" s="1"/>
      <c r="F1813">
        <v>10</v>
      </c>
      <c r="G1813">
        <v>37</v>
      </c>
      <c r="H1813" s="1">
        <v>44044</v>
      </c>
      <c r="I1813" s="1">
        <v>44378</v>
      </c>
      <c r="J1813">
        <v>11</v>
      </c>
      <c r="K1813">
        <v>0</v>
      </c>
      <c r="L1813" s="1">
        <v>44075</v>
      </c>
      <c r="M1813">
        <v>100</v>
      </c>
      <c r="N1813" s="11">
        <f>_xlfn.SWITCH(Sales[[#This Row],[Subscription Type]],"Basic",10,"Premium",10,"Business",25,"Enterprise",27)</f>
        <v>10</v>
      </c>
      <c r="O1813">
        <f>IF(Sales[[#This Row],[Number of Users]]-Sales[[#This Row],[Licenses Bought]]&lt;0,0,Sales[[#This Row],[Number of Users]]-Sales[[#This Row],[Licenses Bought]])</f>
        <v>27</v>
      </c>
      <c r="P1813" s="3">
        <f>IF(Sales[[#This Row],[Sales Month]]=MAX(Sales[Sales Month]),Sales[[#This Row],[Upsell $ Per Non-Paying User]]*Sales[[#This Row],[Non-Paying Users]],0)</f>
        <v>0</v>
      </c>
      <c r="Q1813" t="str">
        <f>_xlfn.IFS(Sales[[#This Row],[Current Upsell $]]=0," ",Sales[[#This Row],[Current Upsell $]]&gt;=400,"High",Sales[[#This Row],[Current Upsell $]]&gt;=100,"Medium",Sales[[#This Row],[Current Upsell $]]&lt;100,"Low")</f>
        <v xml:space="preserve"> </v>
      </c>
      <c r="R1813" t="str">
        <f>IF(Sales[[#This Row],[Current Upsell $]]&gt;0,_xlfn.TEXTJOIN(" ",FALSE,Sales[[#This Row],[Subscription Type]],Sales[[#This Row],[Upsell Priority]],TEXT(Sales[[#This Row],[Current Upsell $]],"$#")),"")</f>
        <v/>
      </c>
    </row>
    <row r="1814" spans="1:18" x14ac:dyDescent="0.25">
      <c r="A1814">
        <v>100082</v>
      </c>
      <c r="B1814" t="s">
        <v>0</v>
      </c>
      <c r="D1814" s="1"/>
      <c r="E1814" s="1"/>
      <c r="F1814">
        <v>13</v>
      </c>
      <c r="G1814">
        <v>35</v>
      </c>
      <c r="H1814" s="1">
        <v>44044</v>
      </c>
      <c r="I1814" s="1">
        <v>44378</v>
      </c>
      <c r="J1814">
        <v>11</v>
      </c>
      <c r="K1814">
        <v>0</v>
      </c>
      <c r="L1814" s="1">
        <v>44075</v>
      </c>
      <c r="M1814">
        <v>130</v>
      </c>
      <c r="N1814" s="11">
        <f>_xlfn.SWITCH(Sales[[#This Row],[Subscription Type]],"Basic",10,"Premium",10,"Business",25,"Enterprise",27)</f>
        <v>10</v>
      </c>
      <c r="O1814">
        <f>IF(Sales[[#This Row],[Number of Users]]-Sales[[#This Row],[Licenses Bought]]&lt;0,0,Sales[[#This Row],[Number of Users]]-Sales[[#This Row],[Licenses Bought]])</f>
        <v>22</v>
      </c>
      <c r="P1814" s="3">
        <f>IF(Sales[[#This Row],[Sales Month]]=MAX(Sales[Sales Month]),Sales[[#This Row],[Upsell $ Per Non-Paying User]]*Sales[[#This Row],[Non-Paying Users]],0)</f>
        <v>0</v>
      </c>
      <c r="Q1814" t="str">
        <f>_xlfn.IFS(Sales[[#This Row],[Current Upsell $]]=0," ",Sales[[#This Row],[Current Upsell $]]&gt;=400,"High",Sales[[#This Row],[Current Upsell $]]&gt;=100,"Medium",Sales[[#This Row],[Current Upsell $]]&lt;100,"Low")</f>
        <v xml:space="preserve"> </v>
      </c>
      <c r="R1814" t="str">
        <f>IF(Sales[[#This Row],[Current Upsell $]]&gt;0,_xlfn.TEXTJOIN(" ",FALSE,Sales[[#This Row],[Subscription Type]],Sales[[#This Row],[Upsell Priority]],TEXT(Sales[[#This Row],[Current Upsell $]],"$#")),"")</f>
        <v/>
      </c>
    </row>
    <row r="1815" spans="1:18" x14ac:dyDescent="0.25">
      <c r="A1815">
        <v>100083</v>
      </c>
      <c r="B1815" t="s">
        <v>0</v>
      </c>
      <c r="D1815" s="1"/>
      <c r="E1815" s="1"/>
      <c r="F1815">
        <v>8</v>
      </c>
      <c r="G1815">
        <v>34</v>
      </c>
      <c r="H1815" s="1">
        <v>44044</v>
      </c>
      <c r="I1815" s="1">
        <v>44378</v>
      </c>
      <c r="J1815">
        <v>11</v>
      </c>
      <c r="K1815">
        <v>0</v>
      </c>
      <c r="L1815" s="1">
        <v>44075</v>
      </c>
      <c r="M1815">
        <v>80</v>
      </c>
      <c r="N1815" s="11">
        <f>_xlfn.SWITCH(Sales[[#This Row],[Subscription Type]],"Basic",10,"Premium",10,"Business",25,"Enterprise",27)</f>
        <v>10</v>
      </c>
      <c r="O1815">
        <f>IF(Sales[[#This Row],[Number of Users]]-Sales[[#This Row],[Licenses Bought]]&lt;0,0,Sales[[#This Row],[Number of Users]]-Sales[[#This Row],[Licenses Bought]])</f>
        <v>26</v>
      </c>
      <c r="P1815" s="3">
        <f>IF(Sales[[#This Row],[Sales Month]]=MAX(Sales[Sales Month]),Sales[[#This Row],[Upsell $ Per Non-Paying User]]*Sales[[#This Row],[Non-Paying Users]],0)</f>
        <v>0</v>
      </c>
      <c r="Q1815" t="str">
        <f>_xlfn.IFS(Sales[[#This Row],[Current Upsell $]]=0," ",Sales[[#This Row],[Current Upsell $]]&gt;=400,"High",Sales[[#This Row],[Current Upsell $]]&gt;=100,"Medium",Sales[[#This Row],[Current Upsell $]]&lt;100,"Low")</f>
        <v xml:space="preserve"> </v>
      </c>
      <c r="R1815" t="str">
        <f>IF(Sales[[#This Row],[Current Upsell $]]&gt;0,_xlfn.TEXTJOIN(" ",FALSE,Sales[[#This Row],[Subscription Type]],Sales[[#This Row],[Upsell Priority]],TEXT(Sales[[#This Row],[Current Upsell $]],"$#")),"")</f>
        <v/>
      </c>
    </row>
    <row r="1816" spans="1:18" x14ac:dyDescent="0.25">
      <c r="A1816">
        <v>100084</v>
      </c>
      <c r="B1816" t="s">
        <v>0</v>
      </c>
      <c r="D1816" s="1"/>
      <c r="E1816" s="1"/>
      <c r="F1816">
        <v>8</v>
      </c>
      <c r="G1816">
        <v>28</v>
      </c>
      <c r="H1816" s="1">
        <v>44044</v>
      </c>
      <c r="I1816" s="1">
        <v>44378</v>
      </c>
      <c r="J1816">
        <v>11</v>
      </c>
      <c r="K1816">
        <v>0</v>
      </c>
      <c r="L1816" s="1">
        <v>44075</v>
      </c>
      <c r="M1816">
        <v>80</v>
      </c>
      <c r="N1816" s="11">
        <f>_xlfn.SWITCH(Sales[[#This Row],[Subscription Type]],"Basic",10,"Premium",10,"Business",25,"Enterprise",27)</f>
        <v>10</v>
      </c>
      <c r="O1816">
        <f>IF(Sales[[#This Row],[Number of Users]]-Sales[[#This Row],[Licenses Bought]]&lt;0,0,Sales[[#This Row],[Number of Users]]-Sales[[#This Row],[Licenses Bought]])</f>
        <v>20</v>
      </c>
      <c r="P1816" s="3">
        <f>IF(Sales[[#This Row],[Sales Month]]=MAX(Sales[Sales Month]),Sales[[#This Row],[Upsell $ Per Non-Paying User]]*Sales[[#This Row],[Non-Paying Users]],0)</f>
        <v>0</v>
      </c>
      <c r="Q1816" t="str">
        <f>_xlfn.IFS(Sales[[#This Row],[Current Upsell $]]=0," ",Sales[[#This Row],[Current Upsell $]]&gt;=400,"High",Sales[[#This Row],[Current Upsell $]]&gt;=100,"Medium",Sales[[#This Row],[Current Upsell $]]&lt;100,"Low")</f>
        <v xml:space="preserve"> </v>
      </c>
      <c r="R1816" t="str">
        <f>IF(Sales[[#This Row],[Current Upsell $]]&gt;0,_xlfn.TEXTJOIN(" ",FALSE,Sales[[#This Row],[Subscription Type]],Sales[[#This Row],[Upsell Priority]],TEXT(Sales[[#This Row],[Current Upsell $]],"$#")),"")</f>
        <v/>
      </c>
    </row>
    <row r="1817" spans="1:18" x14ac:dyDescent="0.25">
      <c r="A1817">
        <v>100085</v>
      </c>
      <c r="B1817" t="s">
        <v>0</v>
      </c>
      <c r="D1817" s="1"/>
      <c r="E1817" s="1"/>
      <c r="F1817">
        <v>13</v>
      </c>
      <c r="G1817">
        <v>22</v>
      </c>
      <c r="H1817" s="1">
        <v>44044</v>
      </c>
      <c r="I1817" s="1">
        <v>44378</v>
      </c>
      <c r="J1817">
        <v>11</v>
      </c>
      <c r="K1817">
        <v>0</v>
      </c>
      <c r="L1817" s="1">
        <v>44075</v>
      </c>
      <c r="M1817">
        <v>130</v>
      </c>
      <c r="N1817" s="11">
        <f>_xlfn.SWITCH(Sales[[#This Row],[Subscription Type]],"Basic",10,"Premium",10,"Business",25,"Enterprise",27)</f>
        <v>10</v>
      </c>
      <c r="O1817">
        <f>IF(Sales[[#This Row],[Number of Users]]-Sales[[#This Row],[Licenses Bought]]&lt;0,0,Sales[[#This Row],[Number of Users]]-Sales[[#This Row],[Licenses Bought]])</f>
        <v>9</v>
      </c>
      <c r="P1817" s="3">
        <f>IF(Sales[[#This Row],[Sales Month]]=MAX(Sales[Sales Month]),Sales[[#This Row],[Upsell $ Per Non-Paying User]]*Sales[[#This Row],[Non-Paying Users]],0)</f>
        <v>0</v>
      </c>
      <c r="Q1817" t="str">
        <f>_xlfn.IFS(Sales[[#This Row],[Current Upsell $]]=0," ",Sales[[#This Row],[Current Upsell $]]&gt;=400,"High",Sales[[#This Row],[Current Upsell $]]&gt;=100,"Medium",Sales[[#This Row],[Current Upsell $]]&lt;100,"Low")</f>
        <v xml:space="preserve"> </v>
      </c>
      <c r="R1817" t="str">
        <f>IF(Sales[[#This Row],[Current Upsell $]]&gt;0,_xlfn.TEXTJOIN(" ",FALSE,Sales[[#This Row],[Subscription Type]],Sales[[#This Row],[Upsell Priority]],TEXT(Sales[[#This Row],[Current Upsell $]],"$#")),"")</f>
        <v/>
      </c>
    </row>
    <row r="1818" spans="1:18" x14ac:dyDescent="0.25">
      <c r="A1818">
        <v>100087</v>
      </c>
      <c r="B1818" t="s">
        <v>0</v>
      </c>
      <c r="D1818" s="1"/>
      <c r="E1818" s="1"/>
      <c r="F1818">
        <v>15</v>
      </c>
      <c r="G1818">
        <v>28</v>
      </c>
      <c r="H1818" s="1">
        <v>44044</v>
      </c>
      <c r="I1818" s="1">
        <v>44378</v>
      </c>
      <c r="J1818">
        <v>11</v>
      </c>
      <c r="K1818">
        <v>0</v>
      </c>
      <c r="L1818" s="1">
        <v>44075</v>
      </c>
      <c r="M1818">
        <v>150</v>
      </c>
      <c r="N1818" s="11">
        <f>_xlfn.SWITCH(Sales[[#This Row],[Subscription Type]],"Basic",10,"Premium",10,"Business",25,"Enterprise",27)</f>
        <v>10</v>
      </c>
      <c r="O1818">
        <f>IF(Sales[[#This Row],[Number of Users]]-Sales[[#This Row],[Licenses Bought]]&lt;0,0,Sales[[#This Row],[Number of Users]]-Sales[[#This Row],[Licenses Bought]])</f>
        <v>13</v>
      </c>
      <c r="P1818" s="3">
        <f>IF(Sales[[#This Row],[Sales Month]]=MAX(Sales[Sales Month]),Sales[[#This Row],[Upsell $ Per Non-Paying User]]*Sales[[#This Row],[Non-Paying Users]],0)</f>
        <v>0</v>
      </c>
      <c r="Q1818" t="str">
        <f>_xlfn.IFS(Sales[[#This Row],[Current Upsell $]]=0," ",Sales[[#This Row],[Current Upsell $]]&gt;=400,"High",Sales[[#This Row],[Current Upsell $]]&gt;=100,"Medium",Sales[[#This Row],[Current Upsell $]]&lt;100,"Low")</f>
        <v xml:space="preserve"> </v>
      </c>
      <c r="R1818" t="str">
        <f>IF(Sales[[#This Row],[Current Upsell $]]&gt;0,_xlfn.TEXTJOIN(" ",FALSE,Sales[[#This Row],[Subscription Type]],Sales[[#This Row],[Upsell Priority]],TEXT(Sales[[#This Row],[Current Upsell $]],"$#")),"")</f>
        <v/>
      </c>
    </row>
    <row r="1819" spans="1:18" x14ac:dyDescent="0.25">
      <c r="A1819">
        <v>100088</v>
      </c>
      <c r="B1819" t="s">
        <v>3</v>
      </c>
      <c r="F1819">
        <v>0</v>
      </c>
      <c r="G1819">
        <v>19</v>
      </c>
      <c r="H1819" s="1">
        <v>44044</v>
      </c>
      <c r="I1819" s="1">
        <v>44317</v>
      </c>
      <c r="J1819">
        <v>9</v>
      </c>
      <c r="K1819">
        <v>1</v>
      </c>
      <c r="L1819" s="1">
        <v>44075</v>
      </c>
      <c r="M1819">
        <v>0</v>
      </c>
      <c r="N1819" s="11">
        <f>_xlfn.SWITCH(Sales[[#This Row],[Subscription Type]],"Basic",10,"Premium",10,"Business",25,"Enterprise",27)</f>
        <v>10</v>
      </c>
      <c r="O1819">
        <f>IF(Sales[[#This Row],[Number of Users]]-Sales[[#This Row],[Licenses Bought]]&lt;0,0,Sales[[#This Row],[Number of Users]]-Sales[[#This Row],[Licenses Bought]])</f>
        <v>19</v>
      </c>
      <c r="P1819" s="3">
        <f>IF(Sales[[#This Row],[Sales Month]]=MAX(Sales[Sales Month]),Sales[[#This Row],[Upsell $ Per Non-Paying User]]*Sales[[#This Row],[Non-Paying Users]],0)</f>
        <v>0</v>
      </c>
      <c r="Q1819" t="str">
        <f>_xlfn.IFS(Sales[[#This Row],[Current Upsell $]]=0," ",Sales[[#This Row],[Current Upsell $]]&gt;=400,"High",Sales[[#This Row],[Current Upsell $]]&gt;=100,"Medium",Sales[[#This Row],[Current Upsell $]]&lt;100,"Low")</f>
        <v xml:space="preserve"> </v>
      </c>
      <c r="R1819" t="str">
        <f>IF(Sales[[#This Row],[Current Upsell $]]&gt;0,_xlfn.TEXTJOIN(" ",FALSE,Sales[[#This Row],[Subscription Type]],Sales[[#This Row],[Upsell Priority]],TEXT(Sales[[#This Row],[Current Upsell $]],"$#")),"")</f>
        <v/>
      </c>
    </row>
    <row r="1820" spans="1:18" x14ac:dyDescent="0.25">
      <c r="A1820">
        <v>100089</v>
      </c>
      <c r="B1820" t="s">
        <v>0</v>
      </c>
      <c r="D1820" s="1"/>
      <c r="E1820" s="1"/>
      <c r="F1820">
        <v>8</v>
      </c>
      <c r="G1820">
        <v>19</v>
      </c>
      <c r="H1820" s="1">
        <v>44044</v>
      </c>
      <c r="I1820" s="1">
        <v>44378</v>
      </c>
      <c r="J1820">
        <v>11</v>
      </c>
      <c r="K1820">
        <v>0</v>
      </c>
      <c r="L1820" s="1">
        <v>44075</v>
      </c>
      <c r="M1820">
        <v>80</v>
      </c>
      <c r="N1820" s="11">
        <f>_xlfn.SWITCH(Sales[[#This Row],[Subscription Type]],"Basic",10,"Premium",10,"Business",25,"Enterprise",27)</f>
        <v>10</v>
      </c>
      <c r="O1820">
        <f>IF(Sales[[#This Row],[Number of Users]]-Sales[[#This Row],[Licenses Bought]]&lt;0,0,Sales[[#This Row],[Number of Users]]-Sales[[#This Row],[Licenses Bought]])</f>
        <v>11</v>
      </c>
      <c r="P1820" s="3">
        <f>IF(Sales[[#This Row],[Sales Month]]=MAX(Sales[Sales Month]),Sales[[#This Row],[Upsell $ Per Non-Paying User]]*Sales[[#This Row],[Non-Paying Users]],0)</f>
        <v>0</v>
      </c>
      <c r="Q1820" t="str">
        <f>_xlfn.IFS(Sales[[#This Row],[Current Upsell $]]=0," ",Sales[[#This Row],[Current Upsell $]]&gt;=400,"High",Sales[[#This Row],[Current Upsell $]]&gt;=100,"Medium",Sales[[#This Row],[Current Upsell $]]&lt;100,"Low")</f>
        <v xml:space="preserve"> </v>
      </c>
      <c r="R1820" t="str">
        <f>IF(Sales[[#This Row],[Current Upsell $]]&gt;0,_xlfn.TEXTJOIN(" ",FALSE,Sales[[#This Row],[Subscription Type]],Sales[[#This Row],[Upsell Priority]],TEXT(Sales[[#This Row],[Current Upsell $]],"$#")),"")</f>
        <v/>
      </c>
    </row>
    <row r="1821" spans="1:18" x14ac:dyDescent="0.25">
      <c r="A1821">
        <v>100090</v>
      </c>
      <c r="B1821" t="s">
        <v>3</v>
      </c>
      <c r="F1821">
        <v>0</v>
      </c>
      <c r="G1821">
        <v>9</v>
      </c>
      <c r="H1821" s="1">
        <v>44044</v>
      </c>
      <c r="I1821" s="1">
        <v>44075</v>
      </c>
      <c r="J1821">
        <v>1</v>
      </c>
      <c r="K1821">
        <v>9</v>
      </c>
      <c r="L1821" s="1">
        <v>44075</v>
      </c>
      <c r="M1821">
        <v>0</v>
      </c>
      <c r="N1821" s="11">
        <f>_xlfn.SWITCH(Sales[[#This Row],[Subscription Type]],"Basic",10,"Premium",10,"Business",25,"Enterprise",27)</f>
        <v>10</v>
      </c>
      <c r="O1821">
        <f>IF(Sales[[#This Row],[Number of Users]]-Sales[[#This Row],[Licenses Bought]]&lt;0,0,Sales[[#This Row],[Number of Users]]-Sales[[#This Row],[Licenses Bought]])</f>
        <v>9</v>
      </c>
      <c r="P1821" s="3">
        <f>IF(Sales[[#This Row],[Sales Month]]=MAX(Sales[Sales Month]),Sales[[#This Row],[Upsell $ Per Non-Paying User]]*Sales[[#This Row],[Non-Paying Users]],0)</f>
        <v>0</v>
      </c>
      <c r="Q1821" t="str">
        <f>_xlfn.IFS(Sales[[#This Row],[Current Upsell $]]=0," ",Sales[[#This Row],[Current Upsell $]]&gt;=400,"High",Sales[[#This Row],[Current Upsell $]]&gt;=100,"Medium",Sales[[#This Row],[Current Upsell $]]&lt;100,"Low")</f>
        <v xml:space="preserve"> </v>
      </c>
      <c r="R1821" t="str">
        <f>IF(Sales[[#This Row],[Current Upsell $]]&gt;0,_xlfn.TEXTJOIN(" ",FALSE,Sales[[#This Row],[Subscription Type]],Sales[[#This Row],[Upsell Priority]],TEXT(Sales[[#This Row],[Current Upsell $]],"$#")),"")</f>
        <v/>
      </c>
    </row>
    <row r="1822" spans="1:18" x14ac:dyDescent="0.25">
      <c r="A1822">
        <v>100091</v>
      </c>
      <c r="B1822" t="s">
        <v>3</v>
      </c>
      <c r="F1822">
        <v>0</v>
      </c>
      <c r="G1822">
        <v>10</v>
      </c>
      <c r="H1822" s="1">
        <v>44044</v>
      </c>
      <c r="I1822" s="1">
        <v>44378</v>
      </c>
      <c r="J1822">
        <v>11</v>
      </c>
      <c r="K1822">
        <v>0</v>
      </c>
      <c r="L1822" s="1">
        <v>44075</v>
      </c>
      <c r="M1822">
        <v>0</v>
      </c>
      <c r="N1822" s="11">
        <f>_xlfn.SWITCH(Sales[[#This Row],[Subscription Type]],"Basic",10,"Premium",10,"Business",25,"Enterprise",27)</f>
        <v>10</v>
      </c>
      <c r="O1822">
        <f>IF(Sales[[#This Row],[Number of Users]]-Sales[[#This Row],[Licenses Bought]]&lt;0,0,Sales[[#This Row],[Number of Users]]-Sales[[#This Row],[Licenses Bought]])</f>
        <v>10</v>
      </c>
      <c r="P1822" s="3">
        <f>IF(Sales[[#This Row],[Sales Month]]=MAX(Sales[Sales Month]),Sales[[#This Row],[Upsell $ Per Non-Paying User]]*Sales[[#This Row],[Non-Paying Users]],0)</f>
        <v>0</v>
      </c>
      <c r="Q1822" t="str">
        <f>_xlfn.IFS(Sales[[#This Row],[Current Upsell $]]=0," ",Sales[[#This Row],[Current Upsell $]]&gt;=400,"High",Sales[[#This Row],[Current Upsell $]]&gt;=100,"Medium",Sales[[#This Row],[Current Upsell $]]&lt;100,"Low")</f>
        <v xml:space="preserve"> </v>
      </c>
      <c r="R1822" t="str">
        <f>IF(Sales[[#This Row],[Current Upsell $]]&gt;0,_xlfn.TEXTJOIN(" ",FALSE,Sales[[#This Row],[Subscription Type]],Sales[[#This Row],[Upsell Priority]],TEXT(Sales[[#This Row],[Current Upsell $]],"$#")),"")</f>
        <v/>
      </c>
    </row>
    <row r="1823" spans="1:18" x14ac:dyDescent="0.25">
      <c r="A1823">
        <v>100092</v>
      </c>
      <c r="B1823" t="s">
        <v>0</v>
      </c>
      <c r="F1823">
        <v>6</v>
      </c>
      <c r="G1823">
        <v>8</v>
      </c>
      <c r="H1823" s="1">
        <v>44044</v>
      </c>
      <c r="I1823" s="1">
        <v>44317</v>
      </c>
      <c r="J1823">
        <v>9</v>
      </c>
      <c r="K1823">
        <v>1</v>
      </c>
      <c r="L1823" s="1">
        <v>44075</v>
      </c>
      <c r="M1823">
        <v>60</v>
      </c>
      <c r="N1823" s="11">
        <f>_xlfn.SWITCH(Sales[[#This Row],[Subscription Type]],"Basic",10,"Premium",10,"Business",25,"Enterprise",27)</f>
        <v>10</v>
      </c>
      <c r="O1823">
        <f>IF(Sales[[#This Row],[Number of Users]]-Sales[[#This Row],[Licenses Bought]]&lt;0,0,Sales[[#This Row],[Number of Users]]-Sales[[#This Row],[Licenses Bought]])</f>
        <v>2</v>
      </c>
      <c r="P1823" s="3">
        <f>IF(Sales[[#This Row],[Sales Month]]=MAX(Sales[Sales Month]),Sales[[#This Row],[Upsell $ Per Non-Paying User]]*Sales[[#This Row],[Non-Paying Users]],0)</f>
        <v>0</v>
      </c>
      <c r="Q1823" t="str">
        <f>_xlfn.IFS(Sales[[#This Row],[Current Upsell $]]=0," ",Sales[[#This Row],[Current Upsell $]]&gt;=400,"High",Sales[[#This Row],[Current Upsell $]]&gt;=100,"Medium",Sales[[#This Row],[Current Upsell $]]&lt;100,"Low")</f>
        <v xml:space="preserve"> </v>
      </c>
      <c r="R1823" t="str">
        <f>IF(Sales[[#This Row],[Current Upsell $]]&gt;0,_xlfn.TEXTJOIN(" ",FALSE,Sales[[#This Row],[Subscription Type]],Sales[[#This Row],[Upsell Priority]],TEXT(Sales[[#This Row],[Current Upsell $]],"$#")),"")</f>
        <v/>
      </c>
    </row>
    <row r="1824" spans="1:18" x14ac:dyDescent="0.25">
      <c r="A1824">
        <v>100093</v>
      </c>
      <c r="B1824" t="s">
        <v>3</v>
      </c>
      <c r="F1824">
        <v>0</v>
      </c>
      <c r="G1824">
        <v>7</v>
      </c>
      <c r="H1824" s="1">
        <v>44044</v>
      </c>
      <c r="I1824" s="1">
        <v>44197</v>
      </c>
      <c r="J1824">
        <v>5</v>
      </c>
      <c r="K1824">
        <v>5</v>
      </c>
      <c r="L1824" s="1">
        <v>44075</v>
      </c>
      <c r="M1824">
        <v>0</v>
      </c>
      <c r="N1824" s="11">
        <f>_xlfn.SWITCH(Sales[[#This Row],[Subscription Type]],"Basic",10,"Premium",10,"Business",25,"Enterprise",27)</f>
        <v>10</v>
      </c>
      <c r="O1824">
        <f>IF(Sales[[#This Row],[Number of Users]]-Sales[[#This Row],[Licenses Bought]]&lt;0,0,Sales[[#This Row],[Number of Users]]-Sales[[#This Row],[Licenses Bought]])</f>
        <v>7</v>
      </c>
      <c r="P1824" s="3">
        <f>IF(Sales[[#This Row],[Sales Month]]=MAX(Sales[Sales Month]),Sales[[#This Row],[Upsell $ Per Non-Paying User]]*Sales[[#This Row],[Non-Paying Users]],0)</f>
        <v>0</v>
      </c>
      <c r="Q1824" t="str">
        <f>_xlfn.IFS(Sales[[#This Row],[Current Upsell $]]=0," ",Sales[[#This Row],[Current Upsell $]]&gt;=400,"High",Sales[[#This Row],[Current Upsell $]]&gt;=100,"Medium",Sales[[#This Row],[Current Upsell $]]&lt;100,"Low")</f>
        <v xml:space="preserve"> </v>
      </c>
      <c r="R1824" t="str">
        <f>IF(Sales[[#This Row],[Current Upsell $]]&gt;0,_xlfn.TEXTJOIN(" ",FALSE,Sales[[#This Row],[Subscription Type]],Sales[[#This Row],[Upsell Priority]],TEXT(Sales[[#This Row],[Current Upsell $]],"$#")),"")</f>
        <v/>
      </c>
    </row>
    <row r="1825" spans="1:18" x14ac:dyDescent="0.25">
      <c r="A1825">
        <v>100094</v>
      </c>
      <c r="B1825" t="s">
        <v>0</v>
      </c>
      <c r="F1825">
        <v>2</v>
      </c>
      <c r="G1825">
        <v>6</v>
      </c>
      <c r="H1825" s="1">
        <v>44044</v>
      </c>
      <c r="I1825" s="1">
        <v>44287</v>
      </c>
      <c r="J1825">
        <v>8</v>
      </c>
      <c r="K1825">
        <v>2</v>
      </c>
      <c r="L1825" s="1">
        <v>44075</v>
      </c>
      <c r="M1825">
        <v>20</v>
      </c>
      <c r="N1825" s="11">
        <f>_xlfn.SWITCH(Sales[[#This Row],[Subscription Type]],"Basic",10,"Premium",10,"Business",25,"Enterprise",27)</f>
        <v>10</v>
      </c>
      <c r="O1825">
        <f>IF(Sales[[#This Row],[Number of Users]]-Sales[[#This Row],[Licenses Bought]]&lt;0,0,Sales[[#This Row],[Number of Users]]-Sales[[#This Row],[Licenses Bought]])</f>
        <v>4</v>
      </c>
      <c r="P1825" s="3">
        <f>IF(Sales[[#This Row],[Sales Month]]=MAX(Sales[Sales Month]),Sales[[#This Row],[Upsell $ Per Non-Paying User]]*Sales[[#This Row],[Non-Paying Users]],0)</f>
        <v>0</v>
      </c>
      <c r="Q1825" t="str">
        <f>_xlfn.IFS(Sales[[#This Row],[Current Upsell $]]=0," ",Sales[[#This Row],[Current Upsell $]]&gt;=400,"High",Sales[[#This Row],[Current Upsell $]]&gt;=100,"Medium",Sales[[#This Row],[Current Upsell $]]&lt;100,"Low")</f>
        <v xml:space="preserve"> </v>
      </c>
      <c r="R1825" t="str">
        <f>IF(Sales[[#This Row],[Current Upsell $]]&gt;0,_xlfn.TEXTJOIN(" ",FALSE,Sales[[#This Row],[Subscription Type]],Sales[[#This Row],[Upsell Priority]],TEXT(Sales[[#This Row],[Current Upsell $]],"$#")),"")</f>
        <v/>
      </c>
    </row>
    <row r="1826" spans="1:18" x14ac:dyDescent="0.25">
      <c r="A1826">
        <v>100095</v>
      </c>
      <c r="B1826" t="s">
        <v>3</v>
      </c>
      <c r="F1826">
        <v>0</v>
      </c>
      <c r="G1826">
        <v>6</v>
      </c>
      <c r="H1826" s="1">
        <v>44044</v>
      </c>
      <c r="I1826" s="1">
        <v>44197</v>
      </c>
      <c r="J1826">
        <v>5</v>
      </c>
      <c r="K1826">
        <v>5</v>
      </c>
      <c r="L1826" s="1">
        <v>44075</v>
      </c>
      <c r="M1826">
        <v>0</v>
      </c>
      <c r="N1826" s="11">
        <f>_xlfn.SWITCH(Sales[[#This Row],[Subscription Type]],"Basic",10,"Premium",10,"Business",25,"Enterprise",27)</f>
        <v>10</v>
      </c>
      <c r="O1826">
        <f>IF(Sales[[#This Row],[Number of Users]]-Sales[[#This Row],[Licenses Bought]]&lt;0,0,Sales[[#This Row],[Number of Users]]-Sales[[#This Row],[Licenses Bought]])</f>
        <v>6</v>
      </c>
      <c r="P1826" s="3">
        <f>IF(Sales[[#This Row],[Sales Month]]=MAX(Sales[Sales Month]),Sales[[#This Row],[Upsell $ Per Non-Paying User]]*Sales[[#This Row],[Non-Paying Users]],0)</f>
        <v>0</v>
      </c>
      <c r="Q1826" t="str">
        <f>_xlfn.IFS(Sales[[#This Row],[Current Upsell $]]=0," ",Sales[[#This Row],[Current Upsell $]]&gt;=400,"High",Sales[[#This Row],[Current Upsell $]]&gt;=100,"Medium",Sales[[#This Row],[Current Upsell $]]&lt;100,"Low")</f>
        <v xml:space="preserve"> </v>
      </c>
      <c r="R1826" t="str">
        <f>IF(Sales[[#This Row],[Current Upsell $]]&gt;0,_xlfn.TEXTJOIN(" ",FALSE,Sales[[#This Row],[Subscription Type]],Sales[[#This Row],[Upsell Priority]],TEXT(Sales[[#This Row],[Current Upsell $]],"$#")),"")</f>
        <v/>
      </c>
    </row>
    <row r="1827" spans="1:18" x14ac:dyDescent="0.25">
      <c r="A1827">
        <v>100096</v>
      </c>
      <c r="B1827" t="s">
        <v>0</v>
      </c>
      <c r="D1827" s="1"/>
      <c r="E1827" s="1"/>
      <c r="F1827">
        <v>2</v>
      </c>
      <c r="G1827">
        <v>5</v>
      </c>
      <c r="H1827" s="1">
        <v>44044</v>
      </c>
      <c r="I1827" s="1">
        <v>44378</v>
      </c>
      <c r="J1827">
        <v>11</v>
      </c>
      <c r="K1827">
        <v>0</v>
      </c>
      <c r="L1827" s="1">
        <v>44075</v>
      </c>
      <c r="M1827">
        <v>20</v>
      </c>
      <c r="N1827" s="11">
        <f>_xlfn.SWITCH(Sales[[#This Row],[Subscription Type]],"Basic",10,"Premium",10,"Business",25,"Enterprise",27)</f>
        <v>10</v>
      </c>
      <c r="O1827">
        <f>IF(Sales[[#This Row],[Number of Users]]-Sales[[#This Row],[Licenses Bought]]&lt;0,0,Sales[[#This Row],[Number of Users]]-Sales[[#This Row],[Licenses Bought]])</f>
        <v>3</v>
      </c>
      <c r="P1827" s="3">
        <f>IF(Sales[[#This Row],[Sales Month]]=MAX(Sales[Sales Month]),Sales[[#This Row],[Upsell $ Per Non-Paying User]]*Sales[[#This Row],[Non-Paying Users]],0)</f>
        <v>0</v>
      </c>
      <c r="Q1827" t="str">
        <f>_xlfn.IFS(Sales[[#This Row],[Current Upsell $]]=0," ",Sales[[#This Row],[Current Upsell $]]&gt;=400,"High",Sales[[#This Row],[Current Upsell $]]&gt;=100,"Medium",Sales[[#This Row],[Current Upsell $]]&lt;100,"Low")</f>
        <v xml:space="preserve"> </v>
      </c>
      <c r="R1827" t="str">
        <f>IF(Sales[[#This Row],[Current Upsell $]]&gt;0,_xlfn.TEXTJOIN(" ",FALSE,Sales[[#This Row],[Subscription Type]],Sales[[#This Row],[Upsell Priority]],TEXT(Sales[[#This Row],[Current Upsell $]],"$#")),"")</f>
        <v/>
      </c>
    </row>
    <row r="1828" spans="1:18" x14ac:dyDescent="0.25">
      <c r="A1828">
        <v>100097</v>
      </c>
      <c r="B1828" t="s">
        <v>3</v>
      </c>
      <c r="F1828">
        <v>0</v>
      </c>
      <c r="G1828">
        <v>4</v>
      </c>
      <c r="H1828" s="1">
        <v>44044</v>
      </c>
      <c r="I1828" s="1">
        <v>44136</v>
      </c>
      <c r="J1828">
        <v>3</v>
      </c>
      <c r="K1828">
        <v>7</v>
      </c>
      <c r="L1828" s="1">
        <v>44075</v>
      </c>
      <c r="M1828">
        <v>0</v>
      </c>
      <c r="N1828" s="11">
        <f>_xlfn.SWITCH(Sales[[#This Row],[Subscription Type]],"Basic",10,"Premium",10,"Business",25,"Enterprise",27)</f>
        <v>10</v>
      </c>
      <c r="O1828">
        <f>IF(Sales[[#This Row],[Number of Users]]-Sales[[#This Row],[Licenses Bought]]&lt;0,0,Sales[[#This Row],[Number of Users]]-Sales[[#This Row],[Licenses Bought]])</f>
        <v>4</v>
      </c>
      <c r="P1828" s="3">
        <f>IF(Sales[[#This Row],[Sales Month]]=MAX(Sales[Sales Month]),Sales[[#This Row],[Upsell $ Per Non-Paying User]]*Sales[[#This Row],[Non-Paying Users]],0)</f>
        <v>0</v>
      </c>
      <c r="Q1828" t="str">
        <f>_xlfn.IFS(Sales[[#This Row],[Current Upsell $]]=0," ",Sales[[#This Row],[Current Upsell $]]&gt;=400,"High",Sales[[#This Row],[Current Upsell $]]&gt;=100,"Medium",Sales[[#This Row],[Current Upsell $]]&lt;100,"Low")</f>
        <v xml:space="preserve"> </v>
      </c>
      <c r="R1828" t="str">
        <f>IF(Sales[[#This Row],[Current Upsell $]]&gt;0,_xlfn.TEXTJOIN(" ",FALSE,Sales[[#This Row],[Subscription Type]],Sales[[#This Row],[Upsell Priority]],TEXT(Sales[[#This Row],[Current Upsell $]],"$#")),"")</f>
        <v/>
      </c>
    </row>
    <row r="1829" spans="1:18" x14ac:dyDescent="0.25">
      <c r="A1829">
        <v>100098</v>
      </c>
      <c r="B1829" t="s">
        <v>3</v>
      </c>
      <c r="F1829">
        <v>0</v>
      </c>
      <c r="G1829">
        <v>3</v>
      </c>
      <c r="H1829" s="1">
        <v>44044</v>
      </c>
      <c r="I1829" s="1">
        <v>44197</v>
      </c>
      <c r="J1829">
        <v>5</v>
      </c>
      <c r="K1829">
        <v>5</v>
      </c>
      <c r="L1829" s="1">
        <v>44075</v>
      </c>
      <c r="M1829">
        <v>0</v>
      </c>
      <c r="N1829" s="11">
        <f>_xlfn.SWITCH(Sales[[#This Row],[Subscription Type]],"Basic",10,"Premium",10,"Business",25,"Enterprise",27)</f>
        <v>10</v>
      </c>
      <c r="O1829">
        <f>IF(Sales[[#This Row],[Number of Users]]-Sales[[#This Row],[Licenses Bought]]&lt;0,0,Sales[[#This Row],[Number of Users]]-Sales[[#This Row],[Licenses Bought]])</f>
        <v>3</v>
      </c>
      <c r="P1829" s="3">
        <f>IF(Sales[[#This Row],[Sales Month]]=MAX(Sales[Sales Month]),Sales[[#This Row],[Upsell $ Per Non-Paying User]]*Sales[[#This Row],[Non-Paying Users]],0)</f>
        <v>0</v>
      </c>
      <c r="Q1829" t="str">
        <f>_xlfn.IFS(Sales[[#This Row],[Current Upsell $]]=0," ",Sales[[#This Row],[Current Upsell $]]&gt;=400,"High",Sales[[#This Row],[Current Upsell $]]&gt;=100,"Medium",Sales[[#This Row],[Current Upsell $]]&lt;100,"Low")</f>
        <v xml:space="preserve"> </v>
      </c>
      <c r="R1829" t="str">
        <f>IF(Sales[[#This Row],[Current Upsell $]]&gt;0,_xlfn.TEXTJOIN(" ",FALSE,Sales[[#This Row],[Subscription Type]],Sales[[#This Row],[Upsell Priority]],TEXT(Sales[[#This Row],[Current Upsell $]],"$#")),"")</f>
        <v/>
      </c>
    </row>
    <row r="1830" spans="1:18" x14ac:dyDescent="0.25">
      <c r="A1830">
        <v>100099</v>
      </c>
      <c r="B1830" t="s">
        <v>3</v>
      </c>
      <c r="F1830">
        <v>0</v>
      </c>
      <c r="G1830">
        <v>2</v>
      </c>
      <c r="H1830" s="1">
        <v>44044</v>
      </c>
      <c r="I1830" s="1">
        <v>44105</v>
      </c>
      <c r="J1830">
        <v>2</v>
      </c>
      <c r="K1830">
        <v>8</v>
      </c>
      <c r="L1830" s="1">
        <v>44075</v>
      </c>
      <c r="M1830">
        <v>0</v>
      </c>
      <c r="N1830" s="11">
        <f>_xlfn.SWITCH(Sales[[#This Row],[Subscription Type]],"Basic",10,"Premium",10,"Business",25,"Enterprise",27)</f>
        <v>10</v>
      </c>
      <c r="O1830">
        <f>IF(Sales[[#This Row],[Number of Users]]-Sales[[#This Row],[Licenses Bought]]&lt;0,0,Sales[[#This Row],[Number of Users]]-Sales[[#This Row],[Licenses Bought]])</f>
        <v>2</v>
      </c>
      <c r="P1830" s="3">
        <f>IF(Sales[[#This Row],[Sales Month]]=MAX(Sales[Sales Month]),Sales[[#This Row],[Upsell $ Per Non-Paying User]]*Sales[[#This Row],[Non-Paying Users]],0)</f>
        <v>0</v>
      </c>
      <c r="Q1830" t="str">
        <f>_xlfn.IFS(Sales[[#This Row],[Current Upsell $]]=0," ",Sales[[#This Row],[Current Upsell $]]&gt;=400,"High",Sales[[#This Row],[Current Upsell $]]&gt;=100,"Medium",Sales[[#This Row],[Current Upsell $]]&lt;100,"Low")</f>
        <v xml:space="preserve"> </v>
      </c>
      <c r="R1830" t="str">
        <f>IF(Sales[[#This Row],[Current Upsell $]]&gt;0,_xlfn.TEXTJOIN(" ",FALSE,Sales[[#This Row],[Subscription Type]],Sales[[#This Row],[Upsell Priority]],TEXT(Sales[[#This Row],[Current Upsell $]],"$#")),"")</f>
        <v/>
      </c>
    </row>
    <row r="1831" spans="1:18" x14ac:dyDescent="0.25">
      <c r="A1831">
        <v>100100</v>
      </c>
      <c r="B1831" t="s">
        <v>3</v>
      </c>
      <c r="F1831">
        <v>0</v>
      </c>
      <c r="G1831">
        <v>3</v>
      </c>
      <c r="H1831" s="1">
        <v>44044</v>
      </c>
      <c r="I1831" s="1">
        <v>44256</v>
      </c>
      <c r="J1831">
        <v>7</v>
      </c>
      <c r="K1831">
        <v>3</v>
      </c>
      <c r="L1831" s="1">
        <v>44075</v>
      </c>
      <c r="M1831">
        <v>0</v>
      </c>
      <c r="N1831" s="11">
        <f>_xlfn.SWITCH(Sales[[#This Row],[Subscription Type]],"Basic",10,"Premium",10,"Business",25,"Enterprise",27)</f>
        <v>10</v>
      </c>
      <c r="O1831">
        <f>IF(Sales[[#This Row],[Number of Users]]-Sales[[#This Row],[Licenses Bought]]&lt;0,0,Sales[[#This Row],[Number of Users]]-Sales[[#This Row],[Licenses Bought]])</f>
        <v>3</v>
      </c>
      <c r="P1831" s="3">
        <f>IF(Sales[[#This Row],[Sales Month]]=MAX(Sales[Sales Month]),Sales[[#This Row],[Upsell $ Per Non-Paying User]]*Sales[[#This Row],[Non-Paying Users]],0)</f>
        <v>0</v>
      </c>
      <c r="Q1831" t="str">
        <f>_xlfn.IFS(Sales[[#This Row],[Current Upsell $]]=0," ",Sales[[#This Row],[Current Upsell $]]&gt;=400,"High",Sales[[#This Row],[Current Upsell $]]&gt;=100,"Medium",Sales[[#This Row],[Current Upsell $]]&lt;100,"Low")</f>
        <v xml:space="preserve"> </v>
      </c>
      <c r="R1831" t="str">
        <f>IF(Sales[[#This Row],[Current Upsell $]]&gt;0,_xlfn.TEXTJOIN(" ",FALSE,Sales[[#This Row],[Subscription Type]],Sales[[#This Row],[Upsell Priority]],TEXT(Sales[[#This Row],[Current Upsell $]],"$#")),"")</f>
        <v/>
      </c>
    </row>
    <row r="1832" spans="1:18" x14ac:dyDescent="0.25">
      <c r="A1832">
        <v>100101</v>
      </c>
      <c r="B1832" t="s">
        <v>3</v>
      </c>
      <c r="F1832">
        <v>0</v>
      </c>
      <c r="G1832">
        <v>2</v>
      </c>
      <c r="H1832" s="1">
        <v>44044</v>
      </c>
      <c r="I1832" s="1">
        <v>44105</v>
      </c>
      <c r="J1832">
        <v>2</v>
      </c>
      <c r="K1832">
        <v>8</v>
      </c>
      <c r="L1832" s="1">
        <v>44075</v>
      </c>
      <c r="M1832">
        <v>0</v>
      </c>
      <c r="N1832" s="11">
        <f>_xlfn.SWITCH(Sales[[#This Row],[Subscription Type]],"Basic",10,"Premium",10,"Business",25,"Enterprise",27)</f>
        <v>10</v>
      </c>
      <c r="O1832">
        <f>IF(Sales[[#This Row],[Number of Users]]-Sales[[#This Row],[Licenses Bought]]&lt;0,0,Sales[[#This Row],[Number of Users]]-Sales[[#This Row],[Licenses Bought]])</f>
        <v>2</v>
      </c>
      <c r="P1832" s="3">
        <f>IF(Sales[[#This Row],[Sales Month]]=MAX(Sales[Sales Month]),Sales[[#This Row],[Upsell $ Per Non-Paying User]]*Sales[[#This Row],[Non-Paying Users]],0)</f>
        <v>0</v>
      </c>
      <c r="Q1832" t="str">
        <f>_xlfn.IFS(Sales[[#This Row],[Current Upsell $]]=0," ",Sales[[#This Row],[Current Upsell $]]&gt;=400,"High",Sales[[#This Row],[Current Upsell $]]&gt;=100,"Medium",Sales[[#This Row],[Current Upsell $]]&lt;100,"Low")</f>
        <v xml:space="preserve"> </v>
      </c>
      <c r="R1832" t="str">
        <f>IF(Sales[[#This Row],[Current Upsell $]]&gt;0,_xlfn.TEXTJOIN(" ",FALSE,Sales[[#This Row],[Subscription Type]],Sales[[#This Row],[Upsell Priority]],TEXT(Sales[[#This Row],[Current Upsell $]],"$#")),"")</f>
        <v/>
      </c>
    </row>
    <row r="1833" spans="1:18" x14ac:dyDescent="0.25">
      <c r="A1833">
        <v>100102</v>
      </c>
      <c r="B1833" t="s">
        <v>3</v>
      </c>
      <c r="F1833">
        <v>0</v>
      </c>
      <c r="G1833">
        <v>2</v>
      </c>
      <c r="H1833" s="1">
        <v>44044</v>
      </c>
      <c r="I1833" s="1">
        <v>44105</v>
      </c>
      <c r="J1833">
        <v>2</v>
      </c>
      <c r="K1833">
        <v>8</v>
      </c>
      <c r="L1833" s="1">
        <v>44075</v>
      </c>
      <c r="M1833">
        <v>0</v>
      </c>
      <c r="N1833" s="11">
        <f>_xlfn.SWITCH(Sales[[#This Row],[Subscription Type]],"Basic",10,"Premium",10,"Business",25,"Enterprise",27)</f>
        <v>10</v>
      </c>
      <c r="O1833">
        <f>IF(Sales[[#This Row],[Number of Users]]-Sales[[#This Row],[Licenses Bought]]&lt;0,0,Sales[[#This Row],[Number of Users]]-Sales[[#This Row],[Licenses Bought]])</f>
        <v>2</v>
      </c>
      <c r="P1833" s="3">
        <f>IF(Sales[[#This Row],[Sales Month]]=MAX(Sales[Sales Month]),Sales[[#This Row],[Upsell $ Per Non-Paying User]]*Sales[[#This Row],[Non-Paying Users]],0)</f>
        <v>0</v>
      </c>
      <c r="Q1833" t="str">
        <f>_xlfn.IFS(Sales[[#This Row],[Current Upsell $]]=0," ",Sales[[#This Row],[Current Upsell $]]&gt;=400,"High",Sales[[#This Row],[Current Upsell $]]&gt;=100,"Medium",Sales[[#This Row],[Current Upsell $]]&lt;100,"Low")</f>
        <v xml:space="preserve"> </v>
      </c>
      <c r="R1833" t="str">
        <f>IF(Sales[[#This Row],[Current Upsell $]]&gt;0,_xlfn.TEXTJOIN(" ",FALSE,Sales[[#This Row],[Subscription Type]],Sales[[#This Row],[Upsell Priority]],TEXT(Sales[[#This Row],[Current Upsell $]],"$#")),"")</f>
        <v/>
      </c>
    </row>
    <row r="1834" spans="1:18" x14ac:dyDescent="0.25">
      <c r="A1834">
        <v>100103</v>
      </c>
      <c r="B1834" t="s">
        <v>3</v>
      </c>
      <c r="F1834">
        <v>0</v>
      </c>
      <c r="G1834">
        <v>1</v>
      </c>
      <c r="H1834" s="1">
        <v>44044</v>
      </c>
      <c r="I1834" s="1">
        <v>44256</v>
      </c>
      <c r="J1834">
        <v>7</v>
      </c>
      <c r="K1834">
        <v>3</v>
      </c>
      <c r="L1834" s="1">
        <v>44075</v>
      </c>
      <c r="M1834">
        <v>0</v>
      </c>
      <c r="N1834" s="11">
        <f>_xlfn.SWITCH(Sales[[#This Row],[Subscription Type]],"Basic",10,"Premium",10,"Business",25,"Enterprise",27)</f>
        <v>10</v>
      </c>
      <c r="O1834">
        <f>IF(Sales[[#This Row],[Number of Users]]-Sales[[#This Row],[Licenses Bought]]&lt;0,0,Sales[[#This Row],[Number of Users]]-Sales[[#This Row],[Licenses Bought]])</f>
        <v>1</v>
      </c>
      <c r="P1834" s="3">
        <f>IF(Sales[[#This Row],[Sales Month]]=MAX(Sales[Sales Month]),Sales[[#This Row],[Upsell $ Per Non-Paying User]]*Sales[[#This Row],[Non-Paying Users]],0)</f>
        <v>0</v>
      </c>
      <c r="Q1834" t="str">
        <f>_xlfn.IFS(Sales[[#This Row],[Current Upsell $]]=0," ",Sales[[#This Row],[Current Upsell $]]&gt;=400,"High",Sales[[#This Row],[Current Upsell $]]&gt;=100,"Medium",Sales[[#This Row],[Current Upsell $]]&lt;100,"Low")</f>
        <v xml:space="preserve"> </v>
      </c>
      <c r="R1834" t="str">
        <f>IF(Sales[[#This Row],[Current Upsell $]]&gt;0,_xlfn.TEXTJOIN(" ",FALSE,Sales[[#This Row],[Subscription Type]],Sales[[#This Row],[Upsell Priority]],TEXT(Sales[[#This Row],[Current Upsell $]],"$#")),"")</f>
        <v/>
      </c>
    </row>
    <row r="1835" spans="1:18" x14ac:dyDescent="0.25">
      <c r="A1835">
        <v>100104</v>
      </c>
      <c r="B1835" t="s">
        <v>3</v>
      </c>
      <c r="F1835">
        <v>0</v>
      </c>
      <c r="G1835">
        <v>2</v>
      </c>
      <c r="H1835" s="1">
        <v>44044</v>
      </c>
      <c r="I1835" s="1">
        <v>44075</v>
      </c>
      <c r="J1835">
        <v>1</v>
      </c>
      <c r="K1835">
        <v>9</v>
      </c>
      <c r="L1835" s="1">
        <v>44075</v>
      </c>
      <c r="M1835">
        <v>0</v>
      </c>
      <c r="N1835" s="11">
        <f>_xlfn.SWITCH(Sales[[#This Row],[Subscription Type]],"Basic",10,"Premium",10,"Business",25,"Enterprise",27)</f>
        <v>10</v>
      </c>
      <c r="O1835">
        <f>IF(Sales[[#This Row],[Number of Users]]-Sales[[#This Row],[Licenses Bought]]&lt;0,0,Sales[[#This Row],[Number of Users]]-Sales[[#This Row],[Licenses Bought]])</f>
        <v>2</v>
      </c>
      <c r="P1835" s="3">
        <f>IF(Sales[[#This Row],[Sales Month]]=MAX(Sales[Sales Month]),Sales[[#This Row],[Upsell $ Per Non-Paying User]]*Sales[[#This Row],[Non-Paying Users]],0)</f>
        <v>0</v>
      </c>
      <c r="Q1835" t="str">
        <f>_xlfn.IFS(Sales[[#This Row],[Current Upsell $]]=0," ",Sales[[#This Row],[Current Upsell $]]&gt;=400,"High",Sales[[#This Row],[Current Upsell $]]&gt;=100,"Medium",Sales[[#This Row],[Current Upsell $]]&lt;100,"Low")</f>
        <v xml:space="preserve"> </v>
      </c>
      <c r="R1835" t="str">
        <f>IF(Sales[[#This Row],[Current Upsell $]]&gt;0,_xlfn.TEXTJOIN(" ",FALSE,Sales[[#This Row],[Subscription Type]],Sales[[#This Row],[Upsell Priority]],TEXT(Sales[[#This Row],[Current Upsell $]],"$#")),"")</f>
        <v/>
      </c>
    </row>
    <row r="1836" spans="1:18" x14ac:dyDescent="0.25">
      <c r="A1836">
        <v>100105</v>
      </c>
      <c r="B1836" t="s">
        <v>3</v>
      </c>
      <c r="F1836">
        <v>0</v>
      </c>
      <c r="G1836">
        <v>2</v>
      </c>
      <c r="H1836" s="1">
        <v>44044</v>
      </c>
      <c r="I1836" s="1">
        <v>44166</v>
      </c>
      <c r="J1836">
        <v>4</v>
      </c>
      <c r="K1836">
        <v>6</v>
      </c>
      <c r="L1836" s="1">
        <v>44075</v>
      </c>
      <c r="M1836">
        <v>0</v>
      </c>
      <c r="N1836" s="11">
        <f>_xlfn.SWITCH(Sales[[#This Row],[Subscription Type]],"Basic",10,"Premium",10,"Business",25,"Enterprise",27)</f>
        <v>10</v>
      </c>
      <c r="O1836">
        <f>IF(Sales[[#This Row],[Number of Users]]-Sales[[#This Row],[Licenses Bought]]&lt;0,0,Sales[[#This Row],[Number of Users]]-Sales[[#This Row],[Licenses Bought]])</f>
        <v>2</v>
      </c>
      <c r="P1836" s="3">
        <f>IF(Sales[[#This Row],[Sales Month]]=MAX(Sales[Sales Month]),Sales[[#This Row],[Upsell $ Per Non-Paying User]]*Sales[[#This Row],[Non-Paying Users]],0)</f>
        <v>0</v>
      </c>
      <c r="Q1836" t="str">
        <f>_xlfn.IFS(Sales[[#This Row],[Current Upsell $]]=0," ",Sales[[#This Row],[Current Upsell $]]&gt;=400,"High",Sales[[#This Row],[Current Upsell $]]&gt;=100,"Medium",Sales[[#This Row],[Current Upsell $]]&lt;100,"Low")</f>
        <v xml:space="preserve"> </v>
      </c>
      <c r="R1836" t="str">
        <f>IF(Sales[[#This Row],[Current Upsell $]]&gt;0,_xlfn.TEXTJOIN(" ",FALSE,Sales[[#This Row],[Subscription Type]],Sales[[#This Row],[Upsell Priority]],TEXT(Sales[[#This Row],[Current Upsell $]],"$#")),"")</f>
        <v/>
      </c>
    </row>
    <row r="1837" spans="1:18" x14ac:dyDescent="0.25">
      <c r="A1837">
        <v>100106</v>
      </c>
      <c r="B1837" t="s">
        <v>3</v>
      </c>
      <c r="F1837">
        <v>0</v>
      </c>
      <c r="G1837">
        <v>2</v>
      </c>
      <c r="H1837" s="1">
        <v>44044</v>
      </c>
      <c r="I1837" s="1">
        <v>44228</v>
      </c>
      <c r="J1837">
        <v>6</v>
      </c>
      <c r="K1837">
        <v>4</v>
      </c>
      <c r="L1837" s="1">
        <v>44075</v>
      </c>
      <c r="M1837">
        <v>0</v>
      </c>
      <c r="N1837" s="11">
        <f>_xlfn.SWITCH(Sales[[#This Row],[Subscription Type]],"Basic",10,"Premium",10,"Business",25,"Enterprise",27)</f>
        <v>10</v>
      </c>
      <c r="O1837">
        <f>IF(Sales[[#This Row],[Number of Users]]-Sales[[#This Row],[Licenses Bought]]&lt;0,0,Sales[[#This Row],[Number of Users]]-Sales[[#This Row],[Licenses Bought]])</f>
        <v>2</v>
      </c>
      <c r="P1837" s="3">
        <f>IF(Sales[[#This Row],[Sales Month]]=MAX(Sales[Sales Month]),Sales[[#This Row],[Upsell $ Per Non-Paying User]]*Sales[[#This Row],[Non-Paying Users]],0)</f>
        <v>0</v>
      </c>
      <c r="Q1837" t="str">
        <f>_xlfn.IFS(Sales[[#This Row],[Current Upsell $]]=0," ",Sales[[#This Row],[Current Upsell $]]&gt;=400,"High",Sales[[#This Row],[Current Upsell $]]&gt;=100,"Medium",Sales[[#This Row],[Current Upsell $]]&lt;100,"Low")</f>
        <v xml:space="preserve"> </v>
      </c>
      <c r="R1837" t="str">
        <f>IF(Sales[[#This Row],[Current Upsell $]]&gt;0,_xlfn.TEXTJOIN(" ",FALSE,Sales[[#This Row],[Subscription Type]],Sales[[#This Row],[Upsell Priority]],TEXT(Sales[[#This Row],[Current Upsell $]],"$#")),"")</f>
        <v/>
      </c>
    </row>
    <row r="1838" spans="1:18" x14ac:dyDescent="0.25">
      <c r="A1838">
        <v>100107</v>
      </c>
      <c r="B1838" t="s">
        <v>3</v>
      </c>
      <c r="F1838">
        <v>0</v>
      </c>
      <c r="G1838">
        <v>2</v>
      </c>
      <c r="H1838" s="1">
        <v>44044</v>
      </c>
      <c r="I1838" s="1">
        <v>44105</v>
      </c>
      <c r="J1838">
        <v>2</v>
      </c>
      <c r="K1838">
        <v>8</v>
      </c>
      <c r="L1838" s="1">
        <v>44075</v>
      </c>
      <c r="M1838">
        <v>0</v>
      </c>
      <c r="N1838" s="11">
        <f>_xlfn.SWITCH(Sales[[#This Row],[Subscription Type]],"Basic",10,"Premium",10,"Business",25,"Enterprise",27)</f>
        <v>10</v>
      </c>
      <c r="O1838">
        <f>IF(Sales[[#This Row],[Number of Users]]-Sales[[#This Row],[Licenses Bought]]&lt;0,0,Sales[[#This Row],[Number of Users]]-Sales[[#This Row],[Licenses Bought]])</f>
        <v>2</v>
      </c>
      <c r="P1838" s="3">
        <f>IF(Sales[[#This Row],[Sales Month]]=MAX(Sales[Sales Month]),Sales[[#This Row],[Upsell $ Per Non-Paying User]]*Sales[[#This Row],[Non-Paying Users]],0)</f>
        <v>0</v>
      </c>
      <c r="Q1838" t="str">
        <f>_xlfn.IFS(Sales[[#This Row],[Current Upsell $]]=0," ",Sales[[#This Row],[Current Upsell $]]&gt;=400,"High",Sales[[#This Row],[Current Upsell $]]&gt;=100,"Medium",Sales[[#This Row],[Current Upsell $]]&lt;100,"Low")</f>
        <v xml:space="preserve"> </v>
      </c>
      <c r="R1838" t="str">
        <f>IF(Sales[[#This Row],[Current Upsell $]]&gt;0,_xlfn.TEXTJOIN(" ",FALSE,Sales[[#This Row],[Subscription Type]],Sales[[#This Row],[Upsell Priority]],TEXT(Sales[[#This Row],[Current Upsell $]],"$#")),"")</f>
        <v/>
      </c>
    </row>
    <row r="1839" spans="1:18" x14ac:dyDescent="0.25">
      <c r="A1839">
        <v>100108</v>
      </c>
      <c r="B1839" t="s">
        <v>0</v>
      </c>
      <c r="D1839" s="1"/>
      <c r="E1839" s="1"/>
      <c r="F1839">
        <v>1</v>
      </c>
      <c r="G1839">
        <v>2</v>
      </c>
      <c r="H1839" s="1">
        <v>44044</v>
      </c>
      <c r="I1839" s="1">
        <v>44378</v>
      </c>
      <c r="J1839">
        <v>11</v>
      </c>
      <c r="K1839">
        <v>0</v>
      </c>
      <c r="L1839" s="1">
        <v>44075</v>
      </c>
      <c r="M1839">
        <v>10</v>
      </c>
      <c r="N1839" s="11">
        <f>_xlfn.SWITCH(Sales[[#This Row],[Subscription Type]],"Basic",10,"Premium",10,"Business",25,"Enterprise",27)</f>
        <v>10</v>
      </c>
      <c r="O1839">
        <f>IF(Sales[[#This Row],[Number of Users]]-Sales[[#This Row],[Licenses Bought]]&lt;0,0,Sales[[#This Row],[Number of Users]]-Sales[[#This Row],[Licenses Bought]])</f>
        <v>1</v>
      </c>
      <c r="P1839" s="3">
        <f>IF(Sales[[#This Row],[Sales Month]]=MAX(Sales[Sales Month]),Sales[[#This Row],[Upsell $ Per Non-Paying User]]*Sales[[#This Row],[Non-Paying Users]],0)</f>
        <v>0</v>
      </c>
      <c r="Q1839" t="str">
        <f>_xlfn.IFS(Sales[[#This Row],[Current Upsell $]]=0," ",Sales[[#This Row],[Current Upsell $]]&gt;=400,"High",Sales[[#This Row],[Current Upsell $]]&gt;=100,"Medium",Sales[[#This Row],[Current Upsell $]]&lt;100,"Low")</f>
        <v xml:space="preserve"> </v>
      </c>
      <c r="R1839" t="str">
        <f>IF(Sales[[#This Row],[Current Upsell $]]&gt;0,_xlfn.TEXTJOIN(" ",FALSE,Sales[[#This Row],[Subscription Type]],Sales[[#This Row],[Upsell Priority]],TEXT(Sales[[#This Row],[Current Upsell $]],"$#")),"")</f>
        <v/>
      </c>
    </row>
    <row r="1840" spans="1:18" x14ac:dyDescent="0.25">
      <c r="A1840">
        <v>100109</v>
      </c>
      <c r="B1840" t="s">
        <v>0</v>
      </c>
      <c r="D1840" s="1"/>
      <c r="E1840" s="1"/>
      <c r="F1840">
        <v>1</v>
      </c>
      <c r="G1840">
        <v>2</v>
      </c>
      <c r="H1840" s="1">
        <v>44044</v>
      </c>
      <c r="I1840" s="1">
        <v>44378</v>
      </c>
      <c r="J1840">
        <v>11</v>
      </c>
      <c r="K1840">
        <v>0</v>
      </c>
      <c r="L1840" s="1">
        <v>44075</v>
      </c>
      <c r="M1840">
        <v>10</v>
      </c>
      <c r="N1840" s="11">
        <f>_xlfn.SWITCH(Sales[[#This Row],[Subscription Type]],"Basic",10,"Premium",10,"Business",25,"Enterprise",27)</f>
        <v>10</v>
      </c>
      <c r="O1840">
        <f>IF(Sales[[#This Row],[Number of Users]]-Sales[[#This Row],[Licenses Bought]]&lt;0,0,Sales[[#This Row],[Number of Users]]-Sales[[#This Row],[Licenses Bought]])</f>
        <v>1</v>
      </c>
      <c r="P1840" s="3">
        <f>IF(Sales[[#This Row],[Sales Month]]=MAX(Sales[Sales Month]),Sales[[#This Row],[Upsell $ Per Non-Paying User]]*Sales[[#This Row],[Non-Paying Users]],0)</f>
        <v>0</v>
      </c>
      <c r="Q1840" t="str">
        <f>_xlfn.IFS(Sales[[#This Row],[Current Upsell $]]=0," ",Sales[[#This Row],[Current Upsell $]]&gt;=400,"High",Sales[[#This Row],[Current Upsell $]]&gt;=100,"Medium",Sales[[#This Row],[Current Upsell $]]&lt;100,"Low")</f>
        <v xml:space="preserve"> </v>
      </c>
      <c r="R1840" t="str">
        <f>IF(Sales[[#This Row],[Current Upsell $]]&gt;0,_xlfn.TEXTJOIN(" ",FALSE,Sales[[#This Row],[Subscription Type]],Sales[[#This Row],[Upsell Priority]],TEXT(Sales[[#This Row],[Current Upsell $]],"$#")),"")</f>
        <v/>
      </c>
    </row>
    <row r="1841" spans="1:18" x14ac:dyDescent="0.25">
      <c r="A1841">
        <v>100112</v>
      </c>
      <c r="B1841" t="s">
        <v>3</v>
      </c>
      <c r="D1841" s="1"/>
      <c r="E1841" s="1"/>
      <c r="F1841">
        <v>0</v>
      </c>
      <c r="G1841">
        <v>58</v>
      </c>
      <c r="H1841" s="1">
        <v>44075</v>
      </c>
      <c r="I1841" s="1">
        <v>44378</v>
      </c>
      <c r="J1841">
        <v>10</v>
      </c>
      <c r="K1841">
        <v>0</v>
      </c>
      <c r="L1841" s="1">
        <v>44075</v>
      </c>
      <c r="M1841">
        <v>0</v>
      </c>
      <c r="N1841" s="11">
        <f>_xlfn.SWITCH(Sales[[#This Row],[Subscription Type]],"Basic",10,"Premium",10,"Business",25,"Enterprise",27)</f>
        <v>10</v>
      </c>
      <c r="O1841">
        <f>IF(Sales[[#This Row],[Number of Users]]-Sales[[#This Row],[Licenses Bought]]&lt;0,0,Sales[[#This Row],[Number of Users]]-Sales[[#This Row],[Licenses Bought]])</f>
        <v>58</v>
      </c>
      <c r="P1841" s="3">
        <f>IF(Sales[[#This Row],[Sales Month]]=MAX(Sales[Sales Month]),Sales[[#This Row],[Upsell $ Per Non-Paying User]]*Sales[[#This Row],[Non-Paying Users]],0)</f>
        <v>0</v>
      </c>
      <c r="Q1841" t="str">
        <f>_xlfn.IFS(Sales[[#This Row],[Current Upsell $]]=0," ",Sales[[#This Row],[Current Upsell $]]&gt;=400,"High",Sales[[#This Row],[Current Upsell $]]&gt;=100,"Medium",Sales[[#This Row],[Current Upsell $]]&lt;100,"Low")</f>
        <v xml:space="preserve"> </v>
      </c>
      <c r="R1841" t="str">
        <f>IF(Sales[[#This Row],[Current Upsell $]]&gt;0,_xlfn.TEXTJOIN(" ",FALSE,Sales[[#This Row],[Subscription Type]],Sales[[#This Row],[Upsell Priority]],TEXT(Sales[[#This Row],[Current Upsell $]],"$#")),"")</f>
        <v/>
      </c>
    </row>
    <row r="1842" spans="1:18" x14ac:dyDescent="0.25">
      <c r="A1842">
        <v>100113</v>
      </c>
      <c r="B1842" t="s">
        <v>3</v>
      </c>
      <c r="D1842" s="1"/>
      <c r="E1842" s="1"/>
      <c r="F1842">
        <v>0</v>
      </c>
      <c r="G1842">
        <v>54</v>
      </c>
      <c r="H1842" s="1">
        <v>44075</v>
      </c>
      <c r="I1842" s="1">
        <v>44378</v>
      </c>
      <c r="J1842">
        <v>10</v>
      </c>
      <c r="K1842">
        <v>0</v>
      </c>
      <c r="L1842" s="1">
        <v>44075</v>
      </c>
      <c r="M1842">
        <v>0</v>
      </c>
      <c r="N1842" s="11">
        <f>_xlfn.SWITCH(Sales[[#This Row],[Subscription Type]],"Basic",10,"Premium",10,"Business",25,"Enterprise",27)</f>
        <v>10</v>
      </c>
      <c r="O1842">
        <f>IF(Sales[[#This Row],[Number of Users]]-Sales[[#This Row],[Licenses Bought]]&lt;0,0,Sales[[#This Row],[Number of Users]]-Sales[[#This Row],[Licenses Bought]])</f>
        <v>54</v>
      </c>
      <c r="P1842" s="3">
        <f>IF(Sales[[#This Row],[Sales Month]]=MAX(Sales[Sales Month]),Sales[[#This Row],[Upsell $ Per Non-Paying User]]*Sales[[#This Row],[Non-Paying Users]],0)</f>
        <v>0</v>
      </c>
      <c r="Q1842" t="str">
        <f>_xlfn.IFS(Sales[[#This Row],[Current Upsell $]]=0," ",Sales[[#This Row],[Current Upsell $]]&gt;=400,"High",Sales[[#This Row],[Current Upsell $]]&gt;=100,"Medium",Sales[[#This Row],[Current Upsell $]]&lt;100,"Low")</f>
        <v xml:space="preserve"> </v>
      </c>
      <c r="R1842" t="str">
        <f>IF(Sales[[#This Row],[Current Upsell $]]&gt;0,_xlfn.TEXTJOIN(" ",FALSE,Sales[[#This Row],[Subscription Type]],Sales[[#This Row],[Upsell Priority]],TEXT(Sales[[#This Row],[Current Upsell $]],"$#")),"")</f>
        <v/>
      </c>
    </row>
    <row r="1843" spans="1:18" x14ac:dyDescent="0.25">
      <c r="A1843">
        <v>100119</v>
      </c>
      <c r="B1843" t="s">
        <v>3</v>
      </c>
      <c r="D1843" s="1"/>
      <c r="E1843" s="1"/>
      <c r="F1843">
        <v>0</v>
      </c>
      <c r="G1843">
        <v>27</v>
      </c>
      <c r="H1843" s="1">
        <v>44075</v>
      </c>
      <c r="I1843" s="1">
        <v>44378</v>
      </c>
      <c r="J1843">
        <v>10</v>
      </c>
      <c r="K1843">
        <v>0</v>
      </c>
      <c r="L1843" s="1">
        <v>44075</v>
      </c>
      <c r="M1843">
        <v>0</v>
      </c>
      <c r="N1843" s="11">
        <f>_xlfn.SWITCH(Sales[[#This Row],[Subscription Type]],"Basic",10,"Premium",10,"Business",25,"Enterprise",27)</f>
        <v>10</v>
      </c>
      <c r="O1843">
        <f>IF(Sales[[#This Row],[Number of Users]]-Sales[[#This Row],[Licenses Bought]]&lt;0,0,Sales[[#This Row],[Number of Users]]-Sales[[#This Row],[Licenses Bought]])</f>
        <v>27</v>
      </c>
      <c r="P1843" s="3">
        <f>IF(Sales[[#This Row],[Sales Month]]=MAX(Sales[Sales Month]),Sales[[#This Row],[Upsell $ Per Non-Paying User]]*Sales[[#This Row],[Non-Paying Users]],0)</f>
        <v>0</v>
      </c>
      <c r="Q1843" t="str">
        <f>_xlfn.IFS(Sales[[#This Row],[Current Upsell $]]=0," ",Sales[[#This Row],[Current Upsell $]]&gt;=400,"High",Sales[[#This Row],[Current Upsell $]]&gt;=100,"Medium",Sales[[#This Row],[Current Upsell $]]&lt;100,"Low")</f>
        <v xml:space="preserve"> </v>
      </c>
      <c r="R1843" t="str">
        <f>IF(Sales[[#This Row],[Current Upsell $]]&gt;0,_xlfn.TEXTJOIN(" ",FALSE,Sales[[#This Row],[Subscription Type]],Sales[[#This Row],[Upsell Priority]],TEXT(Sales[[#This Row],[Current Upsell $]],"$#")),"")</f>
        <v/>
      </c>
    </row>
    <row r="1844" spans="1:18" x14ac:dyDescent="0.25">
      <c r="A1844">
        <v>100120</v>
      </c>
      <c r="B1844" t="s">
        <v>3</v>
      </c>
      <c r="D1844" s="1"/>
      <c r="E1844" s="1"/>
      <c r="F1844">
        <v>0</v>
      </c>
      <c r="G1844">
        <v>21</v>
      </c>
      <c r="H1844" s="1">
        <v>44075</v>
      </c>
      <c r="I1844" s="1">
        <v>44378</v>
      </c>
      <c r="J1844">
        <v>10</v>
      </c>
      <c r="K1844">
        <v>0</v>
      </c>
      <c r="L1844" s="1">
        <v>44075</v>
      </c>
      <c r="M1844">
        <v>0</v>
      </c>
      <c r="N1844" s="11">
        <f>_xlfn.SWITCH(Sales[[#This Row],[Subscription Type]],"Basic",10,"Premium",10,"Business",25,"Enterprise",27)</f>
        <v>10</v>
      </c>
      <c r="O1844">
        <f>IF(Sales[[#This Row],[Number of Users]]-Sales[[#This Row],[Licenses Bought]]&lt;0,0,Sales[[#This Row],[Number of Users]]-Sales[[#This Row],[Licenses Bought]])</f>
        <v>21</v>
      </c>
      <c r="P1844" s="3">
        <f>IF(Sales[[#This Row],[Sales Month]]=MAX(Sales[Sales Month]),Sales[[#This Row],[Upsell $ Per Non-Paying User]]*Sales[[#This Row],[Non-Paying Users]],0)</f>
        <v>0</v>
      </c>
      <c r="Q1844" t="str">
        <f>_xlfn.IFS(Sales[[#This Row],[Current Upsell $]]=0," ",Sales[[#This Row],[Current Upsell $]]&gt;=400,"High",Sales[[#This Row],[Current Upsell $]]&gt;=100,"Medium",Sales[[#This Row],[Current Upsell $]]&lt;100,"Low")</f>
        <v xml:space="preserve"> </v>
      </c>
      <c r="R1844" t="str">
        <f>IF(Sales[[#This Row],[Current Upsell $]]&gt;0,_xlfn.TEXTJOIN(" ",FALSE,Sales[[#This Row],[Subscription Type]],Sales[[#This Row],[Upsell Priority]],TEXT(Sales[[#This Row],[Current Upsell $]],"$#")),"")</f>
        <v/>
      </c>
    </row>
    <row r="1845" spans="1:18" x14ac:dyDescent="0.25">
      <c r="A1845">
        <v>100121</v>
      </c>
      <c r="B1845" t="s">
        <v>3</v>
      </c>
      <c r="D1845" s="1"/>
      <c r="E1845" s="1"/>
      <c r="F1845">
        <v>0</v>
      </c>
      <c r="G1845">
        <v>21</v>
      </c>
      <c r="H1845" s="1">
        <v>44075</v>
      </c>
      <c r="I1845" s="1">
        <v>44378</v>
      </c>
      <c r="J1845">
        <v>10</v>
      </c>
      <c r="K1845">
        <v>0</v>
      </c>
      <c r="L1845" s="1">
        <v>44075</v>
      </c>
      <c r="M1845">
        <v>0</v>
      </c>
      <c r="N1845" s="11">
        <f>_xlfn.SWITCH(Sales[[#This Row],[Subscription Type]],"Basic",10,"Premium",10,"Business",25,"Enterprise",27)</f>
        <v>10</v>
      </c>
      <c r="O1845">
        <f>IF(Sales[[#This Row],[Number of Users]]-Sales[[#This Row],[Licenses Bought]]&lt;0,0,Sales[[#This Row],[Number of Users]]-Sales[[#This Row],[Licenses Bought]])</f>
        <v>21</v>
      </c>
      <c r="P1845" s="3">
        <f>IF(Sales[[#This Row],[Sales Month]]=MAX(Sales[Sales Month]),Sales[[#This Row],[Upsell $ Per Non-Paying User]]*Sales[[#This Row],[Non-Paying Users]],0)</f>
        <v>0</v>
      </c>
      <c r="Q1845" t="str">
        <f>_xlfn.IFS(Sales[[#This Row],[Current Upsell $]]=0," ",Sales[[#This Row],[Current Upsell $]]&gt;=400,"High",Sales[[#This Row],[Current Upsell $]]&gt;=100,"Medium",Sales[[#This Row],[Current Upsell $]]&lt;100,"Low")</f>
        <v xml:space="preserve"> </v>
      </c>
      <c r="R1845" t="str">
        <f>IF(Sales[[#This Row],[Current Upsell $]]&gt;0,_xlfn.TEXTJOIN(" ",FALSE,Sales[[#This Row],[Subscription Type]],Sales[[#This Row],[Upsell Priority]],TEXT(Sales[[#This Row],[Current Upsell $]],"$#")),"")</f>
        <v/>
      </c>
    </row>
    <row r="1846" spans="1:18" x14ac:dyDescent="0.25">
      <c r="A1846">
        <v>100122</v>
      </c>
      <c r="B1846" t="s">
        <v>3</v>
      </c>
      <c r="D1846" s="1"/>
      <c r="E1846" s="1"/>
      <c r="F1846">
        <v>0</v>
      </c>
      <c r="G1846">
        <v>16</v>
      </c>
      <c r="H1846" s="1">
        <v>44075</v>
      </c>
      <c r="I1846" s="1">
        <v>44378</v>
      </c>
      <c r="J1846">
        <v>10</v>
      </c>
      <c r="K1846">
        <v>0</v>
      </c>
      <c r="L1846" s="1">
        <v>44075</v>
      </c>
      <c r="M1846">
        <v>0</v>
      </c>
      <c r="N1846" s="11">
        <f>_xlfn.SWITCH(Sales[[#This Row],[Subscription Type]],"Basic",10,"Premium",10,"Business",25,"Enterprise",27)</f>
        <v>10</v>
      </c>
      <c r="O1846">
        <f>IF(Sales[[#This Row],[Number of Users]]-Sales[[#This Row],[Licenses Bought]]&lt;0,0,Sales[[#This Row],[Number of Users]]-Sales[[#This Row],[Licenses Bought]])</f>
        <v>16</v>
      </c>
      <c r="P1846" s="3">
        <f>IF(Sales[[#This Row],[Sales Month]]=MAX(Sales[Sales Month]),Sales[[#This Row],[Upsell $ Per Non-Paying User]]*Sales[[#This Row],[Non-Paying Users]],0)</f>
        <v>0</v>
      </c>
      <c r="Q1846" t="str">
        <f>_xlfn.IFS(Sales[[#This Row],[Current Upsell $]]=0," ",Sales[[#This Row],[Current Upsell $]]&gt;=400,"High",Sales[[#This Row],[Current Upsell $]]&gt;=100,"Medium",Sales[[#This Row],[Current Upsell $]]&lt;100,"Low")</f>
        <v xml:space="preserve"> </v>
      </c>
      <c r="R1846" t="str">
        <f>IF(Sales[[#This Row],[Current Upsell $]]&gt;0,_xlfn.TEXTJOIN(" ",FALSE,Sales[[#This Row],[Subscription Type]],Sales[[#This Row],[Upsell Priority]],TEXT(Sales[[#This Row],[Current Upsell $]],"$#")),"")</f>
        <v/>
      </c>
    </row>
    <row r="1847" spans="1:18" x14ac:dyDescent="0.25">
      <c r="A1847">
        <v>100123</v>
      </c>
      <c r="B1847" t="s">
        <v>3</v>
      </c>
      <c r="F1847">
        <v>0</v>
      </c>
      <c r="G1847">
        <v>12</v>
      </c>
      <c r="H1847" s="1">
        <v>44075</v>
      </c>
      <c r="I1847" s="1">
        <v>44136</v>
      </c>
      <c r="J1847">
        <v>2</v>
      </c>
      <c r="K1847">
        <v>7</v>
      </c>
      <c r="L1847" s="1">
        <v>44075</v>
      </c>
      <c r="M1847">
        <v>0</v>
      </c>
      <c r="N1847" s="11">
        <f>_xlfn.SWITCH(Sales[[#This Row],[Subscription Type]],"Basic",10,"Premium",10,"Business",25,"Enterprise",27)</f>
        <v>10</v>
      </c>
      <c r="O1847">
        <f>IF(Sales[[#This Row],[Number of Users]]-Sales[[#This Row],[Licenses Bought]]&lt;0,0,Sales[[#This Row],[Number of Users]]-Sales[[#This Row],[Licenses Bought]])</f>
        <v>12</v>
      </c>
      <c r="P1847" s="3">
        <f>IF(Sales[[#This Row],[Sales Month]]=MAX(Sales[Sales Month]),Sales[[#This Row],[Upsell $ Per Non-Paying User]]*Sales[[#This Row],[Non-Paying Users]],0)</f>
        <v>0</v>
      </c>
      <c r="Q1847" t="str">
        <f>_xlfn.IFS(Sales[[#This Row],[Current Upsell $]]=0," ",Sales[[#This Row],[Current Upsell $]]&gt;=400,"High",Sales[[#This Row],[Current Upsell $]]&gt;=100,"Medium",Sales[[#This Row],[Current Upsell $]]&lt;100,"Low")</f>
        <v xml:space="preserve"> </v>
      </c>
      <c r="R1847" t="str">
        <f>IF(Sales[[#This Row],[Current Upsell $]]&gt;0,_xlfn.TEXTJOIN(" ",FALSE,Sales[[#This Row],[Subscription Type]],Sales[[#This Row],[Upsell Priority]],TEXT(Sales[[#This Row],[Current Upsell $]],"$#")),"")</f>
        <v/>
      </c>
    </row>
    <row r="1848" spans="1:18" x14ac:dyDescent="0.25">
      <c r="A1848">
        <v>100124</v>
      </c>
      <c r="B1848" t="s">
        <v>3</v>
      </c>
      <c r="F1848">
        <v>0</v>
      </c>
      <c r="G1848">
        <v>14</v>
      </c>
      <c r="H1848" s="1">
        <v>44075</v>
      </c>
      <c r="I1848" s="1">
        <v>44378</v>
      </c>
      <c r="J1848">
        <v>10</v>
      </c>
      <c r="K1848">
        <v>0</v>
      </c>
      <c r="L1848" s="1">
        <v>44075</v>
      </c>
      <c r="M1848">
        <v>0</v>
      </c>
      <c r="N1848" s="11">
        <f>_xlfn.SWITCH(Sales[[#This Row],[Subscription Type]],"Basic",10,"Premium",10,"Business",25,"Enterprise",27)</f>
        <v>10</v>
      </c>
      <c r="O1848">
        <f>IF(Sales[[#This Row],[Number of Users]]-Sales[[#This Row],[Licenses Bought]]&lt;0,0,Sales[[#This Row],[Number of Users]]-Sales[[#This Row],[Licenses Bought]])</f>
        <v>14</v>
      </c>
      <c r="P1848" s="3">
        <f>IF(Sales[[#This Row],[Sales Month]]=MAX(Sales[Sales Month]),Sales[[#This Row],[Upsell $ Per Non-Paying User]]*Sales[[#This Row],[Non-Paying Users]],0)</f>
        <v>0</v>
      </c>
      <c r="Q1848" t="str">
        <f>_xlfn.IFS(Sales[[#This Row],[Current Upsell $]]=0," ",Sales[[#This Row],[Current Upsell $]]&gt;=400,"High",Sales[[#This Row],[Current Upsell $]]&gt;=100,"Medium",Sales[[#This Row],[Current Upsell $]]&lt;100,"Low")</f>
        <v xml:space="preserve"> </v>
      </c>
      <c r="R1848" t="str">
        <f>IF(Sales[[#This Row],[Current Upsell $]]&gt;0,_xlfn.TEXTJOIN(" ",FALSE,Sales[[#This Row],[Subscription Type]],Sales[[#This Row],[Upsell Priority]],TEXT(Sales[[#This Row],[Current Upsell $]],"$#")),"")</f>
        <v/>
      </c>
    </row>
    <row r="1849" spans="1:18" x14ac:dyDescent="0.25">
      <c r="A1849">
        <v>100125</v>
      </c>
      <c r="B1849" t="s">
        <v>3</v>
      </c>
      <c r="D1849" s="1"/>
      <c r="E1849" s="1"/>
      <c r="F1849">
        <v>0</v>
      </c>
      <c r="G1849">
        <v>11</v>
      </c>
      <c r="H1849" s="1">
        <v>44075</v>
      </c>
      <c r="I1849" s="1">
        <v>44378</v>
      </c>
      <c r="J1849">
        <v>10</v>
      </c>
      <c r="K1849">
        <v>0</v>
      </c>
      <c r="L1849" s="1">
        <v>44075</v>
      </c>
      <c r="M1849">
        <v>0</v>
      </c>
      <c r="N1849" s="11">
        <f>_xlfn.SWITCH(Sales[[#This Row],[Subscription Type]],"Basic",10,"Premium",10,"Business",25,"Enterprise",27)</f>
        <v>10</v>
      </c>
      <c r="O1849">
        <f>IF(Sales[[#This Row],[Number of Users]]-Sales[[#This Row],[Licenses Bought]]&lt;0,0,Sales[[#This Row],[Number of Users]]-Sales[[#This Row],[Licenses Bought]])</f>
        <v>11</v>
      </c>
      <c r="P1849" s="3">
        <f>IF(Sales[[#This Row],[Sales Month]]=MAX(Sales[Sales Month]),Sales[[#This Row],[Upsell $ Per Non-Paying User]]*Sales[[#This Row],[Non-Paying Users]],0)</f>
        <v>0</v>
      </c>
      <c r="Q1849" t="str">
        <f>_xlfn.IFS(Sales[[#This Row],[Current Upsell $]]=0," ",Sales[[#This Row],[Current Upsell $]]&gt;=400,"High",Sales[[#This Row],[Current Upsell $]]&gt;=100,"Medium",Sales[[#This Row],[Current Upsell $]]&lt;100,"Low")</f>
        <v xml:space="preserve"> </v>
      </c>
      <c r="R1849" t="str">
        <f>IF(Sales[[#This Row],[Current Upsell $]]&gt;0,_xlfn.TEXTJOIN(" ",FALSE,Sales[[#This Row],[Subscription Type]],Sales[[#This Row],[Upsell Priority]],TEXT(Sales[[#This Row],[Current Upsell $]],"$#")),"")</f>
        <v/>
      </c>
    </row>
    <row r="1850" spans="1:18" x14ac:dyDescent="0.25">
      <c r="A1850">
        <v>100126</v>
      </c>
      <c r="B1850" t="s">
        <v>3</v>
      </c>
      <c r="D1850" s="1"/>
      <c r="E1850" s="1"/>
      <c r="F1850">
        <v>0</v>
      </c>
      <c r="G1850">
        <v>13</v>
      </c>
      <c r="H1850" s="1">
        <v>44075</v>
      </c>
      <c r="I1850" s="1">
        <v>44378</v>
      </c>
      <c r="J1850">
        <v>10</v>
      </c>
      <c r="K1850">
        <v>0</v>
      </c>
      <c r="L1850" s="1">
        <v>44075</v>
      </c>
      <c r="M1850">
        <v>0</v>
      </c>
      <c r="N1850" s="11">
        <f>_xlfn.SWITCH(Sales[[#This Row],[Subscription Type]],"Basic",10,"Premium",10,"Business",25,"Enterprise",27)</f>
        <v>10</v>
      </c>
      <c r="O1850">
        <f>IF(Sales[[#This Row],[Number of Users]]-Sales[[#This Row],[Licenses Bought]]&lt;0,0,Sales[[#This Row],[Number of Users]]-Sales[[#This Row],[Licenses Bought]])</f>
        <v>13</v>
      </c>
      <c r="P1850" s="3">
        <f>IF(Sales[[#This Row],[Sales Month]]=MAX(Sales[Sales Month]),Sales[[#This Row],[Upsell $ Per Non-Paying User]]*Sales[[#This Row],[Non-Paying Users]],0)</f>
        <v>0</v>
      </c>
      <c r="Q1850" t="str">
        <f>_xlfn.IFS(Sales[[#This Row],[Current Upsell $]]=0," ",Sales[[#This Row],[Current Upsell $]]&gt;=400,"High",Sales[[#This Row],[Current Upsell $]]&gt;=100,"Medium",Sales[[#This Row],[Current Upsell $]]&lt;100,"Low")</f>
        <v xml:space="preserve"> </v>
      </c>
      <c r="R1850" t="str">
        <f>IF(Sales[[#This Row],[Current Upsell $]]&gt;0,_xlfn.TEXTJOIN(" ",FALSE,Sales[[#This Row],[Subscription Type]],Sales[[#This Row],[Upsell Priority]],TEXT(Sales[[#This Row],[Current Upsell $]],"$#")),"")</f>
        <v/>
      </c>
    </row>
    <row r="1851" spans="1:18" x14ac:dyDescent="0.25">
      <c r="A1851">
        <v>100127</v>
      </c>
      <c r="B1851" t="s">
        <v>3</v>
      </c>
      <c r="D1851" s="1"/>
      <c r="E1851" s="1"/>
      <c r="F1851">
        <v>0</v>
      </c>
      <c r="G1851">
        <v>13</v>
      </c>
      <c r="H1851" s="1">
        <v>44075</v>
      </c>
      <c r="I1851" s="1">
        <v>44378</v>
      </c>
      <c r="J1851">
        <v>10</v>
      </c>
      <c r="K1851">
        <v>0</v>
      </c>
      <c r="L1851" s="1">
        <v>44075</v>
      </c>
      <c r="M1851">
        <v>0</v>
      </c>
      <c r="N1851" s="11">
        <f>_xlfn.SWITCH(Sales[[#This Row],[Subscription Type]],"Basic",10,"Premium",10,"Business",25,"Enterprise",27)</f>
        <v>10</v>
      </c>
      <c r="O1851">
        <f>IF(Sales[[#This Row],[Number of Users]]-Sales[[#This Row],[Licenses Bought]]&lt;0,0,Sales[[#This Row],[Number of Users]]-Sales[[#This Row],[Licenses Bought]])</f>
        <v>13</v>
      </c>
      <c r="P1851" s="3">
        <f>IF(Sales[[#This Row],[Sales Month]]=MAX(Sales[Sales Month]),Sales[[#This Row],[Upsell $ Per Non-Paying User]]*Sales[[#This Row],[Non-Paying Users]],0)</f>
        <v>0</v>
      </c>
      <c r="Q1851" t="str">
        <f>_xlfn.IFS(Sales[[#This Row],[Current Upsell $]]=0," ",Sales[[#This Row],[Current Upsell $]]&gt;=400,"High",Sales[[#This Row],[Current Upsell $]]&gt;=100,"Medium",Sales[[#This Row],[Current Upsell $]]&lt;100,"Low")</f>
        <v xml:space="preserve"> </v>
      </c>
      <c r="R1851" t="str">
        <f>IF(Sales[[#This Row],[Current Upsell $]]&gt;0,_xlfn.TEXTJOIN(" ",FALSE,Sales[[#This Row],[Subscription Type]],Sales[[#This Row],[Upsell Priority]],TEXT(Sales[[#This Row],[Current Upsell $]],"$#")),"")</f>
        <v/>
      </c>
    </row>
    <row r="1852" spans="1:18" x14ac:dyDescent="0.25">
      <c r="A1852">
        <v>100128</v>
      </c>
      <c r="B1852" t="s">
        <v>3</v>
      </c>
      <c r="F1852">
        <v>0</v>
      </c>
      <c r="G1852">
        <v>10</v>
      </c>
      <c r="H1852" s="1">
        <v>44075</v>
      </c>
      <c r="I1852" s="1">
        <v>44105</v>
      </c>
      <c r="J1852">
        <v>1</v>
      </c>
      <c r="K1852">
        <v>8</v>
      </c>
      <c r="L1852" s="1">
        <v>44075</v>
      </c>
      <c r="M1852">
        <v>0</v>
      </c>
      <c r="N1852" s="11">
        <f>_xlfn.SWITCH(Sales[[#This Row],[Subscription Type]],"Basic",10,"Premium",10,"Business",25,"Enterprise",27)</f>
        <v>10</v>
      </c>
      <c r="O1852">
        <f>IF(Sales[[#This Row],[Number of Users]]-Sales[[#This Row],[Licenses Bought]]&lt;0,0,Sales[[#This Row],[Number of Users]]-Sales[[#This Row],[Licenses Bought]])</f>
        <v>10</v>
      </c>
      <c r="P1852" s="3">
        <f>IF(Sales[[#This Row],[Sales Month]]=MAX(Sales[Sales Month]),Sales[[#This Row],[Upsell $ Per Non-Paying User]]*Sales[[#This Row],[Non-Paying Users]],0)</f>
        <v>0</v>
      </c>
      <c r="Q1852" t="str">
        <f>_xlfn.IFS(Sales[[#This Row],[Current Upsell $]]=0," ",Sales[[#This Row],[Current Upsell $]]&gt;=400,"High",Sales[[#This Row],[Current Upsell $]]&gt;=100,"Medium",Sales[[#This Row],[Current Upsell $]]&lt;100,"Low")</f>
        <v xml:space="preserve"> </v>
      </c>
      <c r="R1852" t="str">
        <f>IF(Sales[[#This Row],[Current Upsell $]]&gt;0,_xlfn.TEXTJOIN(" ",FALSE,Sales[[#This Row],[Subscription Type]],Sales[[#This Row],[Upsell Priority]],TEXT(Sales[[#This Row],[Current Upsell $]],"$#")),"")</f>
        <v/>
      </c>
    </row>
    <row r="1853" spans="1:18" x14ac:dyDescent="0.25">
      <c r="A1853">
        <v>100129</v>
      </c>
      <c r="B1853" t="s">
        <v>3</v>
      </c>
      <c r="F1853">
        <v>0</v>
      </c>
      <c r="G1853">
        <v>8</v>
      </c>
      <c r="H1853" s="1">
        <v>44075</v>
      </c>
      <c r="I1853" s="1">
        <v>44197</v>
      </c>
      <c r="J1853">
        <v>4</v>
      </c>
      <c r="K1853">
        <v>5</v>
      </c>
      <c r="L1853" s="1">
        <v>44075</v>
      </c>
      <c r="M1853">
        <v>0</v>
      </c>
      <c r="N1853" s="11">
        <f>_xlfn.SWITCH(Sales[[#This Row],[Subscription Type]],"Basic",10,"Premium",10,"Business",25,"Enterprise",27)</f>
        <v>10</v>
      </c>
      <c r="O1853">
        <f>IF(Sales[[#This Row],[Number of Users]]-Sales[[#This Row],[Licenses Bought]]&lt;0,0,Sales[[#This Row],[Number of Users]]-Sales[[#This Row],[Licenses Bought]])</f>
        <v>8</v>
      </c>
      <c r="P1853" s="3">
        <f>IF(Sales[[#This Row],[Sales Month]]=MAX(Sales[Sales Month]),Sales[[#This Row],[Upsell $ Per Non-Paying User]]*Sales[[#This Row],[Non-Paying Users]],0)</f>
        <v>0</v>
      </c>
      <c r="Q1853" t="str">
        <f>_xlfn.IFS(Sales[[#This Row],[Current Upsell $]]=0," ",Sales[[#This Row],[Current Upsell $]]&gt;=400,"High",Sales[[#This Row],[Current Upsell $]]&gt;=100,"Medium",Sales[[#This Row],[Current Upsell $]]&lt;100,"Low")</f>
        <v xml:space="preserve"> </v>
      </c>
      <c r="R1853" t="str">
        <f>IF(Sales[[#This Row],[Current Upsell $]]&gt;0,_xlfn.TEXTJOIN(" ",FALSE,Sales[[#This Row],[Subscription Type]],Sales[[#This Row],[Upsell Priority]],TEXT(Sales[[#This Row],[Current Upsell $]],"$#")),"")</f>
        <v/>
      </c>
    </row>
    <row r="1854" spans="1:18" x14ac:dyDescent="0.25">
      <c r="A1854">
        <v>100130</v>
      </c>
      <c r="B1854" t="s">
        <v>3</v>
      </c>
      <c r="F1854">
        <v>0</v>
      </c>
      <c r="G1854">
        <v>7</v>
      </c>
      <c r="H1854" s="1">
        <v>44075</v>
      </c>
      <c r="I1854" s="1">
        <v>44378</v>
      </c>
      <c r="J1854">
        <v>10</v>
      </c>
      <c r="K1854">
        <v>0</v>
      </c>
      <c r="L1854" s="1">
        <v>44075</v>
      </c>
      <c r="M1854">
        <v>0</v>
      </c>
      <c r="N1854" s="11">
        <f>_xlfn.SWITCH(Sales[[#This Row],[Subscription Type]],"Basic",10,"Premium",10,"Business",25,"Enterprise",27)</f>
        <v>10</v>
      </c>
      <c r="O1854">
        <f>IF(Sales[[#This Row],[Number of Users]]-Sales[[#This Row],[Licenses Bought]]&lt;0,0,Sales[[#This Row],[Number of Users]]-Sales[[#This Row],[Licenses Bought]])</f>
        <v>7</v>
      </c>
      <c r="P1854" s="3">
        <f>IF(Sales[[#This Row],[Sales Month]]=MAX(Sales[Sales Month]),Sales[[#This Row],[Upsell $ Per Non-Paying User]]*Sales[[#This Row],[Non-Paying Users]],0)</f>
        <v>0</v>
      </c>
      <c r="Q1854" t="str">
        <f>_xlfn.IFS(Sales[[#This Row],[Current Upsell $]]=0," ",Sales[[#This Row],[Current Upsell $]]&gt;=400,"High",Sales[[#This Row],[Current Upsell $]]&gt;=100,"Medium",Sales[[#This Row],[Current Upsell $]]&lt;100,"Low")</f>
        <v xml:space="preserve"> </v>
      </c>
      <c r="R1854" t="str">
        <f>IF(Sales[[#This Row],[Current Upsell $]]&gt;0,_xlfn.TEXTJOIN(" ",FALSE,Sales[[#This Row],[Subscription Type]],Sales[[#This Row],[Upsell Priority]],TEXT(Sales[[#This Row],[Current Upsell $]],"$#")),"")</f>
        <v/>
      </c>
    </row>
    <row r="1855" spans="1:18" x14ac:dyDescent="0.25">
      <c r="A1855">
        <v>100131</v>
      </c>
      <c r="B1855" t="s">
        <v>3</v>
      </c>
      <c r="F1855">
        <v>0</v>
      </c>
      <c r="G1855">
        <v>6</v>
      </c>
      <c r="H1855" s="1">
        <v>44075</v>
      </c>
      <c r="I1855" s="1">
        <v>44105</v>
      </c>
      <c r="J1855">
        <v>1</v>
      </c>
      <c r="K1855">
        <v>8</v>
      </c>
      <c r="L1855" s="1">
        <v>44075</v>
      </c>
      <c r="M1855">
        <v>0</v>
      </c>
      <c r="N1855" s="11">
        <f>_xlfn.SWITCH(Sales[[#This Row],[Subscription Type]],"Basic",10,"Premium",10,"Business",25,"Enterprise",27)</f>
        <v>10</v>
      </c>
      <c r="O1855">
        <f>IF(Sales[[#This Row],[Number of Users]]-Sales[[#This Row],[Licenses Bought]]&lt;0,0,Sales[[#This Row],[Number of Users]]-Sales[[#This Row],[Licenses Bought]])</f>
        <v>6</v>
      </c>
      <c r="P1855" s="3">
        <f>IF(Sales[[#This Row],[Sales Month]]=MAX(Sales[Sales Month]),Sales[[#This Row],[Upsell $ Per Non-Paying User]]*Sales[[#This Row],[Non-Paying Users]],0)</f>
        <v>0</v>
      </c>
      <c r="Q1855" t="str">
        <f>_xlfn.IFS(Sales[[#This Row],[Current Upsell $]]=0," ",Sales[[#This Row],[Current Upsell $]]&gt;=400,"High",Sales[[#This Row],[Current Upsell $]]&gt;=100,"Medium",Sales[[#This Row],[Current Upsell $]]&lt;100,"Low")</f>
        <v xml:space="preserve"> </v>
      </c>
      <c r="R1855" t="str">
        <f>IF(Sales[[#This Row],[Current Upsell $]]&gt;0,_xlfn.TEXTJOIN(" ",FALSE,Sales[[#This Row],[Subscription Type]],Sales[[#This Row],[Upsell Priority]],TEXT(Sales[[#This Row],[Current Upsell $]],"$#")),"")</f>
        <v/>
      </c>
    </row>
    <row r="1856" spans="1:18" x14ac:dyDescent="0.25">
      <c r="A1856">
        <v>100132</v>
      </c>
      <c r="B1856" t="s">
        <v>3</v>
      </c>
      <c r="F1856">
        <v>0</v>
      </c>
      <c r="G1856">
        <v>3</v>
      </c>
      <c r="H1856" s="1">
        <v>44075</v>
      </c>
      <c r="I1856" s="1">
        <v>44256</v>
      </c>
      <c r="J1856">
        <v>6</v>
      </c>
      <c r="K1856">
        <v>3</v>
      </c>
      <c r="L1856" s="1">
        <v>44075</v>
      </c>
      <c r="M1856">
        <v>0</v>
      </c>
      <c r="N1856" s="11">
        <f>_xlfn.SWITCH(Sales[[#This Row],[Subscription Type]],"Basic",10,"Premium",10,"Business",25,"Enterprise",27)</f>
        <v>10</v>
      </c>
      <c r="O1856">
        <f>IF(Sales[[#This Row],[Number of Users]]-Sales[[#This Row],[Licenses Bought]]&lt;0,0,Sales[[#This Row],[Number of Users]]-Sales[[#This Row],[Licenses Bought]])</f>
        <v>3</v>
      </c>
      <c r="P1856" s="3">
        <f>IF(Sales[[#This Row],[Sales Month]]=MAX(Sales[Sales Month]),Sales[[#This Row],[Upsell $ Per Non-Paying User]]*Sales[[#This Row],[Non-Paying Users]],0)</f>
        <v>0</v>
      </c>
      <c r="Q1856" t="str">
        <f>_xlfn.IFS(Sales[[#This Row],[Current Upsell $]]=0," ",Sales[[#This Row],[Current Upsell $]]&gt;=400,"High",Sales[[#This Row],[Current Upsell $]]&gt;=100,"Medium",Sales[[#This Row],[Current Upsell $]]&lt;100,"Low")</f>
        <v xml:space="preserve"> </v>
      </c>
      <c r="R1856" t="str">
        <f>IF(Sales[[#This Row],[Current Upsell $]]&gt;0,_xlfn.TEXTJOIN(" ",FALSE,Sales[[#This Row],[Subscription Type]],Sales[[#This Row],[Upsell Priority]],TEXT(Sales[[#This Row],[Current Upsell $]],"$#")),"")</f>
        <v/>
      </c>
    </row>
    <row r="1857" spans="1:18" x14ac:dyDescent="0.25">
      <c r="A1857">
        <v>100133</v>
      </c>
      <c r="B1857" t="s">
        <v>3</v>
      </c>
      <c r="F1857">
        <v>0</v>
      </c>
      <c r="G1857">
        <v>3</v>
      </c>
      <c r="H1857" s="1">
        <v>44075</v>
      </c>
      <c r="I1857" s="1">
        <v>44378</v>
      </c>
      <c r="J1857">
        <v>10</v>
      </c>
      <c r="K1857">
        <v>0</v>
      </c>
      <c r="L1857" s="1">
        <v>44075</v>
      </c>
      <c r="M1857">
        <v>0</v>
      </c>
      <c r="N1857" s="11">
        <f>_xlfn.SWITCH(Sales[[#This Row],[Subscription Type]],"Basic",10,"Premium",10,"Business",25,"Enterprise",27)</f>
        <v>10</v>
      </c>
      <c r="O1857">
        <f>IF(Sales[[#This Row],[Number of Users]]-Sales[[#This Row],[Licenses Bought]]&lt;0,0,Sales[[#This Row],[Number of Users]]-Sales[[#This Row],[Licenses Bought]])</f>
        <v>3</v>
      </c>
      <c r="P1857" s="3">
        <f>IF(Sales[[#This Row],[Sales Month]]=MAX(Sales[Sales Month]),Sales[[#This Row],[Upsell $ Per Non-Paying User]]*Sales[[#This Row],[Non-Paying Users]],0)</f>
        <v>0</v>
      </c>
      <c r="Q1857" t="str">
        <f>_xlfn.IFS(Sales[[#This Row],[Current Upsell $]]=0," ",Sales[[#This Row],[Current Upsell $]]&gt;=400,"High",Sales[[#This Row],[Current Upsell $]]&gt;=100,"Medium",Sales[[#This Row],[Current Upsell $]]&lt;100,"Low")</f>
        <v xml:space="preserve"> </v>
      </c>
      <c r="R1857" t="str">
        <f>IF(Sales[[#This Row],[Current Upsell $]]&gt;0,_xlfn.TEXTJOIN(" ",FALSE,Sales[[#This Row],[Subscription Type]],Sales[[#This Row],[Upsell Priority]],TEXT(Sales[[#This Row],[Current Upsell $]],"$#")),"")</f>
        <v/>
      </c>
    </row>
    <row r="1858" spans="1:18" x14ac:dyDescent="0.25">
      <c r="A1858">
        <v>100134</v>
      </c>
      <c r="B1858" t="s">
        <v>3</v>
      </c>
      <c r="F1858">
        <v>0</v>
      </c>
      <c r="G1858">
        <v>2</v>
      </c>
      <c r="H1858" s="1">
        <v>44075</v>
      </c>
      <c r="I1858" s="1">
        <v>44348</v>
      </c>
      <c r="J1858">
        <v>9</v>
      </c>
      <c r="K1858">
        <v>0</v>
      </c>
      <c r="L1858" s="1">
        <v>44075</v>
      </c>
      <c r="M1858">
        <v>0</v>
      </c>
      <c r="N1858" s="11">
        <f>_xlfn.SWITCH(Sales[[#This Row],[Subscription Type]],"Basic",10,"Premium",10,"Business",25,"Enterprise",27)</f>
        <v>10</v>
      </c>
      <c r="O1858">
        <f>IF(Sales[[#This Row],[Number of Users]]-Sales[[#This Row],[Licenses Bought]]&lt;0,0,Sales[[#This Row],[Number of Users]]-Sales[[#This Row],[Licenses Bought]])</f>
        <v>2</v>
      </c>
      <c r="P1858" s="3">
        <f>IF(Sales[[#This Row],[Sales Month]]=MAX(Sales[Sales Month]),Sales[[#This Row],[Upsell $ Per Non-Paying User]]*Sales[[#This Row],[Non-Paying Users]],0)</f>
        <v>0</v>
      </c>
      <c r="Q1858" t="str">
        <f>_xlfn.IFS(Sales[[#This Row],[Current Upsell $]]=0," ",Sales[[#This Row],[Current Upsell $]]&gt;=400,"High",Sales[[#This Row],[Current Upsell $]]&gt;=100,"Medium",Sales[[#This Row],[Current Upsell $]]&lt;100,"Low")</f>
        <v xml:space="preserve"> </v>
      </c>
      <c r="R1858" t="str">
        <f>IF(Sales[[#This Row],[Current Upsell $]]&gt;0,_xlfn.TEXTJOIN(" ",FALSE,Sales[[#This Row],[Subscription Type]],Sales[[#This Row],[Upsell Priority]],TEXT(Sales[[#This Row],[Current Upsell $]],"$#")),"")</f>
        <v/>
      </c>
    </row>
    <row r="1859" spans="1:18" x14ac:dyDescent="0.25">
      <c r="A1859">
        <v>100135</v>
      </c>
      <c r="B1859" t="s">
        <v>3</v>
      </c>
      <c r="F1859">
        <v>0</v>
      </c>
      <c r="G1859">
        <v>2</v>
      </c>
      <c r="H1859" s="1">
        <v>44075</v>
      </c>
      <c r="I1859" s="1">
        <v>44378</v>
      </c>
      <c r="J1859">
        <v>10</v>
      </c>
      <c r="K1859">
        <v>0</v>
      </c>
      <c r="L1859" s="1">
        <v>44075</v>
      </c>
      <c r="M1859">
        <v>0</v>
      </c>
      <c r="N1859" s="11">
        <f>_xlfn.SWITCH(Sales[[#This Row],[Subscription Type]],"Basic",10,"Premium",10,"Business",25,"Enterprise",27)</f>
        <v>10</v>
      </c>
      <c r="O1859">
        <f>IF(Sales[[#This Row],[Number of Users]]-Sales[[#This Row],[Licenses Bought]]&lt;0,0,Sales[[#This Row],[Number of Users]]-Sales[[#This Row],[Licenses Bought]])</f>
        <v>2</v>
      </c>
      <c r="P1859" s="3">
        <f>IF(Sales[[#This Row],[Sales Month]]=MAX(Sales[Sales Month]),Sales[[#This Row],[Upsell $ Per Non-Paying User]]*Sales[[#This Row],[Non-Paying Users]],0)</f>
        <v>0</v>
      </c>
      <c r="Q1859" t="str">
        <f>_xlfn.IFS(Sales[[#This Row],[Current Upsell $]]=0," ",Sales[[#This Row],[Current Upsell $]]&gt;=400,"High",Sales[[#This Row],[Current Upsell $]]&gt;=100,"Medium",Sales[[#This Row],[Current Upsell $]]&lt;100,"Low")</f>
        <v xml:space="preserve"> </v>
      </c>
      <c r="R1859" t="str">
        <f>IF(Sales[[#This Row],[Current Upsell $]]&gt;0,_xlfn.TEXTJOIN(" ",FALSE,Sales[[#This Row],[Subscription Type]],Sales[[#This Row],[Upsell Priority]],TEXT(Sales[[#This Row],[Current Upsell $]],"$#")),"")</f>
        <v/>
      </c>
    </row>
    <row r="1860" spans="1:18" x14ac:dyDescent="0.25">
      <c r="A1860">
        <v>100136</v>
      </c>
      <c r="B1860" t="s">
        <v>3</v>
      </c>
      <c r="F1860">
        <v>0</v>
      </c>
      <c r="G1860">
        <v>1</v>
      </c>
      <c r="H1860" s="1">
        <v>44075</v>
      </c>
      <c r="I1860" s="1">
        <v>44197</v>
      </c>
      <c r="J1860">
        <v>4</v>
      </c>
      <c r="K1860">
        <v>5</v>
      </c>
      <c r="L1860" s="1">
        <v>44075</v>
      </c>
      <c r="M1860">
        <v>0</v>
      </c>
      <c r="N1860" s="11">
        <f>_xlfn.SWITCH(Sales[[#This Row],[Subscription Type]],"Basic",10,"Premium",10,"Business",25,"Enterprise",27)</f>
        <v>10</v>
      </c>
      <c r="O1860">
        <f>IF(Sales[[#This Row],[Number of Users]]-Sales[[#This Row],[Licenses Bought]]&lt;0,0,Sales[[#This Row],[Number of Users]]-Sales[[#This Row],[Licenses Bought]])</f>
        <v>1</v>
      </c>
      <c r="P1860" s="3">
        <f>IF(Sales[[#This Row],[Sales Month]]=MAX(Sales[Sales Month]),Sales[[#This Row],[Upsell $ Per Non-Paying User]]*Sales[[#This Row],[Non-Paying Users]],0)</f>
        <v>0</v>
      </c>
      <c r="Q1860" t="str">
        <f>_xlfn.IFS(Sales[[#This Row],[Current Upsell $]]=0," ",Sales[[#This Row],[Current Upsell $]]&gt;=400,"High",Sales[[#This Row],[Current Upsell $]]&gt;=100,"Medium",Sales[[#This Row],[Current Upsell $]]&lt;100,"Low")</f>
        <v xml:space="preserve"> </v>
      </c>
      <c r="R1860" t="str">
        <f>IF(Sales[[#This Row],[Current Upsell $]]&gt;0,_xlfn.TEXTJOIN(" ",FALSE,Sales[[#This Row],[Subscription Type]],Sales[[#This Row],[Upsell Priority]],TEXT(Sales[[#This Row],[Current Upsell $]],"$#")),"")</f>
        <v/>
      </c>
    </row>
    <row r="1861" spans="1:18" x14ac:dyDescent="0.25">
      <c r="A1861">
        <v>100137</v>
      </c>
      <c r="B1861" t="s">
        <v>3</v>
      </c>
      <c r="F1861">
        <v>0</v>
      </c>
      <c r="G1861">
        <v>2</v>
      </c>
      <c r="H1861" s="1">
        <v>44075</v>
      </c>
      <c r="I1861" s="1">
        <v>44287</v>
      </c>
      <c r="J1861">
        <v>7</v>
      </c>
      <c r="K1861">
        <v>2</v>
      </c>
      <c r="L1861" s="1">
        <v>44075</v>
      </c>
      <c r="M1861">
        <v>0</v>
      </c>
      <c r="N1861" s="11">
        <f>_xlfn.SWITCH(Sales[[#This Row],[Subscription Type]],"Basic",10,"Premium",10,"Business",25,"Enterprise",27)</f>
        <v>10</v>
      </c>
      <c r="O1861">
        <f>IF(Sales[[#This Row],[Number of Users]]-Sales[[#This Row],[Licenses Bought]]&lt;0,0,Sales[[#This Row],[Number of Users]]-Sales[[#This Row],[Licenses Bought]])</f>
        <v>2</v>
      </c>
      <c r="P1861" s="3">
        <f>IF(Sales[[#This Row],[Sales Month]]=MAX(Sales[Sales Month]),Sales[[#This Row],[Upsell $ Per Non-Paying User]]*Sales[[#This Row],[Non-Paying Users]],0)</f>
        <v>0</v>
      </c>
      <c r="Q1861" t="str">
        <f>_xlfn.IFS(Sales[[#This Row],[Current Upsell $]]=0," ",Sales[[#This Row],[Current Upsell $]]&gt;=400,"High",Sales[[#This Row],[Current Upsell $]]&gt;=100,"Medium",Sales[[#This Row],[Current Upsell $]]&lt;100,"Low")</f>
        <v xml:space="preserve"> </v>
      </c>
      <c r="R1861" t="str">
        <f>IF(Sales[[#This Row],[Current Upsell $]]&gt;0,_xlfn.TEXTJOIN(" ",FALSE,Sales[[#This Row],[Subscription Type]],Sales[[#This Row],[Upsell Priority]],TEXT(Sales[[#This Row],[Current Upsell $]],"$#")),"")</f>
        <v/>
      </c>
    </row>
    <row r="1862" spans="1:18" x14ac:dyDescent="0.25">
      <c r="A1862">
        <v>100138</v>
      </c>
      <c r="B1862" t="s">
        <v>3</v>
      </c>
      <c r="F1862">
        <v>0</v>
      </c>
      <c r="G1862">
        <v>2</v>
      </c>
      <c r="H1862" s="1">
        <v>44075</v>
      </c>
      <c r="I1862" s="1">
        <v>44378</v>
      </c>
      <c r="J1862">
        <v>10</v>
      </c>
      <c r="K1862">
        <v>0</v>
      </c>
      <c r="L1862" s="1">
        <v>44075</v>
      </c>
      <c r="M1862">
        <v>0</v>
      </c>
      <c r="N1862" s="11">
        <f>_xlfn.SWITCH(Sales[[#This Row],[Subscription Type]],"Basic",10,"Premium",10,"Business",25,"Enterprise",27)</f>
        <v>10</v>
      </c>
      <c r="O1862">
        <f>IF(Sales[[#This Row],[Number of Users]]-Sales[[#This Row],[Licenses Bought]]&lt;0,0,Sales[[#This Row],[Number of Users]]-Sales[[#This Row],[Licenses Bought]])</f>
        <v>2</v>
      </c>
      <c r="P1862" s="3">
        <f>IF(Sales[[#This Row],[Sales Month]]=MAX(Sales[Sales Month]),Sales[[#This Row],[Upsell $ Per Non-Paying User]]*Sales[[#This Row],[Non-Paying Users]],0)</f>
        <v>0</v>
      </c>
      <c r="Q1862" t="str">
        <f>_xlfn.IFS(Sales[[#This Row],[Current Upsell $]]=0," ",Sales[[#This Row],[Current Upsell $]]&gt;=400,"High",Sales[[#This Row],[Current Upsell $]]&gt;=100,"Medium",Sales[[#This Row],[Current Upsell $]]&lt;100,"Low")</f>
        <v xml:space="preserve"> </v>
      </c>
      <c r="R1862" t="str">
        <f>IF(Sales[[#This Row],[Current Upsell $]]&gt;0,_xlfn.TEXTJOIN(" ",FALSE,Sales[[#This Row],[Subscription Type]],Sales[[#This Row],[Upsell Priority]],TEXT(Sales[[#This Row],[Current Upsell $]],"$#")),"")</f>
        <v/>
      </c>
    </row>
    <row r="1863" spans="1:18" x14ac:dyDescent="0.25">
      <c r="A1863">
        <v>100139</v>
      </c>
      <c r="B1863" t="s">
        <v>3</v>
      </c>
      <c r="F1863">
        <v>0</v>
      </c>
      <c r="G1863">
        <v>2</v>
      </c>
      <c r="H1863" s="1">
        <v>44075</v>
      </c>
      <c r="I1863" s="1">
        <v>44197</v>
      </c>
      <c r="J1863">
        <v>4</v>
      </c>
      <c r="K1863">
        <v>5</v>
      </c>
      <c r="L1863" s="1">
        <v>44075</v>
      </c>
      <c r="M1863">
        <v>0</v>
      </c>
      <c r="N1863" s="11">
        <f>_xlfn.SWITCH(Sales[[#This Row],[Subscription Type]],"Basic",10,"Premium",10,"Business",25,"Enterprise",27)</f>
        <v>10</v>
      </c>
      <c r="O1863">
        <f>IF(Sales[[#This Row],[Number of Users]]-Sales[[#This Row],[Licenses Bought]]&lt;0,0,Sales[[#This Row],[Number of Users]]-Sales[[#This Row],[Licenses Bought]])</f>
        <v>2</v>
      </c>
      <c r="P1863" s="3">
        <f>IF(Sales[[#This Row],[Sales Month]]=MAX(Sales[Sales Month]),Sales[[#This Row],[Upsell $ Per Non-Paying User]]*Sales[[#This Row],[Non-Paying Users]],0)</f>
        <v>0</v>
      </c>
      <c r="Q1863" t="str">
        <f>_xlfn.IFS(Sales[[#This Row],[Current Upsell $]]=0," ",Sales[[#This Row],[Current Upsell $]]&gt;=400,"High",Sales[[#This Row],[Current Upsell $]]&gt;=100,"Medium",Sales[[#This Row],[Current Upsell $]]&lt;100,"Low")</f>
        <v xml:space="preserve"> </v>
      </c>
      <c r="R1863" t="str">
        <f>IF(Sales[[#This Row],[Current Upsell $]]&gt;0,_xlfn.TEXTJOIN(" ",FALSE,Sales[[#This Row],[Subscription Type]],Sales[[#This Row],[Upsell Priority]],TEXT(Sales[[#This Row],[Current Upsell $]],"$#")),"")</f>
        <v/>
      </c>
    </row>
    <row r="1864" spans="1:18" x14ac:dyDescent="0.25">
      <c r="A1864">
        <v>100140</v>
      </c>
      <c r="B1864" t="s">
        <v>3</v>
      </c>
      <c r="F1864">
        <v>0</v>
      </c>
      <c r="G1864">
        <v>2</v>
      </c>
      <c r="H1864" s="1">
        <v>44075</v>
      </c>
      <c r="I1864" s="1">
        <v>44136</v>
      </c>
      <c r="J1864">
        <v>2</v>
      </c>
      <c r="K1864">
        <v>7</v>
      </c>
      <c r="L1864" s="1">
        <v>44075</v>
      </c>
      <c r="M1864">
        <v>0</v>
      </c>
      <c r="N1864" s="11">
        <f>_xlfn.SWITCH(Sales[[#This Row],[Subscription Type]],"Basic",10,"Premium",10,"Business",25,"Enterprise",27)</f>
        <v>10</v>
      </c>
      <c r="O1864">
        <f>IF(Sales[[#This Row],[Number of Users]]-Sales[[#This Row],[Licenses Bought]]&lt;0,0,Sales[[#This Row],[Number of Users]]-Sales[[#This Row],[Licenses Bought]])</f>
        <v>2</v>
      </c>
      <c r="P1864" s="3">
        <f>IF(Sales[[#This Row],[Sales Month]]=MAX(Sales[Sales Month]),Sales[[#This Row],[Upsell $ Per Non-Paying User]]*Sales[[#This Row],[Non-Paying Users]],0)</f>
        <v>0</v>
      </c>
      <c r="Q1864" t="str">
        <f>_xlfn.IFS(Sales[[#This Row],[Current Upsell $]]=0," ",Sales[[#This Row],[Current Upsell $]]&gt;=400,"High",Sales[[#This Row],[Current Upsell $]]&gt;=100,"Medium",Sales[[#This Row],[Current Upsell $]]&lt;100,"Low")</f>
        <v xml:space="preserve"> </v>
      </c>
      <c r="R1864" t="str">
        <f>IF(Sales[[#This Row],[Current Upsell $]]&gt;0,_xlfn.TEXTJOIN(" ",FALSE,Sales[[#This Row],[Subscription Type]],Sales[[#This Row],[Upsell Priority]],TEXT(Sales[[#This Row],[Current Upsell $]],"$#")),"")</f>
        <v/>
      </c>
    </row>
    <row r="1865" spans="1:18" x14ac:dyDescent="0.25">
      <c r="A1865">
        <v>100141</v>
      </c>
      <c r="B1865" t="s">
        <v>3</v>
      </c>
      <c r="D1865" s="1"/>
      <c r="E1865" s="1"/>
      <c r="F1865">
        <v>0</v>
      </c>
      <c r="G1865">
        <v>2</v>
      </c>
      <c r="H1865" s="1">
        <v>44075</v>
      </c>
      <c r="I1865" s="1">
        <v>44378</v>
      </c>
      <c r="J1865">
        <v>10</v>
      </c>
      <c r="K1865">
        <v>0</v>
      </c>
      <c r="L1865" s="1">
        <v>44075</v>
      </c>
      <c r="M1865">
        <v>0</v>
      </c>
      <c r="N1865" s="11">
        <f>_xlfn.SWITCH(Sales[[#This Row],[Subscription Type]],"Basic",10,"Premium",10,"Business",25,"Enterprise",27)</f>
        <v>10</v>
      </c>
      <c r="O1865">
        <f>IF(Sales[[#This Row],[Number of Users]]-Sales[[#This Row],[Licenses Bought]]&lt;0,0,Sales[[#This Row],[Number of Users]]-Sales[[#This Row],[Licenses Bought]])</f>
        <v>2</v>
      </c>
      <c r="P1865" s="3">
        <f>IF(Sales[[#This Row],[Sales Month]]=MAX(Sales[Sales Month]),Sales[[#This Row],[Upsell $ Per Non-Paying User]]*Sales[[#This Row],[Non-Paying Users]],0)</f>
        <v>0</v>
      </c>
      <c r="Q1865" t="str">
        <f>_xlfn.IFS(Sales[[#This Row],[Current Upsell $]]=0," ",Sales[[#This Row],[Current Upsell $]]&gt;=400,"High",Sales[[#This Row],[Current Upsell $]]&gt;=100,"Medium",Sales[[#This Row],[Current Upsell $]]&lt;100,"Low")</f>
        <v xml:space="preserve"> </v>
      </c>
      <c r="R1865" t="str">
        <f>IF(Sales[[#This Row],[Current Upsell $]]&gt;0,_xlfn.TEXTJOIN(" ",FALSE,Sales[[#This Row],[Subscription Type]],Sales[[#This Row],[Upsell Priority]],TEXT(Sales[[#This Row],[Current Upsell $]],"$#")),"")</f>
        <v/>
      </c>
    </row>
    <row r="1866" spans="1:18" x14ac:dyDescent="0.25">
      <c r="A1866">
        <v>100142</v>
      </c>
      <c r="B1866" t="s">
        <v>3</v>
      </c>
      <c r="D1866" s="1"/>
      <c r="E1866" s="1"/>
      <c r="F1866">
        <v>0</v>
      </c>
      <c r="G1866">
        <v>2</v>
      </c>
      <c r="H1866" s="1">
        <v>44075</v>
      </c>
      <c r="I1866" s="1">
        <v>44378</v>
      </c>
      <c r="J1866">
        <v>10</v>
      </c>
      <c r="K1866">
        <v>0</v>
      </c>
      <c r="L1866" s="1">
        <v>44075</v>
      </c>
      <c r="M1866">
        <v>0</v>
      </c>
      <c r="N1866" s="11">
        <f>_xlfn.SWITCH(Sales[[#This Row],[Subscription Type]],"Basic",10,"Premium",10,"Business",25,"Enterprise",27)</f>
        <v>10</v>
      </c>
      <c r="O1866">
        <f>IF(Sales[[#This Row],[Number of Users]]-Sales[[#This Row],[Licenses Bought]]&lt;0,0,Sales[[#This Row],[Number of Users]]-Sales[[#This Row],[Licenses Bought]])</f>
        <v>2</v>
      </c>
      <c r="P1866" s="3">
        <f>IF(Sales[[#This Row],[Sales Month]]=MAX(Sales[Sales Month]),Sales[[#This Row],[Upsell $ Per Non-Paying User]]*Sales[[#This Row],[Non-Paying Users]],0)</f>
        <v>0</v>
      </c>
      <c r="Q1866" t="str">
        <f>_xlfn.IFS(Sales[[#This Row],[Current Upsell $]]=0," ",Sales[[#This Row],[Current Upsell $]]&gt;=400,"High",Sales[[#This Row],[Current Upsell $]]&gt;=100,"Medium",Sales[[#This Row],[Current Upsell $]]&lt;100,"Low")</f>
        <v xml:space="preserve"> </v>
      </c>
      <c r="R1866" t="str">
        <f>IF(Sales[[#This Row],[Current Upsell $]]&gt;0,_xlfn.TEXTJOIN(" ",FALSE,Sales[[#This Row],[Subscription Type]],Sales[[#This Row],[Upsell Priority]],TEXT(Sales[[#This Row],[Current Upsell $]],"$#")),"")</f>
        <v/>
      </c>
    </row>
    <row r="1867" spans="1:18" x14ac:dyDescent="0.25">
      <c r="A1867">
        <v>100143</v>
      </c>
      <c r="B1867" t="s">
        <v>3</v>
      </c>
      <c r="D1867" s="1"/>
      <c r="E1867" s="1"/>
      <c r="F1867">
        <v>0</v>
      </c>
      <c r="G1867">
        <v>2</v>
      </c>
      <c r="H1867" s="1">
        <v>44075</v>
      </c>
      <c r="I1867" s="1">
        <v>44378</v>
      </c>
      <c r="J1867">
        <v>10</v>
      </c>
      <c r="K1867">
        <v>0</v>
      </c>
      <c r="L1867" s="1">
        <v>44075</v>
      </c>
      <c r="M1867">
        <v>0</v>
      </c>
      <c r="N1867" s="11">
        <f>_xlfn.SWITCH(Sales[[#This Row],[Subscription Type]],"Basic",10,"Premium",10,"Business",25,"Enterprise",27)</f>
        <v>10</v>
      </c>
      <c r="O1867">
        <f>IF(Sales[[#This Row],[Number of Users]]-Sales[[#This Row],[Licenses Bought]]&lt;0,0,Sales[[#This Row],[Number of Users]]-Sales[[#This Row],[Licenses Bought]])</f>
        <v>2</v>
      </c>
      <c r="P1867" s="3">
        <f>IF(Sales[[#This Row],[Sales Month]]=MAX(Sales[Sales Month]),Sales[[#This Row],[Upsell $ Per Non-Paying User]]*Sales[[#This Row],[Non-Paying Users]],0)</f>
        <v>0</v>
      </c>
      <c r="Q1867" t="str">
        <f>_xlfn.IFS(Sales[[#This Row],[Current Upsell $]]=0," ",Sales[[#This Row],[Current Upsell $]]&gt;=400,"High",Sales[[#This Row],[Current Upsell $]]&gt;=100,"Medium",Sales[[#This Row],[Current Upsell $]]&lt;100,"Low")</f>
        <v xml:space="preserve"> </v>
      </c>
      <c r="R1867" t="str">
        <f>IF(Sales[[#This Row],[Current Upsell $]]&gt;0,_xlfn.TEXTJOIN(" ",FALSE,Sales[[#This Row],[Subscription Type]],Sales[[#This Row],[Upsell Priority]],TEXT(Sales[[#This Row],[Current Upsell $]],"$#")),"")</f>
        <v/>
      </c>
    </row>
    <row r="1868" spans="1:18" x14ac:dyDescent="0.25">
      <c r="A1868">
        <v>100144</v>
      </c>
      <c r="B1868" t="s">
        <v>3</v>
      </c>
      <c r="D1868" s="1"/>
      <c r="E1868" s="1"/>
      <c r="F1868">
        <v>0</v>
      </c>
      <c r="G1868">
        <v>2</v>
      </c>
      <c r="H1868" s="1">
        <v>44075</v>
      </c>
      <c r="I1868" s="1">
        <v>44378</v>
      </c>
      <c r="J1868">
        <v>10</v>
      </c>
      <c r="K1868">
        <v>0</v>
      </c>
      <c r="L1868" s="1">
        <v>44075</v>
      </c>
      <c r="M1868">
        <v>0</v>
      </c>
      <c r="N1868" s="11">
        <f>_xlfn.SWITCH(Sales[[#This Row],[Subscription Type]],"Basic",10,"Premium",10,"Business",25,"Enterprise",27)</f>
        <v>10</v>
      </c>
      <c r="O1868">
        <f>IF(Sales[[#This Row],[Number of Users]]-Sales[[#This Row],[Licenses Bought]]&lt;0,0,Sales[[#This Row],[Number of Users]]-Sales[[#This Row],[Licenses Bought]])</f>
        <v>2</v>
      </c>
      <c r="P1868" s="3">
        <f>IF(Sales[[#This Row],[Sales Month]]=MAX(Sales[Sales Month]),Sales[[#This Row],[Upsell $ Per Non-Paying User]]*Sales[[#This Row],[Non-Paying Users]],0)</f>
        <v>0</v>
      </c>
      <c r="Q1868" t="str">
        <f>_xlfn.IFS(Sales[[#This Row],[Current Upsell $]]=0," ",Sales[[#This Row],[Current Upsell $]]&gt;=400,"High",Sales[[#This Row],[Current Upsell $]]&gt;=100,"Medium",Sales[[#This Row],[Current Upsell $]]&lt;100,"Low")</f>
        <v xml:space="preserve"> </v>
      </c>
      <c r="R1868" t="str">
        <f>IF(Sales[[#This Row],[Current Upsell $]]&gt;0,_xlfn.TEXTJOIN(" ",FALSE,Sales[[#This Row],[Subscription Type]],Sales[[#This Row],[Upsell Priority]],TEXT(Sales[[#This Row],[Current Upsell $]],"$#")),"")</f>
        <v/>
      </c>
    </row>
    <row r="1869" spans="1:18" x14ac:dyDescent="0.25">
      <c r="A1869">
        <v>100145</v>
      </c>
      <c r="B1869" t="s">
        <v>3</v>
      </c>
      <c r="D1869" s="1"/>
      <c r="E1869" s="1"/>
      <c r="F1869">
        <v>0</v>
      </c>
      <c r="G1869">
        <v>2</v>
      </c>
      <c r="H1869" s="1">
        <v>44075</v>
      </c>
      <c r="I1869" s="1">
        <v>44378</v>
      </c>
      <c r="J1869">
        <v>10</v>
      </c>
      <c r="K1869">
        <v>0</v>
      </c>
      <c r="L1869" s="1">
        <v>44075</v>
      </c>
      <c r="M1869">
        <v>0</v>
      </c>
      <c r="N1869" s="11">
        <f>_xlfn.SWITCH(Sales[[#This Row],[Subscription Type]],"Basic",10,"Premium",10,"Business",25,"Enterprise",27)</f>
        <v>10</v>
      </c>
      <c r="O1869">
        <f>IF(Sales[[#This Row],[Number of Users]]-Sales[[#This Row],[Licenses Bought]]&lt;0,0,Sales[[#This Row],[Number of Users]]-Sales[[#This Row],[Licenses Bought]])</f>
        <v>2</v>
      </c>
      <c r="P1869" s="3">
        <f>IF(Sales[[#This Row],[Sales Month]]=MAX(Sales[Sales Month]),Sales[[#This Row],[Upsell $ Per Non-Paying User]]*Sales[[#This Row],[Non-Paying Users]],0)</f>
        <v>0</v>
      </c>
      <c r="Q1869" t="str">
        <f>_xlfn.IFS(Sales[[#This Row],[Current Upsell $]]=0," ",Sales[[#This Row],[Current Upsell $]]&gt;=400,"High",Sales[[#This Row],[Current Upsell $]]&gt;=100,"Medium",Sales[[#This Row],[Current Upsell $]]&lt;100,"Low")</f>
        <v xml:space="preserve"> </v>
      </c>
      <c r="R1869" t="str">
        <f>IF(Sales[[#This Row],[Current Upsell $]]&gt;0,_xlfn.TEXTJOIN(" ",FALSE,Sales[[#This Row],[Subscription Type]],Sales[[#This Row],[Upsell Priority]],TEXT(Sales[[#This Row],[Current Upsell $]],"$#")),"")</f>
        <v/>
      </c>
    </row>
    <row r="1870" spans="1:18" x14ac:dyDescent="0.25">
      <c r="A1870">
        <v>100038</v>
      </c>
      <c r="B1870" t="s">
        <v>1</v>
      </c>
      <c r="D1870" s="1"/>
      <c r="E1870" s="1"/>
      <c r="F1870">
        <v>52</v>
      </c>
      <c r="G1870">
        <v>72</v>
      </c>
      <c r="H1870" s="1">
        <v>43983</v>
      </c>
      <c r="I1870" s="1">
        <v>44378</v>
      </c>
      <c r="J1870">
        <v>13</v>
      </c>
      <c r="K1870">
        <v>0</v>
      </c>
      <c r="L1870" s="1">
        <v>44075</v>
      </c>
      <c r="M1870">
        <v>1300</v>
      </c>
      <c r="N1870" s="11">
        <f>_xlfn.SWITCH(Sales[[#This Row],[Subscription Type]],"Basic",10,"Premium",10,"Business",25,"Enterprise",27)</f>
        <v>25</v>
      </c>
      <c r="O1870">
        <f>IF(Sales[[#This Row],[Number of Users]]-Sales[[#This Row],[Licenses Bought]]&lt;0,0,Sales[[#This Row],[Number of Users]]-Sales[[#This Row],[Licenses Bought]])</f>
        <v>20</v>
      </c>
      <c r="P1870" s="3">
        <f>IF(Sales[[#This Row],[Sales Month]]=MAX(Sales[Sales Month]),Sales[[#This Row],[Upsell $ Per Non-Paying User]]*Sales[[#This Row],[Non-Paying Users]],0)</f>
        <v>0</v>
      </c>
      <c r="Q1870" t="str">
        <f>_xlfn.IFS(Sales[[#This Row],[Current Upsell $]]=0," ",Sales[[#This Row],[Current Upsell $]]&gt;=400,"High",Sales[[#This Row],[Current Upsell $]]&gt;=100,"Medium",Sales[[#This Row],[Current Upsell $]]&lt;100,"Low")</f>
        <v xml:space="preserve"> </v>
      </c>
      <c r="R1870" t="str">
        <f>IF(Sales[[#This Row],[Current Upsell $]]&gt;0,_xlfn.TEXTJOIN(" ",FALSE,Sales[[#This Row],[Subscription Type]],Sales[[#This Row],[Upsell Priority]],TEXT(Sales[[#This Row],[Current Upsell $]],"$#")),"")</f>
        <v/>
      </c>
    </row>
    <row r="1871" spans="1:18" x14ac:dyDescent="0.25">
      <c r="A1871">
        <v>100086</v>
      </c>
      <c r="B1871" t="s">
        <v>1</v>
      </c>
      <c r="D1871" s="1"/>
      <c r="E1871" s="1"/>
      <c r="F1871">
        <v>6</v>
      </c>
      <c r="G1871">
        <v>26</v>
      </c>
      <c r="H1871" s="1">
        <v>44044</v>
      </c>
      <c r="I1871" s="1">
        <v>44378</v>
      </c>
      <c r="J1871">
        <v>11</v>
      </c>
      <c r="K1871">
        <v>0</v>
      </c>
      <c r="L1871" s="1">
        <v>44075</v>
      </c>
      <c r="M1871">
        <v>150</v>
      </c>
      <c r="N1871" s="11">
        <f>_xlfn.SWITCH(Sales[[#This Row],[Subscription Type]],"Basic",10,"Premium",10,"Business",25,"Enterprise",27)</f>
        <v>25</v>
      </c>
      <c r="O1871">
        <f>IF(Sales[[#This Row],[Number of Users]]-Sales[[#This Row],[Licenses Bought]]&lt;0,0,Sales[[#This Row],[Number of Users]]-Sales[[#This Row],[Licenses Bought]])</f>
        <v>20</v>
      </c>
      <c r="P1871" s="3">
        <f>IF(Sales[[#This Row],[Sales Month]]=MAX(Sales[Sales Month]),Sales[[#This Row],[Upsell $ Per Non-Paying User]]*Sales[[#This Row],[Non-Paying Users]],0)</f>
        <v>0</v>
      </c>
      <c r="Q1871" t="str">
        <f>_xlfn.IFS(Sales[[#This Row],[Current Upsell $]]=0," ",Sales[[#This Row],[Current Upsell $]]&gt;=400,"High",Sales[[#This Row],[Current Upsell $]]&gt;=100,"Medium",Sales[[#This Row],[Current Upsell $]]&lt;100,"Low")</f>
        <v xml:space="preserve"> </v>
      </c>
      <c r="R1871" t="str">
        <f>IF(Sales[[#This Row],[Current Upsell $]]&gt;0,_xlfn.TEXTJOIN(" ",FALSE,Sales[[#This Row],[Subscription Type]],Sales[[#This Row],[Upsell Priority]],TEXT(Sales[[#This Row],[Current Upsell $]],"$#")),"")</f>
        <v/>
      </c>
    </row>
    <row r="1872" spans="1:18" x14ac:dyDescent="0.25">
      <c r="A1872">
        <v>100115</v>
      </c>
      <c r="B1872" t="s">
        <v>3</v>
      </c>
      <c r="D1872" s="1"/>
      <c r="E1872" s="1"/>
      <c r="F1872">
        <v>0</v>
      </c>
      <c r="G1872">
        <v>43</v>
      </c>
      <c r="H1872" s="1">
        <v>44075</v>
      </c>
      <c r="I1872" s="1">
        <v>44378</v>
      </c>
      <c r="J1872">
        <v>10</v>
      </c>
      <c r="K1872">
        <v>0</v>
      </c>
      <c r="L1872" s="1">
        <v>44075</v>
      </c>
      <c r="M1872">
        <v>0</v>
      </c>
      <c r="N1872" s="11">
        <f>_xlfn.SWITCH(Sales[[#This Row],[Subscription Type]],"Basic",10,"Premium",10,"Business",25,"Enterprise",27)</f>
        <v>10</v>
      </c>
      <c r="O1872">
        <f>IF(Sales[[#This Row],[Number of Users]]-Sales[[#This Row],[Licenses Bought]]&lt;0,0,Sales[[#This Row],[Number of Users]]-Sales[[#This Row],[Licenses Bought]])</f>
        <v>43</v>
      </c>
      <c r="P1872" s="3">
        <f>IF(Sales[[#This Row],[Sales Month]]=MAX(Sales[Sales Month]),Sales[[#This Row],[Upsell $ Per Non-Paying User]]*Sales[[#This Row],[Non-Paying Users]],0)</f>
        <v>0</v>
      </c>
      <c r="Q1872" t="str">
        <f>_xlfn.IFS(Sales[[#This Row],[Current Upsell $]]=0," ",Sales[[#This Row],[Current Upsell $]]&gt;=400,"High",Sales[[#This Row],[Current Upsell $]]&gt;=100,"Medium",Sales[[#This Row],[Current Upsell $]]&lt;100,"Low")</f>
        <v xml:space="preserve"> </v>
      </c>
      <c r="R1872" t="str">
        <f>IF(Sales[[#This Row],[Current Upsell $]]&gt;0,_xlfn.TEXTJOIN(" ",FALSE,Sales[[#This Row],[Subscription Type]],Sales[[#This Row],[Upsell Priority]],TEXT(Sales[[#This Row],[Current Upsell $]],"$#")),"")</f>
        <v/>
      </c>
    </row>
    <row r="1873" spans="1:18" x14ac:dyDescent="0.25">
      <c r="A1873">
        <v>100118</v>
      </c>
      <c r="B1873" t="s">
        <v>3</v>
      </c>
      <c r="D1873" s="1"/>
      <c r="E1873" s="1"/>
      <c r="F1873">
        <v>0</v>
      </c>
      <c r="G1873">
        <v>42</v>
      </c>
      <c r="H1873" s="1">
        <v>44075</v>
      </c>
      <c r="I1873" s="1">
        <v>44378</v>
      </c>
      <c r="J1873">
        <v>10</v>
      </c>
      <c r="K1873">
        <v>0</v>
      </c>
      <c r="L1873" s="1">
        <v>44075</v>
      </c>
      <c r="M1873">
        <v>0</v>
      </c>
      <c r="N1873" s="11">
        <f>_xlfn.SWITCH(Sales[[#This Row],[Subscription Type]],"Basic",10,"Premium",10,"Business",25,"Enterprise",27)</f>
        <v>10</v>
      </c>
      <c r="O1873">
        <f>IF(Sales[[#This Row],[Number of Users]]-Sales[[#This Row],[Licenses Bought]]&lt;0,0,Sales[[#This Row],[Number of Users]]-Sales[[#This Row],[Licenses Bought]])</f>
        <v>42</v>
      </c>
      <c r="P1873" s="3">
        <f>IF(Sales[[#This Row],[Sales Month]]=MAX(Sales[Sales Month]),Sales[[#This Row],[Upsell $ Per Non-Paying User]]*Sales[[#This Row],[Non-Paying Users]],0)</f>
        <v>0</v>
      </c>
      <c r="Q1873" t="str">
        <f>_xlfn.IFS(Sales[[#This Row],[Current Upsell $]]=0," ",Sales[[#This Row],[Current Upsell $]]&gt;=400,"High",Sales[[#This Row],[Current Upsell $]]&gt;=100,"Medium",Sales[[#This Row],[Current Upsell $]]&lt;100,"Low")</f>
        <v xml:space="preserve"> </v>
      </c>
      <c r="R1873" t="str">
        <f>IF(Sales[[#This Row],[Current Upsell $]]&gt;0,_xlfn.TEXTJOIN(" ",FALSE,Sales[[#This Row],[Subscription Type]],Sales[[#This Row],[Upsell Priority]],TEXT(Sales[[#This Row],[Current Upsell $]],"$#")),"")</f>
        <v/>
      </c>
    </row>
    <row r="1874" spans="1:18" x14ac:dyDescent="0.25">
      <c r="A1874">
        <v>100116</v>
      </c>
      <c r="B1874" t="s">
        <v>3</v>
      </c>
      <c r="D1874" s="1"/>
      <c r="E1874" s="1"/>
      <c r="F1874">
        <v>0</v>
      </c>
      <c r="G1874">
        <v>41</v>
      </c>
      <c r="H1874" s="1">
        <v>44075</v>
      </c>
      <c r="I1874" s="1">
        <v>44378</v>
      </c>
      <c r="J1874">
        <v>10</v>
      </c>
      <c r="K1874">
        <v>0</v>
      </c>
      <c r="L1874" s="1">
        <v>44075</v>
      </c>
      <c r="M1874">
        <v>0</v>
      </c>
      <c r="N1874" s="11">
        <f>_xlfn.SWITCH(Sales[[#This Row],[Subscription Type]],"Basic",10,"Premium",10,"Business",25,"Enterprise",27)</f>
        <v>10</v>
      </c>
      <c r="O1874">
        <f>IF(Sales[[#This Row],[Number of Users]]-Sales[[#This Row],[Licenses Bought]]&lt;0,0,Sales[[#This Row],[Number of Users]]-Sales[[#This Row],[Licenses Bought]])</f>
        <v>41</v>
      </c>
      <c r="P1874" s="3">
        <f>IF(Sales[[#This Row],[Sales Month]]=MAX(Sales[Sales Month]),Sales[[#This Row],[Upsell $ Per Non-Paying User]]*Sales[[#This Row],[Non-Paying Users]],0)</f>
        <v>0</v>
      </c>
      <c r="Q1874" t="str">
        <f>_xlfn.IFS(Sales[[#This Row],[Current Upsell $]]=0," ",Sales[[#This Row],[Current Upsell $]]&gt;=400,"High",Sales[[#This Row],[Current Upsell $]]&gt;=100,"Medium",Sales[[#This Row],[Current Upsell $]]&lt;100,"Low")</f>
        <v xml:space="preserve"> </v>
      </c>
      <c r="R1874" t="str">
        <f>IF(Sales[[#This Row],[Current Upsell $]]&gt;0,_xlfn.TEXTJOIN(" ",FALSE,Sales[[#This Row],[Subscription Type]],Sales[[#This Row],[Upsell Priority]],TEXT(Sales[[#This Row],[Current Upsell $]],"$#")),"")</f>
        <v/>
      </c>
    </row>
    <row r="1875" spans="1:18" x14ac:dyDescent="0.25">
      <c r="A1875">
        <v>100117</v>
      </c>
      <c r="B1875" t="s">
        <v>3</v>
      </c>
      <c r="D1875" s="1"/>
      <c r="E1875" s="1"/>
      <c r="F1875">
        <v>0</v>
      </c>
      <c r="G1875">
        <v>41</v>
      </c>
      <c r="H1875" s="1">
        <v>44075</v>
      </c>
      <c r="I1875" s="1">
        <v>44378</v>
      </c>
      <c r="J1875">
        <v>10</v>
      </c>
      <c r="K1875">
        <v>0</v>
      </c>
      <c r="L1875" s="1">
        <v>44075</v>
      </c>
      <c r="M1875">
        <v>0</v>
      </c>
      <c r="N1875" s="11">
        <f>_xlfn.SWITCH(Sales[[#This Row],[Subscription Type]],"Basic",10,"Premium",10,"Business",25,"Enterprise",27)</f>
        <v>10</v>
      </c>
      <c r="O1875">
        <f>IF(Sales[[#This Row],[Number of Users]]-Sales[[#This Row],[Licenses Bought]]&lt;0,0,Sales[[#This Row],[Number of Users]]-Sales[[#This Row],[Licenses Bought]])</f>
        <v>41</v>
      </c>
      <c r="P1875" s="3">
        <f>IF(Sales[[#This Row],[Sales Month]]=MAX(Sales[Sales Month]),Sales[[#This Row],[Upsell $ Per Non-Paying User]]*Sales[[#This Row],[Non-Paying Users]],0)</f>
        <v>0</v>
      </c>
      <c r="Q1875" t="str">
        <f>_xlfn.IFS(Sales[[#This Row],[Current Upsell $]]=0," ",Sales[[#This Row],[Current Upsell $]]&gt;=400,"High",Sales[[#This Row],[Current Upsell $]]&gt;=100,"Medium",Sales[[#This Row],[Current Upsell $]]&lt;100,"Low")</f>
        <v xml:space="preserve"> </v>
      </c>
      <c r="R1875" t="str">
        <f>IF(Sales[[#This Row],[Current Upsell $]]&gt;0,_xlfn.TEXTJOIN(" ",FALSE,Sales[[#This Row],[Subscription Type]],Sales[[#This Row],[Upsell Priority]],TEXT(Sales[[#This Row],[Current Upsell $]],"$#")),"")</f>
        <v/>
      </c>
    </row>
    <row r="1876" spans="1:18" x14ac:dyDescent="0.25">
      <c r="A1876">
        <v>100002</v>
      </c>
      <c r="B1876" t="s">
        <v>3</v>
      </c>
      <c r="F1876">
        <v>0</v>
      </c>
      <c r="G1876">
        <v>2</v>
      </c>
      <c r="H1876" s="1">
        <v>43647</v>
      </c>
      <c r="I1876" s="1">
        <v>44287</v>
      </c>
      <c r="J1876">
        <v>21</v>
      </c>
      <c r="K1876">
        <v>2</v>
      </c>
      <c r="L1876" s="1">
        <v>44044</v>
      </c>
      <c r="M1876">
        <v>0</v>
      </c>
      <c r="N1876" s="11">
        <f>_xlfn.SWITCH(Sales[[#This Row],[Subscription Type]],"Basic",10,"Premium",10,"Business",25,"Enterprise",27)</f>
        <v>10</v>
      </c>
      <c r="O1876">
        <f>IF(Sales[[#This Row],[Number of Users]]-Sales[[#This Row],[Licenses Bought]]&lt;0,0,Sales[[#This Row],[Number of Users]]-Sales[[#This Row],[Licenses Bought]])</f>
        <v>2</v>
      </c>
      <c r="P1876" s="3">
        <f>IF(Sales[[#This Row],[Sales Month]]=MAX(Sales[Sales Month]),Sales[[#This Row],[Upsell $ Per Non-Paying User]]*Sales[[#This Row],[Non-Paying Users]],0)</f>
        <v>0</v>
      </c>
      <c r="Q1876" t="str">
        <f>_xlfn.IFS(Sales[[#This Row],[Current Upsell $]]=0," ",Sales[[#This Row],[Current Upsell $]]&gt;=400,"High",Sales[[#This Row],[Current Upsell $]]&gt;=100,"Medium",Sales[[#This Row],[Current Upsell $]]&lt;100,"Low")</f>
        <v xml:space="preserve"> </v>
      </c>
      <c r="R1876" t="str">
        <f>IF(Sales[[#This Row],[Current Upsell $]]&gt;0,_xlfn.TEXTJOIN(" ",FALSE,Sales[[#This Row],[Subscription Type]],Sales[[#This Row],[Upsell Priority]],TEXT(Sales[[#This Row],[Current Upsell $]],"$#")),"")</f>
        <v/>
      </c>
    </row>
    <row r="1877" spans="1:18" x14ac:dyDescent="0.25">
      <c r="A1877">
        <v>100004</v>
      </c>
      <c r="B1877" t="s">
        <v>3</v>
      </c>
      <c r="F1877">
        <v>0</v>
      </c>
      <c r="G1877">
        <v>9</v>
      </c>
      <c r="H1877" s="1">
        <v>43770</v>
      </c>
      <c r="I1877" s="1">
        <v>44075</v>
      </c>
      <c r="J1877">
        <v>10</v>
      </c>
      <c r="K1877">
        <v>9</v>
      </c>
      <c r="L1877" s="1">
        <v>44044</v>
      </c>
      <c r="M1877">
        <v>0</v>
      </c>
      <c r="N1877" s="11">
        <f>_xlfn.SWITCH(Sales[[#This Row],[Subscription Type]],"Basic",10,"Premium",10,"Business",25,"Enterprise",27)</f>
        <v>10</v>
      </c>
      <c r="O1877">
        <f>IF(Sales[[#This Row],[Number of Users]]-Sales[[#This Row],[Licenses Bought]]&lt;0,0,Sales[[#This Row],[Number of Users]]-Sales[[#This Row],[Licenses Bought]])</f>
        <v>9</v>
      </c>
      <c r="P1877" s="3">
        <f>IF(Sales[[#This Row],[Sales Month]]=MAX(Sales[Sales Month]),Sales[[#This Row],[Upsell $ Per Non-Paying User]]*Sales[[#This Row],[Non-Paying Users]],0)</f>
        <v>0</v>
      </c>
      <c r="Q1877" t="str">
        <f>_xlfn.IFS(Sales[[#This Row],[Current Upsell $]]=0," ",Sales[[#This Row],[Current Upsell $]]&gt;=400,"High",Sales[[#This Row],[Current Upsell $]]&gt;=100,"Medium",Sales[[#This Row],[Current Upsell $]]&lt;100,"Low")</f>
        <v xml:space="preserve"> </v>
      </c>
      <c r="R1877" t="str">
        <f>IF(Sales[[#This Row],[Current Upsell $]]&gt;0,_xlfn.TEXTJOIN(" ",FALSE,Sales[[#This Row],[Subscription Type]],Sales[[#This Row],[Upsell Priority]],TEXT(Sales[[#This Row],[Current Upsell $]],"$#")),"")</f>
        <v/>
      </c>
    </row>
    <row r="1878" spans="1:18" x14ac:dyDescent="0.25">
      <c r="A1878">
        <v>100005</v>
      </c>
      <c r="B1878" t="s">
        <v>1</v>
      </c>
      <c r="D1878" s="1"/>
      <c r="E1878" s="1"/>
      <c r="F1878">
        <v>37</v>
      </c>
      <c r="G1878">
        <v>47</v>
      </c>
      <c r="H1878" s="1">
        <v>43800</v>
      </c>
      <c r="I1878" s="1">
        <v>44378</v>
      </c>
      <c r="J1878">
        <v>19</v>
      </c>
      <c r="K1878">
        <v>0</v>
      </c>
      <c r="L1878" s="1">
        <v>44044</v>
      </c>
      <c r="M1878">
        <v>925</v>
      </c>
      <c r="N1878" s="11">
        <f>_xlfn.SWITCH(Sales[[#This Row],[Subscription Type]],"Basic",10,"Premium",10,"Business",25,"Enterprise",27)</f>
        <v>25</v>
      </c>
      <c r="O1878">
        <f>IF(Sales[[#This Row],[Number of Users]]-Sales[[#This Row],[Licenses Bought]]&lt;0,0,Sales[[#This Row],[Number of Users]]-Sales[[#This Row],[Licenses Bought]])</f>
        <v>10</v>
      </c>
      <c r="P1878" s="3">
        <f>IF(Sales[[#This Row],[Sales Month]]=MAX(Sales[Sales Month]),Sales[[#This Row],[Upsell $ Per Non-Paying User]]*Sales[[#This Row],[Non-Paying Users]],0)</f>
        <v>0</v>
      </c>
      <c r="Q1878" t="str">
        <f>_xlfn.IFS(Sales[[#This Row],[Current Upsell $]]=0," ",Sales[[#This Row],[Current Upsell $]]&gt;=400,"High",Sales[[#This Row],[Current Upsell $]]&gt;=100,"Medium",Sales[[#This Row],[Current Upsell $]]&lt;100,"Low")</f>
        <v xml:space="preserve"> </v>
      </c>
      <c r="R1878" t="str">
        <f>IF(Sales[[#This Row],[Current Upsell $]]&gt;0,_xlfn.TEXTJOIN(" ",FALSE,Sales[[#This Row],[Subscription Type]],Sales[[#This Row],[Upsell Priority]],TEXT(Sales[[#This Row],[Current Upsell $]],"$#")),"")</f>
        <v/>
      </c>
    </row>
    <row r="1879" spans="1:18" x14ac:dyDescent="0.25">
      <c r="A1879">
        <v>100006</v>
      </c>
      <c r="B1879" t="s">
        <v>0</v>
      </c>
      <c r="F1879">
        <v>5</v>
      </c>
      <c r="G1879">
        <v>7</v>
      </c>
      <c r="H1879" s="1">
        <v>43800</v>
      </c>
      <c r="I1879" s="1">
        <v>44287</v>
      </c>
      <c r="J1879">
        <v>16</v>
      </c>
      <c r="K1879">
        <v>2</v>
      </c>
      <c r="L1879" s="1">
        <v>44044</v>
      </c>
      <c r="M1879">
        <v>50</v>
      </c>
      <c r="N1879" s="11">
        <f>_xlfn.SWITCH(Sales[[#This Row],[Subscription Type]],"Basic",10,"Premium",10,"Business",25,"Enterprise",27)</f>
        <v>10</v>
      </c>
      <c r="O1879">
        <f>IF(Sales[[#This Row],[Number of Users]]-Sales[[#This Row],[Licenses Bought]]&lt;0,0,Sales[[#This Row],[Number of Users]]-Sales[[#This Row],[Licenses Bought]])</f>
        <v>2</v>
      </c>
      <c r="P1879" s="3">
        <f>IF(Sales[[#This Row],[Sales Month]]=MAX(Sales[Sales Month]),Sales[[#This Row],[Upsell $ Per Non-Paying User]]*Sales[[#This Row],[Non-Paying Users]],0)</f>
        <v>0</v>
      </c>
      <c r="Q1879" t="str">
        <f>_xlfn.IFS(Sales[[#This Row],[Current Upsell $]]=0," ",Sales[[#This Row],[Current Upsell $]]&gt;=400,"High",Sales[[#This Row],[Current Upsell $]]&gt;=100,"Medium",Sales[[#This Row],[Current Upsell $]]&lt;100,"Low")</f>
        <v xml:space="preserve"> </v>
      </c>
      <c r="R1879" t="str">
        <f>IF(Sales[[#This Row],[Current Upsell $]]&gt;0,_xlfn.TEXTJOIN(" ",FALSE,Sales[[#This Row],[Subscription Type]],Sales[[#This Row],[Upsell Priority]],TEXT(Sales[[#This Row],[Current Upsell $]],"$#")),"")</f>
        <v/>
      </c>
    </row>
    <row r="1880" spans="1:18" x14ac:dyDescent="0.25">
      <c r="A1880">
        <v>100058</v>
      </c>
      <c r="B1880" t="s">
        <v>1</v>
      </c>
      <c r="D1880" s="1"/>
      <c r="E1880" s="1"/>
      <c r="F1880">
        <v>23</v>
      </c>
      <c r="G1880">
        <v>71</v>
      </c>
      <c r="H1880" s="1">
        <v>44013</v>
      </c>
      <c r="I1880" s="1">
        <v>44378</v>
      </c>
      <c r="J1880">
        <v>12</v>
      </c>
      <c r="K1880">
        <v>0</v>
      </c>
      <c r="L1880" s="1">
        <v>44044</v>
      </c>
      <c r="M1880">
        <v>575</v>
      </c>
      <c r="N1880" s="11">
        <f>_xlfn.SWITCH(Sales[[#This Row],[Subscription Type]],"Basic",10,"Premium",10,"Business",25,"Enterprise",27)</f>
        <v>25</v>
      </c>
      <c r="O1880">
        <f>IF(Sales[[#This Row],[Number of Users]]-Sales[[#This Row],[Licenses Bought]]&lt;0,0,Sales[[#This Row],[Number of Users]]-Sales[[#This Row],[Licenses Bought]])</f>
        <v>48</v>
      </c>
      <c r="P1880" s="3">
        <f>IF(Sales[[#This Row],[Sales Month]]=MAX(Sales[Sales Month]),Sales[[#This Row],[Upsell $ Per Non-Paying User]]*Sales[[#This Row],[Non-Paying Users]],0)</f>
        <v>0</v>
      </c>
      <c r="Q1880" t="str">
        <f>_xlfn.IFS(Sales[[#This Row],[Current Upsell $]]=0," ",Sales[[#This Row],[Current Upsell $]]&gt;=400,"High",Sales[[#This Row],[Current Upsell $]]&gt;=100,"Medium",Sales[[#This Row],[Current Upsell $]]&lt;100,"Low")</f>
        <v xml:space="preserve"> </v>
      </c>
      <c r="R1880" t="str">
        <f>IF(Sales[[#This Row],[Current Upsell $]]&gt;0,_xlfn.TEXTJOIN(" ",FALSE,Sales[[#This Row],[Subscription Type]],Sales[[#This Row],[Upsell Priority]],TEXT(Sales[[#This Row],[Current Upsell $]],"$#")),"")</f>
        <v/>
      </c>
    </row>
    <row r="1881" spans="1:18" x14ac:dyDescent="0.25">
      <c r="A1881">
        <v>100007</v>
      </c>
      <c r="B1881" t="s">
        <v>2</v>
      </c>
      <c r="C1881">
        <v>12</v>
      </c>
      <c r="D1881" s="1">
        <v>44378</v>
      </c>
      <c r="E1881" s="1">
        <v>44742</v>
      </c>
      <c r="F1881">
        <v>600</v>
      </c>
      <c r="G1881">
        <v>643</v>
      </c>
      <c r="H1881" s="1">
        <v>43831</v>
      </c>
      <c r="I1881" s="1">
        <v>44378</v>
      </c>
      <c r="J1881">
        <v>18</v>
      </c>
      <c r="K1881">
        <v>0</v>
      </c>
      <c r="L1881" s="1">
        <v>44044</v>
      </c>
      <c r="M1881">
        <v>18000</v>
      </c>
      <c r="N1881" s="11">
        <f>_xlfn.SWITCH(Sales[[#This Row],[Subscription Type]],"Basic",10,"Premium",10,"Business",25,"Enterprise",27)</f>
        <v>27</v>
      </c>
      <c r="O1881">
        <f>IF(Sales[[#This Row],[Number of Users]]-Sales[[#This Row],[Licenses Bought]]&lt;0,0,Sales[[#This Row],[Number of Users]]-Sales[[#This Row],[Licenses Bought]])</f>
        <v>43</v>
      </c>
      <c r="P1881" s="3">
        <f>IF(Sales[[#This Row],[Sales Month]]=MAX(Sales[Sales Month]),Sales[[#This Row],[Upsell $ Per Non-Paying User]]*Sales[[#This Row],[Non-Paying Users]],0)</f>
        <v>0</v>
      </c>
      <c r="Q1881" t="str">
        <f>_xlfn.IFS(Sales[[#This Row],[Current Upsell $]]=0," ",Sales[[#This Row],[Current Upsell $]]&gt;=400,"High",Sales[[#This Row],[Current Upsell $]]&gt;=100,"Medium",Sales[[#This Row],[Current Upsell $]]&lt;100,"Low")</f>
        <v xml:space="preserve"> </v>
      </c>
      <c r="R1881" t="str">
        <f>IF(Sales[[#This Row],[Current Upsell $]]&gt;0,_xlfn.TEXTJOIN(" ",FALSE,Sales[[#This Row],[Subscription Type]],Sales[[#This Row],[Upsell Priority]],TEXT(Sales[[#This Row],[Current Upsell $]],"$#")),"")</f>
        <v/>
      </c>
    </row>
    <row r="1882" spans="1:18" x14ac:dyDescent="0.25">
      <c r="A1882">
        <v>100038</v>
      </c>
      <c r="B1882" t="s">
        <v>1</v>
      </c>
      <c r="D1882" s="1"/>
      <c r="E1882" s="1"/>
      <c r="F1882">
        <v>27</v>
      </c>
      <c r="G1882">
        <v>72</v>
      </c>
      <c r="H1882" s="1">
        <v>43983</v>
      </c>
      <c r="I1882" s="1">
        <v>44378</v>
      </c>
      <c r="J1882">
        <v>13</v>
      </c>
      <c r="K1882">
        <v>0</v>
      </c>
      <c r="L1882" s="1">
        <v>44044</v>
      </c>
      <c r="M1882">
        <v>675</v>
      </c>
      <c r="N1882" s="11">
        <f>_xlfn.SWITCH(Sales[[#This Row],[Subscription Type]],"Basic",10,"Premium",10,"Business",25,"Enterprise",27)</f>
        <v>25</v>
      </c>
      <c r="O1882">
        <f>IF(Sales[[#This Row],[Number of Users]]-Sales[[#This Row],[Licenses Bought]]&lt;0,0,Sales[[#This Row],[Number of Users]]-Sales[[#This Row],[Licenses Bought]])</f>
        <v>45</v>
      </c>
      <c r="P1882" s="3">
        <f>IF(Sales[[#This Row],[Sales Month]]=MAX(Sales[Sales Month]),Sales[[#This Row],[Upsell $ Per Non-Paying User]]*Sales[[#This Row],[Non-Paying Users]],0)</f>
        <v>0</v>
      </c>
      <c r="Q1882" t="str">
        <f>_xlfn.IFS(Sales[[#This Row],[Current Upsell $]]=0," ",Sales[[#This Row],[Current Upsell $]]&gt;=400,"High",Sales[[#This Row],[Current Upsell $]]&gt;=100,"Medium",Sales[[#This Row],[Current Upsell $]]&lt;100,"Low")</f>
        <v xml:space="preserve"> </v>
      </c>
      <c r="R1882" t="str">
        <f>IF(Sales[[#This Row],[Current Upsell $]]&gt;0,_xlfn.TEXTJOIN(" ",FALSE,Sales[[#This Row],[Subscription Type]],Sales[[#This Row],[Upsell Priority]],TEXT(Sales[[#This Row],[Current Upsell $]],"$#")),"")</f>
        <v/>
      </c>
    </row>
    <row r="1883" spans="1:18" x14ac:dyDescent="0.25">
      <c r="A1883">
        <v>100008</v>
      </c>
      <c r="B1883" t="s">
        <v>0</v>
      </c>
      <c r="D1883" s="1"/>
      <c r="E1883" s="1"/>
      <c r="F1883">
        <v>1</v>
      </c>
      <c r="G1883">
        <v>2</v>
      </c>
      <c r="H1883" s="1">
        <v>43831</v>
      </c>
      <c r="I1883" s="1">
        <v>44378</v>
      </c>
      <c r="J1883">
        <v>18</v>
      </c>
      <c r="K1883">
        <v>0</v>
      </c>
      <c r="L1883" s="1">
        <v>44044</v>
      </c>
      <c r="M1883">
        <v>10</v>
      </c>
      <c r="N1883" s="11">
        <f>_xlfn.SWITCH(Sales[[#This Row],[Subscription Type]],"Basic",10,"Premium",10,"Business",25,"Enterprise",27)</f>
        <v>10</v>
      </c>
      <c r="O1883">
        <f>IF(Sales[[#This Row],[Number of Users]]-Sales[[#This Row],[Licenses Bought]]&lt;0,0,Sales[[#This Row],[Number of Users]]-Sales[[#This Row],[Licenses Bought]])</f>
        <v>1</v>
      </c>
      <c r="P1883" s="3">
        <f>IF(Sales[[#This Row],[Sales Month]]=MAX(Sales[Sales Month]),Sales[[#This Row],[Upsell $ Per Non-Paying User]]*Sales[[#This Row],[Non-Paying Users]],0)</f>
        <v>0</v>
      </c>
      <c r="Q1883" t="str">
        <f>_xlfn.IFS(Sales[[#This Row],[Current Upsell $]]=0," ",Sales[[#This Row],[Current Upsell $]]&gt;=400,"High",Sales[[#This Row],[Current Upsell $]]&gt;=100,"Medium",Sales[[#This Row],[Current Upsell $]]&lt;100,"Low")</f>
        <v xml:space="preserve"> </v>
      </c>
      <c r="R1883" t="str">
        <f>IF(Sales[[#This Row],[Current Upsell $]]&gt;0,_xlfn.TEXTJOIN(" ",FALSE,Sales[[#This Row],[Subscription Type]],Sales[[#This Row],[Upsell Priority]],TEXT(Sales[[#This Row],[Current Upsell $]],"$#")),"")</f>
        <v/>
      </c>
    </row>
    <row r="1884" spans="1:18" x14ac:dyDescent="0.25">
      <c r="A1884">
        <v>100009</v>
      </c>
      <c r="B1884" t="s">
        <v>1</v>
      </c>
      <c r="D1884" s="1"/>
      <c r="E1884" s="1"/>
      <c r="F1884">
        <v>52</v>
      </c>
      <c r="G1884">
        <v>51</v>
      </c>
      <c r="H1884" s="1">
        <v>43862</v>
      </c>
      <c r="I1884" s="1">
        <v>44378</v>
      </c>
      <c r="J1884">
        <v>17</v>
      </c>
      <c r="K1884">
        <v>0</v>
      </c>
      <c r="L1884" s="1">
        <v>44044</v>
      </c>
      <c r="M1884">
        <v>1300</v>
      </c>
      <c r="N1884" s="11">
        <f>_xlfn.SWITCH(Sales[[#This Row],[Subscription Type]],"Basic",10,"Premium",10,"Business",25,"Enterprise",27)</f>
        <v>25</v>
      </c>
      <c r="O1884">
        <f>IF(Sales[[#This Row],[Number of Users]]-Sales[[#This Row],[Licenses Bought]]&lt;0,0,Sales[[#This Row],[Number of Users]]-Sales[[#This Row],[Licenses Bought]])</f>
        <v>0</v>
      </c>
      <c r="P1884" s="3">
        <f>IF(Sales[[#This Row],[Sales Month]]=MAX(Sales[Sales Month]),Sales[[#This Row],[Upsell $ Per Non-Paying User]]*Sales[[#This Row],[Non-Paying Users]],0)</f>
        <v>0</v>
      </c>
      <c r="Q1884" t="str">
        <f>_xlfn.IFS(Sales[[#This Row],[Current Upsell $]]=0," ",Sales[[#This Row],[Current Upsell $]]&gt;=400,"High",Sales[[#This Row],[Current Upsell $]]&gt;=100,"Medium",Sales[[#This Row],[Current Upsell $]]&lt;100,"Low")</f>
        <v xml:space="preserve"> </v>
      </c>
      <c r="R1884" t="str">
        <f>IF(Sales[[#This Row],[Current Upsell $]]&gt;0,_xlfn.TEXTJOIN(" ",FALSE,Sales[[#This Row],[Subscription Type]],Sales[[#This Row],[Upsell Priority]],TEXT(Sales[[#This Row],[Current Upsell $]],"$#")),"")</f>
        <v/>
      </c>
    </row>
    <row r="1885" spans="1:18" x14ac:dyDescent="0.25">
      <c r="A1885">
        <v>100010</v>
      </c>
      <c r="B1885" t="s">
        <v>3</v>
      </c>
      <c r="F1885">
        <v>0</v>
      </c>
      <c r="G1885">
        <v>2</v>
      </c>
      <c r="H1885" s="1">
        <v>43862</v>
      </c>
      <c r="I1885" s="1">
        <v>44075</v>
      </c>
      <c r="J1885">
        <v>7</v>
      </c>
      <c r="K1885">
        <v>9</v>
      </c>
      <c r="L1885" s="1">
        <v>44044</v>
      </c>
      <c r="M1885">
        <v>0</v>
      </c>
      <c r="N1885" s="11">
        <f>_xlfn.SWITCH(Sales[[#This Row],[Subscription Type]],"Basic",10,"Premium",10,"Business",25,"Enterprise",27)</f>
        <v>10</v>
      </c>
      <c r="O1885">
        <f>IF(Sales[[#This Row],[Number of Users]]-Sales[[#This Row],[Licenses Bought]]&lt;0,0,Sales[[#This Row],[Number of Users]]-Sales[[#This Row],[Licenses Bought]])</f>
        <v>2</v>
      </c>
      <c r="P1885" s="3">
        <f>IF(Sales[[#This Row],[Sales Month]]=MAX(Sales[Sales Month]),Sales[[#This Row],[Upsell $ Per Non-Paying User]]*Sales[[#This Row],[Non-Paying Users]],0)</f>
        <v>0</v>
      </c>
      <c r="Q1885" t="str">
        <f>_xlfn.IFS(Sales[[#This Row],[Current Upsell $]]=0," ",Sales[[#This Row],[Current Upsell $]]&gt;=400,"High",Sales[[#This Row],[Current Upsell $]]&gt;=100,"Medium",Sales[[#This Row],[Current Upsell $]]&lt;100,"Low")</f>
        <v xml:space="preserve"> </v>
      </c>
      <c r="R1885" t="str">
        <f>IF(Sales[[#This Row],[Current Upsell $]]&gt;0,_xlfn.TEXTJOIN(" ",FALSE,Sales[[#This Row],[Subscription Type]],Sales[[#This Row],[Upsell Priority]],TEXT(Sales[[#This Row],[Current Upsell $]],"$#")),"")</f>
        <v/>
      </c>
    </row>
    <row r="1886" spans="1:18" x14ac:dyDescent="0.25">
      <c r="A1886">
        <v>100011</v>
      </c>
      <c r="B1886" t="s">
        <v>1</v>
      </c>
      <c r="D1886" s="1"/>
      <c r="E1886" s="1"/>
      <c r="F1886">
        <v>37</v>
      </c>
      <c r="G1886">
        <v>44</v>
      </c>
      <c r="H1886" s="1">
        <v>43891</v>
      </c>
      <c r="I1886" s="1">
        <v>44378</v>
      </c>
      <c r="J1886">
        <v>16</v>
      </c>
      <c r="K1886">
        <v>0</v>
      </c>
      <c r="L1886" s="1">
        <v>44044</v>
      </c>
      <c r="M1886">
        <v>925</v>
      </c>
      <c r="N1886" s="11">
        <f>_xlfn.SWITCH(Sales[[#This Row],[Subscription Type]],"Basic",10,"Premium",10,"Business",25,"Enterprise",27)</f>
        <v>25</v>
      </c>
      <c r="O1886">
        <f>IF(Sales[[#This Row],[Number of Users]]-Sales[[#This Row],[Licenses Bought]]&lt;0,0,Sales[[#This Row],[Number of Users]]-Sales[[#This Row],[Licenses Bought]])</f>
        <v>7</v>
      </c>
      <c r="P1886" s="3">
        <f>IF(Sales[[#This Row],[Sales Month]]=MAX(Sales[Sales Month]),Sales[[#This Row],[Upsell $ Per Non-Paying User]]*Sales[[#This Row],[Non-Paying Users]],0)</f>
        <v>0</v>
      </c>
      <c r="Q1886" t="str">
        <f>_xlfn.IFS(Sales[[#This Row],[Current Upsell $]]=0," ",Sales[[#This Row],[Current Upsell $]]&gt;=400,"High",Sales[[#This Row],[Current Upsell $]]&gt;=100,"Medium",Sales[[#This Row],[Current Upsell $]]&lt;100,"Low")</f>
        <v xml:space="preserve"> </v>
      </c>
      <c r="R1886" t="str">
        <f>IF(Sales[[#This Row],[Current Upsell $]]&gt;0,_xlfn.TEXTJOIN(" ",FALSE,Sales[[#This Row],[Subscription Type]],Sales[[#This Row],[Upsell Priority]],TEXT(Sales[[#This Row],[Current Upsell $]],"$#")),"")</f>
        <v/>
      </c>
    </row>
    <row r="1887" spans="1:18" x14ac:dyDescent="0.25">
      <c r="A1887">
        <v>100012</v>
      </c>
      <c r="B1887" t="s">
        <v>0</v>
      </c>
      <c r="D1887" s="1"/>
      <c r="E1887" s="1"/>
      <c r="F1887">
        <v>32</v>
      </c>
      <c r="G1887">
        <v>33</v>
      </c>
      <c r="H1887" s="1">
        <v>43891</v>
      </c>
      <c r="I1887" s="1">
        <v>44378</v>
      </c>
      <c r="J1887">
        <v>16</v>
      </c>
      <c r="K1887">
        <v>0</v>
      </c>
      <c r="L1887" s="1">
        <v>44044</v>
      </c>
      <c r="M1887">
        <v>320</v>
      </c>
      <c r="N1887" s="11">
        <f>_xlfn.SWITCH(Sales[[#This Row],[Subscription Type]],"Basic",10,"Premium",10,"Business",25,"Enterprise",27)</f>
        <v>10</v>
      </c>
      <c r="O1887">
        <f>IF(Sales[[#This Row],[Number of Users]]-Sales[[#This Row],[Licenses Bought]]&lt;0,0,Sales[[#This Row],[Number of Users]]-Sales[[#This Row],[Licenses Bought]])</f>
        <v>1</v>
      </c>
      <c r="P1887" s="3">
        <f>IF(Sales[[#This Row],[Sales Month]]=MAX(Sales[Sales Month]),Sales[[#This Row],[Upsell $ Per Non-Paying User]]*Sales[[#This Row],[Non-Paying Users]],0)</f>
        <v>0</v>
      </c>
      <c r="Q1887" t="str">
        <f>_xlfn.IFS(Sales[[#This Row],[Current Upsell $]]=0," ",Sales[[#This Row],[Current Upsell $]]&gt;=400,"High",Sales[[#This Row],[Current Upsell $]]&gt;=100,"Medium",Sales[[#This Row],[Current Upsell $]]&lt;100,"Low")</f>
        <v xml:space="preserve"> </v>
      </c>
      <c r="R1887" t="str">
        <f>IF(Sales[[#This Row],[Current Upsell $]]&gt;0,_xlfn.TEXTJOIN(" ",FALSE,Sales[[#This Row],[Subscription Type]],Sales[[#This Row],[Upsell Priority]],TEXT(Sales[[#This Row],[Current Upsell $]],"$#")),"")</f>
        <v/>
      </c>
    </row>
    <row r="1888" spans="1:18" x14ac:dyDescent="0.25">
      <c r="A1888">
        <v>100013</v>
      </c>
      <c r="B1888" t="s">
        <v>0</v>
      </c>
      <c r="F1888">
        <v>11</v>
      </c>
      <c r="G1888">
        <v>11</v>
      </c>
      <c r="H1888" s="1">
        <v>43891</v>
      </c>
      <c r="I1888" s="1">
        <v>44256</v>
      </c>
      <c r="J1888">
        <v>12</v>
      </c>
      <c r="K1888">
        <v>3</v>
      </c>
      <c r="L1888" s="1">
        <v>44044</v>
      </c>
      <c r="M1888">
        <v>110</v>
      </c>
      <c r="N1888" s="11">
        <f>_xlfn.SWITCH(Sales[[#This Row],[Subscription Type]],"Basic",10,"Premium",10,"Business",25,"Enterprise",27)</f>
        <v>10</v>
      </c>
      <c r="O1888">
        <f>IF(Sales[[#This Row],[Number of Users]]-Sales[[#This Row],[Licenses Bought]]&lt;0,0,Sales[[#This Row],[Number of Users]]-Sales[[#This Row],[Licenses Bought]])</f>
        <v>0</v>
      </c>
      <c r="P1888" s="3">
        <f>IF(Sales[[#This Row],[Sales Month]]=MAX(Sales[Sales Month]),Sales[[#This Row],[Upsell $ Per Non-Paying User]]*Sales[[#This Row],[Non-Paying Users]],0)</f>
        <v>0</v>
      </c>
      <c r="Q1888" t="str">
        <f>_xlfn.IFS(Sales[[#This Row],[Current Upsell $]]=0," ",Sales[[#This Row],[Current Upsell $]]&gt;=400,"High",Sales[[#This Row],[Current Upsell $]]&gt;=100,"Medium",Sales[[#This Row],[Current Upsell $]]&lt;100,"Low")</f>
        <v xml:space="preserve"> </v>
      </c>
      <c r="R1888" t="str">
        <f>IF(Sales[[#This Row],[Current Upsell $]]&gt;0,_xlfn.TEXTJOIN(" ",FALSE,Sales[[#This Row],[Subscription Type]],Sales[[#This Row],[Upsell Priority]],TEXT(Sales[[#This Row],[Current Upsell $]],"$#")),"")</f>
        <v/>
      </c>
    </row>
    <row r="1889" spans="1:18" x14ac:dyDescent="0.25">
      <c r="A1889">
        <v>100014</v>
      </c>
      <c r="B1889" t="s">
        <v>0</v>
      </c>
      <c r="F1889">
        <v>3</v>
      </c>
      <c r="G1889">
        <v>4</v>
      </c>
      <c r="H1889" s="1">
        <v>43891</v>
      </c>
      <c r="I1889" s="1">
        <v>44166</v>
      </c>
      <c r="J1889">
        <v>9</v>
      </c>
      <c r="K1889">
        <v>6</v>
      </c>
      <c r="L1889" s="1">
        <v>44044</v>
      </c>
      <c r="M1889">
        <v>30</v>
      </c>
      <c r="N1889" s="11">
        <f>_xlfn.SWITCH(Sales[[#This Row],[Subscription Type]],"Basic",10,"Premium",10,"Business",25,"Enterprise",27)</f>
        <v>10</v>
      </c>
      <c r="O1889">
        <f>IF(Sales[[#This Row],[Number of Users]]-Sales[[#This Row],[Licenses Bought]]&lt;0,0,Sales[[#This Row],[Number of Users]]-Sales[[#This Row],[Licenses Bought]])</f>
        <v>1</v>
      </c>
      <c r="P1889" s="3">
        <f>IF(Sales[[#This Row],[Sales Month]]=MAX(Sales[Sales Month]),Sales[[#This Row],[Upsell $ Per Non-Paying User]]*Sales[[#This Row],[Non-Paying Users]],0)</f>
        <v>0</v>
      </c>
      <c r="Q1889" t="str">
        <f>_xlfn.IFS(Sales[[#This Row],[Current Upsell $]]=0," ",Sales[[#This Row],[Current Upsell $]]&gt;=400,"High",Sales[[#This Row],[Current Upsell $]]&gt;=100,"Medium",Sales[[#This Row],[Current Upsell $]]&lt;100,"Low")</f>
        <v xml:space="preserve"> </v>
      </c>
      <c r="R1889" t="str">
        <f>IF(Sales[[#This Row],[Current Upsell $]]&gt;0,_xlfn.TEXTJOIN(" ",FALSE,Sales[[#This Row],[Subscription Type]],Sales[[#This Row],[Upsell Priority]],TEXT(Sales[[#This Row],[Current Upsell $]],"$#")),"")</f>
        <v/>
      </c>
    </row>
    <row r="1890" spans="1:18" x14ac:dyDescent="0.25">
      <c r="A1890">
        <v>100015</v>
      </c>
      <c r="B1890" t="s">
        <v>3</v>
      </c>
      <c r="F1890">
        <v>0</v>
      </c>
      <c r="G1890">
        <v>2</v>
      </c>
      <c r="H1890" s="1">
        <v>43891</v>
      </c>
      <c r="I1890" s="1">
        <v>44075</v>
      </c>
      <c r="J1890">
        <v>6</v>
      </c>
      <c r="K1890">
        <v>9</v>
      </c>
      <c r="L1890" s="1">
        <v>44044</v>
      </c>
      <c r="M1890">
        <v>0</v>
      </c>
      <c r="N1890" s="11">
        <f>_xlfn.SWITCH(Sales[[#This Row],[Subscription Type]],"Basic",10,"Premium",10,"Business",25,"Enterprise",27)</f>
        <v>10</v>
      </c>
      <c r="O1890">
        <f>IF(Sales[[#This Row],[Number of Users]]-Sales[[#This Row],[Licenses Bought]]&lt;0,0,Sales[[#This Row],[Number of Users]]-Sales[[#This Row],[Licenses Bought]])</f>
        <v>2</v>
      </c>
      <c r="P1890" s="3">
        <f>IF(Sales[[#This Row],[Sales Month]]=MAX(Sales[Sales Month]),Sales[[#This Row],[Upsell $ Per Non-Paying User]]*Sales[[#This Row],[Non-Paying Users]],0)</f>
        <v>0</v>
      </c>
      <c r="Q1890" t="str">
        <f>_xlfn.IFS(Sales[[#This Row],[Current Upsell $]]=0," ",Sales[[#This Row],[Current Upsell $]]&gt;=400,"High",Sales[[#This Row],[Current Upsell $]]&gt;=100,"Medium",Sales[[#This Row],[Current Upsell $]]&lt;100,"Low")</f>
        <v xml:space="preserve"> </v>
      </c>
      <c r="R1890" t="str">
        <f>IF(Sales[[#This Row],[Current Upsell $]]&gt;0,_xlfn.TEXTJOIN(" ",FALSE,Sales[[#This Row],[Subscription Type]],Sales[[#This Row],[Upsell Priority]],TEXT(Sales[[#This Row],[Current Upsell $]],"$#")),"")</f>
        <v/>
      </c>
    </row>
    <row r="1891" spans="1:18" x14ac:dyDescent="0.25">
      <c r="A1891">
        <v>100016</v>
      </c>
      <c r="B1891" t="s">
        <v>3</v>
      </c>
      <c r="F1891">
        <v>0</v>
      </c>
      <c r="G1891">
        <v>2</v>
      </c>
      <c r="H1891" s="1">
        <v>43891</v>
      </c>
      <c r="I1891" s="1">
        <v>44348</v>
      </c>
      <c r="J1891">
        <v>15</v>
      </c>
      <c r="K1891">
        <v>0</v>
      </c>
      <c r="L1891" s="1">
        <v>44044</v>
      </c>
      <c r="M1891">
        <v>0</v>
      </c>
      <c r="N1891" s="11">
        <f>_xlfn.SWITCH(Sales[[#This Row],[Subscription Type]],"Basic",10,"Premium",10,"Business",25,"Enterprise",27)</f>
        <v>10</v>
      </c>
      <c r="O1891">
        <f>IF(Sales[[#This Row],[Number of Users]]-Sales[[#This Row],[Licenses Bought]]&lt;0,0,Sales[[#This Row],[Number of Users]]-Sales[[#This Row],[Licenses Bought]])</f>
        <v>2</v>
      </c>
      <c r="P1891" s="3">
        <f>IF(Sales[[#This Row],[Sales Month]]=MAX(Sales[Sales Month]),Sales[[#This Row],[Upsell $ Per Non-Paying User]]*Sales[[#This Row],[Non-Paying Users]],0)</f>
        <v>0</v>
      </c>
      <c r="Q1891" t="str">
        <f>_xlfn.IFS(Sales[[#This Row],[Current Upsell $]]=0," ",Sales[[#This Row],[Current Upsell $]]&gt;=400,"High",Sales[[#This Row],[Current Upsell $]]&gt;=100,"Medium",Sales[[#This Row],[Current Upsell $]]&lt;100,"Low")</f>
        <v xml:space="preserve"> </v>
      </c>
      <c r="R1891" t="str">
        <f>IF(Sales[[#This Row],[Current Upsell $]]&gt;0,_xlfn.TEXTJOIN(" ",FALSE,Sales[[#This Row],[Subscription Type]],Sales[[#This Row],[Upsell Priority]],TEXT(Sales[[#This Row],[Current Upsell $]],"$#")),"")</f>
        <v/>
      </c>
    </row>
    <row r="1892" spans="1:18" x14ac:dyDescent="0.25">
      <c r="A1892">
        <v>100017</v>
      </c>
      <c r="B1892" t="s">
        <v>1</v>
      </c>
      <c r="D1892" s="1"/>
      <c r="E1892" s="1"/>
      <c r="F1892">
        <v>68</v>
      </c>
      <c r="G1892">
        <v>79</v>
      </c>
      <c r="H1892" s="1">
        <v>43922</v>
      </c>
      <c r="I1892" s="1">
        <v>44378</v>
      </c>
      <c r="J1892">
        <v>15</v>
      </c>
      <c r="K1892">
        <v>0</v>
      </c>
      <c r="L1892" s="1">
        <v>44044</v>
      </c>
      <c r="M1892">
        <v>1700</v>
      </c>
      <c r="N1892" s="11">
        <f>_xlfn.SWITCH(Sales[[#This Row],[Subscription Type]],"Basic",10,"Premium",10,"Business",25,"Enterprise",27)</f>
        <v>25</v>
      </c>
      <c r="O1892">
        <f>IF(Sales[[#This Row],[Number of Users]]-Sales[[#This Row],[Licenses Bought]]&lt;0,0,Sales[[#This Row],[Number of Users]]-Sales[[#This Row],[Licenses Bought]])</f>
        <v>11</v>
      </c>
      <c r="P1892" s="3">
        <f>IF(Sales[[#This Row],[Sales Month]]=MAX(Sales[Sales Month]),Sales[[#This Row],[Upsell $ Per Non-Paying User]]*Sales[[#This Row],[Non-Paying Users]],0)</f>
        <v>0</v>
      </c>
      <c r="Q1892" t="str">
        <f>_xlfn.IFS(Sales[[#This Row],[Current Upsell $]]=0," ",Sales[[#This Row],[Current Upsell $]]&gt;=400,"High",Sales[[#This Row],[Current Upsell $]]&gt;=100,"Medium",Sales[[#This Row],[Current Upsell $]]&lt;100,"Low")</f>
        <v xml:space="preserve"> </v>
      </c>
      <c r="R1892" t="str">
        <f>IF(Sales[[#This Row],[Current Upsell $]]&gt;0,_xlfn.TEXTJOIN(" ",FALSE,Sales[[#This Row],[Subscription Type]],Sales[[#This Row],[Upsell Priority]],TEXT(Sales[[#This Row],[Current Upsell $]],"$#")),"")</f>
        <v/>
      </c>
    </row>
    <row r="1893" spans="1:18" x14ac:dyDescent="0.25">
      <c r="A1893">
        <v>100018</v>
      </c>
      <c r="B1893" t="s">
        <v>1</v>
      </c>
      <c r="D1893" s="1"/>
      <c r="E1893" s="1"/>
      <c r="F1893">
        <v>58</v>
      </c>
      <c r="G1893">
        <v>67</v>
      </c>
      <c r="H1893" s="1">
        <v>43922</v>
      </c>
      <c r="I1893" s="1">
        <v>44378</v>
      </c>
      <c r="J1893">
        <v>15</v>
      </c>
      <c r="K1893">
        <v>0</v>
      </c>
      <c r="L1893" s="1">
        <v>44044</v>
      </c>
      <c r="M1893">
        <v>1450</v>
      </c>
      <c r="N1893" s="11">
        <f>_xlfn.SWITCH(Sales[[#This Row],[Subscription Type]],"Basic",10,"Premium",10,"Business",25,"Enterprise",27)</f>
        <v>25</v>
      </c>
      <c r="O1893">
        <f>IF(Sales[[#This Row],[Number of Users]]-Sales[[#This Row],[Licenses Bought]]&lt;0,0,Sales[[#This Row],[Number of Users]]-Sales[[#This Row],[Licenses Bought]])</f>
        <v>9</v>
      </c>
      <c r="P1893" s="3">
        <f>IF(Sales[[#This Row],[Sales Month]]=MAX(Sales[Sales Month]),Sales[[#This Row],[Upsell $ Per Non-Paying User]]*Sales[[#This Row],[Non-Paying Users]],0)</f>
        <v>0</v>
      </c>
      <c r="Q1893" t="str">
        <f>_xlfn.IFS(Sales[[#This Row],[Current Upsell $]]=0," ",Sales[[#This Row],[Current Upsell $]]&gt;=400,"High",Sales[[#This Row],[Current Upsell $]]&gt;=100,"Medium",Sales[[#This Row],[Current Upsell $]]&lt;100,"Low")</f>
        <v xml:space="preserve"> </v>
      </c>
      <c r="R1893" t="str">
        <f>IF(Sales[[#This Row],[Current Upsell $]]&gt;0,_xlfn.TEXTJOIN(" ",FALSE,Sales[[#This Row],[Subscription Type]],Sales[[#This Row],[Upsell Priority]],TEXT(Sales[[#This Row],[Current Upsell $]],"$#")),"")</f>
        <v/>
      </c>
    </row>
    <row r="1894" spans="1:18" x14ac:dyDescent="0.25">
      <c r="A1894">
        <v>100019</v>
      </c>
      <c r="B1894" t="s">
        <v>0</v>
      </c>
      <c r="D1894" s="1"/>
      <c r="E1894" s="1"/>
      <c r="F1894">
        <v>33</v>
      </c>
      <c r="G1894">
        <v>45</v>
      </c>
      <c r="H1894" s="1">
        <v>43922</v>
      </c>
      <c r="I1894" s="1">
        <v>44378</v>
      </c>
      <c r="J1894">
        <v>15</v>
      </c>
      <c r="K1894">
        <v>0</v>
      </c>
      <c r="L1894" s="1">
        <v>44044</v>
      </c>
      <c r="M1894">
        <v>330</v>
      </c>
      <c r="N1894" s="11">
        <f>_xlfn.SWITCH(Sales[[#This Row],[Subscription Type]],"Basic",10,"Premium",10,"Business",25,"Enterprise",27)</f>
        <v>10</v>
      </c>
      <c r="O1894">
        <f>IF(Sales[[#This Row],[Number of Users]]-Sales[[#This Row],[Licenses Bought]]&lt;0,0,Sales[[#This Row],[Number of Users]]-Sales[[#This Row],[Licenses Bought]])</f>
        <v>12</v>
      </c>
      <c r="P1894" s="3">
        <f>IF(Sales[[#This Row],[Sales Month]]=MAX(Sales[Sales Month]),Sales[[#This Row],[Upsell $ Per Non-Paying User]]*Sales[[#This Row],[Non-Paying Users]],0)</f>
        <v>0</v>
      </c>
      <c r="Q1894" t="str">
        <f>_xlfn.IFS(Sales[[#This Row],[Current Upsell $]]=0," ",Sales[[#This Row],[Current Upsell $]]&gt;=400,"High",Sales[[#This Row],[Current Upsell $]]&gt;=100,"Medium",Sales[[#This Row],[Current Upsell $]]&lt;100,"Low")</f>
        <v xml:space="preserve"> </v>
      </c>
      <c r="R1894" t="str">
        <f>IF(Sales[[#This Row],[Current Upsell $]]&gt;0,_xlfn.TEXTJOIN(" ",FALSE,Sales[[#This Row],[Subscription Type]],Sales[[#This Row],[Upsell Priority]],TEXT(Sales[[#This Row],[Current Upsell $]],"$#")),"")</f>
        <v/>
      </c>
    </row>
    <row r="1895" spans="1:18" x14ac:dyDescent="0.25">
      <c r="A1895">
        <v>100020</v>
      </c>
      <c r="B1895" t="s">
        <v>0</v>
      </c>
      <c r="D1895" s="1"/>
      <c r="E1895" s="1"/>
      <c r="F1895">
        <v>12</v>
      </c>
      <c r="G1895">
        <v>16</v>
      </c>
      <c r="H1895" s="1">
        <v>43922</v>
      </c>
      <c r="I1895" s="1">
        <v>44378</v>
      </c>
      <c r="J1895">
        <v>15</v>
      </c>
      <c r="K1895">
        <v>0</v>
      </c>
      <c r="L1895" s="1">
        <v>44044</v>
      </c>
      <c r="M1895">
        <v>120</v>
      </c>
      <c r="N1895" s="11">
        <f>_xlfn.SWITCH(Sales[[#This Row],[Subscription Type]],"Basic",10,"Premium",10,"Business",25,"Enterprise",27)</f>
        <v>10</v>
      </c>
      <c r="O1895">
        <f>IF(Sales[[#This Row],[Number of Users]]-Sales[[#This Row],[Licenses Bought]]&lt;0,0,Sales[[#This Row],[Number of Users]]-Sales[[#This Row],[Licenses Bought]])</f>
        <v>4</v>
      </c>
      <c r="P1895" s="3">
        <f>IF(Sales[[#This Row],[Sales Month]]=MAX(Sales[Sales Month]),Sales[[#This Row],[Upsell $ Per Non-Paying User]]*Sales[[#This Row],[Non-Paying Users]],0)</f>
        <v>0</v>
      </c>
      <c r="Q1895" t="str">
        <f>_xlfn.IFS(Sales[[#This Row],[Current Upsell $]]=0," ",Sales[[#This Row],[Current Upsell $]]&gt;=400,"High",Sales[[#This Row],[Current Upsell $]]&gt;=100,"Medium",Sales[[#This Row],[Current Upsell $]]&lt;100,"Low")</f>
        <v xml:space="preserve"> </v>
      </c>
      <c r="R1895" t="str">
        <f>IF(Sales[[#This Row],[Current Upsell $]]&gt;0,_xlfn.TEXTJOIN(" ",FALSE,Sales[[#This Row],[Subscription Type]],Sales[[#This Row],[Upsell Priority]],TEXT(Sales[[#This Row],[Current Upsell $]],"$#")),"")</f>
        <v/>
      </c>
    </row>
    <row r="1896" spans="1:18" x14ac:dyDescent="0.25">
      <c r="A1896">
        <v>100021</v>
      </c>
      <c r="B1896" t="s">
        <v>3</v>
      </c>
      <c r="F1896">
        <v>0</v>
      </c>
      <c r="G1896">
        <v>13</v>
      </c>
      <c r="H1896" s="1">
        <v>43922</v>
      </c>
      <c r="I1896" s="1">
        <v>44136</v>
      </c>
      <c r="J1896">
        <v>7</v>
      </c>
      <c r="K1896">
        <v>7</v>
      </c>
      <c r="L1896" s="1">
        <v>44044</v>
      </c>
      <c r="M1896">
        <v>0</v>
      </c>
      <c r="N1896" s="11">
        <f>_xlfn.SWITCH(Sales[[#This Row],[Subscription Type]],"Basic",10,"Premium",10,"Business",25,"Enterprise",27)</f>
        <v>10</v>
      </c>
      <c r="O1896">
        <f>IF(Sales[[#This Row],[Number of Users]]-Sales[[#This Row],[Licenses Bought]]&lt;0,0,Sales[[#This Row],[Number of Users]]-Sales[[#This Row],[Licenses Bought]])</f>
        <v>13</v>
      </c>
      <c r="P1896" s="3">
        <f>IF(Sales[[#This Row],[Sales Month]]=MAX(Sales[Sales Month]),Sales[[#This Row],[Upsell $ Per Non-Paying User]]*Sales[[#This Row],[Non-Paying Users]],0)</f>
        <v>0</v>
      </c>
      <c r="Q1896" t="str">
        <f>_xlfn.IFS(Sales[[#This Row],[Current Upsell $]]=0," ",Sales[[#This Row],[Current Upsell $]]&gt;=400,"High",Sales[[#This Row],[Current Upsell $]]&gt;=100,"Medium",Sales[[#This Row],[Current Upsell $]]&lt;100,"Low")</f>
        <v xml:space="preserve"> </v>
      </c>
      <c r="R1896" t="str">
        <f>IF(Sales[[#This Row],[Current Upsell $]]&gt;0,_xlfn.TEXTJOIN(" ",FALSE,Sales[[#This Row],[Subscription Type]],Sales[[#This Row],[Upsell Priority]],TEXT(Sales[[#This Row],[Current Upsell $]],"$#")),"")</f>
        <v/>
      </c>
    </row>
    <row r="1897" spans="1:18" x14ac:dyDescent="0.25">
      <c r="A1897">
        <v>100022</v>
      </c>
      <c r="B1897" t="s">
        <v>3</v>
      </c>
      <c r="F1897">
        <v>0</v>
      </c>
      <c r="G1897">
        <v>12</v>
      </c>
      <c r="H1897" s="1">
        <v>43922</v>
      </c>
      <c r="I1897" s="1">
        <v>44075</v>
      </c>
      <c r="J1897">
        <v>5</v>
      </c>
      <c r="K1897">
        <v>9</v>
      </c>
      <c r="L1897" s="1">
        <v>44044</v>
      </c>
      <c r="M1897">
        <v>0</v>
      </c>
      <c r="N1897" s="11">
        <f>_xlfn.SWITCH(Sales[[#This Row],[Subscription Type]],"Basic",10,"Premium",10,"Business",25,"Enterprise",27)</f>
        <v>10</v>
      </c>
      <c r="O1897">
        <f>IF(Sales[[#This Row],[Number of Users]]-Sales[[#This Row],[Licenses Bought]]&lt;0,0,Sales[[#This Row],[Number of Users]]-Sales[[#This Row],[Licenses Bought]])</f>
        <v>12</v>
      </c>
      <c r="P1897" s="3">
        <f>IF(Sales[[#This Row],[Sales Month]]=MAX(Sales[Sales Month]),Sales[[#This Row],[Upsell $ Per Non-Paying User]]*Sales[[#This Row],[Non-Paying Users]],0)</f>
        <v>0</v>
      </c>
      <c r="Q1897" t="str">
        <f>_xlfn.IFS(Sales[[#This Row],[Current Upsell $]]=0," ",Sales[[#This Row],[Current Upsell $]]&gt;=400,"High",Sales[[#This Row],[Current Upsell $]]&gt;=100,"Medium",Sales[[#This Row],[Current Upsell $]]&lt;100,"Low")</f>
        <v xml:space="preserve"> </v>
      </c>
      <c r="R1897" t="str">
        <f>IF(Sales[[#This Row],[Current Upsell $]]&gt;0,_xlfn.TEXTJOIN(" ",FALSE,Sales[[#This Row],[Subscription Type]],Sales[[#This Row],[Upsell Priority]],TEXT(Sales[[#This Row],[Current Upsell $]],"$#")),"")</f>
        <v/>
      </c>
    </row>
    <row r="1898" spans="1:18" x14ac:dyDescent="0.25">
      <c r="A1898">
        <v>100023</v>
      </c>
      <c r="B1898" t="s">
        <v>1</v>
      </c>
      <c r="F1898">
        <v>10</v>
      </c>
      <c r="G1898">
        <v>12</v>
      </c>
      <c r="H1898" s="1">
        <v>43922</v>
      </c>
      <c r="I1898" s="1">
        <v>44166</v>
      </c>
      <c r="J1898">
        <v>8</v>
      </c>
      <c r="K1898">
        <v>6</v>
      </c>
      <c r="L1898" s="1">
        <v>44044</v>
      </c>
      <c r="M1898">
        <v>250</v>
      </c>
      <c r="N1898" s="11">
        <f>_xlfn.SWITCH(Sales[[#This Row],[Subscription Type]],"Basic",10,"Premium",10,"Business",25,"Enterprise",27)</f>
        <v>25</v>
      </c>
      <c r="O1898">
        <f>IF(Sales[[#This Row],[Number of Users]]-Sales[[#This Row],[Licenses Bought]]&lt;0,0,Sales[[#This Row],[Number of Users]]-Sales[[#This Row],[Licenses Bought]])</f>
        <v>2</v>
      </c>
      <c r="P1898" s="3">
        <f>IF(Sales[[#This Row],[Sales Month]]=MAX(Sales[Sales Month]),Sales[[#This Row],[Upsell $ Per Non-Paying User]]*Sales[[#This Row],[Non-Paying Users]],0)</f>
        <v>0</v>
      </c>
      <c r="Q1898" t="str">
        <f>_xlfn.IFS(Sales[[#This Row],[Current Upsell $]]=0," ",Sales[[#This Row],[Current Upsell $]]&gt;=400,"High",Sales[[#This Row],[Current Upsell $]]&gt;=100,"Medium",Sales[[#This Row],[Current Upsell $]]&lt;100,"Low")</f>
        <v xml:space="preserve"> </v>
      </c>
      <c r="R1898" t="str">
        <f>IF(Sales[[#This Row],[Current Upsell $]]&gt;0,_xlfn.TEXTJOIN(" ",FALSE,Sales[[#This Row],[Subscription Type]],Sales[[#This Row],[Upsell Priority]],TEXT(Sales[[#This Row],[Current Upsell $]],"$#")),"")</f>
        <v/>
      </c>
    </row>
    <row r="1899" spans="1:18" x14ac:dyDescent="0.25">
      <c r="A1899">
        <v>100025</v>
      </c>
      <c r="B1899" t="s">
        <v>3</v>
      </c>
      <c r="F1899">
        <v>0</v>
      </c>
      <c r="G1899">
        <v>2</v>
      </c>
      <c r="H1899" s="1">
        <v>43922</v>
      </c>
      <c r="I1899" s="1">
        <v>44378</v>
      </c>
      <c r="J1899">
        <v>15</v>
      </c>
      <c r="K1899">
        <v>0</v>
      </c>
      <c r="L1899" s="1">
        <v>44044</v>
      </c>
      <c r="M1899">
        <v>0</v>
      </c>
      <c r="N1899" s="11">
        <f>_xlfn.SWITCH(Sales[[#This Row],[Subscription Type]],"Basic",10,"Premium",10,"Business",25,"Enterprise",27)</f>
        <v>10</v>
      </c>
      <c r="O1899">
        <f>IF(Sales[[#This Row],[Number of Users]]-Sales[[#This Row],[Licenses Bought]]&lt;0,0,Sales[[#This Row],[Number of Users]]-Sales[[#This Row],[Licenses Bought]])</f>
        <v>2</v>
      </c>
      <c r="P1899" s="3">
        <f>IF(Sales[[#This Row],[Sales Month]]=MAX(Sales[Sales Month]),Sales[[#This Row],[Upsell $ Per Non-Paying User]]*Sales[[#This Row],[Non-Paying Users]],0)</f>
        <v>0</v>
      </c>
      <c r="Q1899" t="str">
        <f>_xlfn.IFS(Sales[[#This Row],[Current Upsell $]]=0," ",Sales[[#This Row],[Current Upsell $]]&gt;=400,"High",Sales[[#This Row],[Current Upsell $]]&gt;=100,"Medium",Sales[[#This Row],[Current Upsell $]]&lt;100,"Low")</f>
        <v xml:space="preserve"> </v>
      </c>
      <c r="R1899" t="str">
        <f>IF(Sales[[#This Row],[Current Upsell $]]&gt;0,_xlfn.TEXTJOIN(" ",FALSE,Sales[[#This Row],[Subscription Type]],Sales[[#This Row],[Upsell Priority]],TEXT(Sales[[#This Row],[Current Upsell $]],"$#")),"")</f>
        <v/>
      </c>
    </row>
    <row r="1900" spans="1:18" x14ac:dyDescent="0.25">
      <c r="A1900">
        <v>100026</v>
      </c>
      <c r="B1900" t="s">
        <v>0</v>
      </c>
      <c r="D1900" s="1"/>
      <c r="E1900" s="1"/>
      <c r="F1900">
        <v>27</v>
      </c>
      <c r="G1900">
        <v>38</v>
      </c>
      <c r="H1900" s="1">
        <v>43952</v>
      </c>
      <c r="I1900" s="1">
        <v>44378</v>
      </c>
      <c r="J1900">
        <v>14</v>
      </c>
      <c r="K1900">
        <v>0</v>
      </c>
      <c r="L1900" s="1">
        <v>44044</v>
      </c>
      <c r="M1900">
        <v>270</v>
      </c>
      <c r="N1900" s="11">
        <f>_xlfn.SWITCH(Sales[[#This Row],[Subscription Type]],"Basic",10,"Premium",10,"Business",25,"Enterprise",27)</f>
        <v>10</v>
      </c>
      <c r="O1900">
        <f>IF(Sales[[#This Row],[Number of Users]]-Sales[[#This Row],[Licenses Bought]]&lt;0,0,Sales[[#This Row],[Number of Users]]-Sales[[#This Row],[Licenses Bought]])</f>
        <v>11</v>
      </c>
      <c r="P1900" s="3">
        <f>IF(Sales[[#This Row],[Sales Month]]=MAX(Sales[Sales Month]),Sales[[#This Row],[Upsell $ Per Non-Paying User]]*Sales[[#This Row],[Non-Paying Users]],0)</f>
        <v>0</v>
      </c>
      <c r="Q1900" t="str">
        <f>_xlfn.IFS(Sales[[#This Row],[Current Upsell $]]=0," ",Sales[[#This Row],[Current Upsell $]]&gt;=400,"High",Sales[[#This Row],[Current Upsell $]]&gt;=100,"Medium",Sales[[#This Row],[Current Upsell $]]&lt;100,"Low")</f>
        <v xml:space="preserve"> </v>
      </c>
      <c r="R1900" t="str">
        <f>IF(Sales[[#This Row],[Current Upsell $]]&gt;0,_xlfn.TEXTJOIN(" ",FALSE,Sales[[#This Row],[Subscription Type]],Sales[[#This Row],[Upsell Priority]],TEXT(Sales[[#This Row],[Current Upsell $]],"$#")),"")</f>
        <v/>
      </c>
    </row>
    <row r="1901" spans="1:18" x14ac:dyDescent="0.25">
      <c r="A1901">
        <v>100027</v>
      </c>
      <c r="B1901" t="s">
        <v>1</v>
      </c>
      <c r="D1901" s="1"/>
      <c r="E1901" s="1"/>
      <c r="F1901">
        <v>26</v>
      </c>
      <c r="G1901">
        <v>31</v>
      </c>
      <c r="H1901" s="1">
        <v>43952</v>
      </c>
      <c r="I1901" s="1">
        <v>44378</v>
      </c>
      <c r="J1901">
        <v>14</v>
      </c>
      <c r="K1901">
        <v>0</v>
      </c>
      <c r="L1901" s="1">
        <v>44044</v>
      </c>
      <c r="M1901">
        <v>650</v>
      </c>
      <c r="N1901" s="11">
        <f>_xlfn.SWITCH(Sales[[#This Row],[Subscription Type]],"Basic",10,"Premium",10,"Business",25,"Enterprise",27)</f>
        <v>25</v>
      </c>
      <c r="O1901">
        <f>IF(Sales[[#This Row],[Number of Users]]-Sales[[#This Row],[Licenses Bought]]&lt;0,0,Sales[[#This Row],[Number of Users]]-Sales[[#This Row],[Licenses Bought]])</f>
        <v>5</v>
      </c>
      <c r="P1901" s="3">
        <f>IF(Sales[[#This Row],[Sales Month]]=MAX(Sales[Sales Month]),Sales[[#This Row],[Upsell $ Per Non-Paying User]]*Sales[[#This Row],[Non-Paying Users]],0)</f>
        <v>0</v>
      </c>
      <c r="Q1901" t="str">
        <f>_xlfn.IFS(Sales[[#This Row],[Current Upsell $]]=0," ",Sales[[#This Row],[Current Upsell $]]&gt;=400,"High",Sales[[#This Row],[Current Upsell $]]&gt;=100,"Medium",Sales[[#This Row],[Current Upsell $]]&lt;100,"Low")</f>
        <v xml:space="preserve"> </v>
      </c>
      <c r="R1901" t="str">
        <f>IF(Sales[[#This Row],[Current Upsell $]]&gt;0,_xlfn.TEXTJOIN(" ",FALSE,Sales[[#This Row],[Subscription Type]],Sales[[#This Row],[Upsell Priority]],TEXT(Sales[[#This Row],[Current Upsell $]],"$#")),"")</f>
        <v/>
      </c>
    </row>
    <row r="1902" spans="1:18" x14ac:dyDescent="0.25">
      <c r="A1902">
        <v>100028</v>
      </c>
      <c r="B1902" t="s">
        <v>0</v>
      </c>
      <c r="D1902" s="1"/>
      <c r="E1902" s="1"/>
      <c r="F1902">
        <v>20</v>
      </c>
      <c r="G1902">
        <v>30</v>
      </c>
      <c r="H1902" s="1">
        <v>43952</v>
      </c>
      <c r="I1902" s="1">
        <v>44378</v>
      </c>
      <c r="J1902">
        <v>14</v>
      </c>
      <c r="K1902">
        <v>0</v>
      </c>
      <c r="L1902" s="1">
        <v>44044</v>
      </c>
      <c r="M1902">
        <v>200</v>
      </c>
      <c r="N1902" s="11">
        <f>_xlfn.SWITCH(Sales[[#This Row],[Subscription Type]],"Basic",10,"Premium",10,"Business",25,"Enterprise",27)</f>
        <v>10</v>
      </c>
      <c r="O1902">
        <f>IF(Sales[[#This Row],[Number of Users]]-Sales[[#This Row],[Licenses Bought]]&lt;0,0,Sales[[#This Row],[Number of Users]]-Sales[[#This Row],[Licenses Bought]])</f>
        <v>10</v>
      </c>
      <c r="P1902" s="3">
        <f>IF(Sales[[#This Row],[Sales Month]]=MAX(Sales[Sales Month]),Sales[[#This Row],[Upsell $ Per Non-Paying User]]*Sales[[#This Row],[Non-Paying Users]],0)</f>
        <v>0</v>
      </c>
      <c r="Q1902" t="str">
        <f>_xlfn.IFS(Sales[[#This Row],[Current Upsell $]]=0," ",Sales[[#This Row],[Current Upsell $]]&gt;=400,"High",Sales[[#This Row],[Current Upsell $]]&gt;=100,"Medium",Sales[[#This Row],[Current Upsell $]]&lt;100,"Low")</f>
        <v xml:space="preserve"> </v>
      </c>
      <c r="R1902" t="str">
        <f>IF(Sales[[#This Row],[Current Upsell $]]&gt;0,_xlfn.TEXTJOIN(" ",FALSE,Sales[[#This Row],[Subscription Type]],Sales[[#This Row],[Upsell Priority]],TEXT(Sales[[#This Row],[Current Upsell $]],"$#")),"")</f>
        <v/>
      </c>
    </row>
    <row r="1903" spans="1:18" x14ac:dyDescent="0.25">
      <c r="A1903">
        <v>100030</v>
      </c>
      <c r="B1903" t="s">
        <v>3</v>
      </c>
      <c r="F1903">
        <v>0</v>
      </c>
      <c r="G1903">
        <v>8</v>
      </c>
      <c r="H1903" s="1">
        <v>43952</v>
      </c>
      <c r="I1903" s="1">
        <v>44378</v>
      </c>
      <c r="J1903">
        <v>14</v>
      </c>
      <c r="K1903">
        <v>0</v>
      </c>
      <c r="L1903" s="1">
        <v>44044</v>
      </c>
      <c r="M1903">
        <v>0</v>
      </c>
      <c r="N1903" s="11">
        <f>_xlfn.SWITCH(Sales[[#This Row],[Subscription Type]],"Basic",10,"Premium",10,"Business",25,"Enterprise",27)</f>
        <v>10</v>
      </c>
      <c r="O1903">
        <f>IF(Sales[[#This Row],[Number of Users]]-Sales[[#This Row],[Licenses Bought]]&lt;0,0,Sales[[#This Row],[Number of Users]]-Sales[[#This Row],[Licenses Bought]])</f>
        <v>8</v>
      </c>
      <c r="P1903" s="3">
        <f>IF(Sales[[#This Row],[Sales Month]]=MAX(Sales[Sales Month]),Sales[[#This Row],[Upsell $ Per Non-Paying User]]*Sales[[#This Row],[Non-Paying Users]],0)</f>
        <v>0</v>
      </c>
      <c r="Q1903" t="str">
        <f>_xlfn.IFS(Sales[[#This Row],[Current Upsell $]]=0," ",Sales[[#This Row],[Current Upsell $]]&gt;=400,"High",Sales[[#This Row],[Current Upsell $]]&gt;=100,"Medium",Sales[[#This Row],[Current Upsell $]]&lt;100,"Low")</f>
        <v xml:space="preserve"> </v>
      </c>
      <c r="R1903" t="str">
        <f>IF(Sales[[#This Row],[Current Upsell $]]&gt;0,_xlfn.TEXTJOIN(" ",FALSE,Sales[[#This Row],[Subscription Type]],Sales[[#This Row],[Upsell Priority]],TEXT(Sales[[#This Row],[Current Upsell $]],"$#")),"")</f>
        <v/>
      </c>
    </row>
    <row r="1904" spans="1:18" x14ac:dyDescent="0.25">
      <c r="A1904">
        <v>100031</v>
      </c>
      <c r="B1904" t="s">
        <v>3</v>
      </c>
      <c r="F1904">
        <v>0</v>
      </c>
      <c r="G1904">
        <v>6</v>
      </c>
      <c r="H1904" s="1">
        <v>43952</v>
      </c>
      <c r="I1904" s="1">
        <v>44378</v>
      </c>
      <c r="J1904">
        <v>14</v>
      </c>
      <c r="K1904">
        <v>0</v>
      </c>
      <c r="L1904" s="1">
        <v>44044</v>
      </c>
      <c r="M1904">
        <v>0</v>
      </c>
      <c r="N1904" s="11">
        <f>_xlfn.SWITCH(Sales[[#This Row],[Subscription Type]],"Basic",10,"Premium",10,"Business",25,"Enterprise",27)</f>
        <v>10</v>
      </c>
      <c r="O1904">
        <f>IF(Sales[[#This Row],[Number of Users]]-Sales[[#This Row],[Licenses Bought]]&lt;0,0,Sales[[#This Row],[Number of Users]]-Sales[[#This Row],[Licenses Bought]])</f>
        <v>6</v>
      </c>
      <c r="P1904" s="3">
        <f>IF(Sales[[#This Row],[Sales Month]]=MAX(Sales[Sales Month]),Sales[[#This Row],[Upsell $ Per Non-Paying User]]*Sales[[#This Row],[Non-Paying Users]],0)</f>
        <v>0</v>
      </c>
      <c r="Q1904" t="str">
        <f>_xlfn.IFS(Sales[[#This Row],[Current Upsell $]]=0," ",Sales[[#This Row],[Current Upsell $]]&gt;=400,"High",Sales[[#This Row],[Current Upsell $]]&gt;=100,"Medium",Sales[[#This Row],[Current Upsell $]]&lt;100,"Low")</f>
        <v xml:space="preserve"> </v>
      </c>
      <c r="R1904" t="str">
        <f>IF(Sales[[#This Row],[Current Upsell $]]&gt;0,_xlfn.TEXTJOIN(" ",FALSE,Sales[[#This Row],[Subscription Type]],Sales[[#This Row],[Upsell Priority]],TEXT(Sales[[#This Row],[Current Upsell $]],"$#")),"")</f>
        <v/>
      </c>
    </row>
    <row r="1905" spans="1:18" x14ac:dyDescent="0.25">
      <c r="A1905">
        <v>100032</v>
      </c>
      <c r="B1905" t="s">
        <v>3</v>
      </c>
      <c r="F1905">
        <v>0</v>
      </c>
      <c r="G1905">
        <v>5</v>
      </c>
      <c r="H1905" s="1">
        <v>43952</v>
      </c>
      <c r="I1905" s="1">
        <v>44256</v>
      </c>
      <c r="J1905">
        <v>10</v>
      </c>
      <c r="K1905">
        <v>3</v>
      </c>
      <c r="L1905" s="1">
        <v>44044</v>
      </c>
      <c r="M1905">
        <v>0</v>
      </c>
      <c r="N1905" s="11">
        <f>_xlfn.SWITCH(Sales[[#This Row],[Subscription Type]],"Basic",10,"Premium",10,"Business",25,"Enterprise",27)</f>
        <v>10</v>
      </c>
      <c r="O1905">
        <f>IF(Sales[[#This Row],[Number of Users]]-Sales[[#This Row],[Licenses Bought]]&lt;0,0,Sales[[#This Row],[Number of Users]]-Sales[[#This Row],[Licenses Bought]])</f>
        <v>5</v>
      </c>
      <c r="P1905" s="3">
        <f>IF(Sales[[#This Row],[Sales Month]]=MAX(Sales[Sales Month]),Sales[[#This Row],[Upsell $ Per Non-Paying User]]*Sales[[#This Row],[Non-Paying Users]],0)</f>
        <v>0</v>
      </c>
      <c r="Q1905" t="str">
        <f>_xlfn.IFS(Sales[[#This Row],[Current Upsell $]]=0," ",Sales[[#This Row],[Current Upsell $]]&gt;=400,"High",Sales[[#This Row],[Current Upsell $]]&gt;=100,"Medium",Sales[[#This Row],[Current Upsell $]]&lt;100,"Low")</f>
        <v xml:space="preserve"> </v>
      </c>
      <c r="R1905" t="str">
        <f>IF(Sales[[#This Row],[Current Upsell $]]&gt;0,_xlfn.TEXTJOIN(" ",FALSE,Sales[[#This Row],[Subscription Type]],Sales[[#This Row],[Upsell Priority]],TEXT(Sales[[#This Row],[Current Upsell $]],"$#")),"")</f>
        <v/>
      </c>
    </row>
    <row r="1906" spans="1:18" x14ac:dyDescent="0.25">
      <c r="A1906">
        <v>100033</v>
      </c>
      <c r="B1906" t="s">
        <v>3</v>
      </c>
      <c r="F1906">
        <v>0</v>
      </c>
      <c r="G1906">
        <v>2</v>
      </c>
      <c r="H1906" s="1">
        <v>43952</v>
      </c>
      <c r="I1906" s="1">
        <v>44228</v>
      </c>
      <c r="J1906">
        <v>9</v>
      </c>
      <c r="K1906">
        <v>4</v>
      </c>
      <c r="L1906" s="1">
        <v>44044</v>
      </c>
      <c r="M1906">
        <v>0</v>
      </c>
      <c r="N1906" s="11">
        <f>_xlfn.SWITCH(Sales[[#This Row],[Subscription Type]],"Basic",10,"Premium",10,"Business",25,"Enterprise",27)</f>
        <v>10</v>
      </c>
      <c r="O1906">
        <f>IF(Sales[[#This Row],[Number of Users]]-Sales[[#This Row],[Licenses Bought]]&lt;0,0,Sales[[#This Row],[Number of Users]]-Sales[[#This Row],[Licenses Bought]])</f>
        <v>2</v>
      </c>
      <c r="P1906" s="3">
        <f>IF(Sales[[#This Row],[Sales Month]]=MAX(Sales[Sales Month]),Sales[[#This Row],[Upsell $ Per Non-Paying User]]*Sales[[#This Row],[Non-Paying Users]],0)</f>
        <v>0</v>
      </c>
      <c r="Q1906" t="str">
        <f>_xlfn.IFS(Sales[[#This Row],[Current Upsell $]]=0," ",Sales[[#This Row],[Current Upsell $]]&gt;=400,"High",Sales[[#This Row],[Current Upsell $]]&gt;=100,"Medium",Sales[[#This Row],[Current Upsell $]]&lt;100,"Low")</f>
        <v xml:space="preserve"> </v>
      </c>
      <c r="R1906" t="str">
        <f>IF(Sales[[#This Row],[Current Upsell $]]&gt;0,_xlfn.TEXTJOIN(" ",FALSE,Sales[[#This Row],[Subscription Type]],Sales[[#This Row],[Upsell Priority]],TEXT(Sales[[#This Row],[Current Upsell $]],"$#")),"")</f>
        <v/>
      </c>
    </row>
    <row r="1907" spans="1:18" x14ac:dyDescent="0.25">
      <c r="A1907">
        <v>100034</v>
      </c>
      <c r="B1907" t="s">
        <v>3</v>
      </c>
      <c r="F1907">
        <v>0</v>
      </c>
      <c r="G1907">
        <v>2</v>
      </c>
      <c r="H1907" s="1">
        <v>43952</v>
      </c>
      <c r="I1907" s="1">
        <v>44317</v>
      </c>
      <c r="J1907">
        <v>12</v>
      </c>
      <c r="K1907">
        <v>1</v>
      </c>
      <c r="L1907" s="1">
        <v>44044</v>
      </c>
      <c r="M1907">
        <v>0</v>
      </c>
      <c r="N1907" s="11">
        <f>_xlfn.SWITCH(Sales[[#This Row],[Subscription Type]],"Basic",10,"Premium",10,"Business",25,"Enterprise",27)</f>
        <v>10</v>
      </c>
      <c r="O1907">
        <f>IF(Sales[[#This Row],[Number of Users]]-Sales[[#This Row],[Licenses Bought]]&lt;0,0,Sales[[#This Row],[Number of Users]]-Sales[[#This Row],[Licenses Bought]])</f>
        <v>2</v>
      </c>
      <c r="P1907" s="3">
        <f>IF(Sales[[#This Row],[Sales Month]]=MAX(Sales[Sales Month]),Sales[[#This Row],[Upsell $ Per Non-Paying User]]*Sales[[#This Row],[Non-Paying Users]],0)</f>
        <v>0</v>
      </c>
      <c r="Q1907" t="str">
        <f>_xlfn.IFS(Sales[[#This Row],[Current Upsell $]]=0," ",Sales[[#This Row],[Current Upsell $]]&gt;=400,"High",Sales[[#This Row],[Current Upsell $]]&gt;=100,"Medium",Sales[[#This Row],[Current Upsell $]]&lt;100,"Low")</f>
        <v xml:space="preserve"> </v>
      </c>
      <c r="R1907" t="str">
        <f>IF(Sales[[#This Row],[Current Upsell $]]&gt;0,_xlfn.TEXTJOIN(" ",FALSE,Sales[[#This Row],[Subscription Type]],Sales[[#This Row],[Upsell Priority]],TEXT(Sales[[#This Row],[Current Upsell $]],"$#")),"")</f>
        <v/>
      </c>
    </row>
    <row r="1908" spans="1:18" x14ac:dyDescent="0.25">
      <c r="A1908">
        <v>100035</v>
      </c>
      <c r="B1908" t="s">
        <v>3</v>
      </c>
      <c r="F1908">
        <v>0</v>
      </c>
      <c r="G1908">
        <v>1</v>
      </c>
      <c r="H1908" s="1">
        <v>43952</v>
      </c>
      <c r="I1908" s="1">
        <v>44228</v>
      </c>
      <c r="J1908">
        <v>9</v>
      </c>
      <c r="K1908">
        <v>4</v>
      </c>
      <c r="L1908" s="1">
        <v>44044</v>
      </c>
      <c r="M1908">
        <v>0</v>
      </c>
      <c r="N1908" s="11">
        <f>_xlfn.SWITCH(Sales[[#This Row],[Subscription Type]],"Basic",10,"Premium",10,"Business",25,"Enterprise",27)</f>
        <v>10</v>
      </c>
      <c r="O1908">
        <f>IF(Sales[[#This Row],[Number of Users]]-Sales[[#This Row],[Licenses Bought]]&lt;0,0,Sales[[#This Row],[Number of Users]]-Sales[[#This Row],[Licenses Bought]])</f>
        <v>1</v>
      </c>
      <c r="P1908" s="3">
        <f>IF(Sales[[#This Row],[Sales Month]]=MAX(Sales[Sales Month]),Sales[[#This Row],[Upsell $ Per Non-Paying User]]*Sales[[#This Row],[Non-Paying Users]],0)</f>
        <v>0</v>
      </c>
      <c r="Q1908" t="str">
        <f>_xlfn.IFS(Sales[[#This Row],[Current Upsell $]]=0," ",Sales[[#This Row],[Current Upsell $]]&gt;=400,"High",Sales[[#This Row],[Current Upsell $]]&gt;=100,"Medium",Sales[[#This Row],[Current Upsell $]]&lt;100,"Low")</f>
        <v xml:space="preserve"> </v>
      </c>
      <c r="R1908" t="str">
        <f>IF(Sales[[#This Row],[Current Upsell $]]&gt;0,_xlfn.TEXTJOIN(" ",FALSE,Sales[[#This Row],[Subscription Type]],Sales[[#This Row],[Upsell Priority]],TEXT(Sales[[#This Row],[Current Upsell $]],"$#")),"")</f>
        <v/>
      </c>
    </row>
    <row r="1909" spans="1:18" x14ac:dyDescent="0.25">
      <c r="A1909">
        <v>100036</v>
      </c>
      <c r="B1909" t="s">
        <v>0</v>
      </c>
      <c r="D1909" s="1"/>
      <c r="E1909" s="1"/>
      <c r="F1909">
        <v>1</v>
      </c>
      <c r="G1909">
        <v>2</v>
      </c>
      <c r="H1909" s="1">
        <v>43952</v>
      </c>
      <c r="I1909" s="1">
        <v>44378</v>
      </c>
      <c r="J1909">
        <v>14</v>
      </c>
      <c r="K1909">
        <v>0</v>
      </c>
      <c r="L1909" s="1">
        <v>44044</v>
      </c>
      <c r="M1909">
        <v>10</v>
      </c>
      <c r="N1909" s="11">
        <f>_xlfn.SWITCH(Sales[[#This Row],[Subscription Type]],"Basic",10,"Premium",10,"Business",25,"Enterprise",27)</f>
        <v>10</v>
      </c>
      <c r="O1909">
        <f>IF(Sales[[#This Row],[Number of Users]]-Sales[[#This Row],[Licenses Bought]]&lt;0,0,Sales[[#This Row],[Number of Users]]-Sales[[#This Row],[Licenses Bought]])</f>
        <v>1</v>
      </c>
      <c r="P1909" s="3">
        <f>IF(Sales[[#This Row],[Sales Month]]=MAX(Sales[Sales Month]),Sales[[#This Row],[Upsell $ Per Non-Paying User]]*Sales[[#This Row],[Non-Paying Users]],0)</f>
        <v>0</v>
      </c>
      <c r="Q1909" t="str">
        <f>_xlfn.IFS(Sales[[#This Row],[Current Upsell $]]=0," ",Sales[[#This Row],[Current Upsell $]]&gt;=400,"High",Sales[[#This Row],[Current Upsell $]]&gt;=100,"Medium",Sales[[#This Row],[Current Upsell $]]&lt;100,"Low")</f>
        <v xml:space="preserve"> </v>
      </c>
      <c r="R1909" t="str">
        <f>IF(Sales[[#This Row],[Current Upsell $]]&gt;0,_xlfn.TEXTJOIN(" ",FALSE,Sales[[#This Row],[Subscription Type]],Sales[[#This Row],[Upsell Priority]],TEXT(Sales[[#This Row],[Current Upsell $]],"$#")),"")</f>
        <v/>
      </c>
    </row>
    <row r="1910" spans="1:18" x14ac:dyDescent="0.25">
      <c r="A1910">
        <v>100037</v>
      </c>
      <c r="B1910" t="s">
        <v>0</v>
      </c>
      <c r="D1910" s="1"/>
      <c r="E1910" s="1"/>
      <c r="F1910">
        <v>53</v>
      </c>
      <c r="G1910">
        <v>61</v>
      </c>
      <c r="H1910" s="1">
        <v>43983</v>
      </c>
      <c r="I1910" s="1">
        <v>44378</v>
      </c>
      <c r="J1910">
        <v>13</v>
      </c>
      <c r="K1910">
        <v>0</v>
      </c>
      <c r="L1910" s="1">
        <v>44044</v>
      </c>
      <c r="M1910">
        <v>530</v>
      </c>
      <c r="N1910" s="11">
        <f>_xlfn.SWITCH(Sales[[#This Row],[Subscription Type]],"Basic",10,"Premium",10,"Business",25,"Enterprise",27)</f>
        <v>10</v>
      </c>
      <c r="O1910">
        <f>IF(Sales[[#This Row],[Number of Users]]-Sales[[#This Row],[Licenses Bought]]&lt;0,0,Sales[[#This Row],[Number of Users]]-Sales[[#This Row],[Licenses Bought]])</f>
        <v>8</v>
      </c>
      <c r="P1910" s="3">
        <f>IF(Sales[[#This Row],[Sales Month]]=MAX(Sales[Sales Month]),Sales[[#This Row],[Upsell $ Per Non-Paying User]]*Sales[[#This Row],[Non-Paying Users]],0)</f>
        <v>0</v>
      </c>
      <c r="Q1910" t="str">
        <f>_xlfn.IFS(Sales[[#This Row],[Current Upsell $]]=0," ",Sales[[#This Row],[Current Upsell $]]&gt;=400,"High",Sales[[#This Row],[Current Upsell $]]&gt;=100,"Medium",Sales[[#This Row],[Current Upsell $]]&lt;100,"Low")</f>
        <v xml:space="preserve"> </v>
      </c>
      <c r="R1910" t="str">
        <f>IF(Sales[[#This Row],[Current Upsell $]]&gt;0,_xlfn.TEXTJOIN(" ",FALSE,Sales[[#This Row],[Subscription Type]],Sales[[#This Row],[Upsell Priority]],TEXT(Sales[[#This Row],[Current Upsell $]],"$#")),"")</f>
        <v/>
      </c>
    </row>
    <row r="1911" spans="1:18" x14ac:dyDescent="0.25">
      <c r="A1911">
        <v>100060</v>
      </c>
      <c r="B1911" t="s">
        <v>1</v>
      </c>
      <c r="D1911" s="1"/>
      <c r="E1911" s="1"/>
      <c r="F1911">
        <v>15</v>
      </c>
      <c r="G1911">
        <v>42</v>
      </c>
      <c r="H1911" s="1">
        <v>44013</v>
      </c>
      <c r="I1911" s="1">
        <v>44378</v>
      </c>
      <c r="J1911">
        <v>12</v>
      </c>
      <c r="K1911">
        <v>0</v>
      </c>
      <c r="L1911" s="1">
        <v>44044</v>
      </c>
      <c r="M1911">
        <v>375</v>
      </c>
      <c r="N1911" s="11">
        <f>_xlfn.SWITCH(Sales[[#This Row],[Subscription Type]],"Basic",10,"Premium",10,"Business",25,"Enterprise",27)</f>
        <v>25</v>
      </c>
      <c r="O1911">
        <f>IF(Sales[[#This Row],[Number of Users]]-Sales[[#This Row],[Licenses Bought]]&lt;0,0,Sales[[#This Row],[Number of Users]]-Sales[[#This Row],[Licenses Bought]])</f>
        <v>27</v>
      </c>
      <c r="P1911" s="3">
        <f>IF(Sales[[#This Row],[Sales Month]]=MAX(Sales[Sales Month]),Sales[[#This Row],[Upsell $ Per Non-Paying User]]*Sales[[#This Row],[Non-Paying Users]],0)</f>
        <v>0</v>
      </c>
      <c r="Q1911" t="str">
        <f>_xlfn.IFS(Sales[[#This Row],[Current Upsell $]]=0," ",Sales[[#This Row],[Current Upsell $]]&gt;=400,"High",Sales[[#This Row],[Current Upsell $]]&gt;=100,"Medium",Sales[[#This Row],[Current Upsell $]]&lt;100,"Low")</f>
        <v xml:space="preserve"> </v>
      </c>
      <c r="R1911" t="str">
        <f>IF(Sales[[#This Row],[Current Upsell $]]&gt;0,_xlfn.TEXTJOIN(" ",FALSE,Sales[[#This Row],[Subscription Type]],Sales[[#This Row],[Upsell Priority]],TEXT(Sales[[#This Row],[Current Upsell $]],"$#")),"")</f>
        <v/>
      </c>
    </row>
    <row r="1912" spans="1:18" x14ac:dyDescent="0.25">
      <c r="A1912">
        <v>100039</v>
      </c>
      <c r="B1912" t="s">
        <v>0</v>
      </c>
      <c r="D1912" s="1"/>
      <c r="E1912" s="1"/>
      <c r="F1912">
        <v>40</v>
      </c>
      <c r="G1912">
        <v>55</v>
      </c>
      <c r="H1912" s="1">
        <v>43983</v>
      </c>
      <c r="I1912" s="1">
        <v>44378</v>
      </c>
      <c r="J1912">
        <v>13</v>
      </c>
      <c r="K1912">
        <v>0</v>
      </c>
      <c r="L1912" s="1">
        <v>44044</v>
      </c>
      <c r="M1912">
        <v>400</v>
      </c>
      <c r="N1912" s="11">
        <f>_xlfn.SWITCH(Sales[[#This Row],[Subscription Type]],"Basic",10,"Premium",10,"Business",25,"Enterprise",27)</f>
        <v>10</v>
      </c>
      <c r="O1912">
        <f>IF(Sales[[#This Row],[Number of Users]]-Sales[[#This Row],[Licenses Bought]]&lt;0,0,Sales[[#This Row],[Number of Users]]-Sales[[#This Row],[Licenses Bought]])</f>
        <v>15</v>
      </c>
      <c r="P1912" s="3">
        <f>IF(Sales[[#This Row],[Sales Month]]=MAX(Sales[Sales Month]),Sales[[#This Row],[Upsell $ Per Non-Paying User]]*Sales[[#This Row],[Non-Paying Users]],0)</f>
        <v>0</v>
      </c>
      <c r="Q1912" t="str">
        <f>_xlfn.IFS(Sales[[#This Row],[Current Upsell $]]=0," ",Sales[[#This Row],[Current Upsell $]]&gt;=400,"High",Sales[[#This Row],[Current Upsell $]]&gt;=100,"Medium",Sales[[#This Row],[Current Upsell $]]&lt;100,"Low")</f>
        <v xml:space="preserve"> </v>
      </c>
      <c r="R1912" t="str">
        <f>IF(Sales[[#This Row],[Current Upsell $]]&gt;0,_xlfn.TEXTJOIN(" ",FALSE,Sales[[#This Row],[Subscription Type]],Sales[[#This Row],[Upsell Priority]],TEXT(Sales[[#This Row],[Current Upsell $]],"$#")),"")</f>
        <v/>
      </c>
    </row>
    <row r="1913" spans="1:18" x14ac:dyDescent="0.25">
      <c r="A1913">
        <v>100040</v>
      </c>
      <c r="B1913" t="s">
        <v>0</v>
      </c>
      <c r="D1913" s="1"/>
      <c r="E1913" s="1"/>
      <c r="F1913">
        <v>26</v>
      </c>
      <c r="G1913">
        <v>37</v>
      </c>
      <c r="H1913" s="1">
        <v>43983</v>
      </c>
      <c r="I1913" s="1">
        <v>44378</v>
      </c>
      <c r="J1913">
        <v>13</v>
      </c>
      <c r="K1913">
        <v>0</v>
      </c>
      <c r="L1913" s="1">
        <v>44044</v>
      </c>
      <c r="M1913">
        <v>260</v>
      </c>
      <c r="N1913" s="11">
        <f>_xlfn.SWITCH(Sales[[#This Row],[Subscription Type]],"Basic",10,"Premium",10,"Business",25,"Enterprise",27)</f>
        <v>10</v>
      </c>
      <c r="O1913">
        <f>IF(Sales[[#This Row],[Number of Users]]-Sales[[#This Row],[Licenses Bought]]&lt;0,0,Sales[[#This Row],[Number of Users]]-Sales[[#This Row],[Licenses Bought]])</f>
        <v>11</v>
      </c>
      <c r="P1913" s="3">
        <f>IF(Sales[[#This Row],[Sales Month]]=MAX(Sales[Sales Month]),Sales[[#This Row],[Upsell $ Per Non-Paying User]]*Sales[[#This Row],[Non-Paying Users]],0)</f>
        <v>0</v>
      </c>
      <c r="Q1913" t="str">
        <f>_xlfn.IFS(Sales[[#This Row],[Current Upsell $]]=0," ",Sales[[#This Row],[Current Upsell $]]&gt;=400,"High",Sales[[#This Row],[Current Upsell $]]&gt;=100,"Medium",Sales[[#This Row],[Current Upsell $]]&lt;100,"Low")</f>
        <v xml:space="preserve"> </v>
      </c>
      <c r="R1913" t="str">
        <f>IF(Sales[[#This Row],[Current Upsell $]]&gt;0,_xlfn.TEXTJOIN(" ",FALSE,Sales[[#This Row],[Subscription Type]],Sales[[#This Row],[Upsell Priority]],TEXT(Sales[[#This Row],[Current Upsell $]],"$#")),"")</f>
        <v/>
      </c>
    </row>
    <row r="1914" spans="1:18" x14ac:dyDescent="0.25">
      <c r="A1914">
        <v>100041</v>
      </c>
      <c r="B1914" t="s">
        <v>1</v>
      </c>
      <c r="D1914" s="1"/>
      <c r="E1914" s="1"/>
      <c r="F1914">
        <v>32</v>
      </c>
      <c r="G1914">
        <v>32</v>
      </c>
      <c r="H1914" s="1">
        <v>43983</v>
      </c>
      <c r="I1914" s="1">
        <v>44378</v>
      </c>
      <c r="J1914">
        <v>13</v>
      </c>
      <c r="K1914">
        <v>0</v>
      </c>
      <c r="L1914" s="1">
        <v>44044</v>
      </c>
      <c r="M1914">
        <v>800</v>
      </c>
      <c r="N1914" s="11">
        <f>_xlfn.SWITCH(Sales[[#This Row],[Subscription Type]],"Basic",10,"Premium",10,"Business",25,"Enterprise",27)</f>
        <v>25</v>
      </c>
      <c r="O1914">
        <f>IF(Sales[[#This Row],[Number of Users]]-Sales[[#This Row],[Licenses Bought]]&lt;0,0,Sales[[#This Row],[Number of Users]]-Sales[[#This Row],[Licenses Bought]])</f>
        <v>0</v>
      </c>
      <c r="P1914" s="3">
        <f>IF(Sales[[#This Row],[Sales Month]]=MAX(Sales[Sales Month]),Sales[[#This Row],[Upsell $ Per Non-Paying User]]*Sales[[#This Row],[Non-Paying Users]],0)</f>
        <v>0</v>
      </c>
      <c r="Q1914" t="str">
        <f>_xlfn.IFS(Sales[[#This Row],[Current Upsell $]]=0," ",Sales[[#This Row],[Current Upsell $]]&gt;=400,"High",Sales[[#This Row],[Current Upsell $]]&gt;=100,"Medium",Sales[[#This Row],[Current Upsell $]]&lt;100,"Low")</f>
        <v xml:space="preserve"> </v>
      </c>
      <c r="R1914" t="str">
        <f>IF(Sales[[#This Row],[Current Upsell $]]&gt;0,_xlfn.TEXTJOIN(" ",FALSE,Sales[[#This Row],[Subscription Type]],Sales[[#This Row],[Upsell Priority]],TEXT(Sales[[#This Row],[Current Upsell $]],"$#")),"")</f>
        <v/>
      </c>
    </row>
    <row r="1915" spans="1:18" x14ac:dyDescent="0.25">
      <c r="A1915">
        <v>100042</v>
      </c>
      <c r="B1915" t="s">
        <v>1</v>
      </c>
      <c r="D1915" s="1"/>
      <c r="E1915" s="1"/>
      <c r="F1915">
        <v>25</v>
      </c>
      <c r="G1915">
        <v>35</v>
      </c>
      <c r="H1915" s="1">
        <v>43983</v>
      </c>
      <c r="I1915" s="1">
        <v>44378</v>
      </c>
      <c r="J1915">
        <v>13</v>
      </c>
      <c r="K1915">
        <v>0</v>
      </c>
      <c r="L1915" s="1">
        <v>44044</v>
      </c>
      <c r="M1915">
        <v>625</v>
      </c>
      <c r="N1915" s="11">
        <f>_xlfn.SWITCH(Sales[[#This Row],[Subscription Type]],"Basic",10,"Premium",10,"Business",25,"Enterprise",27)</f>
        <v>25</v>
      </c>
      <c r="O1915">
        <f>IF(Sales[[#This Row],[Number of Users]]-Sales[[#This Row],[Licenses Bought]]&lt;0,0,Sales[[#This Row],[Number of Users]]-Sales[[#This Row],[Licenses Bought]])</f>
        <v>10</v>
      </c>
      <c r="P1915" s="3">
        <f>IF(Sales[[#This Row],[Sales Month]]=MAX(Sales[Sales Month]),Sales[[#This Row],[Upsell $ Per Non-Paying User]]*Sales[[#This Row],[Non-Paying Users]],0)</f>
        <v>0</v>
      </c>
      <c r="Q1915" t="str">
        <f>_xlfn.IFS(Sales[[#This Row],[Current Upsell $]]=0," ",Sales[[#This Row],[Current Upsell $]]&gt;=400,"High",Sales[[#This Row],[Current Upsell $]]&gt;=100,"Medium",Sales[[#This Row],[Current Upsell $]]&lt;100,"Low")</f>
        <v xml:space="preserve"> </v>
      </c>
      <c r="R1915" t="str">
        <f>IF(Sales[[#This Row],[Current Upsell $]]&gt;0,_xlfn.TEXTJOIN(" ",FALSE,Sales[[#This Row],[Subscription Type]],Sales[[#This Row],[Upsell Priority]],TEXT(Sales[[#This Row],[Current Upsell $]],"$#")),"")</f>
        <v/>
      </c>
    </row>
    <row r="1916" spans="1:18" x14ac:dyDescent="0.25">
      <c r="A1916">
        <v>100043</v>
      </c>
      <c r="B1916" t="s">
        <v>0</v>
      </c>
      <c r="D1916" s="1"/>
      <c r="E1916" s="1"/>
      <c r="F1916">
        <v>13</v>
      </c>
      <c r="G1916">
        <v>16</v>
      </c>
      <c r="H1916" s="1">
        <v>43983</v>
      </c>
      <c r="I1916" s="1">
        <v>44378</v>
      </c>
      <c r="J1916">
        <v>13</v>
      </c>
      <c r="K1916">
        <v>0</v>
      </c>
      <c r="L1916" s="1">
        <v>44044</v>
      </c>
      <c r="M1916">
        <v>130</v>
      </c>
      <c r="N1916" s="11">
        <f>_xlfn.SWITCH(Sales[[#This Row],[Subscription Type]],"Basic",10,"Premium",10,"Business",25,"Enterprise",27)</f>
        <v>10</v>
      </c>
      <c r="O1916">
        <f>IF(Sales[[#This Row],[Number of Users]]-Sales[[#This Row],[Licenses Bought]]&lt;0,0,Sales[[#This Row],[Number of Users]]-Sales[[#This Row],[Licenses Bought]])</f>
        <v>3</v>
      </c>
      <c r="P1916" s="3">
        <f>IF(Sales[[#This Row],[Sales Month]]=MAX(Sales[Sales Month]),Sales[[#This Row],[Upsell $ Per Non-Paying User]]*Sales[[#This Row],[Non-Paying Users]],0)</f>
        <v>0</v>
      </c>
      <c r="Q1916" t="str">
        <f>_xlfn.IFS(Sales[[#This Row],[Current Upsell $]]=0," ",Sales[[#This Row],[Current Upsell $]]&gt;=400,"High",Sales[[#This Row],[Current Upsell $]]&gt;=100,"Medium",Sales[[#This Row],[Current Upsell $]]&lt;100,"Low")</f>
        <v xml:space="preserve"> </v>
      </c>
      <c r="R1916" t="str">
        <f>IF(Sales[[#This Row],[Current Upsell $]]&gt;0,_xlfn.TEXTJOIN(" ",FALSE,Sales[[#This Row],[Subscription Type]],Sales[[#This Row],[Upsell Priority]],TEXT(Sales[[#This Row],[Current Upsell $]],"$#")),"")</f>
        <v/>
      </c>
    </row>
    <row r="1917" spans="1:18" x14ac:dyDescent="0.25">
      <c r="A1917">
        <v>100044</v>
      </c>
      <c r="B1917" t="s">
        <v>3</v>
      </c>
      <c r="F1917">
        <v>0</v>
      </c>
      <c r="G1917">
        <v>15</v>
      </c>
      <c r="H1917" s="1">
        <v>43983</v>
      </c>
      <c r="I1917" s="1">
        <v>44348</v>
      </c>
      <c r="J1917">
        <v>12</v>
      </c>
      <c r="K1917">
        <v>0</v>
      </c>
      <c r="L1917" s="1">
        <v>44044</v>
      </c>
      <c r="M1917">
        <v>0</v>
      </c>
      <c r="N1917" s="11">
        <f>_xlfn.SWITCH(Sales[[#This Row],[Subscription Type]],"Basic",10,"Premium",10,"Business",25,"Enterprise",27)</f>
        <v>10</v>
      </c>
      <c r="O1917">
        <f>IF(Sales[[#This Row],[Number of Users]]-Sales[[#This Row],[Licenses Bought]]&lt;0,0,Sales[[#This Row],[Number of Users]]-Sales[[#This Row],[Licenses Bought]])</f>
        <v>15</v>
      </c>
      <c r="P1917" s="3">
        <f>IF(Sales[[#This Row],[Sales Month]]=MAX(Sales[Sales Month]),Sales[[#This Row],[Upsell $ Per Non-Paying User]]*Sales[[#This Row],[Non-Paying Users]],0)</f>
        <v>0</v>
      </c>
      <c r="Q1917" t="str">
        <f>_xlfn.IFS(Sales[[#This Row],[Current Upsell $]]=0," ",Sales[[#This Row],[Current Upsell $]]&gt;=400,"High",Sales[[#This Row],[Current Upsell $]]&gt;=100,"Medium",Sales[[#This Row],[Current Upsell $]]&lt;100,"Low")</f>
        <v xml:space="preserve"> </v>
      </c>
      <c r="R1917" t="str">
        <f>IF(Sales[[#This Row],[Current Upsell $]]&gt;0,_xlfn.TEXTJOIN(" ",FALSE,Sales[[#This Row],[Subscription Type]],Sales[[#This Row],[Upsell Priority]],TEXT(Sales[[#This Row],[Current Upsell $]],"$#")),"")</f>
        <v/>
      </c>
    </row>
    <row r="1918" spans="1:18" x14ac:dyDescent="0.25">
      <c r="A1918">
        <v>100045</v>
      </c>
      <c r="B1918" t="s">
        <v>1</v>
      </c>
      <c r="D1918" s="1"/>
      <c r="E1918" s="1"/>
      <c r="F1918">
        <v>9</v>
      </c>
      <c r="G1918">
        <v>11</v>
      </c>
      <c r="H1918" s="1">
        <v>43983</v>
      </c>
      <c r="I1918" s="1">
        <v>44378</v>
      </c>
      <c r="J1918">
        <v>13</v>
      </c>
      <c r="K1918">
        <v>0</v>
      </c>
      <c r="L1918" s="1">
        <v>44044</v>
      </c>
      <c r="M1918">
        <v>225</v>
      </c>
      <c r="N1918" s="11">
        <f>_xlfn.SWITCH(Sales[[#This Row],[Subscription Type]],"Basic",10,"Premium",10,"Business",25,"Enterprise",27)</f>
        <v>25</v>
      </c>
      <c r="O1918">
        <f>IF(Sales[[#This Row],[Number of Users]]-Sales[[#This Row],[Licenses Bought]]&lt;0,0,Sales[[#This Row],[Number of Users]]-Sales[[#This Row],[Licenses Bought]])</f>
        <v>2</v>
      </c>
      <c r="P1918" s="3">
        <f>IF(Sales[[#This Row],[Sales Month]]=MAX(Sales[Sales Month]),Sales[[#This Row],[Upsell $ Per Non-Paying User]]*Sales[[#This Row],[Non-Paying Users]],0)</f>
        <v>0</v>
      </c>
      <c r="Q1918" t="str">
        <f>_xlfn.IFS(Sales[[#This Row],[Current Upsell $]]=0," ",Sales[[#This Row],[Current Upsell $]]&gt;=400,"High",Sales[[#This Row],[Current Upsell $]]&gt;=100,"Medium",Sales[[#This Row],[Current Upsell $]]&lt;100,"Low")</f>
        <v xml:space="preserve"> </v>
      </c>
      <c r="R1918" t="str">
        <f>IF(Sales[[#This Row],[Current Upsell $]]&gt;0,_xlfn.TEXTJOIN(" ",FALSE,Sales[[#This Row],[Subscription Type]],Sales[[#This Row],[Upsell Priority]],TEXT(Sales[[#This Row],[Current Upsell $]],"$#")),"")</f>
        <v/>
      </c>
    </row>
    <row r="1919" spans="1:18" x14ac:dyDescent="0.25">
      <c r="A1919">
        <v>100046</v>
      </c>
      <c r="B1919" t="s">
        <v>3</v>
      </c>
      <c r="F1919">
        <v>0</v>
      </c>
      <c r="G1919">
        <v>7</v>
      </c>
      <c r="H1919" s="1">
        <v>43983</v>
      </c>
      <c r="I1919" s="1">
        <v>44044</v>
      </c>
      <c r="J1919">
        <v>2</v>
      </c>
      <c r="K1919">
        <v>10</v>
      </c>
      <c r="L1919" s="1">
        <v>44044</v>
      </c>
      <c r="M1919">
        <v>0</v>
      </c>
      <c r="N1919" s="11">
        <f>_xlfn.SWITCH(Sales[[#This Row],[Subscription Type]],"Basic",10,"Premium",10,"Business",25,"Enterprise",27)</f>
        <v>10</v>
      </c>
      <c r="O1919">
        <f>IF(Sales[[#This Row],[Number of Users]]-Sales[[#This Row],[Licenses Bought]]&lt;0,0,Sales[[#This Row],[Number of Users]]-Sales[[#This Row],[Licenses Bought]])</f>
        <v>7</v>
      </c>
      <c r="P1919" s="3">
        <f>IF(Sales[[#This Row],[Sales Month]]=MAX(Sales[Sales Month]),Sales[[#This Row],[Upsell $ Per Non-Paying User]]*Sales[[#This Row],[Non-Paying Users]],0)</f>
        <v>0</v>
      </c>
      <c r="Q1919" t="str">
        <f>_xlfn.IFS(Sales[[#This Row],[Current Upsell $]]=0," ",Sales[[#This Row],[Current Upsell $]]&gt;=400,"High",Sales[[#This Row],[Current Upsell $]]&gt;=100,"Medium",Sales[[#This Row],[Current Upsell $]]&lt;100,"Low")</f>
        <v xml:space="preserve"> </v>
      </c>
      <c r="R1919" t="str">
        <f>IF(Sales[[#This Row],[Current Upsell $]]&gt;0,_xlfn.TEXTJOIN(" ",FALSE,Sales[[#This Row],[Subscription Type]],Sales[[#This Row],[Upsell Priority]],TEXT(Sales[[#This Row],[Current Upsell $]],"$#")),"")</f>
        <v/>
      </c>
    </row>
    <row r="1920" spans="1:18" x14ac:dyDescent="0.25">
      <c r="A1920">
        <v>100047</v>
      </c>
      <c r="B1920" t="s">
        <v>3</v>
      </c>
      <c r="F1920">
        <v>0</v>
      </c>
      <c r="G1920">
        <v>8</v>
      </c>
      <c r="H1920" s="1">
        <v>43983</v>
      </c>
      <c r="I1920" s="1">
        <v>44197</v>
      </c>
      <c r="J1920">
        <v>7</v>
      </c>
      <c r="K1920">
        <v>5</v>
      </c>
      <c r="L1920" s="1">
        <v>44044</v>
      </c>
      <c r="M1920">
        <v>0</v>
      </c>
      <c r="N1920" s="11">
        <f>_xlfn.SWITCH(Sales[[#This Row],[Subscription Type]],"Basic",10,"Premium",10,"Business",25,"Enterprise",27)</f>
        <v>10</v>
      </c>
      <c r="O1920">
        <f>IF(Sales[[#This Row],[Number of Users]]-Sales[[#This Row],[Licenses Bought]]&lt;0,0,Sales[[#This Row],[Number of Users]]-Sales[[#This Row],[Licenses Bought]])</f>
        <v>8</v>
      </c>
      <c r="P1920" s="3">
        <f>IF(Sales[[#This Row],[Sales Month]]=MAX(Sales[Sales Month]),Sales[[#This Row],[Upsell $ Per Non-Paying User]]*Sales[[#This Row],[Non-Paying Users]],0)</f>
        <v>0</v>
      </c>
      <c r="Q1920" t="str">
        <f>_xlfn.IFS(Sales[[#This Row],[Current Upsell $]]=0," ",Sales[[#This Row],[Current Upsell $]]&gt;=400,"High",Sales[[#This Row],[Current Upsell $]]&gt;=100,"Medium",Sales[[#This Row],[Current Upsell $]]&lt;100,"Low")</f>
        <v xml:space="preserve"> </v>
      </c>
      <c r="R1920" t="str">
        <f>IF(Sales[[#This Row],[Current Upsell $]]&gt;0,_xlfn.TEXTJOIN(" ",FALSE,Sales[[#This Row],[Subscription Type]],Sales[[#This Row],[Upsell Priority]],TEXT(Sales[[#This Row],[Current Upsell $]],"$#")),"")</f>
        <v/>
      </c>
    </row>
    <row r="1921" spans="1:18" x14ac:dyDescent="0.25">
      <c r="A1921">
        <v>100048</v>
      </c>
      <c r="B1921" t="s">
        <v>0</v>
      </c>
      <c r="D1921" s="1"/>
      <c r="E1921" s="1"/>
      <c r="F1921">
        <v>4</v>
      </c>
      <c r="G1921">
        <v>9</v>
      </c>
      <c r="H1921" s="1">
        <v>43983</v>
      </c>
      <c r="I1921" s="1">
        <v>44378</v>
      </c>
      <c r="J1921">
        <v>13</v>
      </c>
      <c r="K1921">
        <v>0</v>
      </c>
      <c r="L1921" s="1">
        <v>44044</v>
      </c>
      <c r="M1921">
        <v>40</v>
      </c>
      <c r="N1921" s="11">
        <f>_xlfn.SWITCH(Sales[[#This Row],[Subscription Type]],"Basic",10,"Premium",10,"Business",25,"Enterprise",27)</f>
        <v>10</v>
      </c>
      <c r="O1921">
        <f>IF(Sales[[#This Row],[Number of Users]]-Sales[[#This Row],[Licenses Bought]]&lt;0,0,Sales[[#This Row],[Number of Users]]-Sales[[#This Row],[Licenses Bought]])</f>
        <v>5</v>
      </c>
      <c r="P1921" s="3">
        <f>IF(Sales[[#This Row],[Sales Month]]=MAX(Sales[Sales Month]),Sales[[#This Row],[Upsell $ Per Non-Paying User]]*Sales[[#This Row],[Non-Paying Users]],0)</f>
        <v>0</v>
      </c>
      <c r="Q1921" t="str">
        <f>_xlfn.IFS(Sales[[#This Row],[Current Upsell $]]=0," ",Sales[[#This Row],[Current Upsell $]]&gt;=400,"High",Sales[[#This Row],[Current Upsell $]]&gt;=100,"Medium",Sales[[#This Row],[Current Upsell $]]&lt;100,"Low")</f>
        <v xml:space="preserve"> </v>
      </c>
      <c r="R1921" t="str">
        <f>IF(Sales[[#This Row],[Current Upsell $]]&gt;0,_xlfn.TEXTJOIN(" ",FALSE,Sales[[#This Row],[Subscription Type]],Sales[[#This Row],[Upsell Priority]],TEXT(Sales[[#This Row],[Current Upsell $]],"$#")),"")</f>
        <v/>
      </c>
    </row>
    <row r="1922" spans="1:18" x14ac:dyDescent="0.25">
      <c r="A1922">
        <v>100049</v>
      </c>
      <c r="B1922" t="s">
        <v>3</v>
      </c>
      <c r="F1922">
        <v>0</v>
      </c>
      <c r="G1922">
        <v>6</v>
      </c>
      <c r="H1922" s="1">
        <v>43983</v>
      </c>
      <c r="I1922" s="1">
        <v>44378</v>
      </c>
      <c r="J1922">
        <v>13</v>
      </c>
      <c r="K1922">
        <v>0</v>
      </c>
      <c r="L1922" s="1">
        <v>44044</v>
      </c>
      <c r="M1922">
        <v>0</v>
      </c>
      <c r="N1922" s="11">
        <f>_xlfn.SWITCH(Sales[[#This Row],[Subscription Type]],"Basic",10,"Premium",10,"Business",25,"Enterprise",27)</f>
        <v>10</v>
      </c>
      <c r="O1922">
        <f>IF(Sales[[#This Row],[Number of Users]]-Sales[[#This Row],[Licenses Bought]]&lt;0,0,Sales[[#This Row],[Number of Users]]-Sales[[#This Row],[Licenses Bought]])</f>
        <v>6</v>
      </c>
      <c r="P1922" s="3">
        <f>IF(Sales[[#This Row],[Sales Month]]=MAX(Sales[Sales Month]),Sales[[#This Row],[Upsell $ Per Non-Paying User]]*Sales[[#This Row],[Non-Paying Users]],0)</f>
        <v>0</v>
      </c>
      <c r="Q1922" t="str">
        <f>_xlfn.IFS(Sales[[#This Row],[Current Upsell $]]=0," ",Sales[[#This Row],[Current Upsell $]]&gt;=400,"High",Sales[[#This Row],[Current Upsell $]]&gt;=100,"Medium",Sales[[#This Row],[Current Upsell $]]&lt;100,"Low")</f>
        <v xml:space="preserve"> </v>
      </c>
      <c r="R1922" t="str">
        <f>IF(Sales[[#This Row],[Current Upsell $]]&gt;0,_xlfn.TEXTJOIN(" ",FALSE,Sales[[#This Row],[Subscription Type]],Sales[[#This Row],[Upsell Priority]],TEXT(Sales[[#This Row],[Current Upsell $]],"$#")),"")</f>
        <v/>
      </c>
    </row>
    <row r="1923" spans="1:18" x14ac:dyDescent="0.25">
      <c r="A1923">
        <v>100050</v>
      </c>
      <c r="B1923" t="s">
        <v>0</v>
      </c>
      <c r="D1923" s="1"/>
      <c r="E1923" s="1"/>
      <c r="F1923">
        <v>3</v>
      </c>
      <c r="G1923">
        <v>6</v>
      </c>
      <c r="H1923" s="1">
        <v>43983</v>
      </c>
      <c r="I1923" s="1">
        <v>44378</v>
      </c>
      <c r="J1923">
        <v>13</v>
      </c>
      <c r="K1923">
        <v>0</v>
      </c>
      <c r="L1923" s="1">
        <v>44044</v>
      </c>
      <c r="M1923">
        <v>30</v>
      </c>
      <c r="N1923" s="11">
        <f>_xlfn.SWITCH(Sales[[#This Row],[Subscription Type]],"Basic",10,"Premium",10,"Business",25,"Enterprise",27)</f>
        <v>10</v>
      </c>
      <c r="O1923">
        <f>IF(Sales[[#This Row],[Number of Users]]-Sales[[#This Row],[Licenses Bought]]&lt;0,0,Sales[[#This Row],[Number of Users]]-Sales[[#This Row],[Licenses Bought]])</f>
        <v>3</v>
      </c>
      <c r="P1923" s="3">
        <f>IF(Sales[[#This Row],[Sales Month]]=MAX(Sales[Sales Month]),Sales[[#This Row],[Upsell $ Per Non-Paying User]]*Sales[[#This Row],[Non-Paying Users]],0)</f>
        <v>0</v>
      </c>
      <c r="Q1923" t="str">
        <f>_xlfn.IFS(Sales[[#This Row],[Current Upsell $]]=0," ",Sales[[#This Row],[Current Upsell $]]&gt;=400,"High",Sales[[#This Row],[Current Upsell $]]&gt;=100,"Medium",Sales[[#This Row],[Current Upsell $]]&lt;100,"Low")</f>
        <v xml:space="preserve"> </v>
      </c>
      <c r="R1923" t="str">
        <f>IF(Sales[[#This Row],[Current Upsell $]]&gt;0,_xlfn.TEXTJOIN(" ",FALSE,Sales[[#This Row],[Subscription Type]],Sales[[#This Row],[Upsell Priority]],TEXT(Sales[[#This Row],[Current Upsell $]],"$#")),"")</f>
        <v/>
      </c>
    </row>
    <row r="1924" spans="1:18" x14ac:dyDescent="0.25">
      <c r="A1924">
        <v>100051</v>
      </c>
      <c r="B1924" t="s">
        <v>3</v>
      </c>
      <c r="F1924">
        <v>0</v>
      </c>
      <c r="G1924">
        <v>3</v>
      </c>
      <c r="H1924" s="1">
        <v>43983</v>
      </c>
      <c r="I1924" s="1">
        <v>44105</v>
      </c>
      <c r="J1924">
        <v>4</v>
      </c>
      <c r="K1924">
        <v>8</v>
      </c>
      <c r="L1924" s="1">
        <v>44044</v>
      </c>
      <c r="M1924">
        <v>0</v>
      </c>
      <c r="N1924" s="11">
        <f>_xlfn.SWITCH(Sales[[#This Row],[Subscription Type]],"Basic",10,"Premium",10,"Business",25,"Enterprise",27)</f>
        <v>10</v>
      </c>
      <c r="O1924">
        <f>IF(Sales[[#This Row],[Number of Users]]-Sales[[#This Row],[Licenses Bought]]&lt;0,0,Sales[[#This Row],[Number of Users]]-Sales[[#This Row],[Licenses Bought]])</f>
        <v>3</v>
      </c>
      <c r="P1924" s="3">
        <f>IF(Sales[[#This Row],[Sales Month]]=MAX(Sales[Sales Month]),Sales[[#This Row],[Upsell $ Per Non-Paying User]]*Sales[[#This Row],[Non-Paying Users]],0)</f>
        <v>0</v>
      </c>
      <c r="Q1924" t="str">
        <f>_xlfn.IFS(Sales[[#This Row],[Current Upsell $]]=0," ",Sales[[#This Row],[Current Upsell $]]&gt;=400,"High",Sales[[#This Row],[Current Upsell $]]&gt;=100,"Medium",Sales[[#This Row],[Current Upsell $]]&lt;100,"Low")</f>
        <v xml:space="preserve"> </v>
      </c>
      <c r="R1924" t="str">
        <f>IF(Sales[[#This Row],[Current Upsell $]]&gt;0,_xlfn.TEXTJOIN(" ",FALSE,Sales[[#This Row],[Subscription Type]],Sales[[#This Row],[Upsell Priority]],TEXT(Sales[[#This Row],[Current Upsell $]],"$#")),"")</f>
        <v/>
      </c>
    </row>
    <row r="1925" spans="1:18" x14ac:dyDescent="0.25">
      <c r="A1925">
        <v>100052</v>
      </c>
      <c r="B1925" t="s">
        <v>3</v>
      </c>
      <c r="F1925">
        <v>0</v>
      </c>
      <c r="G1925">
        <v>2</v>
      </c>
      <c r="H1925" s="1">
        <v>43983</v>
      </c>
      <c r="I1925" s="1">
        <v>44044</v>
      </c>
      <c r="J1925">
        <v>2</v>
      </c>
      <c r="K1925">
        <v>10</v>
      </c>
      <c r="L1925" s="1">
        <v>44044</v>
      </c>
      <c r="M1925">
        <v>0</v>
      </c>
      <c r="N1925" s="11">
        <f>_xlfn.SWITCH(Sales[[#This Row],[Subscription Type]],"Basic",10,"Premium",10,"Business",25,"Enterprise",27)</f>
        <v>10</v>
      </c>
      <c r="O1925">
        <f>IF(Sales[[#This Row],[Number of Users]]-Sales[[#This Row],[Licenses Bought]]&lt;0,0,Sales[[#This Row],[Number of Users]]-Sales[[#This Row],[Licenses Bought]])</f>
        <v>2</v>
      </c>
      <c r="P1925" s="3">
        <f>IF(Sales[[#This Row],[Sales Month]]=MAX(Sales[Sales Month]),Sales[[#This Row],[Upsell $ Per Non-Paying User]]*Sales[[#This Row],[Non-Paying Users]],0)</f>
        <v>0</v>
      </c>
      <c r="Q1925" t="str">
        <f>_xlfn.IFS(Sales[[#This Row],[Current Upsell $]]=0," ",Sales[[#This Row],[Current Upsell $]]&gt;=400,"High",Sales[[#This Row],[Current Upsell $]]&gt;=100,"Medium",Sales[[#This Row],[Current Upsell $]]&lt;100,"Low")</f>
        <v xml:space="preserve"> </v>
      </c>
      <c r="R1925" t="str">
        <f>IF(Sales[[#This Row],[Current Upsell $]]&gt;0,_xlfn.TEXTJOIN(" ",FALSE,Sales[[#This Row],[Subscription Type]],Sales[[#This Row],[Upsell Priority]],TEXT(Sales[[#This Row],[Current Upsell $]],"$#")),"")</f>
        <v/>
      </c>
    </row>
    <row r="1926" spans="1:18" x14ac:dyDescent="0.25">
      <c r="A1926">
        <v>100054</v>
      </c>
      <c r="B1926" t="s">
        <v>3</v>
      </c>
      <c r="F1926">
        <v>0</v>
      </c>
      <c r="G1926">
        <v>2</v>
      </c>
      <c r="H1926" s="1">
        <v>43983</v>
      </c>
      <c r="I1926" s="1">
        <v>44317</v>
      </c>
      <c r="J1926">
        <v>11</v>
      </c>
      <c r="K1926">
        <v>1</v>
      </c>
      <c r="L1926" s="1">
        <v>44044</v>
      </c>
      <c r="M1926">
        <v>0</v>
      </c>
      <c r="N1926" s="11">
        <f>_xlfn.SWITCH(Sales[[#This Row],[Subscription Type]],"Basic",10,"Premium",10,"Business",25,"Enterprise",27)</f>
        <v>10</v>
      </c>
      <c r="O1926">
        <f>IF(Sales[[#This Row],[Number of Users]]-Sales[[#This Row],[Licenses Bought]]&lt;0,0,Sales[[#This Row],[Number of Users]]-Sales[[#This Row],[Licenses Bought]])</f>
        <v>2</v>
      </c>
      <c r="P1926" s="3">
        <f>IF(Sales[[#This Row],[Sales Month]]=MAX(Sales[Sales Month]),Sales[[#This Row],[Upsell $ Per Non-Paying User]]*Sales[[#This Row],[Non-Paying Users]],0)</f>
        <v>0</v>
      </c>
      <c r="Q1926" t="str">
        <f>_xlfn.IFS(Sales[[#This Row],[Current Upsell $]]=0," ",Sales[[#This Row],[Current Upsell $]]&gt;=400,"High",Sales[[#This Row],[Current Upsell $]]&gt;=100,"Medium",Sales[[#This Row],[Current Upsell $]]&lt;100,"Low")</f>
        <v xml:space="preserve"> </v>
      </c>
      <c r="R1926" t="str">
        <f>IF(Sales[[#This Row],[Current Upsell $]]&gt;0,_xlfn.TEXTJOIN(" ",FALSE,Sales[[#This Row],[Subscription Type]],Sales[[#This Row],[Upsell Priority]],TEXT(Sales[[#This Row],[Current Upsell $]],"$#")),"")</f>
        <v/>
      </c>
    </row>
    <row r="1927" spans="1:18" x14ac:dyDescent="0.25">
      <c r="A1927">
        <v>100055</v>
      </c>
      <c r="B1927" t="s">
        <v>3</v>
      </c>
      <c r="F1927">
        <v>0</v>
      </c>
      <c r="G1927">
        <v>2</v>
      </c>
      <c r="H1927" s="1">
        <v>43983</v>
      </c>
      <c r="I1927" s="1">
        <v>44228</v>
      </c>
      <c r="J1927">
        <v>8</v>
      </c>
      <c r="K1927">
        <v>4</v>
      </c>
      <c r="L1927" s="1">
        <v>44044</v>
      </c>
      <c r="M1927">
        <v>0</v>
      </c>
      <c r="N1927" s="11">
        <f>_xlfn.SWITCH(Sales[[#This Row],[Subscription Type]],"Basic",10,"Premium",10,"Business",25,"Enterprise",27)</f>
        <v>10</v>
      </c>
      <c r="O1927">
        <f>IF(Sales[[#This Row],[Number of Users]]-Sales[[#This Row],[Licenses Bought]]&lt;0,0,Sales[[#This Row],[Number of Users]]-Sales[[#This Row],[Licenses Bought]])</f>
        <v>2</v>
      </c>
      <c r="P1927" s="3">
        <f>IF(Sales[[#This Row],[Sales Month]]=MAX(Sales[Sales Month]),Sales[[#This Row],[Upsell $ Per Non-Paying User]]*Sales[[#This Row],[Non-Paying Users]],0)</f>
        <v>0</v>
      </c>
      <c r="Q1927" t="str">
        <f>_xlfn.IFS(Sales[[#This Row],[Current Upsell $]]=0," ",Sales[[#This Row],[Current Upsell $]]&gt;=400,"High",Sales[[#This Row],[Current Upsell $]]&gt;=100,"Medium",Sales[[#This Row],[Current Upsell $]]&lt;100,"Low")</f>
        <v xml:space="preserve"> </v>
      </c>
      <c r="R1927" t="str">
        <f>IF(Sales[[#This Row],[Current Upsell $]]&gt;0,_xlfn.TEXTJOIN(" ",FALSE,Sales[[#This Row],[Subscription Type]],Sales[[#This Row],[Upsell Priority]],TEXT(Sales[[#This Row],[Current Upsell $]],"$#")),"")</f>
        <v/>
      </c>
    </row>
    <row r="1928" spans="1:18" x14ac:dyDescent="0.25">
      <c r="A1928">
        <v>100056</v>
      </c>
      <c r="B1928" t="s">
        <v>0</v>
      </c>
      <c r="D1928" s="1"/>
      <c r="E1928" s="1"/>
      <c r="F1928">
        <v>1</v>
      </c>
      <c r="G1928">
        <v>2</v>
      </c>
      <c r="H1928" s="1">
        <v>43983</v>
      </c>
      <c r="I1928" s="1">
        <v>44378</v>
      </c>
      <c r="J1928">
        <v>13</v>
      </c>
      <c r="K1928">
        <v>0</v>
      </c>
      <c r="L1928" s="1">
        <v>44044</v>
      </c>
      <c r="M1928">
        <v>10</v>
      </c>
      <c r="N1928" s="11">
        <f>_xlfn.SWITCH(Sales[[#This Row],[Subscription Type]],"Basic",10,"Premium",10,"Business",25,"Enterprise",27)</f>
        <v>10</v>
      </c>
      <c r="O1928">
        <f>IF(Sales[[#This Row],[Number of Users]]-Sales[[#This Row],[Licenses Bought]]&lt;0,0,Sales[[#This Row],[Number of Users]]-Sales[[#This Row],[Licenses Bought]])</f>
        <v>1</v>
      </c>
      <c r="P1928" s="3">
        <f>IF(Sales[[#This Row],[Sales Month]]=MAX(Sales[Sales Month]),Sales[[#This Row],[Upsell $ Per Non-Paying User]]*Sales[[#This Row],[Non-Paying Users]],0)</f>
        <v>0</v>
      </c>
      <c r="Q1928" t="str">
        <f>_xlfn.IFS(Sales[[#This Row],[Current Upsell $]]=0," ",Sales[[#This Row],[Current Upsell $]]&gt;=400,"High",Sales[[#This Row],[Current Upsell $]]&gt;=100,"Medium",Sales[[#This Row],[Current Upsell $]]&lt;100,"Low")</f>
        <v xml:space="preserve"> </v>
      </c>
      <c r="R1928" t="str">
        <f>IF(Sales[[#This Row],[Current Upsell $]]&gt;0,_xlfn.TEXTJOIN(" ",FALSE,Sales[[#This Row],[Subscription Type]],Sales[[#This Row],[Upsell Priority]],TEXT(Sales[[#This Row],[Current Upsell $]],"$#")),"")</f>
        <v/>
      </c>
    </row>
    <row r="1929" spans="1:18" x14ac:dyDescent="0.25">
      <c r="A1929">
        <v>100059</v>
      </c>
      <c r="B1929" t="s">
        <v>0</v>
      </c>
      <c r="D1929" s="1"/>
      <c r="E1929" s="1"/>
      <c r="F1929">
        <v>12</v>
      </c>
      <c r="G1929">
        <v>38</v>
      </c>
      <c r="H1929" s="1">
        <v>44013</v>
      </c>
      <c r="I1929" s="1">
        <v>44378</v>
      </c>
      <c r="J1929">
        <v>12</v>
      </c>
      <c r="K1929">
        <v>0</v>
      </c>
      <c r="L1929" s="1">
        <v>44044</v>
      </c>
      <c r="M1929">
        <v>120</v>
      </c>
      <c r="N1929" s="11">
        <f>_xlfn.SWITCH(Sales[[#This Row],[Subscription Type]],"Basic",10,"Premium",10,"Business",25,"Enterprise",27)</f>
        <v>10</v>
      </c>
      <c r="O1929">
        <f>IF(Sales[[#This Row],[Number of Users]]-Sales[[#This Row],[Licenses Bought]]&lt;0,0,Sales[[#This Row],[Number of Users]]-Sales[[#This Row],[Licenses Bought]])</f>
        <v>26</v>
      </c>
      <c r="P1929" s="3">
        <f>IF(Sales[[#This Row],[Sales Month]]=MAX(Sales[Sales Month]),Sales[[#This Row],[Upsell $ Per Non-Paying User]]*Sales[[#This Row],[Non-Paying Users]],0)</f>
        <v>0</v>
      </c>
      <c r="Q1929" t="str">
        <f>_xlfn.IFS(Sales[[#This Row],[Current Upsell $]]=0," ",Sales[[#This Row],[Current Upsell $]]&gt;=400,"High",Sales[[#This Row],[Current Upsell $]]&gt;=100,"Medium",Sales[[#This Row],[Current Upsell $]]&lt;100,"Low")</f>
        <v xml:space="preserve"> </v>
      </c>
      <c r="R1929" t="str">
        <f>IF(Sales[[#This Row],[Current Upsell $]]&gt;0,_xlfn.TEXTJOIN(" ",FALSE,Sales[[#This Row],[Subscription Type]],Sales[[#This Row],[Upsell Priority]],TEXT(Sales[[#This Row],[Current Upsell $]],"$#")),"")</f>
        <v/>
      </c>
    </row>
    <row r="1930" spans="1:18" x14ac:dyDescent="0.25">
      <c r="A1930">
        <v>100061</v>
      </c>
      <c r="B1930" t="s">
        <v>0</v>
      </c>
      <c r="D1930" s="1"/>
      <c r="E1930" s="1"/>
      <c r="F1930">
        <v>9</v>
      </c>
      <c r="G1930">
        <v>23</v>
      </c>
      <c r="H1930" s="1">
        <v>44013</v>
      </c>
      <c r="I1930" s="1">
        <v>44378</v>
      </c>
      <c r="J1930">
        <v>12</v>
      </c>
      <c r="K1930">
        <v>0</v>
      </c>
      <c r="L1930" s="1">
        <v>44044</v>
      </c>
      <c r="M1930">
        <v>90</v>
      </c>
      <c r="N1930" s="11">
        <f>_xlfn.SWITCH(Sales[[#This Row],[Subscription Type]],"Basic",10,"Premium",10,"Business",25,"Enterprise",27)</f>
        <v>10</v>
      </c>
      <c r="O1930">
        <f>IF(Sales[[#This Row],[Number of Users]]-Sales[[#This Row],[Licenses Bought]]&lt;0,0,Sales[[#This Row],[Number of Users]]-Sales[[#This Row],[Licenses Bought]])</f>
        <v>14</v>
      </c>
      <c r="P1930" s="3">
        <f>IF(Sales[[#This Row],[Sales Month]]=MAX(Sales[Sales Month]),Sales[[#This Row],[Upsell $ Per Non-Paying User]]*Sales[[#This Row],[Non-Paying Users]],0)</f>
        <v>0</v>
      </c>
      <c r="Q1930" t="str">
        <f>_xlfn.IFS(Sales[[#This Row],[Current Upsell $]]=0," ",Sales[[#This Row],[Current Upsell $]]&gt;=400,"High",Sales[[#This Row],[Current Upsell $]]&gt;=100,"Medium",Sales[[#This Row],[Current Upsell $]]&lt;100,"Low")</f>
        <v xml:space="preserve"> </v>
      </c>
      <c r="R1930" t="str">
        <f>IF(Sales[[#This Row],[Current Upsell $]]&gt;0,_xlfn.TEXTJOIN(" ",FALSE,Sales[[#This Row],[Subscription Type]],Sales[[#This Row],[Upsell Priority]],TEXT(Sales[[#This Row],[Current Upsell $]],"$#")),"")</f>
        <v/>
      </c>
    </row>
    <row r="1931" spans="1:18" x14ac:dyDescent="0.25">
      <c r="A1931">
        <v>100062</v>
      </c>
      <c r="B1931" t="s">
        <v>0</v>
      </c>
      <c r="D1931" s="1"/>
      <c r="E1931" s="1"/>
      <c r="F1931">
        <v>8</v>
      </c>
      <c r="G1931">
        <v>18</v>
      </c>
      <c r="H1931" s="1">
        <v>44013</v>
      </c>
      <c r="I1931" s="1">
        <v>44378</v>
      </c>
      <c r="J1931">
        <v>12</v>
      </c>
      <c r="K1931">
        <v>0</v>
      </c>
      <c r="L1931" s="1">
        <v>44044</v>
      </c>
      <c r="M1931">
        <v>80</v>
      </c>
      <c r="N1931" s="11">
        <f>_xlfn.SWITCH(Sales[[#This Row],[Subscription Type]],"Basic",10,"Premium",10,"Business",25,"Enterprise",27)</f>
        <v>10</v>
      </c>
      <c r="O1931">
        <f>IF(Sales[[#This Row],[Number of Users]]-Sales[[#This Row],[Licenses Bought]]&lt;0,0,Sales[[#This Row],[Number of Users]]-Sales[[#This Row],[Licenses Bought]])</f>
        <v>10</v>
      </c>
      <c r="P1931" s="3">
        <f>IF(Sales[[#This Row],[Sales Month]]=MAX(Sales[Sales Month]),Sales[[#This Row],[Upsell $ Per Non-Paying User]]*Sales[[#This Row],[Non-Paying Users]],0)</f>
        <v>0</v>
      </c>
      <c r="Q1931" t="str">
        <f>_xlfn.IFS(Sales[[#This Row],[Current Upsell $]]=0," ",Sales[[#This Row],[Current Upsell $]]&gt;=400,"High",Sales[[#This Row],[Current Upsell $]]&gt;=100,"Medium",Sales[[#This Row],[Current Upsell $]]&lt;100,"Low")</f>
        <v xml:space="preserve"> </v>
      </c>
      <c r="R1931" t="str">
        <f>IF(Sales[[#This Row],[Current Upsell $]]&gt;0,_xlfn.TEXTJOIN(" ",FALSE,Sales[[#This Row],[Subscription Type]],Sales[[#This Row],[Upsell Priority]],TEXT(Sales[[#This Row],[Current Upsell $]],"$#")),"")</f>
        <v/>
      </c>
    </row>
    <row r="1932" spans="1:18" x14ac:dyDescent="0.25">
      <c r="A1932">
        <v>100063</v>
      </c>
      <c r="B1932" t="s">
        <v>3</v>
      </c>
      <c r="F1932">
        <v>0</v>
      </c>
      <c r="G1932">
        <v>16</v>
      </c>
      <c r="H1932" s="1">
        <v>44013</v>
      </c>
      <c r="I1932" s="1">
        <v>44044</v>
      </c>
      <c r="J1932">
        <v>1</v>
      </c>
      <c r="K1932">
        <v>10</v>
      </c>
      <c r="L1932" s="1">
        <v>44044</v>
      </c>
      <c r="M1932">
        <v>0</v>
      </c>
      <c r="N1932" s="11">
        <f>_xlfn.SWITCH(Sales[[#This Row],[Subscription Type]],"Basic",10,"Premium",10,"Business",25,"Enterprise",27)</f>
        <v>10</v>
      </c>
      <c r="O1932">
        <f>IF(Sales[[#This Row],[Number of Users]]-Sales[[#This Row],[Licenses Bought]]&lt;0,0,Sales[[#This Row],[Number of Users]]-Sales[[#This Row],[Licenses Bought]])</f>
        <v>16</v>
      </c>
      <c r="P1932" s="3">
        <f>IF(Sales[[#This Row],[Sales Month]]=MAX(Sales[Sales Month]),Sales[[#This Row],[Upsell $ Per Non-Paying User]]*Sales[[#This Row],[Non-Paying Users]],0)</f>
        <v>0</v>
      </c>
      <c r="Q1932" t="str">
        <f>_xlfn.IFS(Sales[[#This Row],[Current Upsell $]]=0," ",Sales[[#This Row],[Current Upsell $]]&gt;=400,"High",Sales[[#This Row],[Current Upsell $]]&gt;=100,"Medium",Sales[[#This Row],[Current Upsell $]]&lt;100,"Low")</f>
        <v xml:space="preserve"> </v>
      </c>
      <c r="R1932" t="str">
        <f>IF(Sales[[#This Row],[Current Upsell $]]&gt;0,_xlfn.TEXTJOIN(" ",FALSE,Sales[[#This Row],[Subscription Type]],Sales[[#This Row],[Upsell Priority]],TEXT(Sales[[#This Row],[Current Upsell $]],"$#")),"")</f>
        <v/>
      </c>
    </row>
    <row r="1933" spans="1:18" x14ac:dyDescent="0.25">
      <c r="A1933">
        <v>100064</v>
      </c>
      <c r="B1933" t="s">
        <v>0</v>
      </c>
      <c r="F1933">
        <v>8</v>
      </c>
      <c r="G1933">
        <v>17</v>
      </c>
      <c r="H1933" s="1">
        <v>44013</v>
      </c>
      <c r="I1933" s="1">
        <v>44256</v>
      </c>
      <c r="J1933">
        <v>8</v>
      </c>
      <c r="K1933">
        <v>3</v>
      </c>
      <c r="L1933" s="1">
        <v>44044</v>
      </c>
      <c r="M1933">
        <v>80</v>
      </c>
      <c r="N1933" s="11">
        <f>_xlfn.SWITCH(Sales[[#This Row],[Subscription Type]],"Basic",10,"Premium",10,"Business",25,"Enterprise",27)</f>
        <v>10</v>
      </c>
      <c r="O1933">
        <f>IF(Sales[[#This Row],[Number of Users]]-Sales[[#This Row],[Licenses Bought]]&lt;0,0,Sales[[#This Row],[Number of Users]]-Sales[[#This Row],[Licenses Bought]])</f>
        <v>9</v>
      </c>
      <c r="P1933" s="3">
        <f>IF(Sales[[#This Row],[Sales Month]]=MAX(Sales[Sales Month]),Sales[[#This Row],[Upsell $ Per Non-Paying User]]*Sales[[#This Row],[Non-Paying Users]],0)</f>
        <v>0</v>
      </c>
      <c r="Q1933" t="str">
        <f>_xlfn.IFS(Sales[[#This Row],[Current Upsell $]]=0," ",Sales[[#This Row],[Current Upsell $]]&gt;=400,"High",Sales[[#This Row],[Current Upsell $]]&gt;=100,"Medium",Sales[[#This Row],[Current Upsell $]]&lt;100,"Low")</f>
        <v xml:space="preserve"> </v>
      </c>
      <c r="R1933" t="str">
        <f>IF(Sales[[#This Row],[Current Upsell $]]&gt;0,_xlfn.TEXTJOIN(" ",FALSE,Sales[[#This Row],[Subscription Type]],Sales[[#This Row],[Upsell Priority]],TEXT(Sales[[#This Row],[Current Upsell $]],"$#")),"")</f>
        <v/>
      </c>
    </row>
    <row r="1934" spans="1:18" x14ac:dyDescent="0.25">
      <c r="A1934">
        <v>100065</v>
      </c>
      <c r="B1934" t="s">
        <v>3</v>
      </c>
      <c r="F1934">
        <v>0</v>
      </c>
      <c r="G1934">
        <v>12</v>
      </c>
      <c r="H1934" s="1">
        <v>44013</v>
      </c>
      <c r="I1934" s="1">
        <v>44197</v>
      </c>
      <c r="J1934">
        <v>6</v>
      </c>
      <c r="K1934">
        <v>5</v>
      </c>
      <c r="L1934" s="1">
        <v>44044</v>
      </c>
      <c r="M1934">
        <v>0</v>
      </c>
      <c r="N1934" s="11">
        <f>_xlfn.SWITCH(Sales[[#This Row],[Subscription Type]],"Basic",10,"Premium",10,"Business",25,"Enterprise",27)</f>
        <v>10</v>
      </c>
      <c r="O1934">
        <f>IF(Sales[[#This Row],[Number of Users]]-Sales[[#This Row],[Licenses Bought]]&lt;0,0,Sales[[#This Row],[Number of Users]]-Sales[[#This Row],[Licenses Bought]])</f>
        <v>12</v>
      </c>
      <c r="P1934" s="3">
        <f>IF(Sales[[#This Row],[Sales Month]]=MAX(Sales[Sales Month]),Sales[[#This Row],[Upsell $ Per Non-Paying User]]*Sales[[#This Row],[Non-Paying Users]],0)</f>
        <v>0</v>
      </c>
      <c r="Q1934" t="str">
        <f>_xlfn.IFS(Sales[[#This Row],[Current Upsell $]]=0," ",Sales[[#This Row],[Current Upsell $]]&gt;=400,"High",Sales[[#This Row],[Current Upsell $]]&gt;=100,"Medium",Sales[[#This Row],[Current Upsell $]]&lt;100,"Low")</f>
        <v xml:space="preserve"> </v>
      </c>
      <c r="R1934" t="str">
        <f>IF(Sales[[#This Row],[Current Upsell $]]&gt;0,_xlfn.TEXTJOIN(" ",FALSE,Sales[[#This Row],[Subscription Type]],Sales[[#This Row],[Upsell Priority]],TEXT(Sales[[#This Row],[Current Upsell $]],"$#")),"")</f>
        <v/>
      </c>
    </row>
    <row r="1935" spans="1:18" x14ac:dyDescent="0.25">
      <c r="A1935">
        <v>100066</v>
      </c>
      <c r="B1935" t="s">
        <v>3</v>
      </c>
      <c r="F1935">
        <v>0</v>
      </c>
      <c r="G1935">
        <v>14</v>
      </c>
      <c r="H1935" s="1">
        <v>44013</v>
      </c>
      <c r="I1935" s="1">
        <v>44197</v>
      </c>
      <c r="J1935">
        <v>6</v>
      </c>
      <c r="K1935">
        <v>5</v>
      </c>
      <c r="L1935" s="1">
        <v>44044</v>
      </c>
      <c r="M1935">
        <v>0</v>
      </c>
      <c r="N1935" s="11">
        <f>_xlfn.SWITCH(Sales[[#This Row],[Subscription Type]],"Basic",10,"Premium",10,"Business",25,"Enterprise",27)</f>
        <v>10</v>
      </c>
      <c r="O1935">
        <f>IF(Sales[[#This Row],[Number of Users]]-Sales[[#This Row],[Licenses Bought]]&lt;0,0,Sales[[#This Row],[Number of Users]]-Sales[[#This Row],[Licenses Bought]])</f>
        <v>14</v>
      </c>
      <c r="P1935" s="3">
        <f>IF(Sales[[#This Row],[Sales Month]]=MAX(Sales[Sales Month]),Sales[[#This Row],[Upsell $ Per Non-Paying User]]*Sales[[#This Row],[Non-Paying Users]],0)</f>
        <v>0</v>
      </c>
      <c r="Q1935" t="str">
        <f>_xlfn.IFS(Sales[[#This Row],[Current Upsell $]]=0," ",Sales[[#This Row],[Current Upsell $]]&gt;=400,"High",Sales[[#This Row],[Current Upsell $]]&gt;=100,"Medium",Sales[[#This Row],[Current Upsell $]]&lt;100,"Low")</f>
        <v xml:space="preserve"> </v>
      </c>
      <c r="R1935" t="str">
        <f>IF(Sales[[#This Row],[Current Upsell $]]&gt;0,_xlfn.TEXTJOIN(" ",FALSE,Sales[[#This Row],[Subscription Type]],Sales[[#This Row],[Upsell Priority]],TEXT(Sales[[#This Row],[Current Upsell $]],"$#")),"")</f>
        <v/>
      </c>
    </row>
    <row r="1936" spans="1:18" x14ac:dyDescent="0.25">
      <c r="A1936">
        <v>100067</v>
      </c>
      <c r="B1936" t="s">
        <v>3</v>
      </c>
      <c r="F1936">
        <v>0</v>
      </c>
      <c r="G1936">
        <v>11</v>
      </c>
      <c r="H1936" s="1">
        <v>44013</v>
      </c>
      <c r="I1936" s="1">
        <v>44075</v>
      </c>
      <c r="J1936">
        <v>2</v>
      </c>
      <c r="K1936">
        <v>9</v>
      </c>
      <c r="L1936" s="1">
        <v>44044</v>
      </c>
      <c r="M1936">
        <v>0</v>
      </c>
      <c r="N1936" s="11">
        <f>_xlfn.SWITCH(Sales[[#This Row],[Subscription Type]],"Basic",10,"Premium",10,"Business",25,"Enterprise",27)</f>
        <v>10</v>
      </c>
      <c r="O1936">
        <f>IF(Sales[[#This Row],[Number of Users]]-Sales[[#This Row],[Licenses Bought]]&lt;0,0,Sales[[#This Row],[Number of Users]]-Sales[[#This Row],[Licenses Bought]])</f>
        <v>11</v>
      </c>
      <c r="P1936" s="3">
        <f>IF(Sales[[#This Row],[Sales Month]]=MAX(Sales[Sales Month]),Sales[[#This Row],[Upsell $ Per Non-Paying User]]*Sales[[#This Row],[Non-Paying Users]],0)</f>
        <v>0</v>
      </c>
      <c r="Q1936" t="str">
        <f>_xlfn.IFS(Sales[[#This Row],[Current Upsell $]]=0," ",Sales[[#This Row],[Current Upsell $]]&gt;=400,"High",Sales[[#This Row],[Current Upsell $]]&gt;=100,"Medium",Sales[[#This Row],[Current Upsell $]]&lt;100,"Low")</f>
        <v xml:space="preserve"> </v>
      </c>
      <c r="R1936" t="str">
        <f>IF(Sales[[#This Row],[Current Upsell $]]&gt;0,_xlfn.TEXTJOIN(" ",FALSE,Sales[[#This Row],[Subscription Type]],Sales[[#This Row],[Upsell Priority]],TEXT(Sales[[#This Row],[Current Upsell $]],"$#")),"")</f>
        <v/>
      </c>
    </row>
    <row r="1937" spans="1:18" x14ac:dyDescent="0.25">
      <c r="A1937">
        <v>100068</v>
      </c>
      <c r="B1937" t="s">
        <v>0</v>
      </c>
      <c r="F1937">
        <v>3</v>
      </c>
      <c r="G1937">
        <v>9</v>
      </c>
      <c r="H1937" s="1">
        <v>44013</v>
      </c>
      <c r="I1937" s="1">
        <v>44287</v>
      </c>
      <c r="J1937">
        <v>9</v>
      </c>
      <c r="K1937">
        <v>2</v>
      </c>
      <c r="L1937" s="1">
        <v>44044</v>
      </c>
      <c r="M1937">
        <v>30</v>
      </c>
      <c r="N1937" s="11">
        <f>_xlfn.SWITCH(Sales[[#This Row],[Subscription Type]],"Basic",10,"Premium",10,"Business",25,"Enterprise",27)</f>
        <v>10</v>
      </c>
      <c r="O1937">
        <f>IF(Sales[[#This Row],[Number of Users]]-Sales[[#This Row],[Licenses Bought]]&lt;0,0,Sales[[#This Row],[Number of Users]]-Sales[[#This Row],[Licenses Bought]])</f>
        <v>6</v>
      </c>
      <c r="P1937" s="3">
        <f>IF(Sales[[#This Row],[Sales Month]]=MAX(Sales[Sales Month]),Sales[[#This Row],[Upsell $ Per Non-Paying User]]*Sales[[#This Row],[Non-Paying Users]],0)</f>
        <v>0</v>
      </c>
      <c r="Q1937" t="str">
        <f>_xlfn.IFS(Sales[[#This Row],[Current Upsell $]]=0," ",Sales[[#This Row],[Current Upsell $]]&gt;=400,"High",Sales[[#This Row],[Current Upsell $]]&gt;=100,"Medium",Sales[[#This Row],[Current Upsell $]]&lt;100,"Low")</f>
        <v xml:space="preserve"> </v>
      </c>
      <c r="R1937" t="str">
        <f>IF(Sales[[#This Row],[Current Upsell $]]&gt;0,_xlfn.TEXTJOIN(" ",FALSE,Sales[[#This Row],[Subscription Type]],Sales[[#This Row],[Upsell Priority]],TEXT(Sales[[#This Row],[Current Upsell $]],"$#")),"")</f>
        <v/>
      </c>
    </row>
    <row r="1938" spans="1:18" x14ac:dyDescent="0.25">
      <c r="A1938">
        <v>100069</v>
      </c>
      <c r="B1938" t="s">
        <v>3</v>
      </c>
      <c r="F1938">
        <v>0</v>
      </c>
      <c r="G1938">
        <v>9</v>
      </c>
      <c r="H1938" s="1">
        <v>44013</v>
      </c>
      <c r="I1938" s="1">
        <v>44348</v>
      </c>
      <c r="J1938">
        <v>11</v>
      </c>
      <c r="K1938">
        <v>0</v>
      </c>
      <c r="L1938" s="1">
        <v>44044</v>
      </c>
      <c r="M1938">
        <v>0</v>
      </c>
      <c r="N1938" s="11">
        <f>_xlfn.SWITCH(Sales[[#This Row],[Subscription Type]],"Basic",10,"Premium",10,"Business",25,"Enterprise",27)</f>
        <v>10</v>
      </c>
      <c r="O1938">
        <f>IF(Sales[[#This Row],[Number of Users]]-Sales[[#This Row],[Licenses Bought]]&lt;0,0,Sales[[#This Row],[Number of Users]]-Sales[[#This Row],[Licenses Bought]])</f>
        <v>9</v>
      </c>
      <c r="P1938" s="3">
        <f>IF(Sales[[#This Row],[Sales Month]]=MAX(Sales[Sales Month]),Sales[[#This Row],[Upsell $ Per Non-Paying User]]*Sales[[#This Row],[Non-Paying Users]],0)</f>
        <v>0</v>
      </c>
      <c r="Q1938" t="str">
        <f>_xlfn.IFS(Sales[[#This Row],[Current Upsell $]]=0," ",Sales[[#This Row],[Current Upsell $]]&gt;=400,"High",Sales[[#This Row],[Current Upsell $]]&gt;=100,"Medium",Sales[[#This Row],[Current Upsell $]]&lt;100,"Low")</f>
        <v xml:space="preserve"> </v>
      </c>
      <c r="R1938" t="str">
        <f>IF(Sales[[#This Row],[Current Upsell $]]&gt;0,_xlfn.TEXTJOIN(" ",FALSE,Sales[[#This Row],[Subscription Type]],Sales[[#This Row],[Upsell Priority]],TEXT(Sales[[#This Row],[Current Upsell $]],"$#")),"")</f>
        <v/>
      </c>
    </row>
    <row r="1939" spans="1:18" x14ac:dyDescent="0.25">
      <c r="A1939">
        <v>100070</v>
      </c>
      <c r="B1939" t="s">
        <v>3</v>
      </c>
      <c r="F1939">
        <v>0</v>
      </c>
      <c r="G1939">
        <v>8</v>
      </c>
      <c r="H1939" s="1">
        <v>44013</v>
      </c>
      <c r="I1939" s="1">
        <v>44348</v>
      </c>
      <c r="J1939">
        <v>11</v>
      </c>
      <c r="K1939">
        <v>0</v>
      </c>
      <c r="L1939" s="1">
        <v>44044</v>
      </c>
      <c r="M1939">
        <v>0</v>
      </c>
      <c r="N1939" s="11">
        <f>_xlfn.SWITCH(Sales[[#This Row],[Subscription Type]],"Basic",10,"Premium",10,"Business",25,"Enterprise",27)</f>
        <v>10</v>
      </c>
      <c r="O1939">
        <f>IF(Sales[[#This Row],[Number of Users]]-Sales[[#This Row],[Licenses Bought]]&lt;0,0,Sales[[#This Row],[Number of Users]]-Sales[[#This Row],[Licenses Bought]])</f>
        <v>8</v>
      </c>
      <c r="P1939" s="3">
        <f>IF(Sales[[#This Row],[Sales Month]]=MAX(Sales[Sales Month]),Sales[[#This Row],[Upsell $ Per Non-Paying User]]*Sales[[#This Row],[Non-Paying Users]],0)</f>
        <v>0</v>
      </c>
      <c r="Q1939" t="str">
        <f>_xlfn.IFS(Sales[[#This Row],[Current Upsell $]]=0," ",Sales[[#This Row],[Current Upsell $]]&gt;=400,"High",Sales[[#This Row],[Current Upsell $]]&gt;=100,"Medium",Sales[[#This Row],[Current Upsell $]]&lt;100,"Low")</f>
        <v xml:space="preserve"> </v>
      </c>
      <c r="R1939" t="str">
        <f>IF(Sales[[#This Row],[Current Upsell $]]&gt;0,_xlfn.TEXTJOIN(" ",FALSE,Sales[[#This Row],[Subscription Type]],Sales[[#This Row],[Upsell Priority]],TEXT(Sales[[#This Row],[Current Upsell $]],"$#")),"")</f>
        <v/>
      </c>
    </row>
    <row r="1940" spans="1:18" x14ac:dyDescent="0.25">
      <c r="A1940">
        <v>100071</v>
      </c>
      <c r="B1940" t="s">
        <v>3</v>
      </c>
      <c r="F1940">
        <v>0</v>
      </c>
      <c r="G1940">
        <v>8</v>
      </c>
      <c r="H1940" s="1">
        <v>44013</v>
      </c>
      <c r="I1940" s="1">
        <v>44348</v>
      </c>
      <c r="J1940">
        <v>11</v>
      </c>
      <c r="K1940">
        <v>0</v>
      </c>
      <c r="L1940" s="1">
        <v>44044</v>
      </c>
      <c r="M1940">
        <v>0</v>
      </c>
      <c r="N1940" s="11">
        <f>_xlfn.SWITCH(Sales[[#This Row],[Subscription Type]],"Basic",10,"Premium",10,"Business",25,"Enterprise",27)</f>
        <v>10</v>
      </c>
      <c r="O1940">
        <f>IF(Sales[[#This Row],[Number of Users]]-Sales[[#This Row],[Licenses Bought]]&lt;0,0,Sales[[#This Row],[Number of Users]]-Sales[[#This Row],[Licenses Bought]])</f>
        <v>8</v>
      </c>
      <c r="P1940" s="3">
        <f>IF(Sales[[#This Row],[Sales Month]]=MAX(Sales[Sales Month]),Sales[[#This Row],[Upsell $ Per Non-Paying User]]*Sales[[#This Row],[Non-Paying Users]],0)</f>
        <v>0</v>
      </c>
      <c r="Q1940" t="str">
        <f>_xlfn.IFS(Sales[[#This Row],[Current Upsell $]]=0," ",Sales[[#This Row],[Current Upsell $]]&gt;=400,"High",Sales[[#This Row],[Current Upsell $]]&gt;=100,"Medium",Sales[[#This Row],[Current Upsell $]]&lt;100,"Low")</f>
        <v xml:space="preserve"> </v>
      </c>
      <c r="R1940" t="str">
        <f>IF(Sales[[#This Row],[Current Upsell $]]&gt;0,_xlfn.TEXTJOIN(" ",FALSE,Sales[[#This Row],[Subscription Type]],Sales[[#This Row],[Upsell Priority]],TEXT(Sales[[#This Row],[Current Upsell $]],"$#")),"")</f>
        <v/>
      </c>
    </row>
    <row r="1941" spans="1:18" x14ac:dyDescent="0.25">
      <c r="A1941">
        <v>100072</v>
      </c>
      <c r="B1941" t="s">
        <v>3</v>
      </c>
      <c r="F1941">
        <v>0</v>
      </c>
      <c r="G1941">
        <v>3</v>
      </c>
      <c r="H1941" s="1">
        <v>44013</v>
      </c>
      <c r="I1941" s="1">
        <v>44256</v>
      </c>
      <c r="J1941">
        <v>8</v>
      </c>
      <c r="K1941">
        <v>3</v>
      </c>
      <c r="L1941" s="1">
        <v>44044</v>
      </c>
      <c r="M1941">
        <v>0</v>
      </c>
      <c r="N1941" s="11">
        <f>_xlfn.SWITCH(Sales[[#This Row],[Subscription Type]],"Basic",10,"Premium",10,"Business",25,"Enterprise",27)</f>
        <v>10</v>
      </c>
      <c r="O1941">
        <f>IF(Sales[[#This Row],[Number of Users]]-Sales[[#This Row],[Licenses Bought]]&lt;0,0,Sales[[#This Row],[Number of Users]]-Sales[[#This Row],[Licenses Bought]])</f>
        <v>3</v>
      </c>
      <c r="P1941" s="3">
        <f>IF(Sales[[#This Row],[Sales Month]]=MAX(Sales[Sales Month]),Sales[[#This Row],[Upsell $ Per Non-Paying User]]*Sales[[#This Row],[Non-Paying Users]],0)</f>
        <v>0</v>
      </c>
      <c r="Q1941" t="str">
        <f>_xlfn.IFS(Sales[[#This Row],[Current Upsell $]]=0," ",Sales[[#This Row],[Current Upsell $]]&gt;=400,"High",Sales[[#This Row],[Current Upsell $]]&gt;=100,"Medium",Sales[[#This Row],[Current Upsell $]]&lt;100,"Low")</f>
        <v xml:space="preserve"> </v>
      </c>
      <c r="R1941" t="str">
        <f>IF(Sales[[#This Row],[Current Upsell $]]&gt;0,_xlfn.TEXTJOIN(" ",FALSE,Sales[[#This Row],[Subscription Type]],Sales[[#This Row],[Upsell Priority]],TEXT(Sales[[#This Row],[Current Upsell $]],"$#")),"")</f>
        <v/>
      </c>
    </row>
    <row r="1942" spans="1:18" x14ac:dyDescent="0.25">
      <c r="A1942">
        <v>100073</v>
      </c>
      <c r="B1942" t="s">
        <v>3</v>
      </c>
      <c r="F1942">
        <v>0</v>
      </c>
      <c r="G1942">
        <v>3</v>
      </c>
      <c r="H1942" s="1">
        <v>44013</v>
      </c>
      <c r="I1942" s="1">
        <v>44378</v>
      </c>
      <c r="J1942">
        <v>12</v>
      </c>
      <c r="K1942">
        <v>0</v>
      </c>
      <c r="L1942" s="1">
        <v>44044</v>
      </c>
      <c r="M1942">
        <v>0</v>
      </c>
      <c r="N1942" s="11">
        <f>_xlfn.SWITCH(Sales[[#This Row],[Subscription Type]],"Basic",10,"Premium",10,"Business",25,"Enterprise",27)</f>
        <v>10</v>
      </c>
      <c r="O1942">
        <f>IF(Sales[[#This Row],[Number of Users]]-Sales[[#This Row],[Licenses Bought]]&lt;0,0,Sales[[#This Row],[Number of Users]]-Sales[[#This Row],[Licenses Bought]])</f>
        <v>3</v>
      </c>
      <c r="P1942" s="3">
        <f>IF(Sales[[#This Row],[Sales Month]]=MAX(Sales[Sales Month]),Sales[[#This Row],[Upsell $ Per Non-Paying User]]*Sales[[#This Row],[Non-Paying Users]],0)</f>
        <v>0</v>
      </c>
      <c r="Q1942" t="str">
        <f>_xlfn.IFS(Sales[[#This Row],[Current Upsell $]]=0," ",Sales[[#This Row],[Current Upsell $]]&gt;=400,"High",Sales[[#This Row],[Current Upsell $]]&gt;=100,"Medium",Sales[[#This Row],[Current Upsell $]]&lt;100,"Low")</f>
        <v xml:space="preserve"> </v>
      </c>
      <c r="R1942" t="str">
        <f>IF(Sales[[#This Row],[Current Upsell $]]&gt;0,_xlfn.TEXTJOIN(" ",FALSE,Sales[[#This Row],[Subscription Type]],Sales[[#This Row],[Upsell Priority]],TEXT(Sales[[#This Row],[Current Upsell $]],"$#")),"")</f>
        <v/>
      </c>
    </row>
    <row r="1943" spans="1:18" x14ac:dyDescent="0.25">
      <c r="A1943">
        <v>100074</v>
      </c>
      <c r="B1943" t="s">
        <v>0</v>
      </c>
      <c r="D1943" s="1"/>
      <c r="E1943" s="1"/>
      <c r="F1943">
        <v>2</v>
      </c>
      <c r="G1943">
        <v>3</v>
      </c>
      <c r="H1943" s="1">
        <v>44013</v>
      </c>
      <c r="I1943" s="1">
        <v>44378</v>
      </c>
      <c r="J1943">
        <v>12</v>
      </c>
      <c r="K1943">
        <v>0</v>
      </c>
      <c r="L1943" s="1">
        <v>44044</v>
      </c>
      <c r="M1943">
        <v>20</v>
      </c>
      <c r="N1943" s="11">
        <f>_xlfn.SWITCH(Sales[[#This Row],[Subscription Type]],"Basic",10,"Premium",10,"Business",25,"Enterprise",27)</f>
        <v>10</v>
      </c>
      <c r="O1943">
        <f>IF(Sales[[#This Row],[Number of Users]]-Sales[[#This Row],[Licenses Bought]]&lt;0,0,Sales[[#This Row],[Number of Users]]-Sales[[#This Row],[Licenses Bought]])</f>
        <v>1</v>
      </c>
      <c r="P1943" s="3">
        <f>IF(Sales[[#This Row],[Sales Month]]=MAX(Sales[Sales Month]),Sales[[#This Row],[Upsell $ Per Non-Paying User]]*Sales[[#This Row],[Non-Paying Users]],0)</f>
        <v>0</v>
      </c>
      <c r="Q1943" t="str">
        <f>_xlfn.IFS(Sales[[#This Row],[Current Upsell $]]=0," ",Sales[[#This Row],[Current Upsell $]]&gt;=400,"High",Sales[[#This Row],[Current Upsell $]]&gt;=100,"Medium",Sales[[#This Row],[Current Upsell $]]&lt;100,"Low")</f>
        <v xml:space="preserve"> </v>
      </c>
      <c r="R1943" t="str">
        <f>IF(Sales[[#This Row],[Current Upsell $]]&gt;0,_xlfn.TEXTJOIN(" ",FALSE,Sales[[#This Row],[Subscription Type]],Sales[[#This Row],[Upsell Priority]],TEXT(Sales[[#This Row],[Current Upsell $]],"$#")),"")</f>
        <v/>
      </c>
    </row>
    <row r="1944" spans="1:18" x14ac:dyDescent="0.25">
      <c r="A1944">
        <v>100075</v>
      </c>
      <c r="B1944" t="s">
        <v>0</v>
      </c>
      <c r="F1944">
        <v>1</v>
      </c>
      <c r="G1944">
        <v>2</v>
      </c>
      <c r="H1944" s="1">
        <v>44013</v>
      </c>
      <c r="I1944" s="1">
        <v>44105</v>
      </c>
      <c r="J1944">
        <v>3</v>
      </c>
      <c r="K1944">
        <v>8</v>
      </c>
      <c r="L1944" s="1">
        <v>44044</v>
      </c>
      <c r="M1944">
        <v>10</v>
      </c>
      <c r="N1944" s="11">
        <f>_xlfn.SWITCH(Sales[[#This Row],[Subscription Type]],"Basic",10,"Premium",10,"Business",25,"Enterprise",27)</f>
        <v>10</v>
      </c>
      <c r="O1944">
        <f>IF(Sales[[#This Row],[Number of Users]]-Sales[[#This Row],[Licenses Bought]]&lt;0,0,Sales[[#This Row],[Number of Users]]-Sales[[#This Row],[Licenses Bought]])</f>
        <v>1</v>
      </c>
      <c r="P1944" s="3">
        <f>IF(Sales[[#This Row],[Sales Month]]=MAX(Sales[Sales Month]),Sales[[#This Row],[Upsell $ Per Non-Paying User]]*Sales[[#This Row],[Non-Paying Users]],0)</f>
        <v>0</v>
      </c>
      <c r="Q1944" t="str">
        <f>_xlfn.IFS(Sales[[#This Row],[Current Upsell $]]=0," ",Sales[[#This Row],[Current Upsell $]]&gt;=400,"High",Sales[[#This Row],[Current Upsell $]]&gt;=100,"Medium",Sales[[#This Row],[Current Upsell $]]&lt;100,"Low")</f>
        <v xml:space="preserve"> </v>
      </c>
      <c r="R1944" t="str">
        <f>IF(Sales[[#This Row],[Current Upsell $]]&gt;0,_xlfn.TEXTJOIN(" ",FALSE,Sales[[#This Row],[Subscription Type]],Sales[[#This Row],[Upsell Priority]],TEXT(Sales[[#This Row],[Current Upsell $]],"$#")),"")</f>
        <v/>
      </c>
    </row>
    <row r="1945" spans="1:18" x14ac:dyDescent="0.25">
      <c r="A1945">
        <v>100076</v>
      </c>
      <c r="B1945" t="s">
        <v>3</v>
      </c>
      <c r="F1945">
        <v>0</v>
      </c>
      <c r="G1945">
        <v>2</v>
      </c>
      <c r="H1945" s="1">
        <v>44013</v>
      </c>
      <c r="I1945" s="1">
        <v>44317</v>
      </c>
      <c r="J1945">
        <v>10</v>
      </c>
      <c r="K1945">
        <v>1</v>
      </c>
      <c r="L1945" s="1">
        <v>44044</v>
      </c>
      <c r="M1945">
        <v>0</v>
      </c>
      <c r="N1945" s="11">
        <f>_xlfn.SWITCH(Sales[[#This Row],[Subscription Type]],"Basic",10,"Premium",10,"Business",25,"Enterprise",27)</f>
        <v>10</v>
      </c>
      <c r="O1945">
        <f>IF(Sales[[#This Row],[Number of Users]]-Sales[[#This Row],[Licenses Bought]]&lt;0,0,Sales[[#This Row],[Number of Users]]-Sales[[#This Row],[Licenses Bought]])</f>
        <v>2</v>
      </c>
      <c r="P1945" s="3">
        <f>IF(Sales[[#This Row],[Sales Month]]=MAX(Sales[Sales Month]),Sales[[#This Row],[Upsell $ Per Non-Paying User]]*Sales[[#This Row],[Non-Paying Users]],0)</f>
        <v>0</v>
      </c>
      <c r="Q1945" t="str">
        <f>_xlfn.IFS(Sales[[#This Row],[Current Upsell $]]=0," ",Sales[[#This Row],[Current Upsell $]]&gt;=400,"High",Sales[[#This Row],[Current Upsell $]]&gt;=100,"Medium",Sales[[#This Row],[Current Upsell $]]&lt;100,"Low")</f>
        <v xml:space="preserve"> </v>
      </c>
      <c r="R1945" t="str">
        <f>IF(Sales[[#This Row],[Current Upsell $]]&gt;0,_xlfn.TEXTJOIN(" ",FALSE,Sales[[#This Row],[Subscription Type]],Sales[[#This Row],[Upsell Priority]],TEXT(Sales[[#This Row],[Current Upsell $]],"$#")),"")</f>
        <v/>
      </c>
    </row>
    <row r="1946" spans="1:18" x14ac:dyDescent="0.25">
      <c r="A1946">
        <v>100077</v>
      </c>
      <c r="B1946" t="s">
        <v>3</v>
      </c>
      <c r="F1946">
        <v>0</v>
      </c>
      <c r="G1946">
        <v>2</v>
      </c>
      <c r="H1946" s="1">
        <v>44013</v>
      </c>
      <c r="I1946" s="1">
        <v>44317</v>
      </c>
      <c r="J1946">
        <v>10</v>
      </c>
      <c r="K1946">
        <v>1</v>
      </c>
      <c r="L1946" s="1">
        <v>44044</v>
      </c>
      <c r="M1946">
        <v>0</v>
      </c>
      <c r="N1946" s="11">
        <f>_xlfn.SWITCH(Sales[[#This Row],[Subscription Type]],"Basic",10,"Premium",10,"Business",25,"Enterprise",27)</f>
        <v>10</v>
      </c>
      <c r="O1946">
        <f>IF(Sales[[#This Row],[Number of Users]]-Sales[[#This Row],[Licenses Bought]]&lt;0,0,Sales[[#This Row],[Number of Users]]-Sales[[#This Row],[Licenses Bought]])</f>
        <v>2</v>
      </c>
      <c r="P1946" s="3">
        <f>IF(Sales[[#This Row],[Sales Month]]=MAX(Sales[Sales Month]),Sales[[#This Row],[Upsell $ Per Non-Paying User]]*Sales[[#This Row],[Non-Paying Users]],0)</f>
        <v>0</v>
      </c>
      <c r="Q1946" t="str">
        <f>_xlfn.IFS(Sales[[#This Row],[Current Upsell $]]=0," ",Sales[[#This Row],[Current Upsell $]]&gt;=400,"High",Sales[[#This Row],[Current Upsell $]]&gt;=100,"Medium",Sales[[#This Row],[Current Upsell $]]&lt;100,"Low")</f>
        <v xml:space="preserve"> </v>
      </c>
      <c r="R1946" t="str">
        <f>IF(Sales[[#This Row],[Current Upsell $]]&gt;0,_xlfn.TEXTJOIN(" ",FALSE,Sales[[#This Row],[Subscription Type]],Sales[[#This Row],[Upsell Priority]],TEXT(Sales[[#This Row],[Current Upsell $]],"$#")),"")</f>
        <v/>
      </c>
    </row>
    <row r="1947" spans="1:18" x14ac:dyDescent="0.25">
      <c r="A1947">
        <v>100078</v>
      </c>
      <c r="B1947" t="s">
        <v>3</v>
      </c>
      <c r="F1947">
        <v>0</v>
      </c>
      <c r="G1947">
        <v>2</v>
      </c>
      <c r="H1947" s="1">
        <v>44013</v>
      </c>
      <c r="I1947" s="1">
        <v>44075</v>
      </c>
      <c r="J1947">
        <v>2</v>
      </c>
      <c r="K1947">
        <v>9</v>
      </c>
      <c r="L1947" s="1">
        <v>44044</v>
      </c>
      <c r="M1947">
        <v>0</v>
      </c>
      <c r="N1947" s="11">
        <f>_xlfn.SWITCH(Sales[[#This Row],[Subscription Type]],"Basic",10,"Premium",10,"Business",25,"Enterprise",27)</f>
        <v>10</v>
      </c>
      <c r="O1947">
        <f>IF(Sales[[#This Row],[Number of Users]]-Sales[[#This Row],[Licenses Bought]]&lt;0,0,Sales[[#This Row],[Number of Users]]-Sales[[#This Row],[Licenses Bought]])</f>
        <v>2</v>
      </c>
      <c r="P1947" s="3">
        <f>IF(Sales[[#This Row],[Sales Month]]=MAX(Sales[Sales Month]),Sales[[#This Row],[Upsell $ Per Non-Paying User]]*Sales[[#This Row],[Non-Paying Users]],0)</f>
        <v>0</v>
      </c>
      <c r="Q1947" t="str">
        <f>_xlfn.IFS(Sales[[#This Row],[Current Upsell $]]=0," ",Sales[[#This Row],[Current Upsell $]]&gt;=400,"High",Sales[[#This Row],[Current Upsell $]]&gt;=100,"Medium",Sales[[#This Row],[Current Upsell $]]&lt;100,"Low")</f>
        <v xml:space="preserve"> </v>
      </c>
      <c r="R1947" t="str">
        <f>IF(Sales[[#This Row],[Current Upsell $]]&gt;0,_xlfn.TEXTJOIN(" ",FALSE,Sales[[#This Row],[Subscription Type]],Sales[[#This Row],[Upsell Priority]],TEXT(Sales[[#This Row],[Current Upsell $]],"$#")),"")</f>
        <v/>
      </c>
    </row>
    <row r="1948" spans="1:18" x14ac:dyDescent="0.25">
      <c r="A1948">
        <v>100079</v>
      </c>
      <c r="B1948" t="s">
        <v>0</v>
      </c>
      <c r="D1948" s="1"/>
      <c r="E1948" s="1"/>
      <c r="F1948">
        <v>1</v>
      </c>
      <c r="G1948">
        <v>2</v>
      </c>
      <c r="H1948" s="1">
        <v>44013</v>
      </c>
      <c r="I1948" s="1">
        <v>44378</v>
      </c>
      <c r="J1948">
        <v>12</v>
      </c>
      <c r="K1948">
        <v>0</v>
      </c>
      <c r="L1948" s="1">
        <v>44044</v>
      </c>
      <c r="M1948">
        <v>10</v>
      </c>
      <c r="N1948" s="11">
        <f>_xlfn.SWITCH(Sales[[#This Row],[Subscription Type]],"Basic",10,"Premium",10,"Business",25,"Enterprise",27)</f>
        <v>10</v>
      </c>
      <c r="O1948">
        <f>IF(Sales[[#This Row],[Number of Users]]-Sales[[#This Row],[Licenses Bought]]&lt;0,0,Sales[[#This Row],[Number of Users]]-Sales[[#This Row],[Licenses Bought]])</f>
        <v>1</v>
      </c>
      <c r="P1948" s="3">
        <f>IF(Sales[[#This Row],[Sales Month]]=MAX(Sales[Sales Month]),Sales[[#This Row],[Upsell $ Per Non-Paying User]]*Sales[[#This Row],[Non-Paying Users]],0)</f>
        <v>0</v>
      </c>
      <c r="Q1948" t="str">
        <f>_xlfn.IFS(Sales[[#This Row],[Current Upsell $]]=0," ",Sales[[#This Row],[Current Upsell $]]&gt;=400,"High",Sales[[#This Row],[Current Upsell $]]&gt;=100,"Medium",Sales[[#This Row],[Current Upsell $]]&lt;100,"Low")</f>
        <v xml:space="preserve"> </v>
      </c>
      <c r="R1948" t="str">
        <f>IF(Sales[[#This Row],[Current Upsell $]]&gt;0,_xlfn.TEXTJOIN(" ",FALSE,Sales[[#This Row],[Subscription Type]],Sales[[#This Row],[Upsell Priority]],TEXT(Sales[[#This Row],[Current Upsell $]],"$#")),"")</f>
        <v/>
      </c>
    </row>
    <row r="1949" spans="1:18" x14ac:dyDescent="0.25">
      <c r="A1949">
        <v>100080</v>
      </c>
      <c r="B1949" t="s">
        <v>0</v>
      </c>
      <c r="D1949" s="1"/>
      <c r="E1949" s="1"/>
      <c r="F1949">
        <v>1</v>
      </c>
      <c r="G1949">
        <v>2</v>
      </c>
      <c r="H1949" s="1">
        <v>44013</v>
      </c>
      <c r="I1949" s="1">
        <v>44378</v>
      </c>
      <c r="J1949">
        <v>12</v>
      </c>
      <c r="K1949">
        <v>0</v>
      </c>
      <c r="L1949" s="1">
        <v>44044</v>
      </c>
      <c r="M1949">
        <v>10</v>
      </c>
      <c r="N1949" s="11">
        <f>_xlfn.SWITCH(Sales[[#This Row],[Subscription Type]],"Basic",10,"Premium",10,"Business",25,"Enterprise",27)</f>
        <v>10</v>
      </c>
      <c r="O1949">
        <f>IF(Sales[[#This Row],[Number of Users]]-Sales[[#This Row],[Licenses Bought]]&lt;0,0,Sales[[#This Row],[Number of Users]]-Sales[[#This Row],[Licenses Bought]])</f>
        <v>1</v>
      </c>
      <c r="P1949" s="3">
        <f>IF(Sales[[#This Row],[Sales Month]]=MAX(Sales[Sales Month]),Sales[[#This Row],[Upsell $ Per Non-Paying User]]*Sales[[#This Row],[Non-Paying Users]],0)</f>
        <v>0</v>
      </c>
      <c r="Q1949" t="str">
        <f>_xlfn.IFS(Sales[[#This Row],[Current Upsell $]]=0," ",Sales[[#This Row],[Current Upsell $]]&gt;=400,"High",Sales[[#This Row],[Current Upsell $]]&gt;=100,"Medium",Sales[[#This Row],[Current Upsell $]]&lt;100,"Low")</f>
        <v xml:space="preserve"> </v>
      </c>
      <c r="R1949" t="str">
        <f>IF(Sales[[#This Row],[Current Upsell $]]&gt;0,_xlfn.TEXTJOIN(" ",FALSE,Sales[[#This Row],[Subscription Type]],Sales[[#This Row],[Upsell Priority]],TEXT(Sales[[#This Row],[Current Upsell $]],"$#")),"")</f>
        <v/>
      </c>
    </row>
    <row r="1950" spans="1:18" x14ac:dyDescent="0.25">
      <c r="A1950">
        <v>100081</v>
      </c>
      <c r="B1950" t="s">
        <v>3</v>
      </c>
      <c r="D1950" s="1"/>
      <c r="E1950" s="1"/>
      <c r="F1950">
        <v>0</v>
      </c>
      <c r="G1950">
        <v>39</v>
      </c>
      <c r="H1950" s="1">
        <v>44044</v>
      </c>
      <c r="I1950" s="1">
        <v>44378</v>
      </c>
      <c r="J1950">
        <v>11</v>
      </c>
      <c r="K1950">
        <v>0</v>
      </c>
      <c r="L1950" s="1">
        <v>44044</v>
      </c>
      <c r="M1950">
        <v>0</v>
      </c>
      <c r="N1950" s="11">
        <f>_xlfn.SWITCH(Sales[[#This Row],[Subscription Type]],"Basic",10,"Premium",10,"Business",25,"Enterprise",27)</f>
        <v>10</v>
      </c>
      <c r="O1950">
        <f>IF(Sales[[#This Row],[Number of Users]]-Sales[[#This Row],[Licenses Bought]]&lt;0,0,Sales[[#This Row],[Number of Users]]-Sales[[#This Row],[Licenses Bought]])</f>
        <v>39</v>
      </c>
      <c r="P1950" s="3">
        <f>IF(Sales[[#This Row],[Sales Month]]=MAX(Sales[Sales Month]),Sales[[#This Row],[Upsell $ Per Non-Paying User]]*Sales[[#This Row],[Non-Paying Users]],0)</f>
        <v>0</v>
      </c>
      <c r="Q1950" t="str">
        <f>_xlfn.IFS(Sales[[#This Row],[Current Upsell $]]=0," ",Sales[[#This Row],[Current Upsell $]]&gt;=400,"High",Sales[[#This Row],[Current Upsell $]]&gt;=100,"Medium",Sales[[#This Row],[Current Upsell $]]&lt;100,"Low")</f>
        <v xml:space="preserve"> </v>
      </c>
      <c r="R1950" t="str">
        <f>IF(Sales[[#This Row],[Current Upsell $]]&gt;0,_xlfn.TEXTJOIN(" ",FALSE,Sales[[#This Row],[Subscription Type]],Sales[[#This Row],[Upsell Priority]],TEXT(Sales[[#This Row],[Current Upsell $]],"$#")),"")</f>
        <v/>
      </c>
    </row>
    <row r="1951" spans="1:18" x14ac:dyDescent="0.25">
      <c r="A1951">
        <v>100083</v>
      </c>
      <c r="B1951" t="s">
        <v>3</v>
      </c>
      <c r="D1951" s="1"/>
      <c r="E1951" s="1"/>
      <c r="F1951">
        <v>0</v>
      </c>
      <c r="G1951">
        <v>35</v>
      </c>
      <c r="H1951" s="1">
        <v>44044</v>
      </c>
      <c r="I1951" s="1">
        <v>44378</v>
      </c>
      <c r="J1951">
        <v>11</v>
      </c>
      <c r="K1951">
        <v>0</v>
      </c>
      <c r="L1951" s="1">
        <v>44044</v>
      </c>
      <c r="M1951">
        <v>0</v>
      </c>
      <c r="N1951" s="11">
        <f>_xlfn.SWITCH(Sales[[#This Row],[Subscription Type]],"Basic",10,"Premium",10,"Business",25,"Enterprise",27)</f>
        <v>10</v>
      </c>
      <c r="O1951">
        <f>IF(Sales[[#This Row],[Number of Users]]-Sales[[#This Row],[Licenses Bought]]&lt;0,0,Sales[[#This Row],[Number of Users]]-Sales[[#This Row],[Licenses Bought]])</f>
        <v>35</v>
      </c>
      <c r="P1951" s="3">
        <f>IF(Sales[[#This Row],[Sales Month]]=MAX(Sales[Sales Month]),Sales[[#This Row],[Upsell $ Per Non-Paying User]]*Sales[[#This Row],[Non-Paying Users]],0)</f>
        <v>0</v>
      </c>
      <c r="Q1951" t="str">
        <f>_xlfn.IFS(Sales[[#This Row],[Current Upsell $]]=0," ",Sales[[#This Row],[Current Upsell $]]&gt;=400,"High",Sales[[#This Row],[Current Upsell $]]&gt;=100,"Medium",Sales[[#This Row],[Current Upsell $]]&lt;100,"Low")</f>
        <v xml:space="preserve"> </v>
      </c>
      <c r="R1951" t="str">
        <f>IF(Sales[[#This Row],[Current Upsell $]]&gt;0,_xlfn.TEXTJOIN(" ",FALSE,Sales[[#This Row],[Subscription Type]],Sales[[#This Row],[Upsell Priority]],TEXT(Sales[[#This Row],[Current Upsell $]],"$#")),"")</f>
        <v/>
      </c>
    </row>
    <row r="1952" spans="1:18" x14ac:dyDescent="0.25">
      <c r="A1952">
        <v>100084</v>
      </c>
      <c r="B1952" t="s">
        <v>3</v>
      </c>
      <c r="D1952" s="1"/>
      <c r="E1952" s="1"/>
      <c r="F1952">
        <v>0</v>
      </c>
      <c r="G1952">
        <v>23</v>
      </c>
      <c r="H1952" s="1">
        <v>44044</v>
      </c>
      <c r="I1952" s="1">
        <v>44378</v>
      </c>
      <c r="J1952">
        <v>11</v>
      </c>
      <c r="K1952">
        <v>0</v>
      </c>
      <c r="L1952" s="1">
        <v>44044</v>
      </c>
      <c r="M1952">
        <v>0</v>
      </c>
      <c r="N1952" s="11">
        <f>_xlfn.SWITCH(Sales[[#This Row],[Subscription Type]],"Basic",10,"Premium",10,"Business",25,"Enterprise",27)</f>
        <v>10</v>
      </c>
      <c r="O1952">
        <f>IF(Sales[[#This Row],[Number of Users]]-Sales[[#This Row],[Licenses Bought]]&lt;0,0,Sales[[#This Row],[Number of Users]]-Sales[[#This Row],[Licenses Bought]])</f>
        <v>23</v>
      </c>
      <c r="P1952" s="3">
        <f>IF(Sales[[#This Row],[Sales Month]]=MAX(Sales[Sales Month]),Sales[[#This Row],[Upsell $ Per Non-Paying User]]*Sales[[#This Row],[Non-Paying Users]],0)</f>
        <v>0</v>
      </c>
      <c r="Q1952" t="str">
        <f>_xlfn.IFS(Sales[[#This Row],[Current Upsell $]]=0," ",Sales[[#This Row],[Current Upsell $]]&gt;=400,"High",Sales[[#This Row],[Current Upsell $]]&gt;=100,"Medium",Sales[[#This Row],[Current Upsell $]]&lt;100,"Low")</f>
        <v xml:space="preserve"> </v>
      </c>
      <c r="R1952" t="str">
        <f>IF(Sales[[#This Row],[Current Upsell $]]&gt;0,_xlfn.TEXTJOIN(" ",FALSE,Sales[[#This Row],[Subscription Type]],Sales[[#This Row],[Upsell Priority]],TEXT(Sales[[#This Row],[Current Upsell $]],"$#")),"")</f>
        <v/>
      </c>
    </row>
    <row r="1953" spans="1:18" x14ac:dyDescent="0.25">
      <c r="A1953">
        <v>100085</v>
      </c>
      <c r="B1953" t="s">
        <v>3</v>
      </c>
      <c r="D1953" s="1"/>
      <c r="E1953" s="1"/>
      <c r="F1953">
        <v>0</v>
      </c>
      <c r="G1953">
        <v>21</v>
      </c>
      <c r="H1953" s="1">
        <v>44044</v>
      </c>
      <c r="I1953" s="1">
        <v>44378</v>
      </c>
      <c r="J1953">
        <v>11</v>
      </c>
      <c r="K1953">
        <v>0</v>
      </c>
      <c r="L1953" s="1">
        <v>44044</v>
      </c>
      <c r="M1953">
        <v>0</v>
      </c>
      <c r="N1953" s="11">
        <f>_xlfn.SWITCH(Sales[[#This Row],[Subscription Type]],"Basic",10,"Premium",10,"Business",25,"Enterprise",27)</f>
        <v>10</v>
      </c>
      <c r="O1953">
        <f>IF(Sales[[#This Row],[Number of Users]]-Sales[[#This Row],[Licenses Bought]]&lt;0,0,Sales[[#This Row],[Number of Users]]-Sales[[#This Row],[Licenses Bought]])</f>
        <v>21</v>
      </c>
      <c r="P1953" s="3">
        <f>IF(Sales[[#This Row],[Sales Month]]=MAX(Sales[Sales Month]),Sales[[#This Row],[Upsell $ Per Non-Paying User]]*Sales[[#This Row],[Non-Paying Users]],0)</f>
        <v>0</v>
      </c>
      <c r="Q1953" t="str">
        <f>_xlfn.IFS(Sales[[#This Row],[Current Upsell $]]=0," ",Sales[[#This Row],[Current Upsell $]]&gt;=400,"High",Sales[[#This Row],[Current Upsell $]]&gt;=100,"Medium",Sales[[#This Row],[Current Upsell $]]&lt;100,"Low")</f>
        <v xml:space="preserve"> </v>
      </c>
      <c r="R1953" t="str">
        <f>IF(Sales[[#This Row],[Current Upsell $]]&gt;0,_xlfn.TEXTJOIN(" ",FALSE,Sales[[#This Row],[Subscription Type]],Sales[[#This Row],[Upsell Priority]],TEXT(Sales[[#This Row],[Current Upsell $]],"$#")),"")</f>
        <v/>
      </c>
    </row>
    <row r="1954" spans="1:18" x14ac:dyDescent="0.25">
      <c r="A1954">
        <v>100086</v>
      </c>
      <c r="B1954" t="s">
        <v>3</v>
      </c>
      <c r="D1954" s="1"/>
      <c r="E1954" s="1"/>
      <c r="F1954">
        <v>0</v>
      </c>
      <c r="G1954">
        <v>21</v>
      </c>
      <c r="H1954" s="1">
        <v>44044</v>
      </c>
      <c r="I1954" s="1">
        <v>44378</v>
      </c>
      <c r="J1954">
        <v>11</v>
      </c>
      <c r="K1954">
        <v>0</v>
      </c>
      <c r="L1954" s="1">
        <v>44044</v>
      </c>
      <c r="M1954">
        <v>0</v>
      </c>
      <c r="N1954" s="11">
        <f>_xlfn.SWITCH(Sales[[#This Row],[Subscription Type]],"Basic",10,"Premium",10,"Business",25,"Enterprise",27)</f>
        <v>10</v>
      </c>
      <c r="O1954">
        <f>IF(Sales[[#This Row],[Number of Users]]-Sales[[#This Row],[Licenses Bought]]&lt;0,0,Sales[[#This Row],[Number of Users]]-Sales[[#This Row],[Licenses Bought]])</f>
        <v>21</v>
      </c>
      <c r="P1954" s="3">
        <f>IF(Sales[[#This Row],[Sales Month]]=MAX(Sales[Sales Month]),Sales[[#This Row],[Upsell $ Per Non-Paying User]]*Sales[[#This Row],[Non-Paying Users]],0)</f>
        <v>0</v>
      </c>
      <c r="Q1954" t="str">
        <f>_xlfn.IFS(Sales[[#This Row],[Current Upsell $]]=0," ",Sales[[#This Row],[Current Upsell $]]&gt;=400,"High",Sales[[#This Row],[Current Upsell $]]&gt;=100,"Medium",Sales[[#This Row],[Current Upsell $]]&lt;100,"Low")</f>
        <v xml:space="preserve"> </v>
      </c>
      <c r="R1954" t="str">
        <f>IF(Sales[[#This Row],[Current Upsell $]]&gt;0,_xlfn.TEXTJOIN(" ",FALSE,Sales[[#This Row],[Subscription Type]],Sales[[#This Row],[Upsell Priority]],TEXT(Sales[[#This Row],[Current Upsell $]],"$#")),"")</f>
        <v/>
      </c>
    </row>
    <row r="1955" spans="1:18" x14ac:dyDescent="0.25">
      <c r="A1955">
        <v>100087</v>
      </c>
      <c r="B1955" t="s">
        <v>3</v>
      </c>
      <c r="D1955" s="1"/>
      <c r="E1955" s="1"/>
      <c r="F1955">
        <v>0</v>
      </c>
      <c r="G1955">
        <v>28</v>
      </c>
      <c r="H1955" s="1">
        <v>44044</v>
      </c>
      <c r="I1955" s="1">
        <v>44378</v>
      </c>
      <c r="J1955">
        <v>11</v>
      </c>
      <c r="K1955">
        <v>0</v>
      </c>
      <c r="L1955" s="1">
        <v>44044</v>
      </c>
      <c r="M1955">
        <v>0</v>
      </c>
      <c r="N1955" s="11">
        <f>_xlfn.SWITCH(Sales[[#This Row],[Subscription Type]],"Basic",10,"Premium",10,"Business",25,"Enterprise",27)</f>
        <v>10</v>
      </c>
      <c r="O1955">
        <f>IF(Sales[[#This Row],[Number of Users]]-Sales[[#This Row],[Licenses Bought]]&lt;0,0,Sales[[#This Row],[Number of Users]]-Sales[[#This Row],[Licenses Bought]])</f>
        <v>28</v>
      </c>
      <c r="P1955" s="3">
        <f>IF(Sales[[#This Row],[Sales Month]]=MAX(Sales[Sales Month]),Sales[[#This Row],[Upsell $ Per Non-Paying User]]*Sales[[#This Row],[Non-Paying Users]],0)</f>
        <v>0</v>
      </c>
      <c r="Q1955" t="str">
        <f>_xlfn.IFS(Sales[[#This Row],[Current Upsell $]]=0," ",Sales[[#This Row],[Current Upsell $]]&gt;=400,"High",Sales[[#This Row],[Current Upsell $]]&gt;=100,"Medium",Sales[[#This Row],[Current Upsell $]]&lt;100,"Low")</f>
        <v xml:space="preserve"> </v>
      </c>
      <c r="R1955" t="str">
        <f>IF(Sales[[#This Row],[Current Upsell $]]&gt;0,_xlfn.TEXTJOIN(" ",FALSE,Sales[[#This Row],[Subscription Type]],Sales[[#This Row],[Upsell Priority]],TEXT(Sales[[#This Row],[Current Upsell $]],"$#")),"")</f>
        <v/>
      </c>
    </row>
    <row r="1956" spans="1:18" x14ac:dyDescent="0.25">
      <c r="A1956">
        <v>100088</v>
      </c>
      <c r="B1956" t="s">
        <v>3</v>
      </c>
      <c r="F1956">
        <v>0</v>
      </c>
      <c r="G1956">
        <v>18</v>
      </c>
      <c r="H1956" s="1">
        <v>44044</v>
      </c>
      <c r="I1956" s="1">
        <v>44317</v>
      </c>
      <c r="J1956">
        <v>9</v>
      </c>
      <c r="K1956">
        <v>1</v>
      </c>
      <c r="L1956" s="1">
        <v>44044</v>
      </c>
      <c r="M1956">
        <v>0</v>
      </c>
      <c r="N1956" s="11">
        <f>_xlfn.SWITCH(Sales[[#This Row],[Subscription Type]],"Basic",10,"Premium",10,"Business",25,"Enterprise",27)</f>
        <v>10</v>
      </c>
      <c r="O1956">
        <f>IF(Sales[[#This Row],[Number of Users]]-Sales[[#This Row],[Licenses Bought]]&lt;0,0,Sales[[#This Row],[Number of Users]]-Sales[[#This Row],[Licenses Bought]])</f>
        <v>18</v>
      </c>
      <c r="P1956" s="3">
        <f>IF(Sales[[#This Row],[Sales Month]]=MAX(Sales[Sales Month]),Sales[[#This Row],[Upsell $ Per Non-Paying User]]*Sales[[#This Row],[Non-Paying Users]],0)</f>
        <v>0</v>
      </c>
      <c r="Q1956" t="str">
        <f>_xlfn.IFS(Sales[[#This Row],[Current Upsell $]]=0," ",Sales[[#This Row],[Current Upsell $]]&gt;=400,"High",Sales[[#This Row],[Current Upsell $]]&gt;=100,"Medium",Sales[[#This Row],[Current Upsell $]]&lt;100,"Low")</f>
        <v xml:space="preserve"> </v>
      </c>
      <c r="R1956" t="str">
        <f>IF(Sales[[#This Row],[Current Upsell $]]&gt;0,_xlfn.TEXTJOIN(" ",FALSE,Sales[[#This Row],[Subscription Type]],Sales[[#This Row],[Upsell Priority]],TEXT(Sales[[#This Row],[Current Upsell $]],"$#")),"")</f>
        <v/>
      </c>
    </row>
    <row r="1957" spans="1:18" x14ac:dyDescent="0.25">
      <c r="A1957">
        <v>100089</v>
      </c>
      <c r="B1957" t="s">
        <v>3</v>
      </c>
      <c r="D1957" s="1"/>
      <c r="E1957" s="1"/>
      <c r="F1957">
        <v>0</v>
      </c>
      <c r="G1957">
        <v>17</v>
      </c>
      <c r="H1957" s="1">
        <v>44044</v>
      </c>
      <c r="I1957" s="1">
        <v>44378</v>
      </c>
      <c r="J1957">
        <v>11</v>
      </c>
      <c r="K1957">
        <v>0</v>
      </c>
      <c r="L1957" s="1">
        <v>44044</v>
      </c>
      <c r="M1957">
        <v>0</v>
      </c>
      <c r="N1957" s="11">
        <f>_xlfn.SWITCH(Sales[[#This Row],[Subscription Type]],"Basic",10,"Premium",10,"Business",25,"Enterprise",27)</f>
        <v>10</v>
      </c>
      <c r="O1957">
        <f>IF(Sales[[#This Row],[Number of Users]]-Sales[[#This Row],[Licenses Bought]]&lt;0,0,Sales[[#This Row],[Number of Users]]-Sales[[#This Row],[Licenses Bought]])</f>
        <v>17</v>
      </c>
      <c r="P1957" s="3">
        <f>IF(Sales[[#This Row],[Sales Month]]=MAX(Sales[Sales Month]),Sales[[#This Row],[Upsell $ Per Non-Paying User]]*Sales[[#This Row],[Non-Paying Users]],0)</f>
        <v>0</v>
      </c>
      <c r="Q1957" t="str">
        <f>_xlfn.IFS(Sales[[#This Row],[Current Upsell $]]=0," ",Sales[[#This Row],[Current Upsell $]]&gt;=400,"High",Sales[[#This Row],[Current Upsell $]]&gt;=100,"Medium",Sales[[#This Row],[Current Upsell $]]&lt;100,"Low")</f>
        <v xml:space="preserve"> </v>
      </c>
      <c r="R1957" t="str">
        <f>IF(Sales[[#This Row],[Current Upsell $]]&gt;0,_xlfn.TEXTJOIN(" ",FALSE,Sales[[#This Row],[Subscription Type]],Sales[[#This Row],[Upsell Priority]],TEXT(Sales[[#This Row],[Current Upsell $]],"$#")),"")</f>
        <v/>
      </c>
    </row>
    <row r="1958" spans="1:18" x14ac:dyDescent="0.25">
      <c r="A1958">
        <v>100090</v>
      </c>
      <c r="B1958" t="s">
        <v>3</v>
      </c>
      <c r="F1958">
        <v>0</v>
      </c>
      <c r="G1958">
        <v>12</v>
      </c>
      <c r="H1958" s="1">
        <v>44044</v>
      </c>
      <c r="I1958" s="1">
        <v>44075</v>
      </c>
      <c r="J1958">
        <v>1</v>
      </c>
      <c r="K1958">
        <v>9</v>
      </c>
      <c r="L1958" s="1">
        <v>44044</v>
      </c>
      <c r="M1958">
        <v>0</v>
      </c>
      <c r="N1958" s="11">
        <f>_xlfn.SWITCH(Sales[[#This Row],[Subscription Type]],"Basic",10,"Premium",10,"Business",25,"Enterprise",27)</f>
        <v>10</v>
      </c>
      <c r="O1958">
        <f>IF(Sales[[#This Row],[Number of Users]]-Sales[[#This Row],[Licenses Bought]]&lt;0,0,Sales[[#This Row],[Number of Users]]-Sales[[#This Row],[Licenses Bought]])</f>
        <v>12</v>
      </c>
      <c r="P1958" s="3">
        <f>IF(Sales[[#This Row],[Sales Month]]=MAX(Sales[Sales Month]),Sales[[#This Row],[Upsell $ Per Non-Paying User]]*Sales[[#This Row],[Non-Paying Users]],0)</f>
        <v>0</v>
      </c>
      <c r="Q1958" t="str">
        <f>_xlfn.IFS(Sales[[#This Row],[Current Upsell $]]=0," ",Sales[[#This Row],[Current Upsell $]]&gt;=400,"High",Sales[[#This Row],[Current Upsell $]]&gt;=100,"Medium",Sales[[#This Row],[Current Upsell $]]&lt;100,"Low")</f>
        <v xml:space="preserve"> </v>
      </c>
      <c r="R1958" t="str">
        <f>IF(Sales[[#This Row],[Current Upsell $]]&gt;0,_xlfn.TEXTJOIN(" ",FALSE,Sales[[#This Row],[Subscription Type]],Sales[[#This Row],[Upsell Priority]],TEXT(Sales[[#This Row],[Current Upsell $]],"$#")),"")</f>
        <v/>
      </c>
    </row>
    <row r="1959" spans="1:18" x14ac:dyDescent="0.25">
      <c r="A1959">
        <v>100091</v>
      </c>
      <c r="B1959" t="s">
        <v>3</v>
      </c>
      <c r="F1959">
        <v>0</v>
      </c>
      <c r="G1959">
        <v>8</v>
      </c>
      <c r="H1959" s="1">
        <v>44044</v>
      </c>
      <c r="I1959" s="1">
        <v>44378</v>
      </c>
      <c r="J1959">
        <v>11</v>
      </c>
      <c r="K1959">
        <v>0</v>
      </c>
      <c r="L1959" s="1">
        <v>44044</v>
      </c>
      <c r="M1959">
        <v>0</v>
      </c>
      <c r="N1959" s="11">
        <f>_xlfn.SWITCH(Sales[[#This Row],[Subscription Type]],"Basic",10,"Premium",10,"Business",25,"Enterprise",27)</f>
        <v>10</v>
      </c>
      <c r="O1959">
        <f>IF(Sales[[#This Row],[Number of Users]]-Sales[[#This Row],[Licenses Bought]]&lt;0,0,Sales[[#This Row],[Number of Users]]-Sales[[#This Row],[Licenses Bought]])</f>
        <v>8</v>
      </c>
      <c r="P1959" s="3">
        <f>IF(Sales[[#This Row],[Sales Month]]=MAX(Sales[Sales Month]),Sales[[#This Row],[Upsell $ Per Non-Paying User]]*Sales[[#This Row],[Non-Paying Users]],0)</f>
        <v>0</v>
      </c>
      <c r="Q1959" t="str">
        <f>_xlfn.IFS(Sales[[#This Row],[Current Upsell $]]=0," ",Sales[[#This Row],[Current Upsell $]]&gt;=400,"High",Sales[[#This Row],[Current Upsell $]]&gt;=100,"Medium",Sales[[#This Row],[Current Upsell $]]&lt;100,"Low")</f>
        <v xml:space="preserve"> </v>
      </c>
      <c r="R1959" t="str">
        <f>IF(Sales[[#This Row],[Current Upsell $]]&gt;0,_xlfn.TEXTJOIN(" ",FALSE,Sales[[#This Row],[Subscription Type]],Sales[[#This Row],[Upsell Priority]],TEXT(Sales[[#This Row],[Current Upsell $]],"$#")),"")</f>
        <v/>
      </c>
    </row>
    <row r="1960" spans="1:18" x14ac:dyDescent="0.25">
      <c r="A1960">
        <v>100092</v>
      </c>
      <c r="B1960" t="s">
        <v>3</v>
      </c>
      <c r="F1960">
        <v>0</v>
      </c>
      <c r="G1960">
        <v>9</v>
      </c>
      <c r="H1960" s="1">
        <v>44044</v>
      </c>
      <c r="I1960" s="1">
        <v>44317</v>
      </c>
      <c r="J1960">
        <v>9</v>
      </c>
      <c r="K1960">
        <v>1</v>
      </c>
      <c r="L1960" s="1">
        <v>44044</v>
      </c>
      <c r="M1960">
        <v>0</v>
      </c>
      <c r="N1960" s="11">
        <f>_xlfn.SWITCH(Sales[[#This Row],[Subscription Type]],"Basic",10,"Premium",10,"Business",25,"Enterprise",27)</f>
        <v>10</v>
      </c>
      <c r="O1960">
        <f>IF(Sales[[#This Row],[Number of Users]]-Sales[[#This Row],[Licenses Bought]]&lt;0,0,Sales[[#This Row],[Number of Users]]-Sales[[#This Row],[Licenses Bought]])</f>
        <v>9</v>
      </c>
      <c r="P1960" s="3">
        <f>IF(Sales[[#This Row],[Sales Month]]=MAX(Sales[Sales Month]),Sales[[#This Row],[Upsell $ Per Non-Paying User]]*Sales[[#This Row],[Non-Paying Users]],0)</f>
        <v>0</v>
      </c>
      <c r="Q1960" t="str">
        <f>_xlfn.IFS(Sales[[#This Row],[Current Upsell $]]=0," ",Sales[[#This Row],[Current Upsell $]]&gt;=400,"High",Sales[[#This Row],[Current Upsell $]]&gt;=100,"Medium",Sales[[#This Row],[Current Upsell $]]&lt;100,"Low")</f>
        <v xml:space="preserve"> </v>
      </c>
      <c r="R1960" t="str">
        <f>IF(Sales[[#This Row],[Current Upsell $]]&gt;0,_xlfn.TEXTJOIN(" ",FALSE,Sales[[#This Row],[Subscription Type]],Sales[[#This Row],[Upsell Priority]],TEXT(Sales[[#This Row],[Current Upsell $]],"$#")),"")</f>
        <v/>
      </c>
    </row>
    <row r="1961" spans="1:18" x14ac:dyDescent="0.25">
      <c r="A1961">
        <v>100093</v>
      </c>
      <c r="B1961" t="s">
        <v>3</v>
      </c>
      <c r="F1961">
        <v>0</v>
      </c>
      <c r="G1961">
        <v>7</v>
      </c>
      <c r="H1961" s="1">
        <v>44044</v>
      </c>
      <c r="I1961" s="1">
        <v>44197</v>
      </c>
      <c r="J1961">
        <v>5</v>
      </c>
      <c r="K1961">
        <v>5</v>
      </c>
      <c r="L1961" s="1">
        <v>44044</v>
      </c>
      <c r="M1961">
        <v>0</v>
      </c>
      <c r="N1961" s="11">
        <f>_xlfn.SWITCH(Sales[[#This Row],[Subscription Type]],"Basic",10,"Premium",10,"Business",25,"Enterprise",27)</f>
        <v>10</v>
      </c>
      <c r="O1961">
        <f>IF(Sales[[#This Row],[Number of Users]]-Sales[[#This Row],[Licenses Bought]]&lt;0,0,Sales[[#This Row],[Number of Users]]-Sales[[#This Row],[Licenses Bought]])</f>
        <v>7</v>
      </c>
      <c r="P1961" s="3">
        <f>IF(Sales[[#This Row],[Sales Month]]=MAX(Sales[Sales Month]),Sales[[#This Row],[Upsell $ Per Non-Paying User]]*Sales[[#This Row],[Non-Paying Users]],0)</f>
        <v>0</v>
      </c>
      <c r="Q1961" t="str">
        <f>_xlfn.IFS(Sales[[#This Row],[Current Upsell $]]=0," ",Sales[[#This Row],[Current Upsell $]]&gt;=400,"High",Sales[[#This Row],[Current Upsell $]]&gt;=100,"Medium",Sales[[#This Row],[Current Upsell $]]&lt;100,"Low")</f>
        <v xml:space="preserve"> </v>
      </c>
      <c r="R1961" t="str">
        <f>IF(Sales[[#This Row],[Current Upsell $]]&gt;0,_xlfn.TEXTJOIN(" ",FALSE,Sales[[#This Row],[Subscription Type]],Sales[[#This Row],[Upsell Priority]],TEXT(Sales[[#This Row],[Current Upsell $]],"$#")),"")</f>
        <v/>
      </c>
    </row>
    <row r="1962" spans="1:18" x14ac:dyDescent="0.25">
      <c r="A1962">
        <v>100094</v>
      </c>
      <c r="B1962" t="s">
        <v>3</v>
      </c>
      <c r="F1962">
        <v>0</v>
      </c>
      <c r="G1962">
        <v>5</v>
      </c>
      <c r="H1962" s="1">
        <v>44044</v>
      </c>
      <c r="I1962" s="1">
        <v>44287</v>
      </c>
      <c r="J1962">
        <v>8</v>
      </c>
      <c r="K1962">
        <v>2</v>
      </c>
      <c r="L1962" s="1">
        <v>44044</v>
      </c>
      <c r="M1962">
        <v>0</v>
      </c>
      <c r="N1962" s="11">
        <f>_xlfn.SWITCH(Sales[[#This Row],[Subscription Type]],"Basic",10,"Premium",10,"Business",25,"Enterprise",27)</f>
        <v>10</v>
      </c>
      <c r="O1962">
        <f>IF(Sales[[#This Row],[Number of Users]]-Sales[[#This Row],[Licenses Bought]]&lt;0,0,Sales[[#This Row],[Number of Users]]-Sales[[#This Row],[Licenses Bought]])</f>
        <v>5</v>
      </c>
      <c r="P1962" s="3">
        <f>IF(Sales[[#This Row],[Sales Month]]=MAX(Sales[Sales Month]),Sales[[#This Row],[Upsell $ Per Non-Paying User]]*Sales[[#This Row],[Non-Paying Users]],0)</f>
        <v>0</v>
      </c>
      <c r="Q1962" t="str">
        <f>_xlfn.IFS(Sales[[#This Row],[Current Upsell $]]=0," ",Sales[[#This Row],[Current Upsell $]]&gt;=400,"High",Sales[[#This Row],[Current Upsell $]]&gt;=100,"Medium",Sales[[#This Row],[Current Upsell $]]&lt;100,"Low")</f>
        <v xml:space="preserve"> </v>
      </c>
      <c r="R1962" t="str">
        <f>IF(Sales[[#This Row],[Current Upsell $]]&gt;0,_xlfn.TEXTJOIN(" ",FALSE,Sales[[#This Row],[Subscription Type]],Sales[[#This Row],[Upsell Priority]],TEXT(Sales[[#This Row],[Current Upsell $]],"$#")),"")</f>
        <v/>
      </c>
    </row>
    <row r="1963" spans="1:18" x14ac:dyDescent="0.25">
      <c r="A1963">
        <v>100095</v>
      </c>
      <c r="B1963" t="s">
        <v>3</v>
      </c>
      <c r="F1963">
        <v>0</v>
      </c>
      <c r="G1963">
        <v>5</v>
      </c>
      <c r="H1963" s="1">
        <v>44044</v>
      </c>
      <c r="I1963" s="1">
        <v>44197</v>
      </c>
      <c r="J1963">
        <v>5</v>
      </c>
      <c r="K1963">
        <v>5</v>
      </c>
      <c r="L1963" s="1">
        <v>44044</v>
      </c>
      <c r="M1963">
        <v>0</v>
      </c>
      <c r="N1963" s="11">
        <f>_xlfn.SWITCH(Sales[[#This Row],[Subscription Type]],"Basic",10,"Premium",10,"Business",25,"Enterprise",27)</f>
        <v>10</v>
      </c>
      <c r="O1963">
        <f>IF(Sales[[#This Row],[Number of Users]]-Sales[[#This Row],[Licenses Bought]]&lt;0,0,Sales[[#This Row],[Number of Users]]-Sales[[#This Row],[Licenses Bought]])</f>
        <v>5</v>
      </c>
      <c r="P1963" s="3">
        <f>IF(Sales[[#This Row],[Sales Month]]=MAX(Sales[Sales Month]),Sales[[#This Row],[Upsell $ Per Non-Paying User]]*Sales[[#This Row],[Non-Paying Users]],0)</f>
        <v>0</v>
      </c>
      <c r="Q1963" t="str">
        <f>_xlfn.IFS(Sales[[#This Row],[Current Upsell $]]=0," ",Sales[[#This Row],[Current Upsell $]]&gt;=400,"High",Sales[[#This Row],[Current Upsell $]]&gt;=100,"Medium",Sales[[#This Row],[Current Upsell $]]&lt;100,"Low")</f>
        <v xml:space="preserve"> </v>
      </c>
      <c r="R1963" t="str">
        <f>IF(Sales[[#This Row],[Current Upsell $]]&gt;0,_xlfn.TEXTJOIN(" ",FALSE,Sales[[#This Row],[Subscription Type]],Sales[[#This Row],[Upsell Priority]],TEXT(Sales[[#This Row],[Current Upsell $]],"$#")),"")</f>
        <v/>
      </c>
    </row>
    <row r="1964" spans="1:18" x14ac:dyDescent="0.25">
      <c r="A1964">
        <v>100096</v>
      </c>
      <c r="B1964" t="s">
        <v>3</v>
      </c>
      <c r="D1964" s="1"/>
      <c r="E1964" s="1"/>
      <c r="F1964">
        <v>0</v>
      </c>
      <c r="G1964">
        <v>4</v>
      </c>
      <c r="H1964" s="1">
        <v>44044</v>
      </c>
      <c r="I1964" s="1">
        <v>44378</v>
      </c>
      <c r="J1964">
        <v>11</v>
      </c>
      <c r="K1964">
        <v>0</v>
      </c>
      <c r="L1964" s="1">
        <v>44044</v>
      </c>
      <c r="M1964">
        <v>0</v>
      </c>
      <c r="N1964" s="11">
        <f>_xlfn.SWITCH(Sales[[#This Row],[Subscription Type]],"Basic",10,"Premium",10,"Business",25,"Enterprise",27)</f>
        <v>10</v>
      </c>
      <c r="O1964">
        <f>IF(Sales[[#This Row],[Number of Users]]-Sales[[#This Row],[Licenses Bought]]&lt;0,0,Sales[[#This Row],[Number of Users]]-Sales[[#This Row],[Licenses Bought]])</f>
        <v>4</v>
      </c>
      <c r="P1964" s="3">
        <f>IF(Sales[[#This Row],[Sales Month]]=MAX(Sales[Sales Month]),Sales[[#This Row],[Upsell $ Per Non-Paying User]]*Sales[[#This Row],[Non-Paying Users]],0)</f>
        <v>0</v>
      </c>
      <c r="Q1964" t="str">
        <f>_xlfn.IFS(Sales[[#This Row],[Current Upsell $]]=0," ",Sales[[#This Row],[Current Upsell $]]&gt;=400,"High",Sales[[#This Row],[Current Upsell $]]&gt;=100,"Medium",Sales[[#This Row],[Current Upsell $]]&lt;100,"Low")</f>
        <v xml:space="preserve"> </v>
      </c>
      <c r="R1964" t="str">
        <f>IF(Sales[[#This Row],[Current Upsell $]]&gt;0,_xlfn.TEXTJOIN(" ",FALSE,Sales[[#This Row],[Subscription Type]],Sales[[#This Row],[Upsell Priority]],TEXT(Sales[[#This Row],[Current Upsell $]],"$#")),"")</f>
        <v/>
      </c>
    </row>
    <row r="1965" spans="1:18" x14ac:dyDescent="0.25">
      <c r="A1965">
        <v>100097</v>
      </c>
      <c r="B1965" t="s">
        <v>3</v>
      </c>
      <c r="F1965">
        <v>0</v>
      </c>
      <c r="G1965">
        <v>4</v>
      </c>
      <c r="H1965" s="1">
        <v>44044</v>
      </c>
      <c r="I1965" s="1">
        <v>44136</v>
      </c>
      <c r="J1965">
        <v>3</v>
      </c>
      <c r="K1965">
        <v>7</v>
      </c>
      <c r="L1965" s="1">
        <v>44044</v>
      </c>
      <c r="M1965">
        <v>0</v>
      </c>
      <c r="N1965" s="11">
        <f>_xlfn.SWITCH(Sales[[#This Row],[Subscription Type]],"Basic",10,"Premium",10,"Business",25,"Enterprise",27)</f>
        <v>10</v>
      </c>
      <c r="O1965">
        <f>IF(Sales[[#This Row],[Number of Users]]-Sales[[#This Row],[Licenses Bought]]&lt;0,0,Sales[[#This Row],[Number of Users]]-Sales[[#This Row],[Licenses Bought]])</f>
        <v>4</v>
      </c>
      <c r="P1965" s="3">
        <f>IF(Sales[[#This Row],[Sales Month]]=MAX(Sales[Sales Month]),Sales[[#This Row],[Upsell $ Per Non-Paying User]]*Sales[[#This Row],[Non-Paying Users]],0)</f>
        <v>0</v>
      </c>
      <c r="Q1965" t="str">
        <f>_xlfn.IFS(Sales[[#This Row],[Current Upsell $]]=0," ",Sales[[#This Row],[Current Upsell $]]&gt;=400,"High",Sales[[#This Row],[Current Upsell $]]&gt;=100,"Medium",Sales[[#This Row],[Current Upsell $]]&lt;100,"Low")</f>
        <v xml:space="preserve"> </v>
      </c>
      <c r="R1965" t="str">
        <f>IF(Sales[[#This Row],[Current Upsell $]]&gt;0,_xlfn.TEXTJOIN(" ",FALSE,Sales[[#This Row],[Subscription Type]],Sales[[#This Row],[Upsell Priority]],TEXT(Sales[[#This Row],[Current Upsell $]],"$#")),"")</f>
        <v/>
      </c>
    </row>
    <row r="1966" spans="1:18" x14ac:dyDescent="0.25">
      <c r="A1966">
        <v>100098</v>
      </c>
      <c r="B1966" t="s">
        <v>3</v>
      </c>
      <c r="F1966">
        <v>0</v>
      </c>
      <c r="G1966">
        <v>3</v>
      </c>
      <c r="H1966" s="1">
        <v>44044</v>
      </c>
      <c r="I1966" s="1">
        <v>44197</v>
      </c>
      <c r="J1966">
        <v>5</v>
      </c>
      <c r="K1966">
        <v>5</v>
      </c>
      <c r="L1966" s="1">
        <v>44044</v>
      </c>
      <c r="M1966">
        <v>0</v>
      </c>
      <c r="N1966" s="11">
        <f>_xlfn.SWITCH(Sales[[#This Row],[Subscription Type]],"Basic",10,"Premium",10,"Business",25,"Enterprise",27)</f>
        <v>10</v>
      </c>
      <c r="O1966">
        <f>IF(Sales[[#This Row],[Number of Users]]-Sales[[#This Row],[Licenses Bought]]&lt;0,0,Sales[[#This Row],[Number of Users]]-Sales[[#This Row],[Licenses Bought]])</f>
        <v>3</v>
      </c>
      <c r="P1966" s="3">
        <f>IF(Sales[[#This Row],[Sales Month]]=MAX(Sales[Sales Month]),Sales[[#This Row],[Upsell $ Per Non-Paying User]]*Sales[[#This Row],[Non-Paying Users]],0)</f>
        <v>0</v>
      </c>
      <c r="Q1966" t="str">
        <f>_xlfn.IFS(Sales[[#This Row],[Current Upsell $]]=0," ",Sales[[#This Row],[Current Upsell $]]&gt;=400,"High",Sales[[#This Row],[Current Upsell $]]&gt;=100,"Medium",Sales[[#This Row],[Current Upsell $]]&lt;100,"Low")</f>
        <v xml:space="preserve"> </v>
      </c>
      <c r="R1966" t="str">
        <f>IF(Sales[[#This Row],[Current Upsell $]]&gt;0,_xlfn.TEXTJOIN(" ",FALSE,Sales[[#This Row],[Subscription Type]],Sales[[#This Row],[Upsell Priority]],TEXT(Sales[[#This Row],[Current Upsell $]],"$#")),"")</f>
        <v/>
      </c>
    </row>
    <row r="1967" spans="1:18" x14ac:dyDescent="0.25">
      <c r="A1967">
        <v>100099</v>
      </c>
      <c r="B1967" t="s">
        <v>3</v>
      </c>
      <c r="F1967">
        <v>0</v>
      </c>
      <c r="G1967">
        <v>3</v>
      </c>
      <c r="H1967" s="1">
        <v>44044</v>
      </c>
      <c r="I1967" s="1">
        <v>44105</v>
      </c>
      <c r="J1967">
        <v>2</v>
      </c>
      <c r="K1967">
        <v>8</v>
      </c>
      <c r="L1967" s="1">
        <v>44044</v>
      </c>
      <c r="M1967">
        <v>0</v>
      </c>
      <c r="N1967" s="11">
        <f>_xlfn.SWITCH(Sales[[#This Row],[Subscription Type]],"Basic",10,"Premium",10,"Business",25,"Enterprise",27)</f>
        <v>10</v>
      </c>
      <c r="O1967">
        <f>IF(Sales[[#This Row],[Number of Users]]-Sales[[#This Row],[Licenses Bought]]&lt;0,0,Sales[[#This Row],[Number of Users]]-Sales[[#This Row],[Licenses Bought]])</f>
        <v>3</v>
      </c>
      <c r="P1967" s="3">
        <f>IF(Sales[[#This Row],[Sales Month]]=MAX(Sales[Sales Month]),Sales[[#This Row],[Upsell $ Per Non-Paying User]]*Sales[[#This Row],[Non-Paying Users]],0)</f>
        <v>0</v>
      </c>
      <c r="Q1967" t="str">
        <f>_xlfn.IFS(Sales[[#This Row],[Current Upsell $]]=0," ",Sales[[#This Row],[Current Upsell $]]&gt;=400,"High",Sales[[#This Row],[Current Upsell $]]&gt;=100,"Medium",Sales[[#This Row],[Current Upsell $]]&lt;100,"Low")</f>
        <v xml:space="preserve"> </v>
      </c>
      <c r="R1967" t="str">
        <f>IF(Sales[[#This Row],[Current Upsell $]]&gt;0,_xlfn.TEXTJOIN(" ",FALSE,Sales[[#This Row],[Subscription Type]],Sales[[#This Row],[Upsell Priority]],TEXT(Sales[[#This Row],[Current Upsell $]],"$#")),"")</f>
        <v/>
      </c>
    </row>
    <row r="1968" spans="1:18" x14ac:dyDescent="0.25">
      <c r="A1968">
        <v>100100</v>
      </c>
      <c r="B1968" t="s">
        <v>3</v>
      </c>
      <c r="F1968">
        <v>0</v>
      </c>
      <c r="G1968">
        <v>3</v>
      </c>
      <c r="H1968" s="1">
        <v>44044</v>
      </c>
      <c r="I1968" s="1">
        <v>44256</v>
      </c>
      <c r="J1968">
        <v>7</v>
      </c>
      <c r="K1968">
        <v>3</v>
      </c>
      <c r="L1968" s="1">
        <v>44044</v>
      </c>
      <c r="M1968">
        <v>0</v>
      </c>
      <c r="N1968" s="11">
        <f>_xlfn.SWITCH(Sales[[#This Row],[Subscription Type]],"Basic",10,"Premium",10,"Business",25,"Enterprise",27)</f>
        <v>10</v>
      </c>
      <c r="O1968">
        <f>IF(Sales[[#This Row],[Number of Users]]-Sales[[#This Row],[Licenses Bought]]&lt;0,0,Sales[[#This Row],[Number of Users]]-Sales[[#This Row],[Licenses Bought]])</f>
        <v>3</v>
      </c>
      <c r="P1968" s="3">
        <f>IF(Sales[[#This Row],[Sales Month]]=MAX(Sales[Sales Month]),Sales[[#This Row],[Upsell $ Per Non-Paying User]]*Sales[[#This Row],[Non-Paying Users]],0)</f>
        <v>0</v>
      </c>
      <c r="Q1968" t="str">
        <f>_xlfn.IFS(Sales[[#This Row],[Current Upsell $]]=0," ",Sales[[#This Row],[Current Upsell $]]&gt;=400,"High",Sales[[#This Row],[Current Upsell $]]&gt;=100,"Medium",Sales[[#This Row],[Current Upsell $]]&lt;100,"Low")</f>
        <v xml:space="preserve"> </v>
      </c>
      <c r="R1968" t="str">
        <f>IF(Sales[[#This Row],[Current Upsell $]]&gt;0,_xlfn.TEXTJOIN(" ",FALSE,Sales[[#This Row],[Subscription Type]],Sales[[#This Row],[Upsell Priority]],TEXT(Sales[[#This Row],[Current Upsell $]],"$#")),"")</f>
        <v/>
      </c>
    </row>
    <row r="1969" spans="1:18" x14ac:dyDescent="0.25">
      <c r="A1969">
        <v>100101</v>
      </c>
      <c r="B1969" t="s">
        <v>3</v>
      </c>
      <c r="F1969">
        <v>0</v>
      </c>
      <c r="G1969">
        <v>2</v>
      </c>
      <c r="H1969" s="1">
        <v>44044</v>
      </c>
      <c r="I1969" s="1">
        <v>44105</v>
      </c>
      <c r="J1969">
        <v>2</v>
      </c>
      <c r="K1969">
        <v>8</v>
      </c>
      <c r="L1969" s="1">
        <v>44044</v>
      </c>
      <c r="M1969">
        <v>0</v>
      </c>
      <c r="N1969" s="11">
        <f>_xlfn.SWITCH(Sales[[#This Row],[Subscription Type]],"Basic",10,"Premium",10,"Business",25,"Enterprise",27)</f>
        <v>10</v>
      </c>
      <c r="O1969">
        <f>IF(Sales[[#This Row],[Number of Users]]-Sales[[#This Row],[Licenses Bought]]&lt;0,0,Sales[[#This Row],[Number of Users]]-Sales[[#This Row],[Licenses Bought]])</f>
        <v>2</v>
      </c>
      <c r="P1969" s="3">
        <f>IF(Sales[[#This Row],[Sales Month]]=MAX(Sales[Sales Month]),Sales[[#This Row],[Upsell $ Per Non-Paying User]]*Sales[[#This Row],[Non-Paying Users]],0)</f>
        <v>0</v>
      </c>
      <c r="Q1969" t="str">
        <f>_xlfn.IFS(Sales[[#This Row],[Current Upsell $]]=0," ",Sales[[#This Row],[Current Upsell $]]&gt;=400,"High",Sales[[#This Row],[Current Upsell $]]&gt;=100,"Medium",Sales[[#This Row],[Current Upsell $]]&lt;100,"Low")</f>
        <v xml:space="preserve"> </v>
      </c>
      <c r="R1969" t="str">
        <f>IF(Sales[[#This Row],[Current Upsell $]]&gt;0,_xlfn.TEXTJOIN(" ",FALSE,Sales[[#This Row],[Subscription Type]],Sales[[#This Row],[Upsell Priority]],TEXT(Sales[[#This Row],[Current Upsell $]],"$#")),"")</f>
        <v/>
      </c>
    </row>
    <row r="1970" spans="1:18" x14ac:dyDescent="0.25">
      <c r="A1970">
        <v>100102</v>
      </c>
      <c r="B1970" t="s">
        <v>3</v>
      </c>
      <c r="F1970">
        <v>0</v>
      </c>
      <c r="G1970">
        <v>2</v>
      </c>
      <c r="H1970" s="1">
        <v>44044</v>
      </c>
      <c r="I1970" s="1">
        <v>44105</v>
      </c>
      <c r="J1970">
        <v>2</v>
      </c>
      <c r="K1970">
        <v>8</v>
      </c>
      <c r="L1970" s="1">
        <v>44044</v>
      </c>
      <c r="M1970">
        <v>0</v>
      </c>
      <c r="N1970" s="11">
        <f>_xlfn.SWITCH(Sales[[#This Row],[Subscription Type]],"Basic",10,"Premium",10,"Business",25,"Enterprise",27)</f>
        <v>10</v>
      </c>
      <c r="O1970">
        <f>IF(Sales[[#This Row],[Number of Users]]-Sales[[#This Row],[Licenses Bought]]&lt;0,0,Sales[[#This Row],[Number of Users]]-Sales[[#This Row],[Licenses Bought]])</f>
        <v>2</v>
      </c>
      <c r="P1970" s="3">
        <f>IF(Sales[[#This Row],[Sales Month]]=MAX(Sales[Sales Month]),Sales[[#This Row],[Upsell $ Per Non-Paying User]]*Sales[[#This Row],[Non-Paying Users]],0)</f>
        <v>0</v>
      </c>
      <c r="Q1970" t="str">
        <f>_xlfn.IFS(Sales[[#This Row],[Current Upsell $]]=0," ",Sales[[#This Row],[Current Upsell $]]&gt;=400,"High",Sales[[#This Row],[Current Upsell $]]&gt;=100,"Medium",Sales[[#This Row],[Current Upsell $]]&lt;100,"Low")</f>
        <v xml:space="preserve"> </v>
      </c>
      <c r="R1970" t="str">
        <f>IF(Sales[[#This Row],[Current Upsell $]]&gt;0,_xlfn.TEXTJOIN(" ",FALSE,Sales[[#This Row],[Subscription Type]],Sales[[#This Row],[Upsell Priority]],TEXT(Sales[[#This Row],[Current Upsell $]],"$#")),"")</f>
        <v/>
      </c>
    </row>
    <row r="1971" spans="1:18" x14ac:dyDescent="0.25">
      <c r="A1971">
        <v>100103</v>
      </c>
      <c r="B1971" t="s">
        <v>3</v>
      </c>
      <c r="F1971">
        <v>0</v>
      </c>
      <c r="G1971">
        <v>2</v>
      </c>
      <c r="H1971" s="1">
        <v>44044</v>
      </c>
      <c r="I1971" s="1">
        <v>44256</v>
      </c>
      <c r="J1971">
        <v>7</v>
      </c>
      <c r="K1971">
        <v>3</v>
      </c>
      <c r="L1971" s="1">
        <v>44044</v>
      </c>
      <c r="M1971">
        <v>0</v>
      </c>
      <c r="N1971" s="11">
        <f>_xlfn.SWITCH(Sales[[#This Row],[Subscription Type]],"Basic",10,"Premium",10,"Business",25,"Enterprise",27)</f>
        <v>10</v>
      </c>
      <c r="O1971">
        <f>IF(Sales[[#This Row],[Number of Users]]-Sales[[#This Row],[Licenses Bought]]&lt;0,0,Sales[[#This Row],[Number of Users]]-Sales[[#This Row],[Licenses Bought]])</f>
        <v>2</v>
      </c>
      <c r="P1971" s="3">
        <f>IF(Sales[[#This Row],[Sales Month]]=MAX(Sales[Sales Month]),Sales[[#This Row],[Upsell $ Per Non-Paying User]]*Sales[[#This Row],[Non-Paying Users]],0)</f>
        <v>0</v>
      </c>
      <c r="Q1971" t="str">
        <f>_xlfn.IFS(Sales[[#This Row],[Current Upsell $]]=0," ",Sales[[#This Row],[Current Upsell $]]&gt;=400,"High",Sales[[#This Row],[Current Upsell $]]&gt;=100,"Medium",Sales[[#This Row],[Current Upsell $]]&lt;100,"Low")</f>
        <v xml:space="preserve"> </v>
      </c>
      <c r="R1971" t="str">
        <f>IF(Sales[[#This Row],[Current Upsell $]]&gt;0,_xlfn.TEXTJOIN(" ",FALSE,Sales[[#This Row],[Subscription Type]],Sales[[#This Row],[Upsell Priority]],TEXT(Sales[[#This Row],[Current Upsell $]],"$#")),"")</f>
        <v/>
      </c>
    </row>
    <row r="1972" spans="1:18" x14ac:dyDescent="0.25">
      <c r="A1972">
        <v>100104</v>
      </c>
      <c r="B1972" t="s">
        <v>3</v>
      </c>
      <c r="F1972">
        <v>0</v>
      </c>
      <c r="G1972">
        <v>2</v>
      </c>
      <c r="H1972" s="1">
        <v>44044</v>
      </c>
      <c r="I1972" s="1">
        <v>44075</v>
      </c>
      <c r="J1972">
        <v>1</v>
      </c>
      <c r="K1972">
        <v>9</v>
      </c>
      <c r="L1972" s="1">
        <v>44044</v>
      </c>
      <c r="M1972">
        <v>0</v>
      </c>
      <c r="N1972" s="11">
        <f>_xlfn.SWITCH(Sales[[#This Row],[Subscription Type]],"Basic",10,"Premium",10,"Business",25,"Enterprise",27)</f>
        <v>10</v>
      </c>
      <c r="O1972">
        <f>IF(Sales[[#This Row],[Number of Users]]-Sales[[#This Row],[Licenses Bought]]&lt;0,0,Sales[[#This Row],[Number of Users]]-Sales[[#This Row],[Licenses Bought]])</f>
        <v>2</v>
      </c>
      <c r="P1972" s="3">
        <f>IF(Sales[[#This Row],[Sales Month]]=MAX(Sales[Sales Month]),Sales[[#This Row],[Upsell $ Per Non-Paying User]]*Sales[[#This Row],[Non-Paying Users]],0)</f>
        <v>0</v>
      </c>
      <c r="Q1972" t="str">
        <f>_xlfn.IFS(Sales[[#This Row],[Current Upsell $]]=0," ",Sales[[#This Row],[Current Upsell $]]&gt;=400,"High",Sales[[#This Row],[Current Upsell $]]&gt;=100,"Medium",Sales[[#This Row],[Current Upsell $]]&lt;100,"Low")</f>
        <v xml:space="preserve"> </v>
      </c>
      <c r="R1972" t="str">
        <f>IF(Sales[[#This Row],[Current Upsell $]]&gt;0,_xlfn.TEXTJOIN(" ",FALSE,Sales[[#This Row],[Subscription Type]],Sales[[#This Row],[Upsell Priority]],TEXT(Sales[[#This Row],[Current Upsell $]],"$#")),"")</f>
        <v/>
      </c>
    </row>
    <row r="1973" spans="1:18" x14ac:dyDescent="0.25">
      <c r="A1973">
        <v>100105</v>
      </c>
      <c r="B1973" t="s">
        <v>3</v>
      </c>
      <c r="F1973">
        <v>0</v>
      </c>
      <c r="G1973">
        <v>2</v>
      </c>
      <c r="H1973" s="1">
        <v>44044</v>
      </c>
      <c r="I1973" s="1">
        <v>44166</v>
      </c>
      <c r="J1973">
        <v>4</v>
      </c>
      <c r="K1973">
        <v>6</v>
      </c>
      <c r="L1973" s="1">
        <v>44044</v>
      </c>
      <c r="M1973">
        <v>0</v>
      </c>
      <c r="N1973" s="11">
        <f>_xlfn.SWITCH(Sales[[#This Row],[Subscription Type]],"Basic",10,"Premium",10,"Business",25,"Enterprise",27)</f>
        <v>10</v>
      </c>
      <c r="O1973">
        <f>IF(Sales[[#This Row],[Number of Users]]-Sales[[#This Row],[Licenses Bought]]&lt;0,0,Sales[[#This Row],[Number of Users]]-Sales[[#This Row],[Licenses Bought]])</f>
        <v>2</v>
      </c>
      <c r="P1973" s="3">
        <f>IF(Sales[[#This Row],[Sales Month]]=MAX(Sales[Sales Month]),Sales[[#This Row],[Upsell $ Per Non-Paying User]]*Sales[[#This Row],[Non-Paying Users]],0)</f>
        <v>0</v>
      </c>
      <c r="Q1973" t="str">
        <f>_xlfn.IFS(Sales[[#This Row],[Current Upsell $]]=0," ",Sales[[#This Row],[Current Upsell $]]&gt;=400,"High",Sales[[#This Row],[Current Upsell $]]&gt;=100,"Medium",Sales[[#This Row],[Current Upsell $]]&lt;100,"Low")</f>
        <v xml:space="preserve"> </v>
      </c>
      <c r="R1973" t="str">
        <f>IF(Sales[[#This Row],[Current Upsell $]]&gt;0,_xlfn.TEXTJOIN(" ",FALSE,Sales[[#This Row],[Subscription Type]],Sales[[#This Row],[Upsell Priority]],TEXT(Sales[[#This Row],[Current Upsell $]],"$#")),"")</f>
        <v/>
      </c>
    </row>
    <row r="1974" spans="1:18" x14ac:dyDescent="0.25">
      <c r="A1974">
        <v>100106</v>
      </c>
      <c r="B1974" t="s">
        <v>3</v>
      </c>
      <c r="F1974">
        <v>0</v>
      </c>
      <c r="G1974">
        <v>2</v>
      </c>
      <c r="H1974" s="1">
        <v>44044</v>
      </c>
      <c r="I1974" s="1">
        <v>44228</v>
      </c>
      <c r="J1974">
        <v>6</v>
      </c>
      <c r="K1974">
        <v>4</v>
      </c>
      <c r="L1974" s="1">
        <v>44044</v>
      </c>
      <c r="M1974">
        <v>0</v>
      </c>
      <c r="N1974" s="11">
        <f>_xlfn.SWITCH(Sales[[#This Row],[Subscription Type]],"Basic",10,"Premium",10,"Business",25,"Enterprise",27)</f>
        <v>10</v>
      </c>
      <c r="O1974">
        <f>IF(Sales[[#This Row],[Number of Users]]-Sales[[#This Row],[Licenses Bought]]&lt;0,0,Sales[[#This Row],[Number of Users]]-Sales[[#This Row],[Licenses Bought]])</f>
        <v>2</v>
      </c>
      <c r="P1974" s="3">
        <f>IF(Sales[[#This Row],[Sales Month]]=MAX(Sales[Sales Month]),Sales[[#This Row],[Upsell $ Per Non-Paying User]]*Sales[[#This Row],[Non-Paying Users]],0)</f>
        <v>0</v>
      </c>
      <c r="Q1974" t="str">
        <f>_xlfn.IFS(Sales[[#This Row],[Current Upsell $]]=0," ",Sales[[#This Row],[Current Upsell $]]&gt;=400,"High",Sales[[#This Row],[Current Upsell $]]&gt;=100,"Medium",Sales[[#This Row],[Current Upsell $]]&lt;100,"Low")</f>
        <v xml:space="preserve"> </v>
      </c>
      <c r="R1974" t="str">
        <f>IF(Sales[[#This Row],[Current Upsell $]]&gt;0,_xlfn.TEXTJOIN(" ",FALSE,Sales[[#This Row],[Subscription Type]],Sales[[#This Row],[Upsell Priority]],TEXT(Sales[[#This Row],[Current Upsell $]],"$#")),"")</f>
        <v/>
      </c>
    </row>
    <row r="1975" spans="1:18" x14ac:dyDescent="0.25">
      <c r="A1975">
        <v>100107</v>
      </c>
      <c r="B1975" t="s">
        <v>3</v>
      </c>
      <c r="F1975">
        <v>0</v>
      </c>
      <c r="G1975">
        <v>2</v>
      </c>
      <c r="H1975" s="1">
        <v>44044</v>
      </c>
      <c r="I1975" s="1">
        <v>44105</v>
      </c>
      <c r="J1975">
        <v>2</v>
      </c>
      <c r="K1975">
        <v>8</v>
      </c>
      <c r="L1975" s="1">
        <v>44044</v>
      </c>
      <c r="M1975">
        <v>0</v>
      </c>
      <c r="N1975" s="11">
        <f>_xlfn.SWITCH(Sales[[#This Row],[Subscription Type]],"Basic",10,"Premium",10,"Business",25,"Enterprise",27)</f>
        <v>10</v>
      </c>
      <c r="O1975">
        <f>IF(Sales[[#This Row],[Number of Users]]-Sales[[#This Row],[Licenses Bought]]&lt;0,0,Sales[[#This Row],[Number of Users]]-Sales[[#This Row],[Licenses Bought]])</f>
        <v>2</v>
      </c>
      <c r="P1975" s="3">
        <f>IF(Sales[[#This Row],[Sales Month]]=MAX(Sales[Sales Month]),Sales[[#This Row],[Upsell $ Per Non-Paying User]]*Sales[[#This Row],[Non-Paying Users]],0)</f>
        <v>0</v>
      </c>
      <c r="Q1975" t="str">
        <f>_xlfn.IFS(Sales[[#This Row],[Current Upsell $]]=0," ",Sales[[#This Row],[Current Upsell $]]&gt;=400,"High",Sales[[#This Row],[Current Upsell $]]&gt;=100,"Medium",Sales[[#This Row],[Current Upsell $]]&lt;100,"Low")</f>
        <v xml:space="preserve"> </v>
      </c>
      <c r="R1975" t="str">
        <f>IF(Sales[[#This Row],[Current Upsell $]]&gt;0,_xlfn.TEXTJOIN(" ",FALSE,Sales[[#This Row],[Subscription Type]],Sales[[#This Row],[Upsell Priority]],TEXT(Sales[[#This Row],[Current Upsell $]],"$#")),"")</f>
        <v/>
      </c>
    </row>
    <row r="1976" spans="1:18" x14ac:dyDescent="0.25">
      <c r="A1976">
        <v>100108</v>
      </c>
      <c r="B1976" t="s">
        <v>3</v>
      </c>
      <c r="D1976" s="1"/>
      <c r="E1976" s="1"/>
      <c r="F1976">
        <v>0</v>
      </c>
      <c r="G1976">
        <v>2</v>
      </c>
      <c r="H1976" s="1">
        <v>44044</v>
      </c>
      <c r="I1976" s="1">
        <v>44378</v>
      </c>
      <c r="J1976">
        <v>11</v>
      </c>
      <c r="K1976">
        <v>0</v>
      </c>
      <c r="L1976" s="1">
        <v>44044</v>
      </c>
      <c r="M1976">
        <v>0</v>
      </c>
      <c r="N1976" s="11">
        <f>_xlfn.SWITCH(Sales[[#This Row],[Subscription Type]],"Basic",10,"Premium",10,"Business",25,"Enterprise",27)</f>
        <v>10</v>
      </c>
      <c r="O1976">
        <f>IF(Sales[[#This Row],[Number of Users]]-Sales[[#This Row],[Licenses Bought]]&lt;0,0,Sales[[#This Row],[Number of Users]]-Sales[[#This Row],[Licenses Bought]])</f>
        <v>2</v>
      </c>
      <c r="P1976" s="3">
        <f>IF(Sales[[#This Row],[Sales Month]]=MAX(Sales[Sales Month]),Sales[[#This Row],[Upsell $ Per Non-Paying User]]*Sales[[#This Row],[Non-Paying Users]],0)</f>
        <v>0</v>
      </c>
      <c r="Q1976" t="str">
        <f>_xlfn.IFS(Sales[[#This Row],[Current Upsell $]]=0," ",Sales[[#This Row],[Current Upsell $]]&gt;=400,"High",Sales[[#This Row],[Current Upsell $]]&gt;=100,"Medium",Sales[[#This Row],[Current Upsell $]]&lt;100,"Low")</f>
        <v xml:space="preserve"> </v>
      </c>
      <c r="R1976" t="str">
        <f>IF(Sales[[#This Row],[Current Upsell $]]&gt;0,_xlfn.TEXTJOIN(" ",FALSE,Sales[[#This Row],[Subscription Type]],Sales[[#This Row],[Upsell Priority]],TEXT(Sales[[#This Row],[Current Upsell $]],"$#")),"")</f>
        <v/>
      </c>
    </row>
    <row r="1977" spans="1:18" x14ac:dyDescent="0.25">
      <c r="A1977">
        <v>100109</v>
      </c>
      <c r="B1977" t="s">
        <v>3</v>
      </c>
      <c r="D1977" s="1"/>
      <c r="E1977" s="1"/>
      <c r="F1977">
        <v>0</v>
      </c>
      <c r="G1977">
        <v>2</v>
      </c>
      <c r="H1977" s="1">
        <v>44044</v>
      </c>
      <c r="I1977" s="1">
        <v>44378</v>
      </c>
      <c r="J1977">
        <v>11</v>
      </c>
      <c r="K1977">
        <v>0</v>
      </c>
      <c r="L1977" s="1">
        <v>44044</v>
      </c>
      <c r="M1977">
        <v>0</v>
      </c>
      <c r="N1977" s="11">
        <f>_xlfn.SWITCH(Sales[[#This Row],[Subscription Type]],"Basic",10,"Premium",10,"Business",25,"Enterprise",27)</f>
        <v>10</v>
      </c>
      <c r="O1977">
        <f>IF(Sales[[#This Row],[Number of Users]]-Sales[[#This Row],[Licenses Bought]]&lt;0,0,Sales[[#This Row],[Number of Users]]-Sales[[#This Row],[Licenses Bought]])</f>
        <v>2</v>
      </c>
      <c r="P1977" s="3">
        <f>IF(Sales[[#This Row],[Sales Month]]=MAX(Sales[Sales Month]),Sales[[#This Row],[Upsell $ Per Non-Paying User]]*Sales[[#This Row],[Non-Paying Users]],0)</f>
        <v>0</v>
      </c>
      <c r="Q1977" t="str">
        <f>_xlfn.IFS(Sales[[#This Row],[Current Upsell $]]=0," ",Sales[[#This Row],[Current Upsell $]]&gt;=400,"High",Sales[[#This Row],[Current Upsell $]]&gt;=100,"Medium",Sales[[#This Row],[Current Upsell $]]&lt;100,"Low")</f>
        <v xml:space="preserve"> </v>
      </c>
      <c r="R1977" t="str">
        <f>IF(Sales[[#This Row],[Current Upsell $]]&gt;0,_xlfn.TEXTJOIN(" ",FALSE,Sales[[#This Row],[Subscription Type]],Sales[[#This Row],[Upsell Priority]],TEXT(Sales[[#This Row],[Current Upsell $]],"$#")),"")</f>
        <v/>
      </c>
    </row>
    <row r="1978" spans="1:18" x14ac:dyDescent="0.25">
      <c r="A1978">
        <v>100082</v>
      </c>
      <c r="B1978" t="s">
        <v>3</v>
      </c>
      <c r="D1978" s="1"/>
      <c r="E1978" s="1"/>
      <c r="F1978">
        <v>0</v>
      </c>
      <c r="G1978">
        <v>49</v>
      </c>
      <c r="H1978" s="1">
        <v>44044</v>
      </c>
      <c r="I1978" s="1">
        <v>44378</v>
      </c>
      <c r="J1978">
        <v>11</v>
      </c>
      <c r="K1978">
        <v>0</v>
      </c>
      <c r="L1978" s="1">
        <v>44044</v>
      </c>
      <c r="M1978">
        <v>0</v>
      </c>
      <c r="N1978" s="11">
        <f>_xlfn.SWITCH(Sales[[#This Row],[Subscription Type]],"Basic",10,"Premium",10,"Business",25,"Enterprise",27)</f>
        <v>10</v>
      </c>
      <c r="O1978">
        <f>IF(Sales[[#This Row],[Number of Users]]-Sales[[#This Row],[Licenses Bought]]&lt;0,0,Sales[[#This Row],[Number of Users]]-Sales[[#This Row],[Licenses Bought]])</f>
        <v>49</v>
      </c>
      <c r="P1978" s="3">
        <f>IF(Sales[[#This Row],[Sales Month]]=MAX(Sales[Sales Month]),Sales[[#This Row],[Upsell $ Per Non-Paying User]]*Sales[[#This Row],[Non-Paying Users]],0)</f>
        <v>0</v>
      </c>
      <c r="Q1978" t="str">
        <f>_xlfn.IFS(Sales[[#This Row],[Current Upsell $]]=0," ",Sales[[#This Row],[Current Upsell $]]&gt;=400,"High",Sales[[#This Row],[Current Upsell $]]&gt;=100,"Medium",Sales[[#This Row],[Current Upsell $]]&lt;100,"Low")</f>
        <v xml:space="preserve"> </v>
      </c>
      <c r="R1978" t="str">
        <f>IF(Sales[[#This Row],[Current Upsell $]]&gt;0,_xlfn.TEXTJOIN(" ",FALSE,Sales[[#This Row],[Subscription Type]],Sales[[#This Row],[Upsell Priority]],TEXT(Sales[[#This Row],[Current Upsell $]],"$#")),"")</f>
        <v/>
      </c>
    </row>
    <row r="1979" spans="1:18" x14ac:dyDescent="0.25">
      <c r="A1979">
        <v>100057</v>
      </c>
      <c r="B1979" t="s">
        <v>0</v>
      </c>
      <c r="D1979" s="1"/>
      <c r="E1979" s="1"/>
      <c r="F1979">
        <v>23</v>
      </c>
      <c r="G1979">
        <v>65</v>
      </c>
      <c r="H1979" s="1">
        <v>44013</v>
      </c>
      <c r="I1979" s="1">
        <v>44378</v>
      </c>
      <c r="J1979">
        <v>12</v>
      </c>
      <c r="K1979">
        <v>0</v>
      </c>
      <c r="L1979" s="1">
        <v>44044</v>
      </c>
      <c r="M1979">
        <v>230</v>
      </c>
      <c r="N1979" s="11">
        <f>_xlfn.SWITCH(Sales[[#This Row],[Subscription Type]],"Basic",10,"Premium",10,"Business",25,"Enterprise",27)</f>
        <v>10</v>
      </c>
      <c r="O1979">
        <f>IF(Sales[[#This Row],[Number of Users]]-Sales[[#This Row],[Licenses Bought]]&lt;0,0,Sales[[#This Row],[Number of Users]]-Sales[[#This Row],[Licenses Bought]])</f>
        <v>42</v>
      </c>
      <c r="P1979" s="3">
        <f>IF(Sales[[#This Row],[Sales Month]]=MAX(Sales[Sales Month]),Sales[[#This Row],[Upsell $ Per Non-Paying User]]*Sales[[#This Row],[Non-Paying Users]],0)</f>
        <v>0</v>
      </c>
      <c r="Q1979" t="str">
        <f>_xlfn.IFS(Sales[[#This Row],[Current Upsell $]]=0," ",Sales[[#This Row],[Current Upsell $]]&gt;=400,"High",Sales[[#This Row],[Current Upsell $]]&gt;=100,"Medium",Sales[[#This Row],[Current Upsell $]]&lt;100,"Low")</f>
        <v xml:space="preserve"> </v>
      </c>
      <c r="R1979" t="str">
        <f>IF(Sales[[#This Row],[Current Upsell $]]&gt;0,_xlfn.TEXTJOIN(" ",FALSE,Sales[[#This Row],[Subscription Type]],Sales[[#This Row],[Upsell Priority]],TEXT(Sales[[#This Row],[Current Upsell $]],"$#")),"")</f>
        <v/>
      </c>
    </row>
    <row r="1980" spans="1:18" x14ac:dyDescent="0.25">
      <c r="A1980">
        <v>100002</v>
      </c>
      <c r="B1980" t="s">
        <v>3</v>
      </c>
      <c r="F1980">
        <v>0</v>
      </c>
      <c r="G1980">
        <v>1</v>
      </c>
      <c r="H1980" s="1">
        <v>43647</v>
      </c>
      <c r="I1980" s="1">
        <v>44287</v>
      </c>
      <c r="J1980">
        <v>21</v>
      </c>
      <c r="K1980">
        <v>2</v>
      </c>
      <c r="L1980" s="1">
        <v>44013</v>
      </c>
      <c r="M1980">
        <v>0</v>
      </c>
      <c r="N1980" s="11">
        <f>_xlfn.SWITCH(Sales[[#This Row],[Subscription Type]],"Basic",10,"Premium",10,"Business",25,"Enterprise",27)</f>
        <v>10</v>
      </c>
      <c r="O1980">
        <f>IF(Sales[[#This Row],[Number of Users]]-Sales[[#This Row],[Licenses Bought]]&lt;0,0,Sales[[#This Row],[Number of Users]]-Sales[[#This Row],[Licenses Bought]])</f>
        <v>1</v>
      </c>
      <c r="P1980" s="3">
        <f>IF(Sales[[#This Row],[Sales Month]]=MAX(Sales[Sales Month]),Sales[[#This Row],[Upsell $ Per Non-Paying User]]*Sales[[#This Row],[Non-Paying Users]],0)</f>
        <v>0</v>
      </c>
      <c r="Q1980" t="str">
        <f>_xlfn.IFS(Sales[[#This Row],[Current Upsell $]]=0," ",Sales[[#This Row],[Current Upsell $]]&gt;=400,"High",Sales[[#This Row],[Current Upsell $]]&gt;=100,"Medium",Sales[[#This Row],[Current Upsell $]]&lt;100,"Low")</f>
        <v xml:space="preserve"> </v>
      </c>
      <c r="R1980" t="str">
        <f>IF(Sales[[#This Row],[Current Upsell $]]&gt;0,_xlfn.TEXTJOIN(" ",FALSE,Sales[[#This Row],[Subscription Type]],Sales[[#This Row],[Upsell Priority]],TEXT(Sales[[#This Row],[Current Upsell $]],"$#")),"")</f>
        <v/>
      </c>
    </row>
    <row r="1981" spans="1:18" x14ac:dyDescent="0.25">
      <c r="A1981">
        <v>100004</v>
      </c>
      <c r="B1981" t="s">
        <v>3</v>
      </c>
      <c r="F1981">
        <v>0</v>
      </c>
      <c r="G1981">
        <v>7</v>
      </c>
      <c r="H1981" s="1">
        <v>43770</v>
      </c>
      <c r="I1981" s="1">
        <v>44075</v>
      </c>
      <c r="J1981">
        <v>10</v>
      </c>
      <c r="K1981">
        <v>9</v>
      </c>
      <c r="L1981" s="1">
        <v>44013</v>
      </c>
      <c r="M1981">
        <v>0</v>
      </c>
      <c r="N1981" s="11">
        <f>_xlfn.SWITCH(Sales[[#This Row],[Subscription Type]],"Basic",10,"Premium",10,"Business",25,"Enterprise",27)</f>
        <v>10</v>
      </c>
      <c r="O1981">
        <f>IF(Sales[[#This Row],[Number of Users]]-Sales[[#This Row],[Licenses Bought]]&lt;0,0,Sales[[#This Row],[Number of Users]]-Sales[[#This Row],[Licenses Bought]])</f>
        <v>7</v>
      </c>
      <c r="P1981" s="3">
        <f>IF(Sales[[#This Row],[Sales Month]]=MAX(Sales[Sales Month]),Sales[[#This Row],[Upsell $ Per Non-Paying User]]*Sales[[#This Row],[Non-Paying Users]],0)</f>
        <v>0</v>
      </c>
      <c r="Q1981" t="str">
        <f>_xlfn.IFS(Sales[[#This Row],[Current Upsell $]]=0," ",Sales[[#This Row],[Current Upsell $]]&gt;=400,"High",Sales[[#This Row],[Current Upsell $]]&gt;=100,"Medium",Sales[[#This Row],[Current Upsell $]]&lt;100,"Low")</f>
        <v xml:space="preserve"> </v>
      </c>
      <c r="R1981" t="str">
        <f>IF(Sales[[#This Row],[Current Upsell $]]&gt;0,_xlfn.TEXTJOIN(" ",FALSE,Sales[[#This Row],[Subscription Type]],Sales[[#This Row],[Upsell Priority]],TEXT(Sales[[#This Row],[Current Upsell $]],"$#")),"")</f>
        <v/>
      </c>
    </row>
    <row r="1982" spans="1:18" x14ac:dyDescent="0.25">
      <c r="A1982">
        <v>100005</v>
      </c>
      <c r="B1982" t="s">
        <v>1</v>
      </c>
      <c r="D1982" s="1"/>
      <c r="E1982" s="1"/>
      <c r="F1982">
        <v>37</v>
      </c>
      <c r="G1982">
        <v>50</v>
      </c>
      <c r="H1982" s="1">
        <v>43800</v>
      </c>
      <c r="I1982" s="1">
        <v>44378</v>
      </c>
      <c r="J1982">
        <v>19</v>
      </c>
      <c r="K1982">
        <v>0</v>
      </c>
      <c r="L1982" s="1">
        <v>44013</v>
      </c>
      <c r="M1982">
        <v>925</v>
      </c>
      <c r="N1982" s="11">
        <f>_xlfn.SWITCH(Sales[[#This Row],[Subscription Type]],"Basic",10,"Premium",10,"Business",25,"Enterprise",27)</f>
        <v>25</v>
      </c>
      <c r="O1982">
        <f>IF(Sales[[#This Row],[Number of Users]]-Sales[[#This Row],[Licenses Bought]]&lt;0,0,Sales[[#This Row],[Number of Users]]-Sales[[#This Row],[Licenses Bought]])</f>
        <v>13</v>
      </c>
      <c r="P1982" s="3">
        <f>IF(Sales[[#This Row],[Sales Month]]=MAX(Sales[Sales Month]),Sales[[#This Row],[Upsell $ Per Non-Paying User]]*Sales[[#This Row],[Non-Paying Users]],0)</f>
        <v>0</v>
      </c>
      <c r="Q1982" t="str">
        <f>_xlfn.IFS(Sales[[#This Row],[Current Upsell $]]=0," ",Sales[[#This Row],[Current Upsell $]]&gt;=400,"High",Sales[[#This Row],[Current Upsell $]]&gt;=100,"Medium",Sales[[#This Row],[Current Upsell $]]&lt;100,"Low")</f>
        <v xml:space="preserve"> </v>
      </c>
      <c r="R1982" t="str">
        <f>IF(Sales[[#This Row],[Current Upsell $]]&gt;0,_xlfn.TEXTJOIN(" ",FALSE,Sales[[#This Row],[Subscription Type]],Sales[[#This Row],[Upsell Priority]],TEXT(Sales[[#This Row],[Current Upsell $]],"$#")),"")</f>
        <v/>
      </c>
    </row>
    <row r="1983" spans="1:18" x14ac:dyDescent="0.25">
      <c r="A1983">
        <v>100006</v>
      </c>
      <c r="B1983" t="s">
        <v>0</v>
      </c>
      <c r="F1983">
        <v>5</v>
      </c>
      <c r="G1983">
        <v>4</v>
      </c>
      <c r="H1983" s="1">
        <v>43800</v>
      </c>
      <c r="I1983" s="1">
        <v>44287</v>
      </c>
      <c r="J1983">
        <v>16</v>
      </c>
      <c r="K1983">
        <v>2</v>
      </c>
      <c r="L1983" s="1">
        <v>44013</v>
      </c>
      <c r="M1983">
        <v>50</v>
      </c>
      <c r="N1983" s="11">
        <f>_xlfn.SWITCH(Sales[[#This Row],[Subscription Type]],"Basic",10,"Premium",10,"Business",25,"Enterprise",27)</f>
        <v>10</v>
      </c>
      <c r="O1983">
        <f>IF(Sales[[#This Row],[Number of Users]]-Sales[[#This Row],[Licenses Bought]]&lt;0,0,Sales[[#This Row],[Number of Users]]-Sales[[#This Row],[Licenses Bought]])</f>
        <v>0</v>
      </c>
      <c r="P1983" s="3">
        <f>IF(Sales[[#This Row],[Sales Month]]=MAX(Sales[Sales Month]),Sales[[#This Row],[Upsell $ Per Non-Paying User]]*Sales[[#This Row],[Non-Paying Users]],0)</f>
        <v>0</v>
      </c>
      <c r="Q1983" t="str">
        <f>_xlfn.IFS(Sales[[#This Row],[Current Upsell $]]=0," ",Sales[[#This Row],[Current Upsell $]]&gt;=400,"High",Sales[[#This Row],[Current Upsell $]]&gt;=100,"Medium",Sales[[#This Row],[Current Upsell $]]&lt;100,"Low")</f>
        <v xml:space="preserve"> </v>
      </c>
      <c r="R1983" t="str">
        <f>IF(Sales[[#This Row],[Current Upsell $]]&gt;0,_xlfn.TEXTJOIN(" ",FALSE,Sales[[#This Row],[Subscription Type]],Sales[[#This Row],[Upsell Priority]],TEXT(Sales[[#This Row],[Current Upsell $]],"$#")),"")</f>
        <v/>
      </c>
    </row>
    <row r="1984" spans="1:18" x14ac:dyDescent="0.25">
      <c r="A1984">
        <v>100007</v>
      </c>
      <c r="B1984" t="s">
        <v>2</v>
      </c>
      <c r="C1984">
        <v>12</v>
      </c>
      <c r="D1984" s="1">
        <v>44378</v>
      </c>
      <c r="E1984" s="1">
        <v>44742</v>
      </c>
      <c r="F1984">
        <v>600</v>
      </c>
      <c r="G1984">
        <v>646</v>
      </c>
      <c r="H1984" s="1">
        <v>43831</v>
      </c>
      <c r="I1984" s="1">
        <v>44378</v>
      </c>
      <c r="J1984">
        <v>18</v>
      </c>
      <c r="K1984">
        <v>0</v>
      </c>
      <c r="L1984" s="1">
        <v>44013</v>
      </c>
      <c r="M1984">
        <v>18000</v>
      </c>
      <c r="N1984" s="11">
        <f>_xlfn.SWITCH(Sales[[#This Row],[Subscription Type]],"Basic",10,"Premium",10,"Business",25,"Enterprise",27)</f>
        <v>27</v>
      </c>
      <c r="O1984">
        <f>IF(Sales[[#This Row],[Number of Users]]-Sales[[#This Row],[Licenses Bought]]&lt;0,0,Sales[[#This Row],[Number of Users]]-Sales[[#This Row],[Licenses Bought]])</f>
        <v>46</v>
      </c>
      <c r="P1984" s="3">
        <f>IF(Sales[[#This Row],[Sales Month]]=MAX(Sales[Sales Month]),Sales[[#This Row],[Upsell $ Per Non-Paying User]]*Sales[[#This Row],[Non-Paying Users]],0)</f>
        <v>0</v>
      </c>
      <c r="Q1984" t="str">
        <f>_xlfn.IFS(Sales[[#This Row],[Current Upsell $]]=0," ",Sales[[#This Row],[Current Upsell $]]&gt;=400,"High",Sales[[#This Row],[Current Upsell $]]&gt;=100,"Medium",Sales[[#This Row],[Current Upsell $]]&lt;100,"Low")</f>
        <v xml:space="preserve"> </v>
      </c>
      <c r="R1984" t="str">
        <f>IF(Sales[[#This Row],[Current Upsell $]]&gt;0,_xlfn.TEXTJOIN(" ",FALSE,Sales[[#This Row],[Subscription Type]],Sales[[#This Row],[Upsell Priority]],TEXT(Sales[[#This Row],[Current Upsell $]],"$#")),"")</f>
        <v/>
      </c>
    </row>
    <row r="1985" spans="1:18" x14ac:dyDescent="0.25">
      <c r="A1985">
        <v>100038</v>
      </c>
      <c r="B1985" t="s">
        <v>1</v>
      </c>
      <c r="D1985" s="1"/>
      <c r="E1985" s="1"/>
      <c r="F1985">
        <v>18</v>
      </c>
      <c r="G1985">
        <v>65</v>
      </c>
      <c r="H1985" s="1">
        <v>43983</v>
      </c>
      <c r="I1985" s="1">
        <v>44378</v>
      </c>
      <c r="J1985">
        <v>13</v>
      </c>
      <c r="K1985">
        <v>0</v>
      </c>
      <c r="L1985" s="1">
        <v>44013</v>
      </c>
      <c r="M1985">
        <v>450</v>
      </c>
      <c r="N1985" s="11">
        <f>_xlfn.SWITCH(Sales[[#This Row],[Subscription Type]],"Basic",10,"Premium",10,"Business",25,"Enterprise",27)</f>
        <v>25</v>
      </c>
      <c r="O1985">
        <f>IF(Sales[[#This Row],[Number of Users]]-Sales[[#This Row],[Licenses Bought]]&lt;0,0,Sales[[#This Row],[Number of Users]]-Sales[[#This Row],[Licenses Bought]])</f>
        <v>47</v>
      </c>
      <c r="P1985" s="3">
        <f>IF(Sales[[#This Row],[Sales Month]]=MAX(Sales[Sales Month]),Sales[[#This Row],[Upsell $ Per Non-Paying User]]*Sales[[#This Row],[Non-Paying Users]],0)</f>
        <v>0</v>
      </c>
      <c r="Q1985" t="str">
        <f>_xlfn.IFS(Sales[[#This Row],[Current Upsell $]]=0," ",Sales[[#This Row],[Current Upsell $]]&gt;=400,"High",Sales[[#This Row],[Current Upsell $]]&gt;=100,"Medium",Sales[[#This Row],[Current Upsell $]]&lt;100,"Low")</f>
        <v xml:space="preserve"> </v>
      </c>
      <c r="R1985" t="str">
        <f>IF(Sales[[#This Row],[Current Upsell $]]&gt;0,_xlfn.TEXTJOIN(" ",FALSE,Sales[[#This Row],[Subscription Type]],Sales[[#This Row],[Upsell Priority]],TEXT(Sales[[#This Row],[Current Upsell $]],"$#")),"")</f>
        <v/>
      </c>
    </row>
    <row r="1986" spans="1:18" x14ac:dyDescent="0.25">
      <c r="A1986">
        <v>100008</v>
      </c>
      <c r="B1986" t="s">
        <v>0</v>
      </c>
      <c r="D1986" s="1"/>
      <c r="E1986" s="1"/>
      <c r="F1986">
        <v>1</v>
      </c>
      <c r="G1986">
        <v>2</v>
      </c>
      <c r="H1986" s="1">
        <v>43831</v>
      </c>
      <c r="I1986" s="1">
        <v>44378</v>
      </c>
      <c r="J1986">
        <v>18</v>
      </c>
      <c r="K1986">
        <v>0</v>
      </c>
      <c r="L1986" s="1">
        <v>44013</v>
      </c>
      <c r="M1986">
        <v>10</v>
      </c>
      <c r="N1986" s="11">
        <f>_xlfn.SWITCH(Sales[[#This Row],[Subscription Type]],"Basic",10,"Premium",10,"Business",25,"Enterprise",27)</f>
        <v>10</v>
      </c>
      <c r="O1986">
        <f>IF(Sales[[#This Row],[Number of Users]]-Sales[[#This Row],[Licenses Bought]]&lt;0,0,Sales[[#This Row],[Number of Users]]-Sales[[#This Row],[Licenses Bought]])</f>
        <v>1</v>
      </c>
      <c r="P1986" s="3">
        <f>IF(Sales[[#This Row],[Sales Month]]=MAX(Sales[Sales Month]),Sales[[#This Row],[Upsell $ Per Non-Paying User]]*Sales[[#This Row],[Non-Paying Users]],0)</f>
        <v>0</v>
      </c>
      <c r="Q1986" t="str">
        <f>_xlfn.IFS(Sales[[#This Row],[Current Upsell $]]=0," ",Sales[[#This Row],[Current Upsell $]]&gt;=400,"High",Sales[[#This Row],[Current Upsell $]]&gt;=100,"Medium",Sales[[#This Row],[Current Upsell $]]&lt;100,"Low")</f>
        <v xml:space="preserve"> </v>
      </c>
      <c r="R1986" t="str">
        <f>IF(Sales[[#This Row],[Current Upsell $]]&gt;0,_xlfn.TEXTJOIN(" ",FALSE,Sales[[#This Row],[Subscription Type]],Sales[[#This Row],[Upsell Priority]],TEXT(Sales[[#This Row],[Current Upsell $]],"$#")),"")</f>
        <v/>
      </c>
    </row>
    <row r="1987" spans="1:18" x14ac:dyDescent="0.25">
      <c r="A1987">
        <v>100009</v>
      </c>
      <c r="B1987" t="s">
        <v>1</v>
      </c>
      <c r="D1987" s="1"/>
      <c r="E1987" s="1"/>
      <c r="F1987">
        <v>52</v>
      </c>
      <c r="G1987">
        <v>64</v>
      </c>
      <c r="H1987" s="1">
        <v>43862</v>
      </c>
      <c r="I1987" s="1">
        <v>44378</v>
      </c>
      <c r="J1987">
        <v>17</v>
      </c>
      <c r="K1987">
        <v>0</v>
      </c>
      <c r="L1987" s="1">
        <v>44013</v>
      </c>
      <c r="M1987">
        <v>1300</v>
      </c>
      <c r="N1987" s="11">
        <f>_xlfn.SWITCH(Sales[[#This Row],[Subscription Type]],"Basic",10,"Premium",10,"Business",25,"Enterprise",27)</f>
        <v>25</v>
      </c>
      <c r="O1987">
        <f>IF(Sales[[#This Row],[Number of Users]]-Sales[[#This Row],[Licenses Bought]]&lt;0,0,Sales[[#This Row],[Number of Users]]-Sales[[#This Row],[Licenses Bought]])</f>
        <v>12</v>
      </c>
      <c r="P1987" s="3">
        <f>IF(Sales[[#This Row],[Sales Month]]=MAX(Sales[Sales Month]),Sales[[#This Row],[Upsell $ Per Non-Paying User]]*Sales[[#This Row],[Non-Paying Users]],0)</f>
        <v>0</v>
      </c>
      <c r="Q1987" t="str">
        <f>_xlfn.IFS(Sales[[#This Row],[Current Upsell $]]=0," ",Sales[[#This Row],[Current Upsell $]]&gt;=400,"High",Sales[[#This Row],[Current Upsell $]]&gt;=100,"Medium",Sales[[#This Row],[Current Upsell $]]&lt;100,"Low")</f>
        <v xml:space="preserve"> </v>
      </c>
      <c r="R1987" t="str">
        <f>IF(Sales[[#This Row],[Current Upsell $]]&gt;0,_xlfn.TEXTJOIN(" ",FALSE,Sales[[#This Row],[Subscription Type]],Sales[[#This Row],[Upsell Priority]],TEXT(Sales[[#This Row],[Current Upsell $]],"$#")),"")</f>
        <v/>
      </c>
    </row>
    <row r="1988" spans="1:18" x14ac:dyDescent="0.25">
      <c r="A1988">
        <v>100010</v>
      </c>
      <c r="B1988" t="s">
        <v>3</v>
      </c>
      <c r="F1988">
        <v>0</v>
      </c>
      <c r="G1988">
        <v>2</v>
      </c>
      <c r="H1988" s="1">
        <v>43862</v>
      </c>
      <c r="I1988" s="1">
        <v>44075</v>
      </c>
      <c r="J1988">
        <v>7</v>
      </c>
      <c r="K1988">
        <v>9</v>
      </c>
      <c r="L1988" s="1">
        <v>44013</v>
      </c>
      <c r="M1988">
        <v>0</v>
      </c>
      <c r="N1988" s="11">
        <f>_xlfn.SWITCH(Sales[[#This Row],[Subscription Type]],"Basic",10,"Premium",10,"Business",25,"Enterprise",27)</f>
        <v>10</v>
      </c>
      <c r="O1988">
        <f>IF(Sales[[#This Row],[Number of Users]]-Sales[[#This Row],[Licenses Bought]]&lt;0,0,Sales[[#This Row],[Number of Users]]-Sales[[#This Row],[Licenses Bought]])</f>
        <v>2</v>
      </c>
      <c r="P1988" s="3">
        <f>IF(Sales[[#This Row],[Sales Month]]=MAX(Sales[Sales Month]),Sales[[#This Row],[Upsell $ Per Non-Paying User]]*Sales[[#This Row],[Non-Paying Users]],0)</f>
        <v>0</v>
      </c>
      <c r="Q1988" t="str">
        <f>_xlfn.IFS(Sales[[#This Row],[Current Upsell $]]=0," ",Sales[[#This Row],[Current Upsell $]]&gt;=400,"High",Sales[[#This Row],[Current Upsell $]]&gt;=100,"Medium",Sales[[#This Row],[Current Upsell $]]&lt;100,"Low")</f>
        <v xml:space="preserve"> </v>
      </c>
      <c r="R1988" t="str">
        <f>IF(Sales[[#This Row],[Current Upsell $]]&gt;0,_xlfn.TEXTJOIN(" ",FALSE,Sales[[#This Row],[Subscription Type]],Sales[[#This Row],[Upsell Priority]],TEXT(Sales[[#This Row],[Current Upsell $]],"$#")),"")</f>
        <v/>
      </c>
    </row>
    <row r="1989" spans="1:18" x14ac:dyDescent="0.25">
      <c r="A1989">
        <v>100011</v>
      </c>
      <c r="B1989" t="s">
        <v>1</v>
      </c>
      <c r="D1989" s="1"/>
      <c r="E1989" s="1"/>
      <c r="F1989">
        <v>37</v>
      </c>
      <c r="G1989">
        <v>47</v>
      </c>
      <c r="H1989" s="1">
        <v>43891</v>
      </c>
      <c r="I1989" s="1">
        <v>44378</v>
      </c>
      <c r="J1989">
        <v>16</v>
      </c>
      <c r="K1989">
        <v>0</v>
      </c>
      <c r="L1989" s="1">
        <v>44013</v>
      </c>
      <c r="M1989">
        <v>925</v>
      </c>
      <c r="N1989" s="11">
        <f>_xlfn.SWITCH(Sales[[#This Row],[Subscription Type]],"Basic",10,"Premium",10,"Business",25,"Enterprise",27)</f>
        <v>25</v>
      </c>
      <c r="O1989">
        <f>IF(Sales[[#This Row],[Number of Users]]-Sales[[#This Row],[Licenses Bought]]&lt;0,0,Sales[[#This Row],[Number of Users]]-Sales[[#This Row],[Licenses Bought]])</f>
        <v>10</v>
      </c>
      <c r="P1989" s="3">
        <f>IF(Sales[[#This Row],[Sales Month]]=MAX(Sales[Sales Month]),Sales[[#This Row],[Upsell $ Per Non-Paying User]]*Sales[[#This Row],[Non-Paying Users]],0)</f>
        <v>0</v>
      </c>
      <c r="Q1989" t="str">
        <f>_xlfn.IFS(Sales[[#This Row],[Current Upsell $]]=0," ",Sales[[#This Row],[Current Upsell $]]&gt;=400,"High",Sales[[#This Row],[Current Upsell $]]&gt;=100,"Medium",Sales[[#This Row],[Current Upsell $]]&lt;100,"Low")</f>
        <v xml:space="preserve"> </v>
      </c>
      <c r="R1989" t="str">
        <f>IF(Sales[[#This Row],[Current Upsell $]]&gt;0,_xlfn.TEXTJOIN(" ",FALSE,Sales[[#This Row],[Subscription Type]],Sales[[#This Row],[Upsell Priority]],TEXT(Sales[[#This Row],[Current Upsell $]],"$#")),"")</f>
        <v/>
      </c>
    </row>
    <row r="1990" spans="1:18" x14ac:dyDescent="0.25">
      <c r="A1990">
        <v>100012</v>
      </c>
      <c r="B1990" t="s">
        <v>0</v>
      </c>
      <c r="D1990" s="1"/>
      <c r="E1990" s="1"/>
      <c r="F1990">
        <v>32</v>
      </c>
      <c r="G1990">
        <v>41</v>
      </c>
      <c r="H1990" s="1">
        <v>43891</v>
      </c>
      <c r="I1990" s="1">
        <v>44378</v>
      </c>
      <c r="J1990">
        <v>16</v>
      </c>
      <c r="K1990">
        <v>0</v>
      </c>
      <c r="L1990" s="1">
        <v>44013</v>
      </c>
      <c r="M1990">
        <v>320</v>
      </c>
      <c r="N1990" s="11">
        <f>_xlfn.SWITCH(Sales[[#This Row],[Subscription Type]],"Basic",10,"Premium",10,"Business",25,"Enterprise",27)</f>
        <v>10</v>
      </c>
      <c r="O1990">
        <f>IF(Sales[[#This Row],[Number of Users]]-Sales[[#This Row],[Licenses Bought]]&lt;0,0,Sales[[#This Row],[Number of Users]]-Sales[[#This Row],[Licenses Bought]])</f>
        <v>9</v>
      </c>
      <c r="P1990" s="3">
        <f>IF(Sales[[#This Row],[Sales Month]]=MAX(Sales[Sales Month]),Sales[[#This Row],[Upsell $ Per Non-Paying User]]*Sales[[#This Row],[Non-Paying Users]],0)</f>
        <v>0</v>
      </c>
      <c r="Q1990" t="str">
        <f>_xlfn.IFS(Sales[[#This Row],[Current Upsell $]]=0," ",Sales[[#This Row],[Current Upsell $]]&gt;=400,"High",Sales[[#This Row],[Current Upsell $]]&gt;=100,"Medium",Sales[[#This Row],[Current Upsell $]]&lt;100,"Low")</f>
        <v xml:space="preserve"> </v>
      </c>
      <c r="R1990" t="str">
        <f>IF(Sales[[#This Row],[Current Upsell $]]&gt;0,_xlfn.TEXTJOIN(" ",FALSE,Sales[[#This Row],[Subscription Type]],Sales[[#This Row],[Upsell Priority]],TEXT(Sales[[#This Row],[Current Upsell $]],"$#")),"")</f>
        <v/>
      </c>
    </row>
    <row r="1991" spans="1:18" x14ac:dyDescent="0.25">
      <c r="A1991">
        <v>100013</v>
      </c>
      <c r="B1991" t="s">
        <v>0</v>
      </c>
      <c r="F1991">
        <v>11</v>
      </c>
      <c r="G1991">
        <v>11</v>
      </c>
      <c r="H1991" s="1">
        <v>43891</v>
      </c>
      <c r="I1991" s="1">
        <v>44256</v>
      </c>
      <c r="J1991">
        <v>12</v>
      </c>
      <c r="K1991">
        <v>3</v>
      </c>
      <c r="L1991" s="1">
        <v>44013</v>
      </c>
      <c r="M1991">
        <v>110</v>
      </c>
      <c r="N1991" s="11">
        <f>_xlfn.SWITCH(Sales[[#This Row],[Subscription Type]],"Basic",10,"Premium",10,"Business",25,"Enterprise",27)</f>
        <v>10</v>
      </c>
      <c r="O1991">
        <f>IF(Sales[[#This Row],[Number of Users]]-Sales[[#This Row],[Licenses Bought]]&lt;0,0,Sales[[#This Row],[Number of Users]]-Sales[[#This Row],[Licenses Bought]])</f>
        <v>0</v>
      </c>
      <c r="P1991" s="3">
        <f>IF(Sales[[#This Row],[Sales Month]]=MAX(Sales[Sales Month]),Sales[[#This Row],[Upsell $ Per Non-Paying User]]*Sales[[#This Row],[Non-Paying Users]],0)</f>
        <v>0</v>
      </c>
      <c r="Q1991" t="str">
        <f>_xlfn.IFS(Sales[[#This Row],[Current Upsell $]]=0," ",Sales[[#This Row],[Current Upsell $]]&gt;=400,"High",Sales[[#This Row],[Current Upsell $]]&gt;=100,"Medium",Sales[[#This Row],[Current Upsell $]]&lt;100,"Low")</f>
        <v xml:space="preserve"> </v>
      </c>
      <c r="R1991" t="str">
        <f>IF(Sales[[#This Row],[Current Upsell $]]&gt;0,_xlfn.TEXTJOIN(" ",FALSE,Sales[[#This Row],[Subscription Type]],Sales[[#This Row],[Upsell Priority]],TEXT(Sales[[#This Row],[Current Upsell $]],"$#")),"")</f>
        <v/>
      </c>
    </row>
    <row r="1992" spans="1:18" x14ac:dyDescent="0.25">
      <c r="A1992">
        <v>100014</v>
      </c>
      <c r="B1992" t="s">
        <v>0</v>
      </c>
      <c r="F1992">
        <v>3</v>
      </c>
      <c r="G1992">
        <v>4</v>
      </c>
      <c r="H1992" s="1">
        <v>43891</v>
      </c>
      <c r="I1992" s="1">
        <v>44166</v>
      </c>
      <c r="J1992">
        <v>9</v>
      </c>
      <c r="K1992">
        <v>6</v>
      </c>
      <c r="L1992" s="1">
        <v>44013</v>
      </c>
      <c r="M1992">
        <v>30</v>
      </c>
      <c r="N1992" s="11">
        <f>_xlfn.SWITCH(Sales[[#This Row],[Subscription Type]],"Basic",10,"Premium",10,"Business",25,"Enterprise",27)</f>
        <v>10</v>
      </c>
      <c r="O1992">
        <f>IF(Sales[[#This Row],[Number of Users]]-Sales[[#This Row],[Licenses Bought]]&lt;0,0,Sales[[#This Row],[Number of Users]]-Sales[[#This Row],[Licenses Bought]])</f>
        <v>1</v>
      </c>
      <c r="P1992" s="3">
        <f>IF(Sales[[#This Row],[Sales Month]]=MAX(Sales[Sales Month]),Sales[[#This Row],[Upsell $ Per Non-Paying User]]*Sales[[#This Row],[Non-Paying Users]],0)</f>
        <v>0</v>
      </c>
      <c r="Q1992" t="str">
        <f>_xlfn.IFS(Sales[[#This Row],[Current Upsell $]]=0," ",Sales[[#This Row],[Current Upsell $]]&gt;=400,"High",Sales[[#This Row],[Current Upsell $]]&gt;=100,"Medium",Sales[[#This Row],[Current Upsell $]]&lt;100,"Low")</f>
        <v xml:space="preserve"> </v>
      </c>
      <c r="R1992" t="str">
        <f>IF(Sales[[#This Row],[Current Upsell $]]&gt;0,_xlfn.TEXTJOIN(" ",FALSE,Sales[[#This Row],[Subscription Type]],Sales[[#This Row],[Upsell Priority]],TEXT(Sales[[#This Row],[Current Upsell $]],"$#")),"")</f>
        <v/>
      </c>
    </row>
    <row r="1993" spans="1:18" x14ac:dyDescent="0.25">
      <c r="A1993">
        <v>100015</v>
      </c>
      <c r="B1993" t="s">
        <v>3</v>
      </c>
      <c r="F1993">
        <v>0</v>
      </c>
      <c r="G1993">
        <v>1</v>
      </c>
      <c r="H1993" s="1">
        <v>43891</v>
      </c>
      <c r="I1993" s="1">
        <v>44075</v>
      </c>
      <c r="J1993">
        <v>6</v>
      </c>
      <c r="K1993">
        <v>9</v>
      </c>
      <c r="L1993" s="1">
        <v>44013</v>
      </c>
      <c r="M1993">
        <v>0</v>
      </c>
      <c r="N1993" s="11">
        <f>_xlfn.SWITCH(Sales[[#This Row],[Subscription Type]],"Basic",10,"Premium",10,"Business",25,"Enterprise",27)</f>
        <v>10</v>
      </c>
      <c r="O1993">
        <f>IF(Sales[[#This Row],[Number of Users]]-Sales[[#This Row],[Licenses Bought]]&lt;0,0,Sales[[#This Row],[Number of Users]]-Sales[[#This Row],[Licenses Bought]])</f>
        <v>1</v>
      </c>
      <c r="P1993" s="3">
        <f>IF(Sales[[#This Row],[Sales Month]]=MAX(Sales[Sales Month]),Sales[[#This Row],[Upsell $ Per Non-Paying User]]*Sales[[#This Row],[Non-Paying Users]],0)</f>
        <v>0</v>
      </c>
      <c r="Q1993" t="str">
        <f>_xlfn.IFS(Sales[[#This Row],[Current Upsell $]]=0," ",Sales[[#This Row],[Current Upsell $]]&gt;=400,"High",Sales[[#This Row],[Current Upsell $]]&gt;=100,"Medium",Sales[[#This Row],[Current Upsell $]]&lt;100,"Low")</f>
        <v xml:space="preserve"> </v>
      </c>
      <c r="R1993" t="str">
        <f>IF(Sales[[#This Row],[Current Upsell $]]&gt;0,_xlfn.TEXTJOIN(" ",FALSE,Sales[[#This Row],[Subscription Type]],Sales[[#This Row],[Upsell Priority]],TEXT(Sales[[#This Row],[Current Upsell $]],"$#")),"")</f>
        <v/>
      </c>
    </row>
    <row r="1994" spans="1:18" x14ac:dyDescent="0.25">
      <c r="A1994">
        <v>100016</v>
      </c>
      <c r="B1994" t="s">
        <v>3</v>
      </c>
      <c r="F1994">
        <v>0</v>
      </c>
      <c r="G1994">
        <v>2</v>
      </c>
      <c r="H1994" s="1">
        <v>43891</v>
      </c>
      <c r="I1994" s="1">
        <v>44348</v>
      </c>
      <c r="J1994">
        <v>15</v>
      </c>
      <c r="K1994">
        <v>0</v>
      </c>
      <c r="L1994" s="1">
        <v>44013</v>
      </c>
      <c r="M1994">
        <v>0</v>
      </c>
      <c r="N1994" s="11">
        <f>_xlfn.SWITCH(Sales[[#This Row],[Subscription Type]],"Basic",10,"Premium",10,"Business",25,"Enterprise",27)</f>
        <v>10</v>
      </c>
      <c r="O1994">
        <f>IF(Sales[[#This Row],[Number of Users]]-Sales[[#This Row],[Licenses Bought]]&lt;0,0,Sales[[#This Row],[Number of Users]]-Sales[[#This Row],[Licenses Bought]])</f>
        <v>2</v>
      </c>
      <c r="P1994" s="3">
        <f>IF(Sales[[#This Row],[Sales Month]]=MAX(Sales[Sales Month]),Sales[[#This Row],[Upsell $ Per Non-Paying User]]*Sales[[#This Row],[Non-Paying Users]],0)</f>
        <v>0</v>
      </c>
      <c r="Q1994" t="str">
        <f>_xlfn.IFS(Sales[[#This Row],[Current Upsell $]]=0," ",Sales[[#This Row],[Current Upsell $]]&gt;=400,"High",Sales[[#This Row],[Current Upsell $]]&gt;=100,"Medium",Sales[[#This Row],[Current Upsell $]]&lt;100,"Low")</f>
        <v xml:space="preserve"> </v>
      </c>
      <c r="R1994" t="str">
        <f>IF(Sales[[#This Row],[Current Upsell $]]&gt;0,_xlfn.TEXTJOIN(" ",FALSE,Sales[[#This Row],[Subscription Type]],Sales[[#This Row],[Upsell Priority]],TEXT(Sales[[#This Row],[Current Upsell $]],"$#")),"")</f>
        <v/>
      </c>
    </row>
    <row r="1995" spans="1:18" x14ac:dyDescent="0.25">
      <c r="A1995">
        <v>100017</v>
      </c>
      <c r="B1995" t="s">
        <v>1</v>
      </c>
      <c r="D1995" s="1"/>
      <c r="E1995" s="1"/>
      <c r="F1995">
        <v>68</v>
      </c>
      <c r="G1995">
        <v>76</v>
      </c>
      <c r="H1995" s="1">
        <v>43922</v>
      </c>
      <c r="I1995" s="1">
        <v>44378</v>
      </c>
      <c r="J1995">
        <v>15</v>
      </c>
      <c r="K1995">
        <v>0</v>
      </c>
      <c r="L1995" s="1">
        <v>44013</v>
      </c>
      <c r="M1995">
        <v>1700</v>
      </c>
      <c r="N1995" s="11">
        <f>_xlfn.SWITCH(Sales[[#This Row],[Subscription Type]],"Basic",10,"Premium",10,"Business",25,"Enterprise",27)</f>
        <v>25</v>
      </c>
      <c r="O1995">
        <f>IF(Sales[[#This Row],[Number of Users]]-Sales[[#This Row],[Licenses Bought]]&lt;0,0,Sales[[#This Row],[Number of Users]]-Sales[[#This Row],[Licenses Bought]])</f>
        <v>8</v>
      </c>
      <c r="P1995" s="3">
        <f>IF(Sales[[#This Row],[Sales Month]]=MAX(Sales[Sales Month]),Sales[[#This Row],[Upsell $ Per Non-Paying User]]*Sales[[#This Row],[Non-Paying Users]],0)</f>
        <v>0</v>
      </c>
      <c r="Q1995" t="str">
        <f>_xlfn.IFS(Sales[[#This Row],[Current Upsell $]]=0," ",Sales[[#This Row],[Current Upsell $]]&gt;=400,"High",Sales[[#This Row],[Current Upsell $]]&gt;=100,"Medium",Sales[[#This Row],[Current Upsell $]]&lt;100,"Low")</f>
        <v xml:space="preserve"> </v>
      </c>
      <c r="R1995" t="str">
        <f>IF(Sales[[#This Row],[Current Upsell $]]&gt;0,_xlfn.TEXTJOIN(" ",FALSE,Sales[[#This Row],[Subscription Type]],Sales[[#This Row],[Upsell Priority]],TEXT(Sales[[#This Row],[Current Upsell $]],"$#")),"")</f>
        <v/>
      </c>
    </row>
    <row r="1996" spans="1:18" x14ac:dyDescent="0.25">
      <c r="A1996">
        <v>100018</v>
      </c>
      <c r="B1996" t="s">
        <v>1</v>
      </c>
      <c r="D1996" s="1"/>
      <c r="E1996" s="1"/>
      <c r="F1996">
        <v>58</v>
      </c>
      <c r="G1996">
        <v>70</v>
      </c>
      <c r="H1996" s="1">
        <v>43922</v>
      </c>
      <c r="I1996" s="1">
        <v>44378</v>
      </c>
      <c r="J1996">
        <v>15</v>
      </c>
      <c r="K1996">
        <v>0</v>
      </c>
      <c r="L1996" s="1">
        <v>44013</v>
      </c>
      <c r="M1996">
        <v>1450</v>
      </c>
      <c r="N1996" s="11">
        <f>_xlfn.SWITCH(Sales[[#This Row],[Subscription Type]],"Basic",10,"Premium",10,"Business",25,"Enterprise",27)</f>
        <v>25</v>
      </c>
      <c r="O1996">
        <f>IF(Sales[[#This Row],[Number of Users]]-Sales[[#This Row],[Licenses Bought]]&lt;0,0,Sales[[#This Row],[Number of Users]]-Sales[[#This Row],[Licenses Bought]])</f>
        <v>12</v>
      </c>
      <c r="P1996" s="3">
        <f>IF(Sales[[#This Row],[Sales Month]]=MAX(Sales[Sales Month]),Sales[[#This Row],[Upsell $ Per Non-Paying User]]*Sales[[#This Row],[Non-Paying Users]],0)</f>
        <v>0</v>
      </c>
      <c r="Q1996" t="str">
        <f>_xlfn.IFS(Sales[[#This Row],[Current Upsell $]]=0," ",Sales[[#This Row],[Current Upsell $]]&gt;=400,"High",Sales[[#This Row],[Current Upsell $]]&gt;=100,"Medium",Sales[[#This Row],[Current Upsell $]]&lt;100,"Low")</f>
        <v xml:space="preserve"> </v>
      </c>
      <c r="R1996" t="str">
        <f>IF(Sales[[#This Row],[Current Upsell $]]&gt;0,_xlfn.TEXTJOIN(" ",FALSE,Sales[[#This Row],[Subscription Type]],Sales[[#This Row],[Upsell Priority]],TEXT(Sales[[#This Row],[Current Upsell $]],"$#")),"")</f>
        <v/>
      </c>
    </row>
    <row r="1997" spans="1:18" x14ac:dyDescent="0.25">
      <c r="A1997">
        <v>100019</v>
      </c>
      <c r="B1997" t="s">
        <v>0</v>
      </c>
      <c r="D1997" s="1"/>
      <c r="E1997" s="1"/>
      <c r="F1997">
        <v>33</v>
      </c>
      <c r="G1997">
        <v>33</v>
      </c>
      <c r="H1997" s="1">
        <v>43922</v>
      </c>
      <c r="I1997" s="1">
        <v>44378</v>
      </c>
      <c r="J1997">
        <v>15</v>
      </c>
      <c r="K1997">
        <v>0</v>
      </c>
      <c r="L1997" s="1">
        <v>44013</v>
      </c>
      <c r="M1997">
        <v>330</v>
      </c>
      <c r="N1997" s="11">
        <f>_xlfn.SWITCH(Sales[[#This Row],[Subscription Type]],"Basic",10,"Premium",10,"Business",25,"Enterprise",27)</f>
        <v>10</v>
      </c>
      <c r="O1997">
        <f>IF(Sales[[#This Row],[Number of Users]]-Sales[[#This Row],[Licenses Bought]]&lt;0,0,Sales[[#This Row],[Number of Users]]-Sales[[#This Row],[Licenses Bought]])</f>
        <v>0</v>
      </c>
      <c r="P1997" s="3">
        <f>IF(Sales[[#This Row],[Sales Month]]=MAX(Sales[Sales Month]),Sales[[#This Row],[Upsell $ Per Non-Paying User]]*Sales[[#This Row],[Non-Paying Users]],0)</f>
        <v>0</v>
      </c>
      <c r="Q1997" t="str">
        <f>_xlfn.IFS(Sales[[#This Row],[Current Upsell $]]=0," ",Sales[[#This Row],[Current Upsell $]]&gt;=400,"High",Sales[[#This Row],[Current Upsell $]]&gt;=100,"Medium",Sales[[#This Row],[Current Upsell $]]&lt;100,"Low")</f>
        <v xml:space="preserve"> </v>
      </c>
      <c r="R1997" t="str">
        <f>IF(Sales[[#This Row],[Current Upsell $]]&gt;0,_xlfn.TEXTJOIN(" ",FALSE,Sales[[#This Row],[Subscription Type]],Sales[[#This Row],[Upsell Priority]],TEXT(Sales[[#This Row],[Current Upsell $]],"$#")),"")</f>
        <v/>
      </c>
    </row>
    <row r="1998" spans="1:18" x14ac:dyDescent="0.25">
      <c r="A1998">
        <v>100020</v>
      </c>
      <c r="B1998" t="s">
        <v>0</v>
      </c>
      <c r="D1998" s="1"/>
      <c r="E1998" s="1"/>
      <c r="F1998">
        <v>12</v>
      </c>
      <c r="G1998">
        <v>17</v>
      </c>
      <c r="H1998" s="1">
        <v>43922</v>
      </c>
      <c r="I1998" s="1">
        <v>44378</v>
      </c>
      <c r="J1998">
        <v>15</v>
      </c>
      <c r="K1998">
        <v>0</v>
      </c>
      <c r="L1998" s="1">
        <v>44013</v>
      </c>
      <c r="M1998">
        <v>120</v>
      </c>
      <c r="N1998" s="11">
        <f>_xlfn.SWITCH(Sales[[#This Row],[Subscription Type]],"Basic",10,"Premium",10,"Business",25,"Enterprise",27)</f>
        <v>10</v>
      </c>
      <c r="O1998">
        <f>IF(Sales[[#This Row],[Number of Users]]-Sales[[#This Row],[Licenses Bought]]&lt;0,0,Sales[[#This Row],[Number of Users]]-Sales[[#This Row],[Licenses Bought]])</f>
        <v>5</v>
      </c>
      <c r="P1998" s="3">
        <f>IF(Sales[[#This Row],[Sales Month]]=MAX(Sales[Sales Month]),Sales[[#This Row],[Upsell $ Per Non-Paying User]]*Sales[[#This Row],[Non-Paying Users]],0)</f>
        <v>0</v>
      </c>
      <c r="Q1998" t="str">
        <f>_xlfn.IFS(Sales[[#This Row],[Current Upsell $]]=0," ",Sales[[#This Row],[Current Upsell $]]&gt;=400,"High",Sales[[#This Row],[Current Upsell $]]&gt;=100,"Medium",Sales[[#This Row],[Current Upsell $]]&lt;100,"Low")</f>
        <v xml:space="preserve"> </v>
      </c>
      <c r="R1998" t="str">
        <f>IF(Sales[[#This Row],[Current Upsell $]]&gt;0,_xlfn.TEXTJOIN(" ",FALSE,Sales[[#This Row],[Subscription Type]],Sales[[#This Row],[Upsell Priority]],TEXT(Sales[[#This Row],[Current Upsell $]],"$#")),"")</f>
        <v/>
      </c>
    </row>
    <row r="1999" spans="1:18" x14ac:dyDescent="0.25">
      <c r="A1999">
        <v>100021</v>
      </c>
      <c r="B1999" t="s">
        <v>3</v>
      </c>
      <c r="F1999">
        <v>0</v>
      </c>
      <c r="G1999">
        <v>14</v>
      </c>
      <c r="H1999" s="1">
        <v>43922</v>
      </c>
      <c r="I1999" s="1">
        <v>44136</v>
      </c>
      <c r="J1999">
        <v>7</v>
      </c>
      <c r="K1999">
        <v>7</v>
      </c>
      <c r="L1999" s="1">
        <v>44013</v>
      </c>
      <c r="M1999">
        <v>0</v>
      </c>
      <c r="N1999" s="11">
        <f>_xlfn.SWITCH(Sales[[#This Row],[Subscription Type]],"Basic",10,"Premium",10,"Business",25,"Enterprise",27)</f>
        <v>10</v>
      </c>
      <c r="O1999">
        <f>IF(Sales[[#This Row],[Number of Users]]-Sales[[#This Row],[Licenses Bought]]&lt;0,0,Sales[[#This Row],[Number of Users]]-Sales[[#This Row],[Licenses Bought]])</f>
        <v>14</v>
      </c>
      <c r="P1999" s="3">
        <f>IF(Sales[[#This Row],[Sales Month]]=MAX(Sales[Sales Month]),Sales[[#This Row],[Upsell $ Per Non-Paying User]]*Sales[[#This Row],[Non-Paying Users]],0)</f>
        <v>0</v>
      </c>
      <c r="Q1999" t="str">
        <f>_xlfn.IFS(Sales[[#This Row],[Current Upsell $]]=0," ",Sales[[#This Row],[Current Upsell $]]&gt;=400,"High",Sales[[#This Row],[Current Upsell $]]&gt;=100,"Medium",Sales[[#This Row],[Current Upsell $]]&lt;100,"Low")</f>
        <v xml:space="preserve"> </v>
      </c>
      <c r="R1999" t="str">
        <f>IF(Sales[[#This Row],[Current Upsell $]]&gt;0,_xlfn.TEXTJOIN(" ",FALSE,Sales[[#This Row],[Subscription Type]],Sales[[#This Row],[Upsell Priority]],TEXT(Sales[[#This Row],[Current Upsell $]],"$#")),"")</f>
        <v/>
      </c>
    </row>
    <row r="2000" spans="1:18" x14ac:dyDescent="0.25">
      <c r="A2000">
        <v>100022</v>
      </c>
      <c r="B2000" t="s">
        <v>3</v>
      </c>
      <c r="F2000">
        <v>0</v>
      </c>
      <c r="G2000">
        <v>12</v>
      </c>
      <c r="H2000" s="1">
        <v>43922</v>
      </c>
      <c r="I2000" s="1">
        <v>44075</v>
      </c>
      <c r="J2000">
        <v>5</v>
      </c>
      <c r="K2000">
        <v>9</v>
      </c>
      <c r="L2000" s="1">
        <v>44013</v>
      </c>
      <c r="M2000">
        <v>0</v>
      </c>
      <c r="N2000" s="11">
        <f>_xlfn.SWITCH(Sales[[#This Row],[Subscription Type]],"Basic",10,"Premium",10,"Business",25,"Enterprise",27)</f>
        <v>10</v>
      </c>
      <c r="O2000">
        <f>IF(Sales[[#This Row],[Number of Users]]-Sales[[#This Row],[Licenses Bought]]&lt;0,0,Sales[[#This Row],[Number of Users]]-Sales[[#This Row],[Licenses Bought]])</f>
        <v>12</v>
      </c>
      <c r="P2000" s="3">
        <f>IF(Sales[[#This Row],[Sales Month]]=MAX(Sales[Sales Month]),Sales[[#This Row],[Upsell $ Per Non-Paying User]]*Sales[[#This Row],[Non-Paying Users]],0)</f>
        <v>0</v>
      </c>
      <c r="Q2000" t="str">
        <f>_xlfn.IFS(Sales[[#This Row],[Current Upsell $]]=0," ",Sales[[#This Row],[Current Upsell $]]&gt;=400,"High",Sales[[#This Row],[Current Upsell $]]&gt;=100,"Medium",Sales[[#This Row],[Current Upsell $]]&lt;100,"Low")</f>
        <v xml:space="preserve"> </v>
      </c>
      <c r="R2000" t="str">
        <f>IF(Sales[[#This Row],[Current Upsell $]]&gt;0,_xlfn.TEXTJOIN(" ",FALSE,Sales[[#This Row],[Subscription Type]],Sales[[#This Row],[Upsell Priority]],TEXT(Sales[[#This Row],[Current Upsell $]],"$#")),"")</f>
        <v/>
      </c>
    </row>
    <row r="2001" spans="1:18" x14ac:dyDescent="0.25">
      <c r="A2001">
        <v>100023</v>
      </c>
      <c r="B2001" t="s">
        <v>1</v>
      </c>
      <c r="F2001">
        <v>10</v>
      </c>
      <c r="G2001">
        <v>14</v>
      </c>
      <c r="H2001" s="1">
        <v>43922</v>
      </c>
      <c r="I2001" s="1">
        <v>44166</v>
      </c>
      <c r="J2001">
        <v>8</v>
      </c>
      <c r="K2001">
        <v>6</v>
      </c>
      <c r="L2001" s="1">
        <v>44013</v>
      </c>
      <c r="M2001">
        <v>250</v>
      </c>
      <c r="N2001" s="11">
        <f>_xlfn.SWITCH(Sales[[#This Row],[Subscription Type]],"Basic",10,"Premium",10,"Business",25,"Enterprise",27)</f>
        <v>25</v>
      </c>
      <c r="O2001">
        <f>IF(Sales[[#This Row],[Number of Users]]-Sales[[#This Row],[Licenses Bought]]&lt;0,0,Sales[[#This Row],[Number of Users]]-Sales[[#This Row],[Licenses Bought]])</f>
        <v>4</v>
      </c>
      <c r="P2001" s="3">
        <f>IF(Sales[[#This Row],[Sales Month]]=MAX(Sales[Sales Month]),Sales[[#This Row],[Upsell $ Per Non-Paying User]]*Sales[[#This Row],[Non-Paying Users]],0)</f>
        <v>0</v>
      </c>
      <c r="Q2001" t="str">
        <f>_xlfn.IFS(Sales[[#This Row],[Current Upsell $]]=0," ",Sales[[#This Row],[Current Upsell $]]&gt;=400,"High",Sales[[#This Row],[Current Upsell $]]&gt;=100,"Medium",Sales[[#This Row],[Current Upsell $]]&lt;100,"Low")</f>
        <v xml:space="preserve"> </v>
      </c>
      <c r="R2001" t="str">
        <f>IF(Sales[[#This Row],[Current Upsell $]]&gt;0,_xlfn.TEXTJOIN(" ",FALSE,Sales[[#This Row],[Subscription Type]],Sales[[#This Row],[Upsell Priority]],TEXT(Sales[[#This Row],[Current Upsell $]],"$#")),"")</f>
        <v/>
      </c>
    </row>
    <row r="2002" spans="1:18" x14ac:dyDescent="0.25">
      <c r="A2002">
        <v>100025</v>
      </c>
      <c r="B2002" t="s">
        <v>3</v>
      </c>
      <c r="F2002">
        <v>0</v>
      </c>
      <c r="G2002">
        <v>2</v>
      </c>
      <c r="H2002" s="1">
        <v>43922</v>
      </c>
      <c r="I2002" s="1">
        <v>44378</v>
      </c>
      <c r="J2002">
        <v>15</v>
      </c>
      <c r="K2002">
        <v>0</v>
      </c>
      <c r="L2002" s="1">
        <v>44013</v>
      </c>
      <c r="M2002">
        <v>0</v>
      </c>
      <c r="N2002" s="11">
        <f>_xlfn.SWITCH(Sales[[#This Row],[Subscription Type]],"Basic",10,"Premium",10,"Business",25,"Enterprise",27)</f>
        <v>10</v>
      </c>
      <c r="O2002">
        <f>IF(Sales[[#This Row],[Number of Users]]-Sales[[#This Row],[Licenses Bought]]&lt;0,0,Sales[[#This Row],[Number of Users]]-Sales[[#This Row],[Licenses Bought]])</f>
        <v>2</v>
      </c>
      <c r="P2002" s="3">
        <f>IF(Sales[[#This Row],[Sales Month]]=MAX(Sales[Sales Month]),Sales[[#This Row],[Upsell $ Per Non-Paying User]]*Sales[[#This Row],[Non-Paying Users]],0)</f>
        <v>0</v>
      </c>
      <c r="Q2002" t="str">
        <f>_xlfn.IFS(Sales[[#This Row],[Current Upsell $]]=0," ",Sales[[#This Row],[Current Upsell $]]&gt;=400,"High",Sales[[#This Row],[Current Upsell $]]&gt;=100,"Medium",Sales[[#This Row],[Current Upsell $]]&lt;100,"Low")</f>
        <v xml:space="preserve"> </v>
      </c>
      <c r="R2002" t="str">
        <f>IF(Sales[[#This Row],[Current Upsell $]]&gt;0,_xlfn.TEXTJOIN(" ",FALSE,Sales[[#This Row],[Subscription Type]],Sales[[#This Row],[Upsell Priority]],TEXT(Sales[[#This Row],[Current Upsell $]],"$#")),"")</f>
        <v/>
      </c>
    </row>
    <row r="2003" spans="1:18" x14ac:dyDescent="0.25">
      <c r="A2003">
        <v>100026</v>
      </c>
      <c r="B2003" t="s">
        <v>0</v>
      </c>
      <c r="D2003" s="1"/>
      <c r="E2003" s="1"/>
      <c r="F2003">
        <v>27</v>
      </c>
      <c r="G2003">
        <v>30</v>
      </c>
      <c r="H2003" s="1">
        <v>43952</v>
      </c>
      <c r="I2003" s="1">
        <v>44378</v>
      </c>
      <c r="J2003">
        <v>14</v>
      </c>
      <c r="K2003">
        <v>0</v>
      </c>
      <c r="L2003" s="1">
        <v>44013</v>
      </c>
      <c r="M2003">
        <v>270</v>
      </c>
      <c r="N2003" s="11">
        <f>_xlfn.SWITCH(Sales[[#This Row],[Subscription Type]],"Basic",10,"Premium",10,"Business",25,"Enterprise",27)</f>
        <v>10</v>
      </c>
      <c r="O2003">
        <f>IF(Sales[[#This Row],[Number of Users]]-Sales[[#This Row],[Licenses Bought]]&lt;0,0,Sales[[#This Row],[Number of Users]]-Sales[[#This Row],[Licenses Bought]])</f>
        <v>3</v>
      </c>
      <c r="P2003" s="3">
        <f>IF(Sales[[#This Row],[Sales Month]]=MAX(Sales[Sales Month]),Sales[[#This Row],[Upsell $ Per Non-Paying User]]*Sales[[#This Row],[Non-Paying Users]],0)</f>
        <v>0</v>
      </c>
      <c r="Q2003" t="str">
        <f>_xlfn.IFS(Sales[[#This Row],[Current Upsell $]]=0," ",Sales[[#This Row],[Current Upsell $]]&gt;=400,"High",Sales[[#This Row],[Current Upsell $]]&gt;=100,"Medium",Sales[[#This Row],[Current Upsell $]]&lt;100,"Low")</f>
        <v xml:space="preserve"> </v>
      </c>
      <c r="R2003" t="str">
        <f>IF(Sales[[#This Row],[Current Upsell $]]&gt;0,_xlfn.TEXTJOIN(" ",FALSE,Sales[[#This Row],[Subscription Type]],Sales[[#This Row],[Upsell Priority]],TEXT(Sales[[#This Row],[Current Upsell $]],"$#")),"")</f>
        <v/>
      </c>
    </row>
    <row r="2004" spans="1:18" x14ac:dyDescent="0.25">
      <c r="A2004">
        <v>100027</v>
      </c>
      <c r="B2004" t="s">
        <v>1</v>
      </c>
      <c r="D2004" s="1"/>
      <c r="E2004" s="1"/>
      <c r="F2004">
        <v>21</v>
      </c>
      <c r="G2004">
        <v>29</v>
      </c>
      <c r="H2004" s="1">
        <v>43952</v>
      </c>
      <c r="I2004" s="1">
        <v>44378</v>
      </c>
      <c r="J2004">
        <v>14</v>
      </c>
      <c r="K2004">
        <v>0</v>
      </c>
      <c r="L2004" s="1">
        <v>44013</v>
      </c>
      <c r="M2004">
        <v>525</v>
      </c>
      <c r="N2004" s="11">
        <f>_xlfn.SWITCH(Sales[[#This Row],[Subscription Type]],"Basic",10,"Premium",10,"Business",25,"Enterprise",27)</f>
        <v>25</v>
      </c>
      <c r="O2004">
        <f>IF(Sales[[#This Row],[Number of Users]]-Sales[[#This Row],[Licenses Bought]]&lt;0,0,Sales[[#This Row],[Number of Users]]-Sales[[#This Row],[Licenses Bought]])</f>
        <v>8</v>
      </c>
      <c r="P2004" s="3">
        <f>IF(Sales[[#This Row],[Sales Month]]=MAX(Sales[Sales Month]),Sales[[#This Row],[Upsell $ Per Non-Paying User]]*Sales[[#This Row],[Non-Paying Users]],0)</f>
        <v>0</v>
      </c>
      <c r="Q2004" t="str">
        <f>_xlfn.IFS(Sales[[#This Row],[Current Upsell $]]=0," ",Sales[[#This Row],[Current Upsell $]]&gt;=400,"High",Sales[[#This Row],[Current Upsell $]]&gt;=100,"Medium",Sales[[#This Row],[Current Upsell $]]&lt;100,"Low")</f>
        <v xml:space="preserve"> </v>
      </c>
      <c r="R2004" t="str">
        <f>IF(Sales[[#This Row],[Current Upsell $]]&gt;0,_xlfn.TEXTJOIN(" ",FALSE,Sales[[#This Row],[Subscription Type]],Sales[[#This Row],[Upsell Priority]],TEXT(Sales[[#This Row],[Current Upsell $]],"$#")),"")</f>
        <v/>
      </c>
    </row>
    <row r="2005" spans="1:18" x14ac:dyDescent="0.25">
      <c r="A2005">
        <v>100028</v>
      </c>
      <c r="B2005" t="s">
        <v>0</v>
      </c>
      <c r="D2005" s="1"/>
      <c r="E2005" s="1"/>
      <c r="F2005">
        <v>25</v>
      </c>
      <c r="G2005">
        <v>33</v>
      </c>
      <c r="H2005" s="1">
        <v>43952</v>
      </c>
      <c r="I2005" s="1">
        <v>44378</v>
      </c>
      <c r="J2005">
        <v>14</v>
      </c>
      <c r="K2005">
        <v>0</v>
      </c>
      <c r="L2005" s="1">
        <v>44013</v>
      </c>
      <c r="M2005">
        <v>250</v>
      </c>
      <c r="N2005" s="11">
        <f>_xlfn.SWITCH(Sales[[#This Row],[Subscription Type]],"Basic",10,"Premium",10,"Business",25,"Enterprise",27)</f>
        <v>10</v>
      </c>
      <c r="O2005">
        <f>IF(Sales[[#This Row],[Number of Users]]-Sales[[#This Row],[Licenses Bought]]&lt;0,0,Sales[[#This Row],[Number of Users]]-Sales[[#This Row],[Licenses Bought]])</f>
        <v>8</v>
      </c>
      <c r="P2005" s="3">
        <f>IF(Sales[[#This Row],[Sales Month]]=MAX(Sales[Sales Month]),Sales[[#This Row],[Upsell $ Per Non-Paying User]]*Sales[[#This Row],[Non-Paying Users]],0)</f>
        <v>0</v>
      </c>
      <c r="Q2005" t="str">
        <f>_xlfn.IFS(Sales[[#This Row],[Current Upsell $]]=0," ",Sales[[#This Row],[Current Upsell $]]&gt;=400,"High",Sales[[#This Row],[Current Upsell $]]&gt;=100,"Medium",Sales[[#This Row],[Current Upsell $]]&lt;100,"Low")</f>
        <v xml:space="preserve"> </v>
      </c>
      <c r="R2005" t="str">
        <f>IF(Sales[[#This Row],[Current Upsell $]]&gt;0,_xlfn.TEXTJOIN(" ",FALSE,Sales[[#This Row],[Subscription Type]],Sales[[#This Row],[Upsell Priority]],TEXT(Sales[[#This Row],[Current Upsell $]],"$#")),"")</f>
        <v/>
      </c>
    </row>
    <row r="2006" spans="1:18" x14ac:dyDescent="0.25">
      <c r="A2006">
        <v>100030</v>
      </c>
      <c r="B2006" t="s">
        <v>3</v>
      </c>
      <c r="F2006">
        <v>0</v>
      </c>
      <c r="G2006">
        <v>9</v>
      </c>
      <c r="H2006" s="1">
        <v>43952</v>
      </c>
      <c r="I2006" s="1">
        <v>44378</v>
      </c>
      <c r="J2006">
        <v>14</v>
      </c>
      <c r="K2006">
        <v>0</v>
      </c>
      <c r="L2006" s="1">
        <v>44013</v>
      </c>
      <c r="M2006">
        <v>0</v>
      </c>
      <c r="N2006" s="11">
        <f>_xlfn.SWITCH(Sales[[#This Row],[Subscription Type]],"Basic",10,"Premium",10,"Business",25,"Enterprise",27)</f>
        <v>10</v>
      </c>
      <c r="O2006">
        <f>IF(Sales[[#This Row],[Number of Users]]-Sales[[#This Row],[Licenses Bought]]&lt;0,0,Sales[[#This Row],[Number of Users]]-Sales[[#This Row],[Licenses Bought]])</f>
        <v>9</v>
      </c>
      <c r="P2006" s="3">
        <f>IF(Sales[[#This Row],[Sales Month]]=MAX(Sales[Sales Month]),Sales[[#This Row],[Upsell $ Per Non-Paying User]]*Sales[[#This Row],[Non-Paying Users]],0)</f>
        <v>0</v>
      </c>
      <c r="Q2006" t="str">
        <f>_xlfn.IFS(Sales[[#This Row],[Current Upsell $]]=0," ",Sales[[#This Row],[Current Upsell $]]&gt;=400,"High",Sales[[#This Row],[Current Upsell $]]&gt;=100,"Medium",Sales[[#This Row],[Current Upsell $]]&lt;100,"Low")</f>
        <v xml:space="preserve"> </v>
      </c>
      <c r="R2006" t="str">
        <f>IF(Sales[[#This Row],[Current Upsell $]]&gt;0,_xlfn.TEXTJOIN(" ",FALSE,Sales[[#This Row],[Subscription Type]],Sales[[#This Row],[Upsell Priority]],TEXT(Sales[[#This Row],[Current Upsell $]],"$#")),"")</f>
        <v/>
      </c>
    </row>
    <row r="2007" spans="1:18" x14ac:dyDescent="0.25">
      <c r="A2007">
        <v>100031</v>
      </c>
      <c r="B2007" t="s">
        <v>3</v>
      </c>
      <c r="F2007">
        <v>0</v>
      </c>
      <c r="G2007">
        <v>6</v>
      </c>
      <c r="H2007" s="1">
        <v>43952</v>
      </c>
      <c r="I2007" s="1">
        <v>44378</v>
      </c>
      <c r="J2007">
        <v>14</v>
      </c>
      <c r="K2007">
        <v>0</v>
      </c>
      <c r="L2007" s="1">
        <v>44013</v>
      </c>
      <c r="M2007">
        <v>0</v>
      </c>
      <c r="N2007" s="11">
        <f>_xlfn.SWITCH(Sales[[#This Row],[Subscription Type]],"Basic",10,"Premium",10,"Business",25,"Enterprise",27)</f>
        <v>10</v>
      </c>
      <c r="O2007">
        <f>IF(Sales[[#This Row],[Number of Users]]-Sales[[#This Row],[Licenses Bought]]&lt;0,0,Sales[[#This Row],[Number of Users]]-Sales[[#This Row],[Licenses Bought]])</f>
        <v>6</v>
      </c>
      <c r="P2007" s="3">
        <f>IF(Sales[[#This Row],[Sales Month]]=MAX(Sales[Sales Month]),Sales[[#This Row],[Upsell $ Per Non-Paying User]]*Sales[[#This Row],[Non-Paying Users]],0)</f>
        <v>0</v>
      </c>
      <c r="Q2007" t="str">
        <f>_xlfn.IFS(Sales[[#This Row],[Current Upsell $]]=0," ",Sales[[#This Row],[Current Upsell $]]&gt;=400,"High",Sales[[#This Row],[Current Upsell $]]&gt;=100,"Medium",Sales[[#This Row],[Current Upsell $]]&lt;100,"Low")</f>
        <v xml:space="preserve"> </v>
      </c>
      <c r="R2007" t="str">
        <f>IF(Sales[[#This Row],[Current Upsell $]]&gt;0,_xlfn.TEXTJOIN(" ",FALSE,Sales[[#This Row],[Subscription Type]],Sales[[#This Row],[Upsell Priority]],TEXT(Sales[[#This Row],[Current Upsell $]],"$#")),"")</f>
        <v/>
      </c>
    </row>
    <row r="2008" spans="1:18" x14ac:dyDescent="0.25">
      <c r="A2008">
        <v>100032</v>
      </c>
      <c r="B2008" t="s">
        <v>3</v>
      </c>
      <c r="F2008">
        <v>0</v>
      </c>
      <c r="G2008">
        <v>5</v>
      </c>
      <c r="H2008" s="1">
        <v>43952</v>
      </c>
      <c r="I2008" s="1">
        <v>44256</v>
      </c>
      <c r="J2008">
        <v>10</v>
      </c>
      <c r="K2008">
        <v>3</v>
      </c>
      <c r="L2008" s="1">
        <v>44013</v>
      </c>
      <c r="M2008">
        <v>0</v>
      </c>
      <c r="N2008" s="11">
        <f>_xlfn.SWITCH(Sales[[#This Row],[Subscription Type]],"Basic",10,"Premium",10,"Business",25,"Enterprise",27)</f>
        <v>10</v>
      </c>
      <c r="O2008">
        <f>IF(Sales[[#This Row],[Number of Users]]-Sales[[#This Row],[Licenses Bought]]&lt;0,0,Sales[[#This Row],[Number of Users]]-Sales[[#This Row],[Licenses Bought]])</f>
        <v>5</v>
      </c>
      <c r="P2008" s="3">
        <f>IF(Sales[[#This Row],[Sales Month]]=MAX(Sales[Sales Month]),Sales[[#This Row],[Upsell $ Per Non-Paying User]]*Sales[[#This Row],[Non-Paying Users]],0)</f>
        <v>0</v>
      </c>
      <c r="Q2008" t="str">
        <f>_xlfn.IFS(Sales[[#This Row],[Current Upsell $]]=0," ",Sales[[#This Row],[Current Upsell $]]&gt;=400,"High",Sales[[#This Row],[Current Upsell $]]&gt;=100,"Medium",Sales[[#This Row],[Current Upsell $]]&lt;100,"Low")</f>
        <v xml:space="preserve"> </v>
      </c>
      <c r="R2008" t="str">
        <f>IF(Sales[[#This Row],[Current Upsell $]]&gt;0,_xlfn.TEXTJOIN(" ",FALSE,Sales[[#This Row],[Subscription Type]],Sales[[#This Row],[Upsell Priority]],TEXT(Sales[[#This Row],[Current Upsell $]],"$#")),"")</f>
        <v/>
      </c>
    </row>
    <row r="2009" spans="1:18" x14ac:dyDescent="0.25">
      <c r="A2009">
        <v>100033</v>
      </c>
      <c r="B2009" t="s">
        <v>3</v>
      </c>
      <c r="F2009">
        <v>0</v>
      </c>
      <c r="G2009">
        <v>2</v>
      </c>
      <c r="H2009" s="1">
        <v>43952</v>
      </c>
      <c r="I2009" s="1">
        <v>44228</v>
      </c>
      <c r="J2009">
        <v>9</v>
      </c>
      <c r="K2009">
        <v>4</v>
      </c>
      <c r="L2009" s="1">
        <v>44013</v>
      </c>
      <c r="M2009">
        <v>0</v>
      </c>
      <c r="N2009" s="11">
        <f>_xlfn.SWITCH(Sales[[#This Row],[Subscription Type]],"Basic",10,"Premium",10,"Business",25,"Enterprise",27)</f>
        <v>10</v>
      </c>
      <c r="O2009">
        <f>IF(Sales[[#This Row],[Number of Users]]-Sales[[#This Row],[Licenses Bought]]&lt;0,0,Sales[[#This Row],[Number of Users]]-Sales[[#This Row],[Licenses Bought]])</f>
        <v>2</v>
      </c>
      <c r="P2009" s="3">
        <f>IF(Sales[[#This Row],[Sales Month]]=MAX(Sales[Sales Month]),Sales[[#This Row],[Upsell $ Per Non-Paying User]]*Sales[[#This Row],[Non-Paying Users]],0)</f>
        <v>0</v>
      </c>
      <c r="Q2009" t="str">
        <f>_xlfn.IFS(Sales[[#This Row],[Current Upsell $]]=0," ",Sales[[#This Row],[Current Upsell $]]&gt;=400,"High",Sales[[#This Row],[Current Upsell $]]&gt;=100,"Medium",Sales[[#This Row],[Current Upsell $]]&lt;100,"Low")</f>
        <v xml:space="preserve"> </v>
      </c>
      <c r="R2009" t="str">
        <f>IF(Sales[[#This Row],[Current Upsell $]]&gt;0,_xlfn.TEXTJOIN(" ",FALSE,Sales[[#This Row],[Subscription Type]],Sales[[#This Row],[Upsell Priority]],TEXT(Sales[[#This Row],[Current Upsell $]],"$#")),"")</f>
        <v/>
      </c>
    </row>
    <row r="2010" spans="1:18" x14ac:dyDescent="0.25">
      <c r="A2010">
        <v>100034</v>
      </c>
      <c r="B2010" t="s">
        <v>3</v>
      </c>
      <c r="F2010">
        <v>0</v>
      </c>
      <c r="G2010">
        <v>2</v>
      </c>
      <c r="H2010" s="1">
        <v>43952</v>
      </c>
      <c r="I2010" s="1">
        <v>44317</v>
      </c>
      <c r="J2010">
        <v>12</v>
      </c>
      <c r="K2010">
        <v>1</v>
      </c>
      <c r="L2010" s="1">
        <v>44013</v>
      </c>
      <c r="M2010">
        <v>0</v>
      </c>
      <c r="N2010" s="11">
        <f>_xlfn.SWITCH(Sales[[#This Row],[Subscription Type]],"Basic",10,"Premium",10,"Business",25,"Enterprise",27)</f>
        <v>10</v>
      </c>
      <c r="O2010">
        <f>IF(Sales[[#This Row],[Number of Users]]-Sales[[#This Row],[Licenses Bought]]&lt;0,0,Sales[[#This Row],[Number of Users]]-Sales[[#This Row],[Licenses Bought]])</f>
        <v>2</v>
      </c>
      <c r="P2010" s="3">
        <f>IF(Sales[[#This Row],[Sales Month]]=MAX(Sales[Sales Month]),Sales[[#This Row],[Upsell $ Per Non-Paying User]]*Sales[[#This Row],[Non-Paying Users]],0)</f>
        <v>0</v>
      </c>
      <c r="Q2010" t="str">
        <f>_xlfn.IFS(Sales[[#This Row],[Current Upsell $]]=0," ",Sales[[#This Row],[Current Upsell $]]&gt;=400,"High",Sales[[#This Row],[Current Upsell $]]&gt;=100,"Medium",Sales[[#This Row],[Current Upsell $]]&lt;100,"Low")</f>
        <v xml:space="preserve"> </v>
      </c>
      <c r="R2010" t="str">
        <f>IF(Sales[[#This Row],[Current Upsell $]]&gt;0,_xlfn.TEXTJOIN(" ",FALSE,Sales[[#This Row],[Subscription Type]],Sales[[#This Row],[Upsell Priority]],TEXT(Sales[[#This Row],[Current Upsell $]],"$#")),"")</f>
        <v/>
      </c>
    </row>
    <row r="2011" spans="1:18" x14ac:dyDescent="0.25">
      <c r="A2011">
        <v>100035</v>
      </c>
      <c r="B2011" t="s">
        <v>3</v>
      </c>
      <c r="F2011">
        <v>0</v>
      </c>
      <c r="G2011">
        <v>2</v>
      </c>
      <c r="H2011" s="1">
        <v>43952</v>
      </c>
      <c r="I2011" s="1">
        <v>44228</v>
      </c>
      <c r="J2011">
        <v>9</v>
      </c>
      <c r="K2011">
        <v>4</v>
      </c>
      <c r="L2011" s="1">
        <v>44013</v>
      </c>
      <c r="M2011">
        <v>0</v>
      </c>
      <c r="N2011" s="11">
        <f>_xlfn.SWITCH(Sales[[#This Row],[Subscription Type]],"Basic",10,"Premium",10,"Business",25,"Enterprise",27)</f>
        <v>10</v>
      </c>
      <c r="O2011">
        <f>IF(Sales[[#This Row],[Number of Users]]-Sales[[#This Row],[Licenses Bought]]&lt;0,0,Sales[[#This Row],[Number of Users]]-Sales[[#This Row],[Licenses Bought]])</f>
        <v>2</v>
      </c>
      <c r="P2011" s="3">
        <f>IF(Sales[[#This Row],[Sales Month]]=MAX(Sales[Sales Month]),Sales[[#This Row],[Upsell $ Per Non-Paying User]]*Sales[[#This Row],[Non-Paying Users]],0)</f>
        <v>0</v>
      </c>
      <c r="Q2011" t="str">
        <f>_xlfn.IFS(Sales[[#This Row],[Current Upsell $]]=0," ",Sales[[#This Row],[Current Upsell $]]&gt;=400,"High",Sales[[#This Row],[Current Upsell $]]&gt;=100,"Medium",Sales[[#This Row],[Current Upsell $]]&lt;100,"Low")</f>
        <v xml:space="preserve"> </v>
      </c>
      <c r="R2011" t="str">
        <f>IF(Sales[[#This Row],[Current Upsell $]]&gt;0,_xlfn.TEXTJOIN(" ",FALSE,Sales[[#This Row],[Subscription Type]],Sales[[#This Row],[Upsell Priority]],TEXT(Sales[[#This Row],[Current Upsell $]],"$#")),"")</f>
        <v/>
      </c>
    </row>
    <row r="2012" spans="1:18" x14ac:dyDescent="0.25">
      <c r="A2012">
        <v>100036</v>
      </c>
      <c r="B2012" t="s">
        <v>0</v>
      </c>
      <c r="D2012" s="1"/>
      <c r="E2012" s="1"/>
      <c r="F2012">
        <v>1</v>
      </c>
      <c r="G2012">
        <v>2</v>
      </c>
      <c r="H2012" s="1">
        <v>43952</v>
      </c>
      <c r="I2012" s="1">
        <v>44378</v>
      </c>
      <c r="J2012">
        <v>14</v>
      </c>
      <c r="K2012">
        <v>0</v>
      </c>
      <c r="L2012" s="1">
        <v>44013</v>
      </c>
      <c r="M2012">
        <v>10</v>
      </c>
      <c r="N2012" s="11">
        <f>_xlfn.SWITCH(Sales[[#This Row],[Subscription Type]],"Basic",10,"Premium",10,"Business",25,"Enterprise",27)</f>
        <v>10</v>
      </c>
      <c r="O2012">
        <f>IF(Sales[[#This Row],[Number of Users]]-Sales[[#This Row],[Licenses Bought]]&lt;0,0,Sales[[#This Row],[Number of Users]]-Sales[[#This Row],[Licenses Bought]])</f>
        <v>1</v>
      </c>
      <c r="P2012" s="3">
        <f>IF(Sales[[#This Row],[Sales Month]]=MAX(Sales[Sales Month]),Sales[[#This Row],[Upsell $ Per Non-Paying User]]*Sales[[#This Row],[Non-Paying Users]],0)</f>
        <v>0</v>
      </c>
      <c r="Q2012" t="str">
        <f>_xlfn.IFS(Sales[[#This Row],[Current Upsell $]]=0," ",Sales[[#This Row],[Current Upsell $]]&gt;=400,"High",Sales[[#This Row],[Current Upsell $]]&gt;=100,"Medium",Sales[[#This Row],[Current Upsell $]]&lt;100,"Low")</f>
        <v xml:space="preserve"> </v>
      </c>
      <c r="R2012" t="str">
        <f>IF(Sales[[#This Row],[Current Upsell $]]&gt;0,_xlfn.TEXTJOIN(" ",FALSE,Sales[[#This Row],[Subscription Type]],Sales[[#This Row],[Upsell Priority]],TEXT(Sales[[#This Row],[Current Upsell $]],"$#")),"")</f>
        <v/>
      </c>
    </row>
    <row r="2013" spans="1:18" x14ac:dyDescent="0.25">
      <c r="A2013">
        <v>100041</v>
      </c>
      <c r="B2013" t="s">
        <v>1</v>
      </c>
      <c r="D2013" s="1"/>
      <c r="E2013" s="1"/>
      <c r="F2013">
        <v>10</v>
      </c>
      <c r="G2013">
        <v>38</v>
      </c>
      <c r="H2013" s="1">
        <v>43983</v>
      </c>
      <c r="I2013" s="1">
        <v>44378</v>
      </c>
      <c r="J2013">
        <v>13</v>
      </c>
      <c r="K2013">
        <v>0</v>
      </c>
      <c r="L2013" s="1">
        <v>44013</v>
      </c>
      <c r="M2013">
        <v>250</v>
      </c>
      <c r="N2013" s="11">
        <f>_xlfn.SWITCH(Sales[[#This Row],[Subscription Type]],"Basic",10,"Premium",10,"Business",25,"Enterprise",27)</f>
        <v>25</v>
      </c>
      <c r="O2013">
        <f>IF(Sales[[#This Row],[Number of Users]]-Sales[[#This Row],[Licenses Bought]]&lt;0,0,Sales[[#This Row],[Number of Users]]-Sales[[#This Row],[Licenses Bought]])</f>
        <v>28</v>
      </c>
      <c r="P2013" s="3">
        <f>IF(Sales[[#This Row],[Sales Month]]=MAX(Sales[Sales Month]),Sales[[#This Row],[Upsell $ Per Non-Paying User]]*Sales[[#This Row],[Non-Paying Users]],0)</f>
        <v>0</v>
      </c>
      <c r="Q2013" t="str">
        <f>_xlfn.IFS(Sales[[#This Row],[Current Upsell $]]=0," ",Sales[[#This Row],[Current Upsell $]]&gt;=400,"High",Sales[[#This Row],[Current Upsell $]]&gt;=100,"Medium",Sales[[#This Row],[Current Upsell $]]&lt;100,"Low")</f>
        <v xml:space="preserve"> </v>
      </c>
      <c r="R2013" t="str">
        <f>IF(Sales[[#This Row],[Current Upsell $]]&gt;0,_xlfn.TEXTJOIN(" ",FALSE,Sales[[#This Row],[Subscription Type]],Sales[[#This Row],[Upsell Priority]],TEXT(Sales[[#This Row],[Current Upsell $]],"$#")),"")</f>
        <v/>
      </c>
    </row>
    <row r="2014" spans="1:18" x14ac:dyDescent="0.25">
      <c r="A2014">
        <v>100039</v>
      </c>
      <c r="B2014" t="s">
        <v>0</v>
      </c>
      <c r="D2014" s="1"/>
      <c r="E2014" s="1"/>
      <c r="F2014">
        <v>21</v>
      </c>
      <c r="G2014">
        <v>37</v>
      </c>
      <c r="H2014" s="1">
        <v>43983</v>
      </c>
      <c r="I2014" s="1">
        <v>44378</v>
      </c>
      <c r="J2014">
        <v>13</v>
      </c>
      <c r="K2014">
        <v>0</v>
      </c>
      <c r="L2014" s="1">
        <v>44013</v>
      </c>
      <c r="M2014">
        <v>210</v>
      </c>
      <c r="N2014" s="11">
        <f>_xlfn.SWITCH(Sales[[#This Row],[Subscription Type]],"Basic",10,"Premium",10,"Business",25,"Enterprise",27)</f>
        <v>10</v>
      </c>
      <c r="O2014">
        <f>IF(Sales[[#This Row],[Number of Users]]-Sales[[#This Row],[Licenses Bought]]&lt;0,0,Sales[[#This Row],[Number of Users]]-Sales[[#This Row],[Licenses Bought]])</f>
        <v>16</v>
      </c>
      <c r="P2014" s="3">
        <f>IF(Sales[[#This Row],[Sales Month]]=MAX(Sales[Sales Month]),Sales[[#This Row],[Upsell $ Per Non-Paying User]]*Sales[[#This Row],[Non-Paying Users]],0)</f>
        <v>0</v>
      </c>
      <c r="Q2014" t="str">
        <f>_xlfn.IFS(Sales[[#This Row],[Current Upsell $]]=0," ",Sales[[#This Row],[Current Upsell $]]&gt;=400,"High",Sales[[#This Row],[Current Upsell $]]&gt;=100,"Medium",Sales[[#This Row],[Current Upsell $]]&lt;100,"Low")</f>
        <v xml:space="preserve"> </v>
      </c>
      <c r="R2014" t="str">
        <f>IF(Sales[[#This Row],[Current Upsell $]]&gt;0,_xlfn.TEXTJOIN(" ",FALSE,Sales[[#This Row],[Subscription Type]],Sales[[#This Row],[Upsell Priority]],TEXT(Sales[[#This Row],[Current Upsell $]],"$#")),"")</f>
        <v/>
      </c>
    </row>
    <row r="2015" spans="1:18" x14ac:dyDescent="0.25">
      <c r="A2015">
        <v>100040</v>
      </c>
      <c r="B2015" t="s">
        <v>0</v>
      </c>
      <c r="D2015" s="1"/>
      <c r="E2015" s="1"/>
      <c r="F2015">
        <v>16</v>
      </c>
      <c r="G2015">
        <v>47</v>
      </c>
      <c r="H2015" s="1">
        <v>43983</v>
      </c>
      <c r="I2015" s="1">
        <v>44378</v>
      </c>
      <c r="J2015">
        <v>13</v>
      </c>
      <c r="K2015">
        <v>0</v>
      </c>
      <c r="L2015" s="1">
        <v>44013</v>
      </c>
      <c r="M2015">
        <v>160</v>
      </c>
      <c r="N2015" s="11">
        <f>_xlfn.SWITCH(Sales[[#This Row],[Subscription Type]],"Basic",10,"Premium",10,"Business",25,"Enterprise",27)</f>
        <v>10</v>
      </c>
      <c r="O2015">
        <f>IF(Sales[[#This Row],[Number of Users]]-Sales[[#This Row],[Licenses Bought]]&lt;0,0,Sales[[#This Row],[Number of Users]]-Sales[[#This Row],[Licenses Bought]])</f>
        <v>31</v>
      </c>
      <c r="P2015" s="3">
        <f>IF(Sales[[#This Row],[Sales Month]]=MAX(Sales[Sales Month]),Sales[[#This Row],[Upsell $ Per Non-Paying User]]*Sales[[#This Row],[Non-Paying Users]],0)</f>
        <v>0</v>
      </c>
      <c r="Q2015" t="str">
        <f>_xlfn.IFS(Sales[[#This Row],[Current Upsell $]]=0," ",Sales[[#This Row],[Current Upsell $]]&gt;=400,"High",Sales[[#This Row],[Current Upsell $]]&gt;=100,"Medium",Sales[[#This Row],[Current Upsell $]]&lt;100,"Low")</f>
        <v xml:space="preserve"> </v>
      </c>
      <c r="R2015" t="str">
        <f>IF(Sales[[#This Row],[Current Upsell $]]&gt;0,_xlfn.TEXTJOIN(" ",FALSE,Sales[[#This Row],[Subscription Type]],Sales[[#This Row],[Upsell Priority]],TEXT(Sales[[#This Row],[Current Upsell $]],"$#")),"")</f>
        <v/>
      </c>
    </row>
    <row r="2016" spans="1:18" x14ac:dyDescent="0.25">
      <c r="A2016">
        <v>100043</v>
      </c>
      <c r="B2016" t="s">
        <v>0</v>
      </c>
      <c r="D2016" s="1"/>
      <c r="E2016" s="1"/>
      <c r="F2016">
        <v>4</v>
      </c>
      <c r="G2016">
        <v>15</v>
      </c>
      <c r="H2016" s="1">
        <v>43983</v>
      </c>
      <c r="I2016" s="1">
        <v>44378</v>
      </c>
      <c r="J2016">
        <v>13</v>
      </c>
      <c r="K2016">
        <v>0</v>
      </c>
      <c r="L2016" s="1">
        <v>44013</v>
      </c>
      <c r="M2016">
        <v>40</v>
      </c>
      <c r="N2016" s="11">
        <f>_xlfn.SWITCH(Sales[[#This Row],[Subscription Type]],"Basic",10,"Premium",10,"Business",25,"Enterprise",27)</f>
        <v>10</v>
      </c>
      <c r="O2016">
        <f>IF(Sales[[#This Row],[Number of Users]]-Sales[[#This Row],[Licenses Bought]]&lt;0,0,Sales[[#This Row],[Number of Users]]-Sales[[#This Row],[Licenses Bought]])</f>
        <v>11</v>
      </c>
      <c r="P2016" s="3">
        <f>IF(Sales[[#This Row],[Sales Month]]=MAX(Sales[Sales Month]),Sales[[#This Row],[Upsell $ Per Non-Paying User]]*Sales[[#This Row],[Non-Paying Users]],0)</f>
        <v>0</v>
      </c>
      <c r="Q2016" t="str">
        <f>_xlfn.IFS(Sales[[#This Row],[Current Upsell $]]=0," ",Sales[[#This Row],[Current Upsell $]]&gt;=400,"High",Sales[[#This Row],[Current Upsell $]]&gt;=100,"Medium",Sales[[#This Row],[Current Upsell $]]&lt;100,"Low")</f>
        <v xml:space="preserve"> </v>
      </c>
      <c r="R2016" t="str">
        <f>IF(Sales[[#This Row],[Current Upsell $]]&gt;0,_xlfn.TEXTJOIN(" ",FALSE,Sales[[#This Row],[Subscription Type]],Sales[[#This Row],[Upsell Priority]],TEXT(Sales[[#This Row],[Current Upsell $]],"$#")),"")</f>
        <v/>
      </c>
    </row>
    <row r="2017" spans="1:18" x14ac:dyDescent="0.25">
      <c r="A2017">
        <v>100044</v>
      </c>
      <c r="B2017" t="s">
        <v>3</v>
      </c>
      <c r="F2017">
        <v>0</v>
      </c>
      <c r="G2017">
        <v>13</v>
      </c>
      <c r="H2017" s="1">
        <v>43983</v>
      </c>
      <c r="I2017" s="1">
        <v>44348</v>
      </c>
      <c r="J2017">
        <v>12</v>
      </c>
      <c r="K2017">
        <v>0</v>
      </c>
      <c r="L2017" s="1">
        <v>44013</v>
      </c>
      <c r="M2017">
        <v>0</v>
      </c>
      <c r="N2017" s="11">
        <f>_xlfn.SWITCH(Sales[[#This Row],[Subscription Type]],"Basic",10,"Premium",10,"Business",25,"Enterprise",27)</f>
        <v>10</v>
      </c>
      <c r="O2017">
        <f>IF(Sales[[#This Row],[Number of Users]]-Sales[[#This Row],[Licenses Bought]]&lt;0,0,Sales[[#This Row],[Number of Users]]-Sales[[#This Row],[Licenses Bought]])</f>
        <v>13</v>
      </c>
      <c r="P2017" s="3">
        <f>IF(Sales[[#This Row],[Sales Month]]=MAX(Sales[Sales Month]),Sales[[#This Row],[Upsell $ Per Non-Paying User]]*Sales[[#This Row],[Non-Paying Users]],0)</f>
        <v>0</v>
      </c>
      <c r="Q2017" t="str">
        <f>_xlfn.IFS(Sales[[#This Row],[Current Upsell $]]=0," ",Sales[[#This Row],[Current Upsell $]]&gt;=400,"High",Sales[[#This Row],[Current Upsell $]]&gt;=100,"Medium",Sales[[#This Row],[Current Upsell $]]&lt;100,"Low")</f>
        <v xml:space="preserve"> </v>
      </c>
      <c r="R2017" t="str">
        <f>IF(Sales[[#This Row],[Current Upsell $]]&gt;0,_xlfn.TEXTJOIN(" ",FALSE,Sales[[#This Row],[Subscription Type]],Sales[[#This Row],[Upsell Priority]],TEXT(Sales[[#This Row],[Current Upsell $]],"$#")),"")</f>
        <v/>
      </c>
    </row>
    <row r="2018" spans="1:18" x14ac:dyDescent="0.25">
      <c r="A2018">
        <v>100045</v>
      </c>
      <c r="B2018" t="s">
        <v>1</v>
      </c>
      <c r="D2018" s="1"/>
      <c r="E2018" s="1"/>
      <c r="F2018">
        <v>4</v>
      </c>
      <c r="G2018">
        <v>10</v>
      </c>
      <c r="H2018" s="1">
        <v>43983</v>
      </c>
      <c r="I2018" s="1">
        <v>44378</v>
      </c>
      <c r="J2018">
        <v>13</v>
      </c>
      <c r="K2018">
        <v>0</v>
      </c>
      <c r="L2018" s="1">
        <v>44013</v>
      </c>
      <c r="M2018">
        <v>100</v>
      </c>
      <c r="N2018" s="11">
        <f>_xlfn.SWITCH(Sales[[#This Row],[Subscription Type]],"Basic",10,"Premium",10,"Business",25,"Enterprise",27)</f>
        <v>25</v>
      </c>
      <c r="O2018">
        <f>IF(Sales[[#This Row],[Number of Users]]-Sales[[#This Row],[Licenses Bought]]&lt;0,0,Sales[[#This Row],[Number of Users]]-Sales[[#This Row],[Licenses Bought]])</f>
        <v>6</v>
      </c>
      <c r="P2018" s="3">
        <f>IF(Sales[[#This Row],[Sales Month]]=MAX(Sales[Sales Month]),Sales[[#This Row],[Upsell $ Per Non-Paying User]]*Sales[[#This Row],[Non-Paying Users]],0)</f>
        <v>0</v>
      </c>
      <c r="Q2018" t="str">
        <f>_xlfn.IFS(Sales[[#This Row],[Current Upsell $]]=0," ",Sales[[#This Row],[Current Upsell $]]&gt;=400,"High",Sales[[#This Row],[Current Upsell $]]&gt;=100,"Medium",Sales[[#This Row],[Current Upsell $]]&lt;100,"Low")</f>
        <v xml:space="preserve"> </v>
      </c>
      <c r="R2018" t="str">
        <f>IF(Sales[[#This Row],[Current Upsell $]]&gt;0,_xlfn.TEXTJOIN(" ",FALSE,Sales[[#This Row],[Subscription Type]],Sales[[#This Row],[Upsell Priority]],TEXT(Sales[[#This Row],[Current Upsell $]],"$#")),"")</f>
        <v/>
      </c>
    </row>
    <row r="2019" spans="1:18" x14ac:dyDescent="0.25">
      <c r="A2019">
        <v>100046</v>
      </c>
      <c r="B2019" t="s">
        <v>3</v>
      </c>
      <c r="F2019">
        <v>0</v>
      </c>
      <c r="G2019">
        <v>7</v>
      </c>
      <c r="H2019" s="1">
        <v>43983</v>
      </c>
      <c r="I2019" s="1">
        <v>44044</v>
      </c>
      <c r="J2019">
        <v>2</v>
      </c>
      <c r="K2019">
        <v>10</v>
      </c>
      <c r="L2019" s="1">
        <v>44013</v>
      </c>
      <c r="M2019">
        <v>0</v>
      </c>
      <c r="N2019" s="11">
        <f>_xlfn.SWITCH(Sales[[#This Row],[Subscription Type]],"Basic",10,"Premium",10,"Business",25,"Enterprise",27)</f>
        <v>10</v>
      </c>
      <c r="O2019">
        <f>IF(Sales[[#This Row],[Number of Users]]-Sales[[#This Row],[Licenses Bought]]&lt;0,0,Sales[[#This Row],[Number of Users]]-Sales[[#This Row],[Licenses Bought]])</f>
        <v>7</v>
      </c>
      <c r="P2019" s="3">
        <f>IF(Sales[[#This Row],[Sales Month]]=MAX(Sales[Sales Month]),Sales[[#This Row],[Upsell $ Per Non-Paying User]]*Sales[[#This Row],[Non-Paying Users]],0)</f>
        <v>0</v>
      </c>
      <c r="Q2019" t="str">
        <f>_xlfn.IFS(Sales[[#This Row],[Current Upsell $]]=0," ",Sales[[#This Row],[Current Upsell $]]&gt;=400,"High",Sales[[#This Row],[Current Upsell $]]&gt;=100,"Medium",Sales[[#This Row],[Current Upsell $]]&lt;100,"Low")</f>
        <v xml:space="preserve"> </v>
      </c>
      <c r="R2019" t="str">
        <f>IF(Sales[[#This Row],[Current Upsell $]]&gt;0,_xlfn.TEXTJOIN(" ",FALSE,Sales[[#This Row],[Subscription Type]],Sales[[#This Row],[Upsell Priority]],TEXT(Sales[[#This Row],[Current Upsell $]],"$#")),"")</f>
        <v/>
      </c>
    </row>
    <row r="2020" spans="1:18" x14ac:dyDescent="0.25">
      <c r="A2020">
        <v>100047</v>
      </c>
      <c r="B2020" t="s">
        <v>3</v>
      </c>
      <c r="F2020">
        <v>0</v>
      </c>
      <c r="G2020">
        <v>8</v>
      </c>
      <c r="H2020" s="1">
        <v>43983</v>
      </c>
      <c r="I2020" s="1">
        <v>44197</v>
      </c>
      <c r="J2020">
        <v>7</v>
      </c>
      <c r="K2020">
        <v>5</v>
      </c>
      <c r="L2020" s="1">
        <v>44013</v>
      </c>
      <c r="M2020">
        <v>0</v>
      </c>
      <c r="N2020" s="11">
        <f>_xlfn.SWITCH(Sales[[#This Row],[Subscription Type]],"Basic",10,"Premium",10,"Business",25,"Enterprise",27)</f>
        <v>10</v>
      </c>
      <c r="O2020">
        <f>IF(Sales[[#This Row],[Number of Users]]-Sales[[#This Row],[Licenses Bought]]&lt;0,0,Sales[[#This Row],[Number of Users]]-Sales[[#This Row],[Licenses Bought]])</f>
        <v>8</v>
      </c>
      <c r="P2020" s="3">
        <f>IF(Sales[[#This Row],[Sales Month]]=MAX(Sales[Sales Month]),Sales[[#This Row],[Upsell $ Per Non-Paying User]]*Sales[[#This Row],[Non-Paying Users]],0)</f>
        <v>0</v>
      </c>
      <c r="Q2020" t="str">
        <f>_xlfn.IFS(Sales[[#This Row],[Current Upsell $]]=0," ",Sales[[#This Row],[Current Upsell $]]&gt;=400,"High",Sales[[#This Row],[Current Upsell $]]&gt;=100,"Medium",Sales[[#This Row],[Current Upsell $]]&lt;100,"Low")</f>
        <v xml:space="preserve"> </v>
      </c>
      <c r="R2020" t="str">
        <f>IF(Sales[[#This Row],[Current Upsell $]]&gt;0,_xlfn.TEXTJOIN(" ",FALSE,Sales[[#This Row],[Subscription Type]],Sales[[#This Row],[Upsell Priority]],TEXT(Sales[[#This Row],[Current Upsell $]],"$#")),"")</f>
        <v/>
      </c>
    </row>
    <row r="2021" spans="1:18" x14ac:dyDescent="0.25">
      <c r="A2021">
        <v>100048</v>
      </c>
      <c r="B2021" t="s">
        <v>0</v>
      </c>
      <c r="D2021" s="1"/>
      <c r="E2021" s="1"/>
      <c r="F2021">
        <v>4</v>
      </c>
      <c r="G2021">
        <v>7</v>
      </c>
      <c r="H2021" s="1">
        <v>43983</v>
      </c>
      <c r="I2021" s="1">
        <v>44378</v>
      </c>
      <c r="J2021">
        <v>13</v>
      </c>
      <c r="K2021">
        <v>0</v>
      </c>
      <c r="L2021" s="1">
        <v>44013</v>
      </c>
      <c r="M2021">
        <v>40</v>
      </c>
      <c r="N2021" s="11">
        <f>_xlfn.SWITCH(Sales[[#This Row],[Subscription Type]],"Basic",10,"Premium",10,"Business",25,"Enterprise",27)</f>
        <v>10</v>
      </c>
      <c r="O2021">
        <f>IF(Sales[[#This Row],[Number of Users]]-Sales[[#This Row],[Licenses Bought]]&lt;0,0,Sales[[#This Row],[Number of Users]]-Sales[[#This Row],[Licenses Bought]])</f>
        <v>3</v>
      </c>
      <c r="P2021" s="3">
        <f>IF(Sales[[#This Row],[Sales Month]]=MAX(Sales[Sales Month]),Sales[[#This Row],[Upsell $ Per Non-Paying User]]*Sales[[#This Row],[Non-Paying Users]],0)</f>
        <v>0</v>
      </c>
      <c r="Q2021" t="str">
        <f>_xlfn.IFS(Sales[[#This Row],[Current Upsell $]]=0," ",Sales[[#This Row],[Current Upsell $]]&gt;=400,"High",Sales[[#This Row],[Current Upsell $]]&gt;=100,"Medium",Sales[[#This Row],[Current Upsell $]]&lt;100,"Low")</f>
        <v xml:space="preserve"> </v>
      </c>
      <c r="R2021" t="str">
        <f>IF(Sales[[#This Row],[Current Upsell $]]&gt;0,_xlfn.TEXTJOIN(" ",FALSE,Sales[[#This Row],[Subscription Type]],Sales[[#This Row],[Upsell Priority]],TEXT(Sales[[#This Row],[Current Upsell $]],"$#")),"")</f>
        <v/>
      </c>
    </row>
    <row r="2022" spans="1:18" x14ac:dyDescent="0.25">
      <c r="A2022">
        <v>100049</v>
      </c>
      <c r="B2022" t="s">
        <v>3</v>
      </c>
      <c r="F2022">
        <v>0</v>
      </c>
      <c r="G2022">
        <v>7</v>
      </c>
      <c r="H2022" s="1">
        <v>43983</v>
      </c>
      <c r="I2022" s="1">
        <v>44378</v>
      </c>
      <c r="J2022">
        <v>13</v>
      </c>
      <c r="K2022">
        <v>0</v>
      </c>
      <c r="L2022" s="1">
        <v>44013</v>
      </c>
      <c r="M2022">
        <v>0</v>
      </c>
      <c r="N2022" s="11">
        <f>_xlfn.SWITCH(Sales[[#This Row],[Subscription Type]],"Basic",10,"Premium",10,"Business",25,"Enterprise",27)</f>
        <v>10</v>
      </c>
      <c r="O2022">
        <f>IF(Sales[[#This Row],[Number of Users]]-Sales[[#This Row],[Licenses Bought]]&lt;0,0,Sales[[#This Row],[Number of Users]]-Sales[[#This Row],[Licenses Bought]])</f>
        <v>7</v>
      </c>
      <c r="P2022" s="3">
        <f>IF(Sales[[#This Row],[Sales Month]]=MAX(Sales[Sales Month]),Sales[[#This Row],[Upsell $ Per Non-Paying User]]*Sales[[#This Row],[Non-Paying Users]],0)</f>
        <v>0</v>
      </c>
      <c r="Q2022" t="str">
        <f>_xlfn.IFS(Sales[[#This Row],[Current Upsell $]]=0," ",Sales[[#This Row],[Current Upsell $]]&gt;=400,"High",Sales[[#This Row],[Current Upsell $]]&gt;=100,"Medium",Sales[[#This Row],[Current Upsell $]]&lt;100,"Low")</f>
        <v xml:space="preserve"> </v>
      </c>
      <c r="R2022" t="str">
        <f>IF(Sales[[#This Row],[Current Upsell $]]&gt;0,_xlfn.TEXTJOIN(" ",FALSE,Sales[[#This Row],[Subscription Type]],Sales[[#This Row],[Upsell Priority]],TEXT(Sales[[#This Row],[Current Upsell $]],"$#")),"")</f>
        <v/>
      </c>
    </row>
    <row r="2023" spans="1:18" x14ac:dyDescent="0.25">
      <c r="A2023">
        <v>100050</v>
      </c>
      <c r="B2023" t="s">
        <v>0</v>
      </c>
      <c r="D2023" s="1"/>
      <c r="E2023" s="1"/>
      <c r="F2023">
        <v>2</v>
      </c>
      <c r="G2023">
        <v>6</v>
      </c>
      <c r="H2023" s="1">
        <v>43983</v>
      </c>
      <c r="I2023" s="1">
        <v>44378</v>
      </c>
      <c r="J2023">
        <v>13</v>
      </c>
      <c r="K2023">
        <v>0</v>
      </c>
      <c r="L2023" s="1">
        <v>44013</v>
      </c>
      <c r="M2023">
        <v>20</v>
      </c>
      <c r="N2023" s="11">
        <f>_xlfn.SWITCH(Sales[[#This Row],[Subscription Type]],"Basic",10,"Premium",10,"Business",25,"Enterprise",27)</f>
        <v>10</v>
      </c>
      <c r="O2023">
        <f>IF(Sales[[#This Row],[Number of Users]]-Sales[[#This Row],[Licenses Bought]]&lt;0,0,Sales[[#This Row],[Number of Users]]-Sales[[#This Row],[Licenses Bought]])</f>
        <v>4</v>
      </c>
      <c r="P2023" s="3">
        <f>IF(Sales[[#This Row],[Sales Month]]=MAX(Sales[Sales Month]),Sales[[#This Row],[Upsell $ Per Non-Paying User]]*Sales[[#This Row],[Non-Paying Users]],0)</f>
        <v>0</v>
      </c>
      <c r="Q2023" t="str">
        <f>_xlfn.IFS(Sales[[#This Row],[Current Upsell $]]=0," ",Sales[[#This Row],[Current Upsell $]]&gt;=400,"High",Sales[[#This Row],[Current Upsell $]]&gt;=100,"Medium",Sales[[#This Row],[Current Upsell $]]&lt;100,"Low")</f>
        <v xml:space="preserve"> </v>
      </c>
      <c r="R2023" t="str">
        <f>IF(Sales[[#This Row],[Current Upsell $]]&gt;0,_xlfn.TEXTJOIN(" ",FALSE,Sales[[#This Row],[Subscription Type]],Sales[[#This Row],[Upsell Priority]],TEXT(Sales[[#This Row],[Current Upsell $]],"$#")),"")</f>
        <v/>
      </c>
    </row>
    <row r="2024" spans="1:18" x14ac:dyDescent="0.25">
      <c r="A2024">
        <v>100051</v>
      </c>
      <c r="B2024" t="s">
        <v>3</v>
      </c>
      <c r="F2024">
        <v>0</v>
      </c>
      <c r="G2024">
        <v>3</v>
      </c>
      <c r="H2024" s="1">
        <v>43983</v>
      </c>
      <c r="I2024" s="1">
        <v>44105</v>
      </c>
      <c r="J2024">
        <v>4</v>
      </c>
      <c r="K2024">
        <v>8</v>
      </c>
      <c r="L2024" s="1">
        <v>44013</v>
      </c>
      <c r="M2024">
        <v>0</v>
      </c>
      <c r="N2024" s="11">
        <f>_xlfn.SWITCH(Sales[[#This Row],[Subscription Type]],"Basic",10,"Premium",10,"Business",25,"Enterprise",27)</f>
        <v>10</v>
      </c>
      <c r="O2024">
        <f>IF(Sales[[#This Row],[Number of Users]]-Sales[[#This Row],[Licenses Bought]]&lt;0,0,Sales[[#This Row],[Number of Users]]-Sales[[#This Row],[Licenses Bought]])</f>
        <v>3</v>
      </c>
      <c r="P2024" s="3">
        <f>IF(Sales[[#This Row],[Sales Month]]=MAX(Sales[Sales Month]),Sales[[#This Row],[Upsell $ Per Non-Paying User]]*Sales[[#This Row],[Non-Paying Users]],0)</f>
        <v>0</v>
      </c>
      <c r="Q2024" t="str">
        <f>_xlfn.IFS(Sales[[#This Row],[Current Upsell $]]=0," ",Sales[[#This Row],[Current Upsell $]]&gt;=400,"High",Sales[[#This Row],[Current Upsell $]]&gt;=100,"Medium",Sales[[#This Row],[Current Upsell $]]&lt;100,"Low")</f>
        <v xml:space="preserve"> </v>
      </c>
      <c r="R2024" t="str">
        <f>IF(Sales[[#This Row],[Current Upsell $]]&gt;0,_xlfn.TEXTJOIN(" ",FALSE,Sales[[#This Row],[Subscription Type]],Sales[[#This Row],[Upsell Priority]],TEXT(Sales[[#This Row],[Current Upsell $]],"$#")),"")</f>
        <v/>
      </c>
    </row>
    <row r="2025" spans="1:18" x14ac:dyDescent="0.25">
      <c r="A2025">
        <v>100052</v>
      </c>
      <c r="B2025" t="s">
        <v>3</v>
      </c>
      <c r="F2025">
        <v>0</v>
      </c>
      <c r="G2025">
        <v>2</v>
      </c>
      <c r="H2025" s="1">
        <v>43983</v>
      </c>
      <c r="I2025" s="1">
        <v>44044</v>
      </c>
      <c r="J2025">
        <v>2</v>
      </c>
      <c r="K2025">
        <v>10</v>
      </c>
      <c r="L2025" s="1">
        <v>44013</v>
      </c>
      <c r="M2025">
        <v>0</v>
      </c>
      <c r="N2025" s="11">
        <f>_xlfn.SWITCH(Sales[[#This Row],[Subscription Type]],"Basic",10,"Premium",10,"Business",25,"Enterprise",27)</f>
        <v>10</v>
      </c>
      <c r="O2025">
        <f>IF(Sales[[#This Row],[Number of Users]]-Sales[[#This Row],[Licenses Bought]]&lt;0,0,Sales[[#This Row],[Number of Users]]-Sales[[#This Row],[Licenses Bought]])</f>
        <v>2</v>
      </c>
      <c r="P2025" s="3">
        <f>IF(Sales[[#This Row],[Sales Month]]=MAX(Sales[Sales Month]),Sales[[#This Row],[Upsell $ Per Non-Paying User]]*Sales[[#This Row],[Non-Paying Users]],0)</f>
        <v>0</v>
      </c>
      <c r="Q2025" t="str">
        <f>_xlfn.IFS(Sales[[#This Row],[Current Upsell $]]=0," ",Sales[[#This Row],[Current Upsell $]]&gt;=400,"High",Sales[[#This Row],[Current Upsell $]]&gt;=100,"Medium",Sales[[#This Row],[Current Upsell $]]&lt;100,"Low")</f>
        <v xml:space="preserve"> </v>
      </c>
      <c r="R2025" t="str">
        <f>IF(Sales[[#This Row],[Current Upsell $]]&gt;0,_xlfn.TEXTJOIN(" ",FALSE,Sales[[#This Row],[Subscription Type]],Sales[[#This Row],[Upsell Priority]],TEXT(Sales[[#This Row],[Current Upsell $]],"$#")),"")</f>
        <v/>
      </c>
    </row>
    <row r="2026" spans="1:18" x14ac:dyDescent="0.25">
      <c r="A2026">
        <v>100053</v>
      </c>
      <c r="B2026" t="s">
        <v>3</v>
      </c>
      <c r="F2026">
        <v>0</v>
      </c>
      <c r="G2026">
        <v>2</v>
      </c>
      <c r="H2026" s="1">
        <v>43983</v>
      </c>
      <c r="I2026" s="1">
        <v>44013</v>
      </c>
      <c r="J2026">
        <v>1</v>
      </c>
      <c r="K2026">
        <v>11</v>
      </c>
      <c r="L2026" s="1">
        <v>44013</v>
      </c>
      <c r="M2026">
        <v>0</v>
      </c>
      <c r="N2026" s="11">
        <f>_xlfn.SWITCH(Sales[[#This Row],[Subscription Type]],"Basic",10,"Premium",10,"Business",25,"Enterprise",27)</f>
        <v>10</v>
      </c>
      <c r="O2026">
        <f>IF(Sales[[#This Row],[Number of Users]]-Sales[[#This Row],[Licenses Bought]]&lt;0,0,Sales[[#This Row],[Number of Users]]-Sales[[#This Row],[Licenses Bought]])</f>
        <v>2</v>
      </c>
      <c r="P2026" s="3">
        <f>IF(Sales[[#This Row],[Sales Month]]=MAX(Sales[Sales Month]),Sales[[#This Row],[Upsell $ Per Non-Paying User]]*Sales[[#This Row],[Non-Paying Users]],0)</f>
        <v>0</v>
      </c>
      <c r="Q2026" t="str">
        <f>_xlfn.IFS(Sales[[#This Row],[Current Upsell $]]=0," ",Sales[[#This Row],[Current Upsell $]]&gt;=400,"High",Sales[[#This Row],[Current Upsell $]]&gt;=100,"Medium",Sales[[#This Row],[Current Upsell $]]&lt;100,"Low")</f>
        <v xml:space="preserve"> </v>
      </c>
      <c r="R2026" t="str">
        <f>IF(Sales[[#This Row],[Current Upsell $]]&gt;0,_xlfn.TEXTJOIN(" ",FALSE,Sales[[#This Row],[Subscription Type]],Sales[[#This Row],[Upsell Priority]],TEXT(Sales[[#This Row],[Current Upsell $]],"$#")),"")</f>
        <v/>
      </c>
    </row>
    <row r="2027" spans="1:18" x14ac:dyDescent="0.25">
      <c r="A2027">
        <v>100054</v>
      </c>
      <c r="B2027" t="s">
        <v>3</v>
      </c>
      <c r="F2027">
        <v>0</v>
      </c>
      <c r="G2027">
        <v>2</v>
      </c>
      <c r="H2027" s="1">
        <v>43983</v>
      </c>
      <c r="I2027" s="1">
        <v>44317</v>
      </c>
      <c r="J2027">
        <v>11</v>
      </c>
      <c r="K2027">
        <v>1</v>
      </c>
      <c r="L2027" s="1">
        <v>44013</v>
      </c>
      <c r="M2027">
        <v>0</v>
      </c>
      <c r="N2027" s="11">
        <f>_xlfn.SWITCH(Sales[[#This Row],[Subscription Type]],"Basic",10,"Premium",10,"Business",25,"Enterprise",27)</f>
        <v>10</v>
      </c>
      <c r="O2027">
        <f>IF(Sales[[#This Row],[Number of Users]]-Sales[[#This Row],[Licenses Bought]]&lt;0,0,Sales[[#This Row],[Number of Users]]-Sales[[#This Row],[Licenses Bought]])</f>
        <v>2</v>
      </c>
      <c r="P2027" s="3">
        <f>IF(Sales[[#This Row],[Sales Month]]=MAX(Sales[Sales Month]),Sales[[#This Row],[Upsell $ Per Non-Paying User]]*Sales[[#This Row],[Non-Paying Users]],0)</f>
        <v>0</v>
      </c>
      <c r="Q2027" t="str">
        <f>_xlfn.IFS(Sales[[#This Row],[Current Upsell $]]=0," ",Sales[[#This Row],[Current Upsell $]]&gt;=400,"High",Sales[[#This Row],[Current Upsell $]]&gt;=100,"Medium",Sales[[#This Row],[Current Upsell $]]&lt;100,"Low")</f>
        <v xml:space="preserve"> </v>
      </c>
      <c r="R2027" t="str">
        <f>IF(Sales[[#This Row],[Current Upsell $]]&gt;0,_xlfn.TEXTJOIN(" ",FALSE,Sales[[#This Row],[Subscription Type]],Sales[[#This Row],[Upsell Priority]],TEXT(Sales[[#This Row],[Current Upsell $]],"$#")),"")</f>
        <v/>
      </c>
    </row>
    <row r="2028" spans="1:18" x14ac:dyDescent="0.25">
      <c r="A2028">
        <v>100055</v>
      </c>
      <c r="B2028" t="s">
        <v>3</v>
      </c>
      <c r="F2028">
        <v>0</v>
      </c>
      <c r="G2028">
        <v>2</v>
      </c>
      <c r="H2028" s="1">
        <v>43983</v>
      </c>
      <c r="I2028" s="1">
        <v>44228</v>
      </c>
      <c r="J2028">
        <v>8</v>
      </c>
      <c r="K2028">
        <v>4</v>
      </c>
      <c r="L2028" s="1">
        <v>44013</v>
      </c>
      <c r="M2028">
        <v>0</v>
      </c>
      <c r="N2028" s="11">
        <f>_xlfn.SWITCH(Sales[[#This Row],[Subscription Type]],"Basic",10,"Premium",10,"Business",25,"Enterprise",27)</f>
        <v>10</v>
      </c>
      <c r="O2028">
        <f>IF(Sales[[#This Row],[Number of Users]]-Sales[[#This Row],[Licenses Bought]]&lt;0,0,Sales[[#This Row],[Number of Users]]-Sales[[#This Row],[Licenses Bought]])</f>
        <v>2</v>
      </c>
      <c r="P2028" s="3">
        <f>IF(Sales[[#This Row],[Sales Month]]=MAX(Sales[Sales Month]),Sales[[#This Row],[Upsell $ Per Non-Paying User]]*Sales[[#This Row],[Non-Paying Users]],0)</f>
        <v>0</v>
      </c>
      <c r="Q2028" t="str">
        <f>_xlfn.IFS(Sales[[#This Row],[Current Upsell $]]=0," ",Sales[[#This Row],[Current Upsell $]]&gt;=400,"High",Sales[[#This Row],[Current Upsell $]]&gt;=100,"Medium",Sales[[#This Row],[Current Upsell $]]&lt;100,"Low")</f>
        <v xml:space="preserve"> </v>
      </c>
      <c r="R2028" t="str">
        <f>IF(Sales[[#This Row],[Current Upsell $]]&gt;0,_xlfn.TEXTJOIN(" ",FALSE,Sales[[#This Row],[Subscription Type]],Sales[[#This Row],[Upsell Priority]],TEXT(Sales[[#This Row],[Current Upsell $]],"$#")),"")</f>
        <v/>
      </c>
    </row>
    <row r="2029" spans="1:18" x14ac:dyDescent="0.25">
      <c r="A2029">
        <v>100056</v>
      </c>
      <c r="B2029" t="s">
        <v>0</v>
      </c>
      <c r="D2029" s="1"/>
      <c r="E2029" s="1"/>
      <c r="F2029">
        <v>1</v>
      </c>
      <c r="G2029">
        <v>2</v>
      </c>
      <c r="H2029" s="1">
        <v>43983</v>
      </c>
      <c r="I2029" s="1">
        <v>44378</v>
      </c>
      <c r="J2029">
        <v>13</v>
      </c>
      <c r="K2029">
        <v>0</v>
      </c>
      <c r="L2029" s="1">
        <v>44013</v>
      </c>
      <c r="M2029">
        <v>10</v>
      </c>
      <c r="N2029" s="11">
        <f>_xlfn.SWITCH(Sales[[#This Row],[Subscription Type]],"Basic",10,"Premium",10,"Business",25,"Enterprise",27)</f>
        <v>10</v>
      </c>
      <c r="O2029">
        <f>IF(Sales[[#This Row],[Number of Users]]-Sales[[#This Row],[Licenses Bought]]&lt;0,0,Sales[[#This Row],[Number of Users]]-Sales[[#This Row],[Licenses Bought]])</f>
        <v>1</v>
      </c>
      <c r="P2029" s="3">
        <f>IF(Sales[[#This Row],[Sales Month]]=MAX(Sales[Sales Month]),Sales[[#This Row],[Upsell $ Per Non-Paying User]]*Sales[[#This Row],[Non-Paying Users]],0)</f>
        <v>0</v>
      </c>
      <c r="Q2029" t="str">
        <f>_xlfn.IFS(Sales[[#This Row],[Current Upsell $]]=0," ",Sales[[#This Row],[Current Upsell $]]&gt;=400,"High",Sales[[#This Row],[Current Upsell $]]&gt;=100,"Medium",Sales[[#This Row],[Current Upsell $]]&lt;100,"Low")</f>
        <v xml:space="preserve"> </v>
      </c>
      <c r="R2029" t="str">
        <f>IF(Sales[[#This Row],[Current Upsell $]]&gt;0,_xlfn.TEXTJOIN(" ",FALSE,Sales[[#This Row],[Subscription Type]],Sales[[#This Row],[Upsell Priority]],TEXT(Sales[[#This Row],[Current Upsell $]],"$#")),"")</f>
        <v/>
      </c>
    </row>
    <row r="2030" spans="1:18" x14ac:dyDescent="0.25">
      <c r="A2030">
        <v>100057</v>
      </c>
      <c r="B2030" t="s">
        <v>3</v>
      </c>
      <c r="D2030" s="1"/>
      <c r="E2030" s="1"/>
      <c r="F2030">
        <v>0</v>
      </c>
      <c r="G2030">
        <v>64</v>
      </c>
      <c r="H2030" s="1">
        <v>44013</v>
      </c>
      <c r="I2030" s="1">
        <v>44378</v>
      </c>
      <c r="J2030">
        <v>12</v>
      </c>
      <c r="K2030">
        <v>0</v>
      </c>
      <c r="L2030" s="1">
        <v>44013</v>
      </c>
      <c r="M2030">
        <v>0</v>
      </c>
      <c r="N2030" s="11">
        <f>_xlfn.SWITCH(Sales[[#This Row],[Subscription Type]],"Basic",10,"Premium",10,"Business",25,"Enterprise",27)</f>
        <v>10</v>
      </c>
      <c r="O2030">
        <f>IF(Sales[[#This Row],[Number of Users]]-Sales[[#This Row],[Licenses Bought]]&lt;0,0,Sales[[#This Row],[Number of Users]]-Sales[[#This Row],[Licenses Bought]])</f>
        <v>64</v>
      </c>
      <c r="P2030" s="3">
        <f>IF(Sales[[#This Row],[Sales Month]]=MAX(Sales[Sales Month]),Sales[[#This Row],[Upsell $ Per Non-Paying User]]*Sales[[#This Row],[Non-Paying Users]],0)</f>
        <v>0</v>
      </c>
      <c r="Q2030" t="str">
        <f>_xlfn.IFS(Sales[[#This Row],[Current Upsell $]]=0," ",Sales[[#This Row],[Current Upsell $]]&gt;=400,"High",Sales[[#This Row],[Current Upsell $]]&gt;=100,"Medium",Sales[[#This Row],[Current Upsell $]]&lt;100,"Low")</f>
        <v xml:space="preserve"> </v>
      </c>
      <c r="R2030" t="str">
        <f>IF(Sales[[#This Row],[Current Upsell $]]&gt;0,_xlfn.TEXTJOIN(" ",FALSE,Sales[[#This Row],[Subscription Type]],Sales[[#This Row],[Upsell Priority]],TEXT(Sales[[#This Row],[Current Upsell $]],"$#")),"")</f>
        <v/>
      </c>
    </row>
    <row r="2031" spans="1:18" x14ac:dyDescent="0.25">
      <c r="A2031">
        <v>100058</v>
      </c>
      <c r="B2031" t="s">
        <v>3</v>
      </c>
      <c r="D2031" s="1"/>
      <c r="E2031" s="1"/>
      <c r="F2031">
        <v>0</v>
      </c>
      <c r="G2031">
        <v>64</v>
      </c>
      <c r="H2031" s="1">
        <v>44013</v>
      </c>
      <c r="I2031" s="1">
        <v>44378</v>
      </c>
      <c r="J2031">
        <v>12</v>
      </c>
      <c r="K2031">
        <v>0</v>
      </c>
      <c r="L2031" s="1">
        <v>44013</v>
      </c>
      <c r="M2031">
        <v>0</v>
      </c>
      <c r="N2031" s="11">
        <f>_xlfn.SWITCH(Sales[[#This Row],[Subscription Type]],"Basic",10,"Premium",10,"Business",25,"Enterprise",27)</f>
        <v>10</v>
      </c>
      <c r="O2031">
        <f>IF(Sales[[#This Row],[Number of Users]]-Sales[[#This Row],[Licenses Bought]]&lt;0,0,Sales[[#This Row],[Number of Users]]-Sales[[#This Row],[Licenses Bought]])</f>
        <v>64</v>
      </c>
      <c r="P2031" s="3">
        <f>IF(Sales[[#This Row],[Sales Month]]=MAX(Sales[Sales Month]),Sales[[#This Row],[Upsell $ Per Non-Paying User]]*Sales[[#This Row],[Non-Paying Users]],0)</f>
        <v>0</v>
      </c>
      <c r="Q2031" t="str">
        <f>_xlfn.IFS(Sales[[#This Row],[Current Upsell $]]=0," ",Sales[[#This Row],[Current Upsell $]]&gt;=400,"High",Sales[[#This Row],[Current Upsell $]]&gt;=100,"Medium",Sales[[#This Row],[Current Upsell $]]&lt;100,"Low")</f>
        <v xml:space="preserve"> </v>
      </c>
      <c r="R2031" t="str">
        <f>IF(Sales[[#This Row],[Current Upsell $]]&gt;0,_xlfn.TEXTJOIN(" ",FALSE,Sales[[#This Row],[Subscription Type]],Sales[[#This Row],[Upsell Priority]],TEXT(Sales[[#This Row],[Current Upsell $]],"$#")),"")</f>
        <v/>
      </c>
    </row>
    <row r="2032" spans="1:18" x14ac:dyDescent="0.25">
      <c r="A2032">
        <v>100060</v>
      </c>
      <c r="B2032" t="s">
        <v>3</v>
      </c>
      <c r="D2032" s="1"/>
      <c r="E2032" s="1"/>
      <c r="F2032">
        <v>0</v>
      </c>
      <c r="G2032">
        <v>32</v>
      </c>
      <c r="H2032" s="1">
        <v>44013</v>
      </c>
      <c r="I2032" s="1">
        <v>44378</v>
      </c>
      <c r="J2032">
        <v>12</v>
      </c>
      <c r="K2032">
        <v>0</v>
      </c>
      <c r="L2032" s="1">
        <v>44013</v>
      </c>
      <c r="M2032">
        <v>0</v>
      </c>
      <c r="N2032" s="11">
        <f>_xlfn.SWITCH(Sales[[#This Row],[Subscription Type]],"Basic",10,"Premium",10,"Business",25,"Enterprise",27)</f>
        <v>10</v>
      </c>
      <c r="O2032">
        <f>IF(Sales[[#This Row],[Number of Users]]-Sales[[#This Row],[Licenses Bought]]&lt;0,0,Sales[[#This Row],[Number of Users]]-Sales[[#This Row],[Licenses Bought]])</f>
        <v>32</v>
      </c>
      <c r="P2032" s="3">
        <f>IF(Sales[[#This Row],[Sales Month]]=MAX(Sales[Sales Month]),Sales[[#This Row],[Upsell $ Per Non-Paying User]]*Sales[[#This Row],[Non-Paying Users]],0)</f>
        <v>0</v>
      </c>
      <c r="Q2032" t="str">
        <f>_xlfn.IFS(Sales[[#This Row],[Current Upsell $]]=0," ",Sales[[#This Row],[Current Upsell $]]&gt;=400,"High",Sales[[#This Row],[Current Upsell $]]&gt;=100,"Medium",Sales[[#This Row],[Current Upsell $]]&lt;100,"Low")</f>
        <v xml:space="preserve"> </v>
      </c>
      <c r="R2032" t="str">
        <f>IF(Sales[[#This Row],[Current Upsell $]]&gt;0,_xlfn.TEXTJOIN(" ",FALSE,Sales[[#This Row],[Subscription Type]],Sales[[#This Row],[Upsell Priority]],TEXT(Sales[[#This Row],[Current Upsell $]],"$#")),"")</f>
        <v/>
      </c>
    </row>
    <row r="2033" spans="1:18" x14ac:dyDescent="0.25">
      <c r="A2033">
        <v>100061</v>
      </c>
      <c r="B2033" t="s">
        <v>3</v>
      </c>
      <c r="D2033" s="1"/>
      <c r="E2033" s="1"/>
      <c r="F2033">
        <v>0</v>
      </c>
      <c r="G2033">
        <v>20</v>
      </c>
      <c r="H2033" s="1">
        <v>44013</v>
      </c>
      <c r="I2033" s="1">
        <v>44378</v>
      </c>
      <c r="J2033">
        <v>12</v>
      </c>
      <c r="K2033">
        <v>0</v>
      </c>
      <c r="L2033" s="1">
        <v>44013</v>
      </c>
      <c r="M2033">
        <v>0</v>
      </c>
      <c r="N2033" s="11">
        <f>_xlfn.SWITCH(Sales[[#This Row],[Subscription Type]],"Basic",10,"Premium",10,"Business",25,"Enterprise",27)</f>
        <v>10</v>
      </c>
      <c r="O2033">
        <f>IF(Sales[[#This Row],[Number of Users]]-Sales[[#This Row],[Licenses Bought]]&lt;0,0,Sales[[#This Row],[Number of Users]]-Sales[[#This Row],[Licenses Bought]])</f>
        <v>20</v>
      </c>
      <c r="P2033" s="3">
        <f>IF(Sales[[#This Row],[Sales Month]]=MAX(Sales[Sales Month]),Sales[[#This Row],[Upsell $ Per Non-Paying User]]*Sales[[#This Row],[Non-Paying Users]],0)</f>
        <v>0</v>
      </c>
      <c r="Q2033" t="str">
        <f>_xlfn.IFS(Sales[[#This Row],[Current Upsell $]]=0," ",Sales[[#This Row],[Current Upsell $]]&gt;=400,"High",Sales[[#This Row],[Current Upsell $]]&gt;=100,"Medium",Sales[[#This Row],[Current Upsell $]]&lt;100,"Low")</f>
        <v xml:space="preserve"> </v>
      </c>
      <c r="R2033" t="str">
        <f>IF(Sales[[#This Row],[Current Upsell $]]&gt;0,_xlfn.TEXTJOIN(" ",FALSE,Sales[[#This Row],[Subscription Type]],Sales[[#This Row],[Upsell Priority]],TEXT(Sales[[#This Row],[Current Upsell $]],"$#")),"")</f>
        <v/>
      </c>
    </row>
    <row r="2034" spans="1:18" x14ac:dyDescent="0.25">
      <c r="A2034">
        <v>100062</v>
      </c>
      <c r="B2034" t="s">
        <v>3</v>
      </c>
      <c r="D2034" s="1"/>
      <c r="E2034" s="1"/>
      <c r="F2034">
        <v>0</v>
      </c>
      <c r="G2034">
        <v>17</v>
      </c>
      <c r="H2034" s="1">
        <v>44013</v>
      </c>
      <c r="I2034" s="1">
        <v>44378</v>
      </c>
      <c r="J2034">
        <v>12</v>
      </c>
      <c r="K2034">
        <v>0</v>
      </c>
      <c r="L2034" s="1">
        <v>44013</v>
      </c>
      <c r="M2034">
        <v>0</v>
      </c>
      <c r="N2034" s="11">
        <f>_xlfn.SWITCH(Sales[[#This Row],[Subscription Type]],"Basic",10,"Premium",10,"Business",25,"Enterprise",27)</f>
        <v>10</v>
      </c>
      <c r="O2034">
        <f>IF(Sales[[#This Row],[Number of Users]]-Sales[[#This Row],[Licenses Bought]]&lt;0,0,Sales[[#This Row],[Number of Users]]-Sales[[#This Row],[Licenses Bought]])</f>
        <v>17</v>
      </c>
      <c r="P2034" s="3">
        <f>IF(Sales[[#This Row],[Sales Month]]=MAX(Sales[Sales Month]),Sales[[#This Row],[Upsell $ Per Non-Paying User]]*Sales[[#This Row],[Non-Paying Users]],0)</f>
        <v>0</v>
      </c>
      <c r="Q2034" t="str">
        <f>_xlfn.IFS(Sales[[#This Row],[Current Upsell $]]=0," ",Sales[[#This Row],[Current Upsell $]]&gt;=400,"High",Sales[[#This Row],[Current Upsell $]]&gt;=100,"Medium",Sales[[#This Row],[Current Upsell $]]&lt;100,"Low")</f>
        <v xml:space="preserve"> </v>
      </c>
      <c r="R2034" t="str">
        <f>IF(Sales[[#This Row],[Current Upsell $]]&gt;0,_xlfn.TEXTJOIN(" ",FALSE,Sales[[#This Row],[Subscription Type]],Sales[[#This Row],[Upsell Priority]],TEXT(Sales[[#This Row],[Current Upsell $]],"$#")),"")</f>
        <v/>
      </c>
    </row>
    <row r="2035" spans="1:18" x14ac:dyDescent="0.25">
      <c r="A2035">
        <v>100063</v>
      </c>
      <c r="B2035" t="s">
        <v>3</v>
      </c>
      <c r="F2035">
        <v>0</v>
      </c>
      <c r="G2035">
        <v>18</v>
      </c>
      <c r="H2035" s="1">
        <v>44013</v>
      </c>
      <c r="I2035" s="1">
        <v>44044</v>
      </c>
      <c r="J2035">
        <v>1</v>
      </c>
      <c r="K2035">
        <v>10</v>
      </c>
      <c r="L2035" s="1">
        <v>44013</v>
      </c>
      <c r="M2035">
        <v>0</v>
      </c>
      <c r="N2035" s="11">
        <f>_xlfn.SWITCH(Sales[[#This Row],[Subscription Type]],"Basic",10,"Premium",10,"Business",25,"Enterprise",27)</f>
        <v>10</v>
      </c>
      <c r="O2035">
        <f>IF(Sales[[#This Row],[Number of Users]]-Sales[[#This Row],[Licenses Bought]]&lt;0,0,Sales[[#This Row],[Number of Users]]-Sales[[#This Row],[Licenses Bought]])</f>
        <v>18</v>
      </c>
      <c r="P2035" s="3">
        <f>IF(Sales[[#This Row],[Sales Month]]=MAX(Sales[Sales Month]),Sales[[#This Row],[Upsell $ Per Non-Paying User]]*Sales[[#This Row],[Non-Paying Users]],0)</f>
        <v>0</v>
      </c>
      <c r="Q2035" t="str">
        <f>_xlfn.IFS(Sales[[#This Row],[Current Upsell $]]=0," ",Sales[[#This Row],[Current Upsell $]]&gt;=400,"High",Sales[[#This Row],[Current Upsell $]]&gt;=100,"Medium",Sales[[#This Row],[Current Upsell $]]&lt;100,"Low")</f>
        <v xml:space="preserve"> </v>
      </c>
      <c r="R2035" t="str">
        <f>IF(Sales[[#This Row],[Current Upsell $]]&gt;0,_xlfn.TEXTJOIN(" ",FALSE,Sales[[#This Row],[Subscription Type]],Sales[[#This Row],[Upsell Priority]],TEXT(Sales[[#This Row],[Current Upsell $]],"$#")),"")</f>
        <v/>
      </c>
    </row>
    <row r="2036" spans="1:18" x14ac:dyDescent="0.25">
      <c r="A2036">
        <v>100064</v>
      </c>
      <c r="B2036" t="s">
        <v>3</v>
      </c>
      <c r="F2036">
        <v>0</v>
      </c>
      <c r="G2036">
        <v>16</v>
      </c>
      <c r="H2036" s="1">
        <v>44013</v>
      </c>
      <c r="I2036" s="1">
        <v>44256</v>
      </c>
      <c r="J2036">
        <v>8</v>
      </c>
      <c r="K2036">
        <v>3</v>
      </c>
      <c r="L2036" s="1">
        <v>44013</v>
      </c>
      <c r="M2036">
        <v>0</v>
      </c>
      <c r="N2036" s="11">
        <f>_xlfn.SWITCH(Sales[[#This Row],[Subscription Type]],"Basic",10,"Premium",10,"Business",25,"Enterprise",27)</f>
        <v>10</v>
      </c>
      <c r="O2036">
        <f>IF(Sales[[#This Row],[Number of Users]]-Sales[[#This Row],[Licenses Bought]]&lt;0,0,Sales[[#This Row],[Number of Users]]-Sales[[#This Row],[Licenses Bought]])</f>
        <v>16</v>
      </c>
      <c r="P2036" s="3">
        <f>IF(Sales[[#This Row],[Sales Month]]=MAX(Sales[Sales Month]),Sales[[#This Row],[Upsell $ Per Non-Paying User]]*Sales[[#This Row],[Non-Paying Users]],0)</f>
        <v>0</v>
      </c>
      <c r="Q2036" t="str">
        <f>_xlfn.IFS(Sales[[#This Row],[Current Upsell $]]=0," ",Sales[[#This Row],[Current Upsell $]]&gt;=400,"High",Sales[[#This Row],[Current Upsell $]]&gt;=100,"Medium",Sales[[#This Row],[Current Upsell $]]&lt;100,"Low")</f>
        <v xml:space="preserve"> </v>
      </c>
      <c r="R2036" t="str">
        <f>IF(Sales[[#This Row],[Current Upsell $]]&gt;0,_xlfn.TEXTJOIN(" ",FALSE,Sales[[#This Row],[Subscription Type]],Sales[[#This Row],[Upsell Priority]],TEXT(Sales[[#This Row],[Current Upsell $]],"$#")),"")</f>
        <v/>
      </c>
    </row>
    <row r="2037" spans="1:18" x14ac:dyDescent="0.25">
      <c r="A2037">
        <v>100065</v>
      </c>
      <c r="B2037" t="s">
        <v>3</v>
      </c>
      <c r="F2037">
        <v>0</v>
      </c>
      <c r="G2037">
        <v>14</v>
      </c>
      <c r="H2037" s="1">
        <v>44013</v>
      </c>
      <c r="I2037" s="1">
        <v>44197</v>
      </c>
      <c r="J2037">
        <v>6</v>
      </c>
      <c r="K2037">
        <v>5</v>
      </c>
      <c r="L2037" s="1">
        <v>44013</v>
      </c>
      <c r="M2037">
        <v>0</v>
      </c>
      <c r="N2037" s="11">
        <f>_xlfn.SWITCH(Sales[[#This Row],[Subscription Type]],"Basic",10,"Premium",10,"Business",25,"Enterprise",27)</f>
        <v>10</v>
      </c>
      <c r="O2037">
        <f>IF(Sales[[#This Row],[Number of Users]]-Sales[[#This Row],[Licenses Bought]]&lt;0,0,Sales[[#This Row],[Number of Users]]-Sales[[#This Row],[Licenses Bought]])</f>
        <v>14</v>
      </c>
      <c r="P2037" s="3">
        <f>IF(Sales[[#This Row],[Sales Month]]=MAX(Sales[Sales Month]),Sales[[#This Row],[Upsell $ Per Non-Paying User]]*Sales[[#This Row],[Non-Paying Users]],0)</f>
        <v>0</v>
      </c>
      <c r="Q2037" t="str">
        <f>_xlfn.IFS(Sales[[#This Row],[Current Upsell $]]=0," ",Sales[[#This Row],[Current Upsell $]]&gt;=400,"High",Sales[[#This Row],[Current Upsell $]]&gt;=100,"Medium",Sales[[#This Row],[Current Upsell $]]&lt;100,"Low")</f>
        <v xml:space="preserve"> </v>
      </c>
      <c r="R2037" t="str">
        <f>IF(Sales[[#This Row],[Current Upsell $]]&gt;0,_xlfn.TEXTJOIN(" ",FALSE,Sales[[#This Row],[Subscription Type]],Sales[[#This Row],[Upsell Priority]],TEXT(Sales[[#This Row],[Current Upsell $]],"$#")),"")</f>
        <v/>
      </c>
    </row>
    <row r="2038" spans="1:18" x14ac:dyDescent="0.25">
      <c r="A2038">
        <v>100066</v>
      </c>
      <c r="B2038" t="s">
        <v>3</v>
      </c>
      <c r="F2038">
        <v>0</v>
      </c>
      <c r="G2038">
        <v>13</v>
      </c>
      <c r="H2038" s="1">
        <v>44013</v>
      </c>
      <c r="I2038" s="1">
        <v>44197</v>
      </c>
      <c r="J2038">
        <v>6</v>
      </c>
      <c r="K2038">
        <v>5</v>
      </c>
      <c r="L2038" s="1">
        <v>44013</v>
      </c>
      <c r="M2038">
        <v>0</v>
      </c>
      <c r="N2038" s="11">
        <f>_xlfn.SWITCH(Sales[[#This Row],[Subscription Type]],"Basic",10,"Premium",10,"Business",25,"Enterprise",27)</f>
        <v>10</v>
      </c>
      <c r="O2038">
        <f>IF(Sales[[#This Row],[Number of Users]]-Sales[[#This Row],[Licenses Bought]]&lt;0,0,Sales[[#This Row],[Number of Users]]-Sales[[#This Row],[Licenses Bought]])</f>
        <v>13</v>
      </c>
      <c r="P2038" s="3">
        <f>IF(Sales[[#This Row],[Sales Month]]=MAX(Sales[Sales Month]),Sales[[#This Row],[Upsell $ Per Non-Paying User]]*Sales[[#This Row],[Non-Paying Users]],0)</f>
        <v>0</v>
      </c>
      <c r="Q2038" t="str">
        <f>_xlfn.IFS(Sales[[#This Row],[Current Upsell $]]=0," ",Sales[[#This Row],[Current Upsell $]]&gt;=400,"High",Sales[[#This Row],[Current Upsell $]]&gt;=100,"Medium",Sales[[#This Row],[Current Upsell $]]&lt;100,"Low")</f>
        <v xml:space="preserve"> </v>
      </c>
      <c r="R2038" t="str">
        <f>IF(Sales[[#This Row],[Current Upsell $]]&gt;0,_xlfn.TEXTJOIN(" ",FALSE,Sales[[#This Row],[Subscription Type]],Sales[[#This Row],[Upsell Priority]],TEXT(Sales[[#This Row],[Current Upsell $]],"$#")),"")</f>
        <v/>
      </c>
    </row>
    <row r="2039" spans="1:18" x14ac:dyDescent="0.25">
      <c r="A2039">
        <v>100067</v>
      </c>
      <c r="B2039" t="s">
        <v>3</v>
      </c>
      <c r="F2039">
        <v>0</v>
      </c>
      <c r="G2039">
        <v>10</v>
      </c>
      <c r="H2039" s="1">
        <v>44013</v>
      </c>
      <c r="I2039" s="1">
        <v>44075</v>
      </c>
      <c r="J2039">
        <v>2</v>
      </c>
      <c r="K2039">
        <v>9</v>
      </c>
      <c r="L2039" s="1">
        <v>44013</v>
      </c>
      <c r="M2039">
        <v>0</v>
      </c>
      <c r="N2039" s="11">
        <f>_xlfn.SWITCH(Sales[[#This Row],[Subscription Type]],"Basic",10,"Premium",10,"Business",25,"Enterprise",27)</f>
        <v>10</v>
      </c>
      <c r="O2039">
        <f>IF(Sales[[#This Row],[Number of Users]]-Sales[[#This Row],[Licenses Bought]]&lt;0,0,Sales[[#This Row],[Number of Users]]-Sales[[#This Row],[Licenses Bought]])</f>
        <v>10</v>
      </c>
      <c r="P2039" s="3">
        <f>IF(Sales[[#This Row],[Sales Month]]=MAX(Sales[Sales Month]),Sales[[#This Row],[Upsell $ Per Non-Paying User]]*Sales[[#This Row],[Non-Paying Users]],0)</f>
        <v>0</v>
      </c>
      <c r="Q2039" t="str">
        <f>_xlfn.IFS(Sales[[#This Row],[Current Upsell $]]=0," ",Sales[[#This Row],[Current Upsell $]]&gt;=400,"High",Sales[[#This Row],[Current Upsell $]]&gt;=100,"Medium",Sales[[#This Row],[Current Upsell $]]&lt;100,"Low")</f>
        <v xml:space="preserve"> </v>
      </c>
      <c r="R2039" t="str">
        <f>IF(Sales[[#This Row],[Current Upsell $]]&gt;0,_xlfn.TEXTJOIN(" ",FALSE,Sales[[#This Row],[Subscription Type]],Sales[[#This Row],[Upsell Priority]],TEXT(Sales[[#This Row],[Current Upsell $]],"$#")),"")</f>
        <v/>
      </c>
    </row>
    <row r="2040" spans="1:18" x14ac:dyDescent="0.25">
      <c r="A2040">
        <v>100068</v>
      </c>
      <c r="B2040" t="s">
        <v>3</v>
      </c>
      <c r="F2040">
        <v>0</v>
      </c>
      <c r="G2040">
        <v>11</v>
      </c>
      <c r="H2040" s="1">
        <v>44013</v>
      </c>
      <c r="I2040" s="1">
        <v>44287</v>
      </c>
      <c r="J2040">
        <v>9</v>
      </c>
      <c r="K2040">
        <v>2</v>
      </c>
      <c r="L2040" s="1">
        <v>44013</v>
      </c>
      <c r="M2040">
        <v>0</v>
      </c>
      <c r="N2040" s="11">
        <f>_xlfn.SWITCH(Sales[[#This Row],[Subscription Type]],"Basic",10,"Premium",10,"Business",25,"Enterprise",27)</f>
        <v>10</v>
      </c>
      <c r="O2040">
        <f>IF(Sales[[#This Row],[Number of Users]]-Sales[[#This Row],[Licenses Bought]]&lt;0,0,Sales[[#This Row],[Number of Users]]-Sales[[#This Row],[Licenses Bought]])</f>
        <v>11</v>
      </c>
      <c r="P2040" s="3">
        <f>IF(Sales[[#This Row],[Sales Month]]=MAX(Sales[Sales Month]),Sales[[#This Row],[Upsell $ Per Non-Paying User]]*Sales[[#This Row],[Non-Paying Users]],0)</f>
        <v>0</v>
      </c>
      <c r="Q2040" t="str">
        <f>_xlfn.IFS(Sales[[#This Row],[Current Upsell $]]=0," ",Sales[[#This Row],[Current Upsell $]]&gt;=400,"High",Sales[[#This Row],[Current Upsell $]]&gt;=100,"Medium",Sales[[#This Row],[Current Upsell $]]&lt;100,"Low")</f>
        <v xml:space="preserve"> </v>
      </c>
      <c r="R2040" t="str">
        <f>IF(Sales[[#This Row],[Current Upsell $]]&gt;0,_xlfn.TEXTJOIN(" ",FALSE,Sales[[#This Row],[Subscription Type]],Sales[[#This Row],[Upsell Priority]],TEXT(Sales[[#This Row],[Current Upsell $]],"$#")),"")</f>
        <v/>
      </c>
    </row>
    <row r="2041" spans="1:18" x14ac:dyDescent="0.25">
      <c r="A2041">
        <v>100069</v>
      </c>
      <c r="B2041" t="s">
        <v>3</v>
      </c>
      <c r="F2041">
        <v>0</v>
      </c>
      <c r="G2041">
        <v>11</v>
      </c>
      <c r="H2041" s="1">
        <v>44013</v>
      </c>
      <c r="I2041" s="1">
        <v>44348</v>
      </c>
      <c r="J2041">
        <v>11</v>
      </c>
      <c r="K2041">
        <v>0</v>
      </c>
      <c r="L2041" s="1">
        <v>44013</v>
      </c>
      <c r="M2041">
        <v>0</v>
      </c>
      <c r="N2041" s="11">
        <f>_xlfn.SWITCH(Sales[[#This Row],[Subscription Type]],"Basic",10,"Premium",10,"Business",25,"Enterprise",27)</f>
        <v>10</v>
      </c>
      <c r="O2041">
        <f>IF(Sales[[#This Row],[Number of Users]]-Sales[[#This Row],[Licenses Bought]]&lt;0,0,Sales[[#This Row],[Number of Users]]-Sales[[#This Row],[Licenses Bought]])</f>
        <v>11</v>
      </c>
      <c r="P2041" s="3">
        <f>IF(Sales[[#This Row],[Sales Month]]=MAX(Sales[Sales Month]),Sales[[#This Row],[Upsell $ Per Non-Paying User]]*Sales[[#This Row],[Non-Paying Users]],0)</f>
        <v>0</v>
      </c>
      <c r="Q2041" t="str">
        <f>_xlfn.IFS(Sales[[#This Row],[Current Upsell $]]=0," ",Sales[[#This Row],[Current Upsell $]]&gt;=400,"High",Sales[[#This Row],[Current Upsell $]]&gt;=100,"Medium",Sales[[#This Row],[Current Upsell $]]&lt;100,"Low")</f>
        <v xml:space="preserve"> </v>
      </c>
      <c r="R2041" t="str">
        <f>IF(Sales[[#This Row],[Current Upsell $]]&gt;0,_xlfn.TEXTJOIN(" ",FALSE,Sales[[#This Row],[Subscription Type]],Sales[[#This Row],[Upsell Priority]],TEXT(Sales[[#This Row],[Current Upsell $]],"$#")),"")</f>
        <v/>
      </c>
    </row>
    <row r="2042" spans="1:18" x14ac:dyDescent="0.25">
      <c r="A2042">
        <v>100070</v>
      </c>
      <c r="B2042" t="s">
        <v>3</v>
      </c>
      <c r="F2042">
        <v>0</v>
      </c>
      <c r="G2042">
        <v>8</v>
      </c>
      <c r="H2042" s="1">
        <v>44013</v>
      </c>
      <c r="I2042" s="1">
        <v>44348</v>
      </c>
      <c r="J2042">
        <v>11</v>
      </c>
      <c r="K2042">
        <v>0</v>
      </c>
      <c r="L2042" s="1">
        <v>44013</v>
      </c>
      <c r="M2042">
        <v>0</v>
      </c>
      <c r="N2042" s="11">
        <f>_xlfn.SWITCH(Sales[[#This Row],[Subscription Type]],"Basic",10,"Premium",10,"Business",25,"Enterprise",27)</f>
        <v>10</v>
      </c>
      <c r="O2042">
        <f>IF(Sales[[#This Row],[Number of Users]]-Sales[[#This Row],[Licenses Bought]]&lt;0,0,Sales[[#This Row],[Number of Users]]-Sales[[#This Row],[Licenses Bought]])</f>
        <v>8</v>
      </c>
      <c r="P2042" s="3">
        <f>IF(Sales[[#This Row],[Sales Month]]=MAX(Sales[Sales Month]),Sales[[#This Row],[Upsell $ Per Non-Paying User]]*Sales[[#This Row],[Non-Paying Users]],0)</f>
        <v>0</v>
      </c>
      <c r="Q2042" t="str">
        <f>_xlfn.IFS(Sales[[#This Row],[Current Upsell $]]=0," ",Sales[[#This Row],[Current Upsell $]]&gt;=400,"High",Sales[[#This Row],[Current Upsell $]]&gt;=100,"Medium",Sales[[#This Row],[Current Upsell $]]&lt;100,"Low")</f>
        <v xml:space="preserve"> </v>
      </c>
      <c r="R2042" t="str">
        <f>IF(Sales[[#This Row],[Current Upsell $]]&gt;0,_xlfn.TEXTJOIN(" ",FALSE,Sales[[#This Row],[Subscription Type]],Sales[[#This Row],[Upsell Priority]],TEXT(Sales[[#This Row],[Current Upsell $]],"$#")),"")</f>
        <v/>
      </c>
    </row>
    <row r="2043" spans="1:18" x14ac:dyDescent="0.25">
      <c r="A2043">
        <v>100071</v>
      </c>
      <c r="B2043" t="s">
        <v>3</v>
      </c>
      <c r="F2043">
        <v>0</v>
      </c>
      <c r="G2043">
        <v>7</v>
      </c>
      <c r="H2043" s="1">
        <v>44013</v>
      </c>
      <c r="I2043" s="1">
        <v>44348</v>
      </c>
      <c r="J2043">
        <v>11</v>
      </c>
      <c r="K2043">
        <v>0</v>
      </c>
      <c r="L2043" s="1">
        <v>44013</v>
      </c>
      <c r="M2043">
        <v>0</v>
      </c>
      <c r="N2043" s="11">
        <f>_xlfn.SWITCH(Sales[[#This Row],[Subscription Type]],"Basic",10,"Premium",10,"Business",25,"Enterprise",27)</f>
        <v>10</v>
      </c>
      <c r="O2043">
        <f>IF(Sales[[#This Row],[Number of Users]]-Sales[[#This Row],[Licenses Bought]]&lt;0,0,Sales[[#This Row],[Number of Users]]-Sales[[#This Row],[Licenses Bought]])</f>
        <v>7</v>
      </c>
      <c r="P2043" s="3">
        <f>IF(Sales[[#This Row],[Sales Month]]=MAX(Sales[Sales Month]),Sales[[#This Row],[Upsell $ Per Non-Paying User]]*Sales[[#This Row],[Non-Paying Users]],0)</f>
        <v>0</v>
      </c>
      <c r="Q2043" t="str">
        <f>_xlfn.IFS(Sales[[#This Row],[Current Upsell $]]=0," ",Sales[[#This Row],[Current Upsell $]]&gt;=400,"High",Sales[[#This Row],[Current Upsell $]]&gt;=100,"Medium",Sales[[#This Row],[Current Upsell $]]&lt;100,"Low")</f>
        <v xml:space="preserve"> </v>
      </c>
      <c r="R2043" t="str">
        <f>IF(Sales[[#This Row],[Current Upsell $]]&gt;0,_xlfn.TEXTJOIN(" ",FALSE,Sales[[#This Row],[Subscription Type]],Sales[[#This Row],[Upsell Priority]],TEXT(Sales[[#This Row],[Current Upsell $]],"$#")),"")</f>
        <v/>
      </c>
    </row>
    <row r="2044" spans="1:18" x14ac:dyDescent="0.25">
      <c r="A2044">
        <v>100072</v>
      </c>
      <c r="B2044" t="s">
        <v>3</v>
      </c>
      <c r="F2044">
        <v>0</v>
      </c>
      <c r="G2044">
        <v>3</v>
      </c>
      <c r="H2044" s="1">
        <v>44013</v>
      </c>
      <c r="I2044" s="1">
        <v>44256</v>
      </c>
      <c r="J2044">
        <v>8</v>
      </c>
      <c r="K2044">
        <v>3</v>
      </c>
      <c r="L2044" s="1">
        <v>44013</v>
      </c>
      <c r="M2044">
        <v>0</v>
      </c>
      <c r="N2044" s="11">
        <f>_xlfn.SWITCH(Sales[[#This Row],[Subscription Type]],"Basic",10,"Premium",10,"Business",25,"Enterprise",27)</f>
        <v>10</v>
      </c>
      <c r="O2044">
        <f>IF(Sales[[#This Row],[Number of Users]]-Sales[[#This Row],[Licenses Bought]]&lt;0,0,Sales[[#This Row],[Number of Users]]-Sales[[#This Row],[Licenses Bought]])</f>
        <v>3</v>
      </c>
      <c r="P2044" s="3">
        <f>IF(Sales[[#This Row],[Sales Month]]=MAX(Sales[Sales Month]),Sales[[#This Row],[Upsell $ Per Non-Paying User]]*Sales[[#This Row],[Non-Paying Users]],0)</f>
        <v>0</v>
      </c>
      <c r="Q2044" t="str">
        <f>_xlfn.IFS(Sales[[#This Row],[Current Upsell $]]=0," ",Sales[[#This Row],[Current Upsell $]]&gt;=400,"High",Sales[[#This Row],[Current Upsell $]]&gt;=100,"Medium",Sales[[#This Row],[Current Upsell $]]&lt;100,"Low")</f>
        <v xml:space="preserve"> </v>
      </c>
      <c r="R2044" t="str">
        <f>IF(Sales[[#This Row],[Current Upsell $]]&gt;0,_xlfn.TEXTJOIN(" ",FALSE,Sales[[#This Row],[Subscription Type]],Sales[[#This Row],[Upsell Priority]],TEXT(Sales[[#This Row],[Current Upsell $]],"$#")),"")</f>
        <v/>
      </c>
    </row>
    <row r="2045" spans="1:18" x14ac:dyDescent="0.25">
      <c r="A2045">
        <v>100073</v>
      </c>
      <c r="B2045" t="s">
        <v>3</v>
      </c>
      <c r="F2045">
        <v>0</v>
      </c>
      <c r="G2045">
        <v>3</v>
      </c>
      <c r="H2045" s="1">
        <v>44013</v>
      </c>
      <c r="I2045" s="1">
        <v>44378</v>
      </c>
      <c r="J2045">
        <v>12</v>
      </c>
      <c r="K2045">
        <v>0</v>
      </c>
      <c r="L2045" s="1">
        <v>44013</v>
      </c>
      <c r="M2045">
        <v>0</v>
      </c>
      <c r="N2045" s="11">
        <f>_xlfn.SWITCH(Sales[[#This Row],[Subscription Type]],"Basic",10,"Premium",10,"Business",25,"Enterprise",27)</f>
        <v>10</v>
      </c>
      <c r="O2045">
        <f>IF(Sales[[#This Row],[Number of Users]]-Sales[[#This Row],[Licenses Bought]]&lt;0,0,Sales[[#This Row],[Number of Users]]-Sales[[#This Row],[Licenses Bought]])</f>
        <v>3</v>
      </c>
      <c r="P2045" s="3">
        <f>IF(Sales[[#This Row],[Sales Month]]=MAX(Sales[Sales Month]),Sales[[#This Row],[Upsell $ Per Non-Paying User]]*Sales[[#This Row],[Non-Paying Users]],0)</f>
        <v>0</v>
      </c>
      <c r="Q2045" t="str">
        <f>_xlfn.IFS(Sales[[#This Row],[Current Upsell $]]=0," ",Sales[[#This Row],[Current Upsell $]]&gt;=400,"High",Sales[[#This Row],[Current Upsell $]]&gt;=100,"Medium",Sales[[#This Row],[Current Upsell $]]&lt;100,"Low")</f>
        <v xml:space="preserve"> </v>
      </c>
      <c r="R2045" t="str">
        <f>IF(Sales[[#This Row],[Current Upsell $]]&gt;0,_xlfn.TEXTJOIN(" ",FALSE,Sales[[#This Row],[Subscription Type]],Sales[[#This Row],[Upsell Priority]],TEXT(Sales[[#This Row],[Current Upsell $]],"$#")),"")</f>
        <v/>
      </c>
    </row>
    <row r="2046" spans="1:18" x14ac:dyDescent="0.25">
      <c r="A2046">
        <v>100074</v>
      </c>
      <c r="B2046" t="s">
        <v>3</v>
      </c>
      <c r="D2046" s="1"/>
      <c r="E2046" s="1"/>
      <c r="F2046">
        <v>0</v>
      </c>
      <c r="G2046">
        <v>3</v>
      </c>
      <c r="H2046" s="1">
        <v>44013</v>
      </c>
      <c r="I2046" s="1">
        <v>44378</v>
      </c>
      <c r="J2046">
        <v>12</v>
      </c>
      <c r="K2046">
        <v>0</v>
      </c>
      <c r="L2046" s="1">
        <v>44013</v>
      </c>
      <c r="M2046">
        <v>0</v>
      </c>
      <c r="N2046" s="11">
        <f>_xlfn.SWITCH(Sales[[#This Row],[Subscription Type]],"Basic",10,"Premium",10,"Business",25,"Enterprise",27)</f>
        <v>10</v>
      </c>
      <c r="O2046">
        <f>IF(Sales[[#This Row],[Number of Users]]-Sales[[#This Row],[Licenses Bought]]&lt;0,0,Sales[[#This Row],[Number of Users]]-Sales[[#This Row],[Licenses Bought]])</f>
        <v>3</v>
      </c>
      <c r="P2046" s="3">
        <f>IF(Sales[[#This Row],[Sales Month]]=MAX(Sales[Sales Month]),Sales[[#This Row],[Upsell $ Per Non-Paying User]]*Sales[[#This Row],[Non-Paying Users]],0)</f>
        <v>0</v>
      </c>
      <c r="Q2046" t="str">
        <f>_xlfn.IFS(Sales[[#This Row],[Current Upsell $]]=0," ",Sales[[#This Row],[Current Upsell $]]&gt;=400,"High",Sales[[#This Row],[Current Upsell $]]&gt;=100,"Medium",Sales[[#This Row],[Current Upsell $]]&lt;100,"Low")</f>
        <v xml:space="preserve"> </v>
      </c>
      <c r="R2046" t="str">
        <f>IF(Sales[[#This Row],[Current Upsell $]]&gt;0,_xlfn.TEXTJOIN(" ",FALSE,Sales[[#This Row],[Subscription Type]],Sales[[#This Row],[Upsell Priority]],TEXT(Sales[[#This Row],[Current Upsell $]],"$#")),"")</f>
        <v/>
      </c>
    </row>
    <row r="2047" spans="1:18" x14ac:dyDescent="0.25">
      <c r="A2047">
        <v>100075</v>
      </c>
      <c r="B2047" t="s">
        <v>3</v>
      </c>
      <c r="F2047">
        <v>0</v>
      </c>
      <c r="G2047">
        <v>2</v>
      </c>
      <c r="H2047" s="1">
        <v>44013</v>
      </c>
      <c r="I2047" s="1">
        <v>44105</v>
      </c>
      <c r="J2047">
        <v>3</v>
      </c>
      <c r="K2047">
        <v>8</v>
      </c>
      <c r="L2047" s="1">
        <v>44013</v>
      </c>
      <c r="M2047">
        <v>0</v>
      </c>
      <c r="N2047" s="11">
        <f>_xlfn.SWITCH(Sales[[#This Row],[Subscription Type]],"Basic",10,"Premium",10,"Business",25,"Enterprise",27)</f>
        <v>10</v>
      </c>
      <c r="O2047">
        <f>IF(Sales[[#This Row],[Number of Users]]-Sales[[#This Row],[Licenses Bought]]&lt;0,0,Sales[[#This Row],[Number of Users]]-Sales[[#This Row],[Licenses Bought]])</f>
        <v>2</v>
      </c>
      <c r="P2047" s="3">
        <f>IF(Sales[[#This Row],[Sales Month]]=MAX(Sales[Sales Month]),Sales[[#This Row],[Upsell $ Per Non-Paying User]]*Sales[[#This Row],[Non-Paying Users]],0)</f>
        <v>0</v>
      </c>
      <c r="Q2047" t="str">
        <f>_xlfn.IFS(Sales[[#This Row],[Current Upsell $]]=0," ",Sales[[#This Row],[Current Upsell $]]&gt;=400,"High",Sales[[#This Row],[Current Upsell $]]&gt;=100,"Medium",Sales[[#This Row],[Current Upsell $]]&lt;100,"Low")</f>
        <v xml:space="preserve"> </v>
      </c>
      <c r="R2047" t="str">
        <f>IF(Sales[[#This Row],[Current Upsell $]]&gt;0,_xlfn.TEXTJOIN(" ",FALSE,Sales[[#This Row],[Subscription Type]],Sales[[#This Row],[Upsell Priority]],TEXT(Sales[[#This Row],[Current Upsell $]],"$#")),"")</f>
        <v/>
      </c>
    </row>
    <row r="2048" spans="1:18" x14ac:dyDescent="0.25">
      <c r="A2048">
        <v>100076</v>
      </c>
      <c r="B2048" t="s">
        <v>3</v>
      </c>
      <c r="F2048">
        <v>0</v>
      </c>
      <c r="G2048">
        <v>2</v>
      </c>
      <c r="H2048" s="1">
        <v>44013</v>
      </c>
      <c r="I2048" s="1">
        <v>44317</v>
      </c>
      <c r="J2048">
        <v>10</v>
      </c>
      <c r="K2048">
        <v>1</v>
      </c>
      <c r="L2048" s="1">
        <v>44013</v>
      </c>
      <c r="M2048">
        <v>0</v>
      </c>
      <c r="N2048" s="11">
        <f>_xlfn.SWITCH(Sales[[#This Row],[Subscription Type]],"Basic",10,"Premium",10,"Business",25,"Enterprise",27)</f>
        <v>10</v>
      </c>
      <c r="O2048">
        <f>IF(Sales[[#This Row],[Number of Users]]-Sales[[#This Row],[Licenses Bought]]&lt;0,0,Sales[[#This Row],[Number of Users]]-Sales[[#This Row],[Licenses Bought]])</f>
        <v>2</v>
      </c>
      <c r="P2048" s="3">
        <f>IF(Sales[[#This Row],[Sales Month]]=MAX(Sales[Sales Month]),Sales[[#This Row],[Upsell $ Per Non-Paying User]]*Sales[[#This Row],[Non-Paying Users]],0)</f>
        <v>0</v>
      </c>
      <c r="Q2048" t="str">
        <f>_xlfn.IFS(Sales[[#This Row],[Current Upsell $]]=0," ",Sales[[#This Row],[Current Upsell $]]&gt;=400,"High",Sales[[#This Row],[Current Upsell $]]&gt;=100,"Medium",Sales[[#This Row],[Current Upsell $]]&lt;100,"Low")</f>
        <v xml:space="preserve"> </v>
      </c>
      <c r="R2048" t="str">
        <f>IF(Sales[[#This Row],[Current Upsell $]]&gt;0,_xlfn.TEXTJOIN(" ",FALSE,Sales[[#This Row],[Subscription Type]],Sales[[#This Row],[Upsell Priority]],TEXT(Sales[[#This Row],[Current Upsell $]],"$#")),"")</f>
        <v/>
      </c>
    </row>
    <row r="2049" spans="1:18" x14ac:dyDescent="0.25">
      <c r="A2049">
        <v>100077</v>
      </c>
      <c r="B2049" t="s">
        <v>3</v>
      </c>
      <c r="F2049">
        <v>0</v>
      </c>
      <c r="G2049">
        <v>2</v>
      </c>
      <c r="H2049" s="1">
        <v>44013</v>
      </c>
      <c r="I2049" s="1">
        <v>44317</v>
      </c>
      <c r="J2049">
        <v>10</v>
      </c>
      <c r="K2049">
        <v>1</v>
      </c>
      <c r="L2049" s="1">
        <v>44013</v>
      </c>
      <c r="M2049">
        <v>0</v>
      </c>
      <c r="N2049" s="11">
        <f>_xlfn.SWITCH(Sales[[#This Row],[Subscription Type]],"Basic",10,"Premium",10,"Business",25,"Enterprise",27)</f>
        <v>10</v>
      </c>
      <c r="O2049">
        <f>IF(Sales[[#This Row],[Number of Users]]-Sales[[#This Row],[Licenses Bought]]&lt;0,0,Sales[[#This Row],[Number of Users]]-Sales[[#This Row],[Licenses Bought]])</f>
        <v>2</v>
      </c>
      <c r="P2049" s="3">
        <f>IF(Sales[[#This Row],[Sales Month]]=MAX(Sales[Sales Month]),Sales[[#This Row],[Upsell $ Per Non-Paying User]]*Sales[[#This Row],[Non-Paying Users]],0)</f>
        <v>0</v>
      </c>
      <c r="Q2049" t="str">
        <f>_xlfn.IFS(Sales[[#This Row],[Current Upsell $]]=0," ",Sales[[#This Row],[Current Upsell $]]&gt;=400,"High",Sales[[#This Row],[Current Upsell $]]&gt;=100,"Medium",Sales[[#This Row],[Current Upsell $]]&lt;100,"Low")</f>
        <v xml:space="preserve"> </v>
      </c>
      <c r="R2049" t="str">
        <f>IF(Sales[[#This Row],[Current Upsell $]]&gt;0,_xlfn.TEXTJOIN(" ",FALSE,Sales[[#This Row],[Subscription Type]],Sales[[#This Row],[Upsell Priority]],TEXT(Sales[[#This Row],[Current Upsell $]],"$#")),"")</f>
        <v/>
      </c>
    </row>
    <row r="2050" spans="1:18" x14ac:dyDescent="0.25">
      <c r="A2050">
        <v>100078</v>
      </c>
      <c r="B2050" t="s">
        <v>3</v>
      </c>
      <c r="F2050">
        <v>0</v>
      </c>
      <c r="G2050">
        <v>2</v>
      </c>
      <c r="H2050" s="1">
        <v>44013</v>
      </c>
      <c r="I2050" s="1">
        <v>44075</v>
      </c>
      <c r="J2050">
        <v>2</v>
      </c>
      <c r="K2050">
        <v>9</v>
      </c>
      <c r="L2050" s="1">
        <v>44013</v>
      </c>
      <c r="M2050">
        <v>0</v>
      </c>
      <c r="N2050" s="11">
        <f>_xlfn.SWITCH(Sales[[#This Row],[Subscription Type]],"Basic",10,"Premium",10,"Business",25,"Enterprise",27)</f>
        <v>10</v>
      </c>
      <c r="O2050">
        <f>IF(Sales[[#This Row],[Number of Users]]-Sales[[#This Row],[Licenses Bought]]&lt;0,0,Sales[[#This Row],[Number of Users]]-Sales[[#This Row],[Licenses Bought]])</f>
        <v>2</v>
      </c>
      <c r="P2050" s="3">
        <f>IF(Sales[[#This Row],[Sales Month]]=MAX(Sales[Sales Month]),Sales[[#This Row],[Upsell $ Per Non-Paying User]]*Sales[[#This Row],[Non-Paying Users]],0)</f>
        <v>0</v>
      </c>
      <c r="Q2050" t="str">
        <f>_xlfn.IFS(Sales[[#This Row],[Current Upsell $]]=0," ",Sales[[#This Row],[Current Upsell $]]&gt;=400,"High",Sales[[#This Row],[Current Upsell $]]&gt;=100,"Medium",Sales[[#This Row],[Current Upsell $]]&lt;100,"Low")</f>
        <v xml:space="preserve"> </v>
      </c>
      <c r="R2050" t="str">
        <f>IF(Sales[[#This Row],[Current Upsell $]]&gt;0,_xlfn.TEXTJOIN(" ",FALSE,Sales[[#This Row],[Subscription Type]],Sales[[#This Row],[Upsell Priority]],TEXT(Sales[[#This Row],[Current Upsell $]],"$#")),"")</f>
        <v/>
      </c>
    </row>
    <row r="2051" spans="1:18" x14ac:dyDescent="0.25">
      <c r="A2051">
        <v>100079</v>
      </c>
      <c r="B2051" t="s">
        <v>3</v>
      </c>
      <c r="D2051" s="1"/>
      <c r="E2051" s="1"/>
      <c r="F2051">
        <v>0</v>
      </c>
      <c r="G2051">
        <v>2</v>
      </c>
      <c r="H2051" s="1">
        <v>44013</v>
      </c>
      <c r="I2051" s="1">
        <v>44378</v>
      </c>
      <c r="J2051">
        <v>12</v>
      </c>
      <c r="K2051">
        <v>0</v>
      </c>
      <c r="L2051" s="1">
        <v>44013</v>
      </c>
      <c r="M2051">
        <v>0</v>
      </c>
      <c r="N2051" s="11">
        <f>_xlfn.SWITCH(Sales[[#This Row],[Subscription Type]],"Basic",10,"Premium",10,"Business",25,"Enterprise",27)</f>
        <v>10</v>
      </c>
      <c r="O2051">
        <f>IF(Sales[[#This Row],[Number of Users]]-Sales[[#This Row],[Licenses Bought]]&lt;0,0,Sales[[#This Row],[Number of Users]]-Sales[[#This Row],[Licenses Bought]])</f>
        <v>2</v>
      </c>
      <c r="P2051" s="3">
        <f>IF(Sales[[#This Row],[Sales Month]]=MAX(Sales[Sales Month]),Sales[[#This Row],[Upsell $ Per Non-Paying User]]*Sales[[#This Row],[Non-Paying Users]],0)</f>
        <v>0</v>
      </c>
      <c r="Q2051" t="str">
        <f>_xlfn.IFS(Sales[[#This Row],[Current Upsell $]]=0," ",Sales[[#This Row],[Current Upsell $]]&gt;=400,"High",Sales[[#This Row],[Current Upsell $]]&gt;=100,"Medium",Sales[[#This Row],[Current Upsell $]]&lt;100,"Low")</f>
        <v xml:space="preserve"> </v>
      </c>
      <c r="R2051" t="str">
        <f>IF(Sales[[#This Row],[Current Upsell $]]&gt;0,_xlfn.TEXTJOIN(" ",FALSE,Sales[[#This Row],[Subscription Type]],Sales[[#This Row],[Upsell Priority]],TEXT(Sales[[#This Row],[Current Upsell $]],"$#")),"")</f>
        <v/>
      </c>
    </row>
    <row r="2052" spans="1:18" x14ac:dyDescent="0.25">
      <c r="A2052">
        <v>100080</v>
      </c>
      <c r="B2052" t="s">
        <v>3</v>
      </c>
      <c r="D2052" s="1"/>
      <c r="E2052" s="1"/>
      <c r="F2052">
        <v>0</v>
      </c>
      <c r="G2052">
        <v>1</v>
      </c>
      <c r="H2052" s="1">
        <v>44013</v>
      </c>
      <c r="I2052" s="1">
        <v>44378</v>
      </c>
      <c r="J2052">
        <v>12</v>
      </c>
      <c r="K2052">
        <v>0</v>
      </c>
      <c r="L2052" s="1">
        <v>44013</v>
      </c>
      <c r="M2052">
        <v>0</v>
      </c>
      <c r="N2052" s="11">
        <f>_xlfn.SWITCH(Sales[[#This Row],[Subscription Type]],"Basic",10,"Premium",10,"Business",25,"Enterprise",27)</f>
        <v>10</v>
      </c>
      <c r="O2052">
        <f>IF(Sales[[#This Row],[Number of Users]]-Sales[[#This Row],[Licenses Bought]]&lt;0,0,Sales[[#This Row],[Number of Users]]-Sales[[#This Row],[Licenses Bought]])</f>
        <v>1</v>
      </c>
      <c r="P2052" s="3">
        <f>IF(Sales[[#This Row],[Sales Month]]=MAX(Sales[Sales Month]),Sales[[#This Row],[Upsell $ Per Non-Paying User]]*Sales[[#This Row],[Non-Paying Users]],0)</f>
        <v>0</v>
      </c>
      <c r="Q2052" t="str">
        <f>_xlfn.IFS(Sales[[#This Row],[Current Upsell $]]=0," ",Sales[[#This Row],[Current Upsell $]]&gt;=400,"High",Sales[[#This Row],[Current Upsell $]]&gt;=100,"Medium",Sales[[#This Row],[Current Upsell $]]&lt;100,"Low")</f>
        <v xml:space="preserve"> </v>
      </c>
      <c r="R2052" t="str">
        <f>IF(Sales[[#This Row],[Current Upsell $]]&gt;0,_xlfn.TEXTJOIN(" ",FALSE,Sales[[#This Row],[Subscription Type]],Sales[[#This Row],[Upsell Priority]],TEXT(Sales[[#This Row],[Current Upsell $]],"$#")),"")</f>
        <v/>
      </c>
    </row>
    <row r="2053" spans="1:18" x14ac:dyDescent="0.25">
      <c r="A2053">
        <v>100042</v>
      </c>
      <c r="B2053" t="s">
        <v>1</v>
      </c>
      <c r="D2053" s="1"/>
      <c r="E2053" s="1"/>
      <c r="F2053">
        <v>10</v>
      </c>
      <c r="G2053">
        <v>28</v>
      </c>
      <c r="H2053" s="1">
        <v>43983</v>
      </c>
      <c r="I2053" s="1">
        <v>44378</v>
      </c>
      <c r="J2053">
        <v>13</v>
      </c>
      <c r="K2053">
        <v>0</v>
      </c>
      <c r="L2053" s="1">
        <v>44013</v>
      </c>
      <c r="M2053">
        <v>250</v>
      </c>
      <c r="N2053" s="11">
        <f>_xlfn.SWITCH(Sales[[#This Row],[Subscription Type]],"Basic",10,"Premium",10,"Business",25,"Enterprise",27)</f>
        <v>25</v>
      </c>
      <c r="O2053">
        <f>IF(Sales[[#This Row],[Number of Users]]-Sales[[#This Row],[Licenses Bought]]&lt;0,0,Sales[[#This Row],[Number of Users]]-Sales[[#This Row],[Licenses Bought]])</f>
        <v>18</v>
      </c>
      <c r="P2053" s="3">
        <f>IF(Sales[[#This Row],[Sales Month]]=MAX(Sales[Sales Month]),Sales[[#This Row],[Upsell $ Per Non-Paying User]]*Sales[[#This Row],[Non-Paying Users]],0)</f>
        <v>0</v>
      </c>
      <c r="Q2053" t="str">
        <f>_xlfn.IFS(Sales[[#This Row],[Current Upsell $]]=0," ",Sales[[#This Row],[Current Upsell $]]&gt;=400,"High",Sales[[#This Row],[Current Upsell $]]&gt;=100,"Medium",Sales[[#This Row],[Current Upsell $]]&lt;100,"Low")</f>
        <v xml:space="preserve"> </v>
      </c>
      <c r="R2053" t="str">
        <f>IF(Sales[[#This Row],[Current Upsell $]]&gt;0,_xlfn.TEXTJOIN(" ",FALSE,Sales[[#This Row],[Subscription Type]],Sales[[#This Row],[Upsell Priority]],TEXT(Sales[[#This Row],[Current Upsell $]],"$#")),"")</f>
        <v/>
      </c>
    </row>
    <row r="2054" spans="1:18" x14ac:dyDescent="0.25">
      <c r="A2054">
        <v>100037</v>
      </c>
      <c r="B2054" t="s">
        <v>0</v>
      </c>
      <c r="D2054" s="1"/>
      <c r="E2054" s="1"/>
      <c r="F2054">
        <v>22</v>
      </c>
      <c r="G2054">
        <v>65</v>
      </c>
      <c r="H2054" s="1">
        <v>43983</v>
      </c>
      <c r="I2054" s="1">
        <v>44378</v>
      </c>
      <c r="J2054">
        <v>13</v>
      </c>
      <c r="K2054">
        <v>0</v>
      </c>
      <c r="L2054" s="1">
        <v>44013</v>
      </c>
      <c r="M2054">
        <v>220</v>
      </c>
      <c r="N2054" s="11">
        <f>_xlfn.SWITCH(Sales[[#This Row],[Subscription Type]],"Basic",10,"Premium",10,"Business",25,"Enterprise",27)</f>
        <v>10</v>
      </c>
      <c r="O2054">
        <f>IF(Sales[[#This Row],[Number of Users]]-Sales[[#This Row],[Licenses Bought]]&lt;0,0,Sales[[#This Row],[Number of Users]]-Sales[[#This Row],[Licenses Bought]])</f>
        <v>43</v>
      </c>
      <c r="P2054" s="3">
        <f>IF(Sales[[#This Row],[Sales Month]]=MAX(Sales[Sales Month]),Sales[[#This Row],[Upsell $ Per Non-Paying User]]*Sales[[#This Row],[Non-Paying Users]],0)</f>
        <v>0</v>
      </c>
      <c r="Q2054" t="str">
        <f>_xlfn.IFS(Sales[[#This Row],[Current Upsell $]]=0," ",Sales[[#This Row],[Current Upsell $]]&gt;=400,"High",Sales[[#This Row],[Current Upsell $]]&gt;=100,"Medium",Sales[[#This Row],[Current Upsell $]]&lt;100,"Low")</f>
        <v xml:space="preserve"> </v>
      </c>
      <c r="R2054" t="str">
        <f>IF(Sales[[#This Row],[Current Upsell $]]&gt;0,_xlfn.TEXTJOIN(" ",FALSE,Sales[[#This Row],[Subscription Type]],Sales[[#This Row],[Upsell Priority]],TEXT(Sales[[#This Row],[Current Upsell $]],"$#")),"")</f>
        <v/>
      </c>
    </row>
    <row r="2055" spans="1:18" x14ac:dyDescent="0.25">
      <c r="A2055">
        <v>100059</v>
      </c>
      <c r="B2055" t="s">
        <v>3</v>
      </c>
      <c r="D2055" s="1"/>
      <c r="E2055" s="1"/>
      <c r="F2055">
        <v>0</v>
      </c>
      <c r="G2055">
        <v>40</v>
      </c>
      <c r="H2055" s="1">
        <v>44013</v>
      </c>
      <c r="I2055" s="1">
        <v>44378</v>
      </c>
      <c r="J2055">
        <v>12</v>
      </c>
      <c r="K2055">
        <v>0</v>
      </c>
      <c r="L2055" s="1">
        <v>44013</v>
      </c>
      <c r="M2055">
        <v>0</v>
      </c>
      <c r="N2055" s="11">
        <f>_xlfn.SWITCH(Sales[[#This Row],[Subscription Type]],"Basic",10,"Premium",10,"Business",25,"Enterprise",27)</f>
        <v>10</v>
      </c>
      <c r="O2055">
        <f>IF(Sales[[#This Row],[Number of Users]]-Sales[[#This Row],[Licenses Bought]]&lt;0,0,Sales[[#This Row],[Number of Users]]-Sales[[#This Row],[Licenses Bought]])</f>
        <v>40</v>
      </c>
      <c r="P2055" s="3">
        <f>IF(Sales[[#This Row],[Sales Month]]=MAX(Sales[Sales Month]),Sales[[#This Row],[Upsell $ Per Non-Paying User]]*Sales[[#This Row],[Non-Paying Users]],0)</f>
        <v>0</v>
      </c>
      <c r="Q2055" t="str">
        <f>_xlfn.IFS(Sales[[#This Row],[Current Upsell $]]=0," ",Sales[[#This Row],[Current Upsell $]]&gt;=400,"High",Sales[[#This Row],[Current Upsell $]]&gt;=100,"Medium",Sales[[#This Row],[Current Upsell $]]&lt;100,"Low")</f>
        <v xml:space="preserve"> </v>
      </c>
      <c r="R2055" t="str">
        <f>IF(Sales[[#This Row],[Current Upsell $]]&gt;0,_xlfn.TEXTJOIN(" ",FALSE,Sales[[#This Row],[Subscription Type]],Sales[[#This Row],[Upsell Priority]],TEXT(Sales[[#This Row],[Current Upsell $]],"$#")),"")</f>
        <v/>
      </c>
    </row>
    <row r="2056" spans="1:18" x14ac:dyDescent="0.25">
      <c r="A2056">
        <v>100002</v>
      </c>
      <c r="B2056" t="s">
        <v>3</v>
      </c>
      <c r="F2056">
        <v>0</v>
      </c>
      <c r="G2056">
        <v>2</v>
      </c>
      <c r="H2056" s="1">
        <v>43647</v>
      </c>
      <c r="I2056" s="1">
        <v>44287</v>
      </c>
      <c r="J2056">
        <v>21</v>
      </c>
      <c r="K2056">
        <v>2</v>
      </c>
      <c r="L2056" s="1">
        <v>43983</v>
      </c>
      <c r="M2056">
        <v>0</v>
      </c>
      <c r="N2056" s="11">
        <f>_xlfn.SWITCH(Sales[[#This Row],[Subscription Type]],"Basic",10,"Premium",10,"Business",25,"Enterprise",27)</f>
        <v>10</v>
      </c>
      <c r="O2056">
        <f>IF(Sales[[#This Row],[Number of Users]]-Sales[[#This Row],[Licenses Bought]]&lt;0,0,Sales[[#This Row],[Number of Users]]-Sales[[#This Row],[Licenses Bought]])</f>
        <v>2</v>
      </c>
      <c r="P2056" s="3">
        <f>IF(Sales[[#This Row],[Sales Month]]=MAX(Sales[Sales Month]),Sales[[#This Row],[Upsell $ Per Non-Paying User]]*Sales[[#This Row],[Non-Paying Users]],0)</f>
        <v>0</v>
      </c>
      <c r="Q2056" t="str">
        <f>_xlfn.IFS(Sales[[#This Row],[Current Upsell $]]=0," ",Sales[[#This Row],[Current Upsell $]]&gt;=400,"High",Sales[[#This Row],[Current Upsell $]]&gt;=100,"Medium",Sales[[#This Row],[Current Upsell $]]&lt;100,"Low")</f>
        <v xml:space="preserve"> </v>
      </c>
      <c r="R2056" t="str">
        <f>IF(Sales[[#This Row],[Current Upsell $]]&gt;0,_xlfn.TEXTJOIN(" ",FALSE,Sales[[#This Row],[Subscription Type]],Sales[[#This Row],[Upsell Priority]],TEXT(Sales[[#This Row],[Current Upsell $]],"$#")),"")</f>
        <v/>
      </c>
    </row>
    <row r="2057" spans="1:18" x14ac:dyDescent="0.25">
      <c r="A2057">
        <v>100004</v>
      </c>
      <c r="B2057" t="s">
        <v>3</v>
      </c>
      <c r="F2057">
        <v>0</v>
      </c>
      <c r="G2057">
        <v>7</v>
      </c>
      <c r="H2057" s="1">
        <v>43770</v>
      </c>
      <c r="I2057" s="1">
        <v>44075</v>
      </c>
      <c r="J2057">
        <v>10</v>
      </c>
      <c r="K2057">
        <v>9</v>
      </c>
      <c r="L2057" s="1">
        <v>43983</v>
      </c>
      <c r="M2057">
        <v>0</v>
      </c>
      <c r="N2057" s="11">
        <f>_xlfn.SWITCH(Sales[[#This Row],[Subscription Type]],"Basic",10,"Premium",10,"Business",25,"Enterprise",27)</f>
        <v>10</v>
      </c>
      <c r="O2057">
        <f>IF(Sales[[#This Row],[Number of Users]]-Sales[[#This Row],[Licenses Bought]]&lt;0,0,Sales[[#This Row],[Number of Users]]-Sales[[#This Row],[Licenses Bought]])</f>
        <v>7</v>
      </c>
      <c r="P2057" s="3">
        <f>IF(Sales[[#This Row],[Sales Month]]=MAX(Sales[Sales Month]),Sales[[#This Row],[Upsell $ Per Non-Paying User]]*Sales[[#This Row],[Non-Paying Users]],0)</f>
        <v>0</v>
      </c>
      <c r="Q2057" t="str">
        <f>_xlfn.IFS(Sales[[#This Row],[Current Upsell $]]=0," ",Sales[[#This Row],[Current Upsell $]]&gt;=400,"High",Sales[[#This Row],[Current Upsell $]]&gt;=100,"Medium",Sales[[#This Row],[Current Upsell $]]&lt;100,"Low")</f>
        <v xml:space="preserve"> </v>
      </c>
      <c r="R2057" t="str">
        <f>IF(Sales[[#This Row],[Current Upsell $]]&gt;0,_xlfn.TEXTJOIN(" ",FALSE,Sales[[#This Row],[Subscription Type]],Sales[[#This Row],[Upsell Priority]],TEXT(Sales[[#This Row],[Current Upsell $]],"$#")),"")</f>
        <v/>
      </c>
    </row>
    <row r="2058" spans="1:18" x14ac:dyDescent="0.25">
      <c r="A2058">
        <v>100006</v>
      </c>
      <c r="B2058" t="s">
        <v>0</v>
      </c>
      <c r="F2058">
        <v>5</v>
      </c>
      <c r="G2058">
        <v>6</v>
      </c>
      <c r="H2058" s="1">
        <v>43800</v>
      </c>
      <c r="I2058" s="1">
        <v>44287</v>
      </c>
      <c r="J2058">
        <v>16</v>
      </c>
      <c r="K2058">
        <v>2</v>
      </c>
      <c r="L2058" s="1">
        <v>43983</v>
      </c>
      <c r="M2058">
        <v>50</v>
      </c>
      <c r="N2058" s="11">
        <f>_xlfn.SWITCH(Sales[[#This Row],[Subscription Type]],"Basic",10,"Premium",10,"Business",25,"Enterprise",27)</f>
        <v>10</v>
      </c>
      <c r="O2058">
        <f>IF(Sales[[#This Row],[Number of Users]]-Sales[[#This Row],[Licenses Bought]]&lt;0,0,Sales[[#This Row],[Number of Users]]-Sales[[#This Row],[Licenses Bought]])</f>
        <v>1</v>
      </c>
      <c r="P2058" s="3">
        <f>IF(Sales[[#This Row],[Sales Month]]=MAX(Sales[Sales Month]),Sales[[#This Row],[Upsell $ Per Non-Paying User]]*Sales[[#This Row],[Non-Paying Users]],0)</f>
        <v>0</v>
      </c>
      <c r="Q2058" t="str">
        <f>_xlfn.IFS(Sales[[#This Row],[Current Upsell $]]=0," ",Sales[[#This Row],[Current Upsell $]]&gt;=400,"High",Sales[[#This Row],[Current Upsell $]]&gt;=100,"Medium",Sales[[#This Row],[Current Upsell $]]&lt;100,"Low")</f>
        <v xml:space="preserve"> </v>
      </c>
      <c r="R2058" t="str">
        <f>IF(Sales[[#This Row],[Current Upsell $]]&gt;0,_xlfn.TEXTJOIN(" ",FALSE,Sales[[#This Row],[Subscription Type]],Sales[[#This Row],[Upsell Priority]],TEXT(Sales[[#This Row],[Current Upsell $]],"$#")),"")</f>
        <v/>
      </c>
    </row>
    <row r="2059" spans="1:18" x14ac:dyDescent="0.25">
      <c r="A2059">
        <v>100007</v>
      </c>
      <c r="B2059" t="s">
        <v>2</v>
      </c>
      <c r="C2059">
        <v>12</v>
      </c>
      <c r="D2059" s="1">
        <v>44378</v>
      </c>
      <c r="E2059" s="1">
        <v>44742</v>
      </c>
      <c r="F2059">
        <v>600</v>
      </c>
      <c r="G2059">
        <v>653</v>
      </c>
      <c r="H2059" s="1">
        <v>43831</v>
      </c>
      <c r="I2059" s="1">
        <v>44378</v>
      </c>
      <c r="J2059">
        <v>18</v>
      </c>
      <c r="K2059">
        <v>0</v>
      </c>
      <c r="L2059" s="1">
        <v>43983</v>
      </c>
      <c r="M2059">
        <v>18000</v>
      </c>
      <c r="N2059" s="11">
        <f>_xlfn.SWITCH(Sales[[#This Row],[Subscription Type]],"Basic",10,"Premium",10,"Business",25,"Enterprise",27)</f>
        <v>27</v>
      </c>
      <c r="O2059">
        <f>IF(Sales[[#This Row],[Number of Users]]-Sales[[#This Row],[Licenses Bought]]&lt;0,0,Sales[[#This Row],[Number of Users]]-Sales[[#This Row],[Licenses Bought]])</f>
        <v>53</v>
      </c>
      <c r="P2059" s="3">
        <f>IF(Sales[[#This Row],[Sales Month]]=MAX(Sales[Sales Month]),Sales[[#This Row],[Upsell $ Per Non-Paying User]]*Sales[[#This Row],[Non-Paying Users]],0)</f>
        <v>0</v>
      </c>
      <c r="Q2059" t="str">
        <f>_xlfn.IFS(Sales[[#This Row],[Current Upsell $]]=0," ",Sales[[#This Row],[Current Upsell $]]&gt;=400,"High",Sales[[#This Row],[Current Upsell $]]&gt;=100,"Medium",Sales[[#This Row],[Current Upsell $]]&lt;100,"Low")</f>
        <v xml:space="preserve"> </v>
      </c>
      <c r="R2059" t="str">
        <f>IF(Sales[[#This Row],[Current Upsell $]]&gt;0,_xlfn.TEXTJOIN(" ",FALSE,Sales[[#This Row],[Subscription Type]],Sales[[#This Row],[Upsell Priority]],TEXT(Sales[[#This Row],[Current Upsell $]],"$#")),"")</f>
        <v/>
      </c>
    </row>
    <row r="2060" spans="1:18" x14ac:dyDescent="0.25">
      <c r="A2060">
        <v>100008</v>
      </c>
      <c r="B2060" t="s">
        <v>0</v>
      </c>
      <c r="D2060" s="1"/>
      <c r="E2060" s="1"/>
      <c r="F2060">
        <v>1</v>
      </c>
      <c r="G2060">
        <v>2</v>
      </c>
      <c r="H2060" s="1">
        <v>43831</v>
      </c>
      <c r="I2060" s="1">
        <v>44378</v>
      </c>
      <c r="J2060">
        <v>18</v>
      </c>
      <c r="K2060">
        <v>0</v>
      </c>
      <c r="L2060" s="1">
        <v>43983</v>
      </c>
      <c r="M2060">
        <v>10</v>
      </c>
      <c r="N2060" s="11">
        <f>_xlfn.SWITCH(Sales[[#This Row],[Subscription Type]],"Basic",10,"Premium",10,"Business",25,"Enterprise",27)</f>
        <v>10</v>
      </c>
      <c r="O2060">
        <f>IF(Sales[[#This Row],[Number of Users]]-Sales[[#This Row],[Licenses Bought]]&lt;0,0,Sales[[#This Row],[Number of Users]]-Sales[[#This Row],[Licenses Bought]])</f>
        <v>1</v>
      </c>
      <c r="P2060" s="3">
        <f>IF(Sales[[#This Row],[Sales Month]]=MAX(Sales[Sales Month]),Sales[[#This Row],[Upsell $ Per Non-Paying User]]*Sales[[#This Row],[Non-Paying Users]],0)</f>
        <v>0</v>
      </c>
      <c r="Q2060" t="str">
        <f>_xlfn.IFS(Sales[[#This Row],[Current Upsell $]]=0," ",Sales[[#This Row],[Current Upsell $]]&gt;=400,"High",Sales[[#This Row],[Current Upsell $]]&gt;=100,"Medium",Sales[[#This Row],[Current Upsell $]]&lt;100,"Low")</f>
        <v xml:space="preserve"> </v>
      </c>
      <c r="R2060" t="str">
        <f>IF(Sales[[#This Row],[Current Upsell $]]&gt;0,_xlfn.TEXTJOIN(" ",FALSE,Sales[[#This Row],[Subscription Type]],Sales[[#This Row],[Upsell Priority]],TEXT(Sales[[#This Row],[Current Upsell $]],"$#")),"")</f>
        <v/>
      </c>
    </row>
    <row r="2061" spans="1:18" x14ac:dyDescent="0.25">
      <c r="A2061">
        <v>100010</v>
      </c>
      <c r="B2061" t="s">
        <v>3</v>
      </c>
      <c r="F2061">
        <v>0</v>
      </c>
      <c r="G2061">
        <v>2</v>
      </c>
      <c r="H2061" s="1">
        <v>43862</v>
      </c>
      <c r="I2061" s="1">
        <v>44075</v>
      </c>
      <c r="J2061">
        <v>7</v>
      </c>
      <c r="K2061">
        <v>9</v>
      </c>
      <c r="L2061" s="1">
        <v>43983</v>
      </c>
      <c r="M2061">
        <v>0</v>
      </c>
      <c r="N2061" s="11">
        <f>_xlfn.SWITCH(Sales[[#This Row],[Subscription Type]],"Basic",10,"Premium",10,"Business",25,"Enterprise",27)</f>
        <v>10</v>
      </c>
      <c r="O2061">
        <f>IF(Sales[[#This Row],[Number of Users]]-Sales[[#This Row],[Licenses Bought]]&lt;0,0,Sales[[#This Row],[Number of Users]]-Sales[[#This Row],[Licenses Bought]])</f>
        <v>2</v>
      </c>
      <c r="P2061" s="3">
        <f>IF(Sales[[#This Row],[Sales Month]]=MAX(Sales[Sales Month]),Sales[[#This Row],[Upsell $ Per Non-Paying User]]*Sales[[#This Row],[Non-Paying Users]],0)</f>
        <v>0</v>
      </c>
      <c r="Q2061" t="str">
        <f>_xlfn.IFS(Sales[[#This Row],[Current Upsell $]]=0," ",Sales[[#This Row],[Current Upsell $]]&gt;=400,"High",Sales[[#This Row],[Current Upsell $]]&gt;=100,"Medium",Sales[[#This Row],[Current Upsell $]]&lt;100,"Low")</f>
        <v xml:space="preserve"> </v>
      </c>
      <c r="R2061" t="str">
        <f>IF(Sales[[#This Row],[Current Upsell $]]&gt;0,_xlfn.TEXTJOIN(" ",FALSE,Sales[[#This Row],[Subscription Type]],Sales[[#This Row],[Upsell Priority]],TEXT(Sales[[#This Row],[Current Upsell $]],"$#")),"")</f>
        <v/>
      </c>
    </row>
    <row r="2062" spans="1:18" x14ac:dyDescent="0.25">
      <c r="A2062">
        <v>100011</v>
      </c>
      <c r="B2062" t="s">
        <v>1</v>
      </c>
      <c r="D2062" s="1"/>
      <c r="E2062" s="1"/>
      <c r="F2062">
        <v>37</v>
      </c>
      <c r="G2062">
        <v>39</v>
      </c>
      <c r="H2062" s="1">
        <v>43891</v>
      </c>
      <c r="I2062" s="1">
        <v>44378</v>
      </c>
      <c r="J2062">
        <v>16</v>
      </c>
      <c r="K2062">
        <v>0</v>
      </c>
      <c r="L2062" s="1">
        <v>43983</v>
      </c>
      <c r="M2062">
        <v>925</v>
      </c>
      <c r="N2062" s="11">
        <f>_xlfn.SWITCH(Sales[[#This Row],[Subscription Type]],"Basic",10,"Premium",10,"Business",25,"Enterprise",27)</f>
        <v>25</v>
      </c>
      <c r="O2062">
        <f>IF(Sales[[#This Row],[Number of Users]]-Sales[[#This Row],[Licenses Bought]]&lt;0,0,Sales[[#This Row],[Number of Users]]-Sales[[#This Row],[Licenses Bought]])</f>
        <v>2</v>
      </c>
      <c r="P2062" s="3">
        <f>IF(Sales[[#This Row],[Sales Month]]=MAX(Sales[Sales Month]),Sales[[#This Row],[Upsell $ Per Non-Paying User]]*Sales[[#This Row],[Non-Paying Users]],0)</f>
        <v>0</v>
      </c>
      <c r="Q2062" t="str">
        <f>_xlfn.IFS(Sales[[#This Row],[Current Upsell $]]=0," ",Sales[[#This Row],[Current Upsell $]]&gt;=400,"High",Sales[[#This Row],[Current Upsell $]]&gt;=100,"Medium",Sales[[#This Row],[Current Upsell $]]&lt;100,"Low")</f>
        <v xml:space="preserve"> </v>
      </c>
      <c r="R2062" t="str">
        <f>IF(Sales[[#This Row],[Current Upsell $]]&gt;0,_xlfn.TEXTJOIN(" ",FALSE,Sales[[#This Row],[Subscription Type]],Sales[[#This Row],[Upsell Priority]],TEXT(Sales[[#This Row],[Current Upsell $]],"$#")),"")</f>
        <v/>
      </c>
    </row>
    <row r="2063" spans="1:18" x14ac:dyDescent="0.25">
      <c r="A2063">
        <v>100018</v>
      </c>
      <c r="B2063" t="s">
        <v>1</v>
      </c>
      <c r="D2063" s="1"/>
      <c r="E2063" s="1"/>
      <c r="F2063">
        <v>32</v>
      </c>
      <c r="G2063">
        <v>69</v>
      </c>
      <c r="H2063" s="1">
        <v>43922</v>
      </c>
      <c r="I2063" s="1">
        <v>44378</v>
      </c>
      <c r="J2063">
        <v>15</v>
      </c>
      <c r="K2063">
        <v>0</v>
      </c>
      <c r="L2063" s="1">
        <v>43983</v>
      </c>
      <c r="M2063">
        <v>800</v>
      </c>
      <c r="N2063" s="11">
        <f>_xlfn.SWITCH(Sales[[#This Row],[Subscription Type]],"Basic",10,"Premium",10,"Business",25,"Enterprise",27)</f>
        <v>25</v>
      </c>
      <c r="O2063">
        <f>IF(Sales[[#This Row],[Number of Users]]-Sales[[#This Row],[Licenses Bought]]&lt;0,0,Sales[[#This Row],[Number of Users]]-Sales[[#This Row],[Licenses Bought]])</f>
        <v>37</v>
      </c>
      <c r="P2063" s="3">
        <f>IF(Sales[[#This Row],[Sales Month]]=MAX(Sales[Sales Month]),Sales[[#This Row],[Upsell $ Per Non-Paying User]]*Sales[[#This Row],[Non-Paying Users]],0)</f>
        <v>0</v>
      </c>
      <c r="Q2063" t="str">
        <f>_xlfn.IFS(Sales[[#This Row],[Current Upsell $]]=0," ",Sales[[#This Row],[Current Upsell $]]&gt;=400,"High",Sales[[#This Row],[Current Upsell $]]&gt;=100,"Medium",Sales[[#This Row],[Current Upsell $]]&lt;100,"Low")</f>
        <v xml:space="preserve"> </v>
      </c>
      <c r="R2063" t="str">
        <f>IF(Sales[[#This Row],[Current Upsell $]]&gt;0,_xlfn.TEXTJOIN(" ",FALSE,Sales[[#This Row],[Subscription Type]],Sales[[#This Row],[Upsell Priority]],TEXT(Sales[[#This Row],[Current Upsell $]],"$#")),"")</f>
        <v/>
      </c>
    </row>
    <row r="2064" spans="1:18" x14ac:dyDescent="0.25">
      <c r="A2064">
        <v>100012</v>
      </c>
      <c r="B2064" t="s">
        <v>0</v>
      </c>
      <c r="D2064" s="1"/>
      <c r="E2064" s="1"/>
      <c r="F2064">
        <v>30</v>
      </c>
      <c r="G2064">
        <v>45</v>
      </c>
      <c r="H2064" s="1">
        <v>43891</v>
      </c>
      <c r="I2064" s="1">
        <v>44378</v>
      </c>
      <c r="J2064">
        <v>16</v>
      </c>
      <c r="K2064">
        <v>0</v>
      </c>
      <c r="L2064" s="1">
        <v>43983</v>
      </c>
      <c r="M2064">
        <v>300</v>
      </c>
      <c r="N2064" s="11">
        <f>_xlfn.SWITCH(Sales[[#This Row],[Subscription Type]],"Basic",10,"Premium",10,"Business",25,"Enterprise",27)</f>
        <v>10</v>
      </c>
      <c r="O2064">
        <f>IF(Sales[[#This Row],[Number of Users]]-Sales[[#This Row],[Licenses Bought]]&lt;0,0,Sales[[#This Row],[Number of Users]]-Sales[[#This Row],[Licenses Bought]])</f>
        <v>15</v>
      </c>
      <c r="P2064" s="3">
        <f>IF(Sales[[#This Row],[Sales Month]]=MAX(Sales[Sales Month]),Sales[[#This Row],[Upsell $ Per Non-Paying User]]*Sales[[#This Row],[Non-Paying Users]],0)</f>
        <v>0</v>
      </c>
      <c r="Q2064" t="str">
        <f>_xlfn.IFS(Sales[[#This Row],[Current Upsell $]]=0," ",Sales[[#This Row],[Current Upsell $]]&gt;=400,"High",Sales[[#This Row],[Current Upsell $]]&gt;=100,"Medium",Sales[[#This Row],[Current Upsell $]]&lt;100,"Low")</f>
        <v xml:space="preserve"> </v>
      </c>
      <c r="R2064" t="str">
        <f>IF(Sales[[#This Row],[Current Upsell $]]&gt;0,_xlfn.TEXTJOIN(" ",FALSE,Sales[[#This Row],[Subscription Type]],Sales[[#This Row],[Upsell Priority]],TEXT(Sales[[#This Row],[Current Upsell $]],"$#")),"")</f>
        <v/>
      </c>
    </row>
    <row r="2065" spans="1:18" x14ac:dyDescent="0.25">
      <c r="A2065">
        <v>100013</v>
      </c>
      <c r="B2065" t="s">
        <v>0</v>
      </c>
      <c r="F2065">
        <v>11</v>
      </c>
      <c r="G2065">
        <v>14</v>
      </c>
      <c r="H2065" s="1">
        <v>43891</v>
      </c>
      <c r="I2065" s="1">
        <v>44256</v>
      </c>
      <c r="J2065">
        <v>12</v>
      </c>
      <c r="K2065">
        <v>3</v>
      </c>
      <c r="L2065" s="1">
        <v>43983</v>
      </c>
      <c r="M2065">
        <v>110</v>
      </c>
      <c r="N2065" s="11">
        <f>_xlfn.SWITCH(Sales[[#This Row],[Subscription Type]],"Basic",10,"Premium",10,"Business",25,"Enterprise",27)</f>
        <v>10</v>
      </c>
      <c r="O2065">
        <f>IF(Sales[[#This Row],[Number of Users]]-Sales[[#This Row],[Licenses Bought]]&lt;0,0,Sales[[#This Row],[Number of Users]]-Sales[[#This Row],[Licenses Bought]])</f>
        <v>3</v>
      </c>
      <c r="P2065" s="3">
        <f>IF(Sales[[#This Row],[Sales Month]]=MAX(Sales[Sales Month]),Sales[[#This Row],[Upsell $ Per Non-Paying User]]*Sales[[#This Row],[Non-Paying Users]],0)</f>
        <v>0</v>
      </c>
      <c r="Q2065" t="str">
        <f>_xlfn.IFS(Sales[[#This Row],[Current Upsell $]]=0," ",Sales[[#This Row],[Current Upsell $]]&gt;=400,"High",Sales[[#This Row],[Current Upsell $]]&gt;=100,"Medium",Sales[[#This Row],[Current Upsell $]]&lt;100,"Low")</f>
        <v xml:space="preserve"> </v>
      </c>
      <c r="R2065" t="str">
        <f>IF(Sales[[#This Row],[Current Upsell $]]&gt;0,_xlfn.TEXTJOIN(" ",FALSE,Sales[[#This Row],[Subscription Type]],Sales[[#This Row],[Upsell Priority]],TEXT(Sales[[#This Row],[Current Upsell $]],"$#")),"")</f>
        <v/>
      </c>
    </row>
    <row r="2066" spans="1:18" x14ac:dyDescent="0.25">
      <c r="A2066">
        <v>100014</v>
      </c>
      <c r="B2066" t="s">
        <v>0</v>
      </c>
      <c r="F2066">
        <v>3</v>
      </c>
      <c r="G2066">
        <v>4</v>
      </c>
      <c r="H2066" s="1">
        <v>43891</v>
      </c>
      <c r="I2066" s="1">
        <v>44166</v>
      </c>
      <c r="J2066">
        <v>9</v>
      </c>
      <c r="K2066">
        <v>6</v>
      </c>
      <c r="L2066" s="1">
        <v>43983</v>
      </c>
      <c r="M2066">
        <v>30</v>
      </c>
      <c r="N2066" s="11">
        <f>_xlfn.SWITCH(Sales[[#This Row],[Subscription Type]],"Basic",10,"Premium",10,"Business",25,"Enterprise",27)</f>
        <v>10</v>
      </c>
      <c r="O2066">
        <f>IF(Sales[[#This Row],[Number of Users]]-Sales[[#This Row],[Licenses Bought]]&lt;0,0,Sales[[#This Row],[Number of Users]]-Sales[[#This Row],[Licenses Bought]])</f>
        <v>1</v>
      </c>
      <c r="P2066" s="3">
        <f>IF(Sales[[#This Row],[Sales Month]]=MAX(Sales[Sales Month]),Sales[[#This Row],[Upsell $ Per Non-Paying User]]*Sales[[#This Row],[Non-Paying Users]],0)</f>
        <v>0</v>
      </c>
      <c r="Q2066" t="str">
        <f>_xlfn.IFS(Sales[[#This Row],[Current Upsell $]]=0," ",Sales[[#This Row],[Current Upsell $]]&gt;=400,"High",Sales[[#This Row],[Current Upsell $]]&gt;=100,"Medium",Sales[[#This Row],[Current Upsell $]]&lt;100,"Low")</f>
        <v xml:space="preserve"> </v>
      </c>
      <c r="R2066" t="str">
        <f>IF(Sales[[#This Row],[Current Upsell $]]&gt;0,_xlfn.TEXTJOIN(" ",FALSE,Sales[[#This Row],[Subscription Type]],Sales[[#This Row],[Upsell Priority]],TEXT(Sales[[#This Row],[Current Upsell $]],"$#")),"")</f>
        <v/>
      </c>
    </row>
    <row r="2067" spans="1:18" x14ac:dyDescent="0.25">
      <c r="A2067">
        <v>100015</v>
      </c>
      <c r="B2067" t="s">
        <v>3</v>
      </c>
      <c r="F2067">
        <v>0</v>
      </c>
      <c r="G2067">
        <v>2</v>
      </c>
      <c r="H2067" s="1">
        <v>43891</v>
      </c>
      <c r="I2067" s="1">
        <v>44075</v>
      </c>
      <c r="J2067">
        <v>6</v>
      </c>
      <c r="K2067">
        <v>9</v>
      </c>
      <c r="L2067" s="1">
        <v>43983</v>
      </c>
      <c r="M2067">
        <v>0</v>
      </c>
      <c r="N2067" s="11">
        <f>_xlfn.SWITCH(Sales[[#This Row],[Subscription Type]],"Basic",10,"Premium",10,"Business",25,"Enterprise",27)</f>
        <v>10</v>
      </c>
      <c r="O2067">
        <f>IF(Sales[[#This Row],[Number of Users]]-Sales[[#This Row],[Licenses Bought]]&lt;0,0,Sales[[#This Row],[Number of Users]]-Sales[[#This Row],[Licenses Bought]])</f>
        <v>2</v>
      </c>
      <c r="P2067" s="3">
        <f>IF(Sales[[#This Row],[Sales Month]]=MAX(Sales[Sales Month]),Sales[[#This Row],[Upsell $ Per Non-Paying User]]*Sales[[#This Row],[Non-Paying Users]],0)</f>
        <v>0</v>
      </c>
      <c r="Q2067" t="str">
        <f>_xlfn.IFS(Sales[[#This Row],[Current Upsell $]]=0," ",Sales[[#This Row],[Current Upsell $]]&gt;=400,"High",Sales[[#This Row],[Current Upsell $]]&gt;=100,"Medium",Sales[[#This Row],[Current Upsell $]]&lt;100,"Low")</f>
        <v xml:space="preserve"> </v>
      </c>
      <c r="R2067" t="str">
        <f>IF(Sales[[#This Row],[Current Upsell $]]&gt;0,_xlfn.TEXTJOIN(" ",FALSE,Sales[[#This Row],[Subscription Type]],Sales[[#This Row],[Upsell Priority]],TEXT(Sales[[#This Row],[Current Upsell $]],"$#")),"")</f>
        <v/>
      </c>
    </row>
    <row r="2068" spans="1:18" x14ac:dyDescent="0.25">
      <c r="A2068">
        <v>100016</v>
      </c>
      <c r="B2068" t="s">
        <v>3</v>
      </c>
      <c r="F2068">
        <v>0</v>
      </c>
      <c r="G2068">
        <v>2</v>
      </c>
      <c r="H2068" s="1">
        <v>43891</v>
      </c>
      <c r="I2068" s="1">
        <v>44348</v>
      </c>
      <c r="J2068">
        <v>15</v>
      </c>
      <c r="K2068">
        <v>0</v>
      </c>
      <c r="L2068" s="1">
        <v>43983</v>
      </c>
      <c r="M2068">
        <v>0</v>
      </c>
      <c r="N2068" s="11">
        <f>_xlfn.SWITCH(Sales[[#This Row],[Subscription Type]],"Basic",10,"Premium",10,"Business",25,"Enterprise",27)</f>
        <v>10</v>
      </c>
      <c r="O2068">
        <f>IF(Sales[[#This Row],[Number of Users]]-Sales[[#This Row],[Licenses Bought]]&lt;0,0,Sales[[#This Row],[Number of Users]]-Sales[[#This Row],[Licenses Bought]])</f>
        <v>2</v>
      </c>
      <c r="P2068" s="3">
        <f>IF(Sales[[#This Row],[Sales Month]]=MAX(Sales[Sales Month]),Sales[[#This Row],[Upsell $ Per Non-Paying User]]*Sales[[#This Row],[Non-Paying Users]],0)</f>
        <v>0</v>
      </c>
      <c r="Q2068" t="str">
        <f>_xlfn.IFS(Sales[[#This Row],[Current Upsell $]]=0," ",Sales[[#This Row],[Current Upsell $]]&gt;=400,"High",Sales[[#This Row],[Current Upsell $]]&gt;=100,"Medium",Sales[[#This Row],[Current Upsell $]]&lt;100,"Low")</f>
        <v xml:space="preserve"> </v>
      </c>
      <c r="R2068" t="str">
        <f>IF(Sales[[#This Row],[Current Upsell $]]&gt;0,_xlfn.TEXTJOIN(" ",FALSE,Sales[[#This Row],[Subscription Type]],Sales[[#This Row],[Upsell Priority]],TEXT(Sales[[#This Row],[Current Upsell $]],"$#")),"")</f>
        <v/>
      </c>
    </row>
    <row r="2069" spans="1:18" x14ac:dyDescent="0.25">
      <c r="A2069">
        <v>100017</v>
      </c>
      <c r="B2069" t="s">
        <v>1</v>
      </c>
      <c r="D2069" s="1"/>
      <c r="E2069" s="1"/>
      <c r="F2069">
        <v>68</v>
      </c>
      <c r="G2069">
        <v>75</v>
      </c>
      <c r="H2069" s="1">
        <v>43922</v>
      </c>
      <c r="I2069" s="1">
        <v>44378</v>
      </c>
      <c r="J2069">
        <v>15</v>
      </c>
      <c r="K2069">
        <v>0</v>
      </c>
      <c r="L2069" s="1">
        <v>43983</v>
      </c>
      <c r="M2069">
        <v>1700</v>
      </c>
      <c r="N2069" s="11">
        <f>_xlfn.SWITCH(Sales[[#This Row],[Subscription Type]],"Basic",10,"Premium",10,"Business",25,"Enterprise",27)</f>
        <v>25</v>
      </c>
      <c r="O2069">
        <f>IF(Sales[[#This Row],[Number of Users]]-Sales[[#This Row],[Licenses Bought]]&lt;0,0,Sales[[#This Row],[Number of Users]]-Sales[[#This Row],[Licenses Bought]])</f>
        <v>7</v>
      </c>
      <c r="P2069" s="3">
        <f>IF(Sales[[#This Row],[Sales Month]]=MAX(Sales[Sales Month]),Sales[[#This Row],[Upsell $ Per Non-Paying User]]*Sales[[#This Row],[Non-Paying Users]],0)</f>
        <v>0</v>
      </c>
      <c r="Q2069" t="str">
        <f>_xlfn.IFS(Sales[[#This Row],[Current Upsell $]]=0," ",Sales[[#This Row],[Current Upsell $]]&gt;=400,"High",Sales[[#This Row],[Current Upsell $]]&gt;=100,"Medium",Sales[[#This Row],[Current Upsell $]]&lt;100,"Low")</f>
        <v xml:space="preserve"> </v>
      </c>
      <c r="R2069" t="str">
        <f>IF(Sales[[#This Row],[Current Upsell $]]&gt;0,_xlfn.TEXTJOIN(" ",FALSE,Sales[[#This Row],[Subscription Type]],Sales[[#This Row],[Upsell Priority]],TEXT(Sales[[#This Row],[Current Upsell $]],"$#")),"")</f>
        <v/>
      </c>
    </row>
    <row r="2070" spans="1:18" x14ac:dyDescent="0.25">
      <c r="A2070">
        <v>100038</v>
      </c>
      <c r="B2070" t="s">
        <v>3</v>
      </c>
      <c r="D2070" s="1"/>
      <c r="E2070" s="1"/>
      <c r="F2070">
        <v>0</v>
      </c>
      <c r="G2070">
        <v>76</v>
      </c>
      <c r="H2070" s="1">
        <v>43983</v>
      </c>
      <c r="I2070" s="1">
        <v>44378</v>
      </c>
      <c r="J2070">
        <v>13</v>
      </c>
      <c r="K2070">
        <v>0</v>
      </c>
      <c r="L2070" s="1">
        <v>43983</v>
      </c>
      <c r="M2070">
        <v>0</v>
      </c>
      <c r="N2070" s="11">
        <f>_xlfn.SWITCH(Sales[[#This Row],[Subscription Type]],"Basic",10,"Premium",10,"Business",25,"Enterprise",27)</f>
        <v>10</v>
      </c>
      <c r="O2070">
        <f>IF(Sales[[#This Row],[Number of Users]]-Sales[[#This Row],[Licenses Bought]]&lt;0,0,Sales[[#This Row],[Number of Users]]-Sales[[#This Row],[Licenses Bought]])</f>
        <v>76</v>
      </c>
      <c r="P2070" s="3">
        <f>IF(Sales[[#This Row],[Sales Month]]=MAX(Sales[Sales Month]),Sales[[#This Row],[Upsell $ Per Non-Paying User]]*Sales[[#This Row],[Non-Paying Users]],0)</f>
        <v>0</v>
      </c>
      <c r="Q2070" t="str">
        <f>_xlfn.IFS(Sales[[#This Row],[Current Upsell $]]=0," ",Sales[[#This Row],[Current Upsell $]]&gt;=400,"High",Sales[[#This Row],[Current Upsell $]]&gt;=100,"Medium",Sales[[#This Row],[Current Upsell $]]&lt;100,"Low")</f>
        <v xml:space="preserve"> </v>
      </c>
      <c r="R2070" t="str">
        <f>IF(Sales[[#This Row],[Current Upsell $]]&gt;0,_xlfn.TEXTJOIN(" ",FALSE,Sales[[#This Row],[Subscription Type]],Sales[[#This Row],[Upsell Priority]],TEXT(Sales[[#This Row],[Current Upsell $]],"$#")),"")</f>
        <v/>
      </c>
    </row>
    <row r="2071" spans="1:18" x14ac:dyDescent="0.25">
      <c r="A2071">
        <v>100019</v>
      </c>
      <c r="B2071" t="s">
        <v>0</v>
      </c>
      <c r="D2071" s="1"/>
      <c r="E2071" s="1"/>
      <c r="F2071">
        <v>28</v>
      </c>
      <c r="G2071">
        <v>38</v>
      </c>
      <c r="H2071" s="1">
        <v>43922</v>
      </c>
      <c r="I2071" s="1">
        <v>44378</v>
      </c>
      <c r="J2071">
        <v>15</v>
      </c>
      <c r="K2071">
        <v>0</v>
      </c>
      <c r="L2071" s="1">
        <v>43983</v>
      </c>
      <c r="M2071">
        <v>280</v>
      </c>
      <c r="N2071" s="11">
        <f>_xlfn.SWITCH(Sales[[#This Row],[Subscription Type]],"Basic",10,"Premium",10,"Business",25,"Enterprise",27)</f>
        <v>10</v>
      </c>
      <c r="O2071">
        <f>IF(Sales[[#This Row],[Number of Users]]-Sales[[#This Row],[Licenses Bought]]&lt;0,0,Sales[[#This Row],[Number of Users]]-Sales[[#This Row],[Licenses Bought]])</f>
        <v>10</v>
      </c>
      <c r="P2071" s="3">
        <f>IF(Sales[[#This Row],[Sales Month]]=MAX(Sales[Sales Month]),Sales[[#This Row],[Upsell $ Per Non-Paying User]]*Sales[[#This Row],[Non-Paying Users]],0)</f>
        <v>0</v>
      </c>
      <c r="Q2071" t="str">
        <f>_xlfn.IFS(Sales[[#This Row],[Current Upsell $]]=0," ",Sales[[#This Row],[Current Upsell $]]&gt;=400,"High",Sales[[#This Row],[Current Upsell $]]&gt;=100,"Medium",Sales[[#This Row],[Current Upsell $]]&lt;100,"Low")</f>
        <v xml:space="preserve"> </v>
      </c>
      <c r="R2071" t="str">
        <f>IF(Sales[[#This Row],[Current Upsell $]]&gt;0,_xlfn.TEXTJOIN(" ",FALSE,Sales[[#This Row],[Subscription Type]],Sales[[#This Row],[Upsell Priority]],TEXT(Sales[[#This Row],[Current Upsell $]],"$#")),"")</f>
        <v/>
      </c>
    </row>
    <row r="2072" spans="1:18" x14ac:dyDescent="0.25">
      <c r="A2072">
        <v>100020</v>
      </c>
      <c r="B2072" t="s">
        <v>0</v>
      </c>
      <c r="D2072" s="1"/>
      <c r="E2072" s="1"/>
      <c r="F2072">
        <v>10</v>
      </c>
      <c r="G2072">
        <v>17</v>
      </c>
      <c r="H2072" s="1">
        <v>43922</v>
      </c>
      <c r="I2072" s="1">
        <v>44378</v>
      </c>
      <c r="J2072">
        <v>15</v>
      </c>
      <c r="K2072">
        <v>0</v>
      </c>
      <c r="L2072" s="1">
        <v>43983</v>
      </c>
      <c r="M2072">
        <v>100</v>
      </c>
      <c r="N2072" s="11">
        <f>_xlfn.SWITCH(Sales[[#This Row],[Subscription Type]],"Basic",10,"Premium",10,"Business",25,"Enterprise",27)</f>
        <v>10</v>
      </c>
      <c r="O2072">
        <f>IF(Sales[[#This Row],[Number of Users]]-Sales[[#This Row],[Licenses Bought]]&lt;0,0,Sales[[#This Row],[Number of Users]]-Sales[[#This Row],[Licenses Bought]])</f>
        <v>7</v>
      </c>
      <c r="P2072" s="3">
        <f>IF(Sales[[#This Row],[Sales Month]]=MAX(Sales[Sales Month]),Sales[[#This Row],[Upsell $ Per Non-Paying User]]*Sales[[#This Row],[Non-Paying Users]],0)</f>
        <v>0</v>
      </c>
      <c r="Q2072" t="str">
        <f>_xlfn.IFS(Sales[[#This Row],[Current Upsell $]]=0," ",Sales[[#This Row],[Current Upsell $]]&gt;=400,"High",Sales[[#This Row],[Current Upsell $]]&gt;=100,"Medium",Sales[[#This Row],[Current Upsell $]]&lt;100,"Low")</f>
        <v xml:space="preserve"> </v>
      </c>
      <c r="R2072" t="str">
        <f>IF(Sales[[#This Row],[Current Upsell $]]&gt;0,_xlfn.TEXTJOIN(" ",FALSE,Sales[[#This Row],[Subscription Type]],Sales[[#This Row],[Upsell Priority]],TEXT(Sales[[#This Row],[Current Upsell $]],"$#")),"")</f>
        <v/>
      </c>
    </row>
    <row r="2073" spans="1:18" x14ac:dyDescent="0.25">
      <c r="A2073">
        <v>100021</v>
      </c>
      <c r="B2073" t="s">
        <v>3</v>
      </c>
      <c r="F2073">
        <v>0</v>
      </c>
      <c r="G2073">
        <v>15</v>
      </c>
      <c r="H2073" s="1">
        <v>43922</v>
      </c>
      <c r="I2073" s="1">
        <v>44136</v>
      </c>
      <c r="J2073">
        <v>7</v>
      </c>
      <c r="K2073">
        <v>7</v>
      </c>
      <c r="L2073" s="1">
        <v>43983</v>
      </c>
      <c r="M2073">
        <v>0</v>
      </c>
      <c r="N2073" s="11">
        <f>_xlfn.SWITCH(Sales[[#This Row],[Subscription Type]],"Basic",10,"Premium",10,"Business",25,"Enterprise",27)</f>
        <v>10</v>
      </c>
      <c r="O2073">
        <f>IF(Sales[[#This Row],[Number of Users]]-Sales[[#This Row],[Licenses Bought]]&lt;0,0,Sales[[#This Row],[Number of Users]]-Sales[[#This Row],[Licenses Bought]])</f>
        <v>15</v>
      </c>
      <c r="P2073" s="3">
        <f>IF(Sales[[#This Row],[Sales Month]]=MAX(Sales[Sales Month]),Sales[[#This Row],[Upsell $ Per Non-Paying User]]*Sales[[#This Row],[Non-Paying Users]],0)</f>
        <v>0</v>
      </c>
      <c r="Q2073" t="str">
        <f>_xlfn.IFS(Sales[[#This Row],[Current Upsell $]]=0," ",Sales[[#This Row],[Current Upsell $]]&gt;=400,"High",Sales[[#This Row],[Current Upsell $]]&gt;=100,"Medium",Sales[[#This Row],[Current Upsell $]]&lt;100,"Low")</f>
        <v xml:space="preserve"> </v>
      </c>
      <c r="R2073" t="str">
        <f>IF(Sales[[#This Row],[Current Upsell $]]&gt;0,_xlfn.TEXTJOIN(" ",FALSE,Sales[[#This Row],[Subscription Type]],Sales[[#This Row],[Upsell Priority]],TEXT(Sales[[#This Row],[Current Upsell $]],"$#")),"")</f>
        <v/>
      </c>
    </row>
    <row r="2074" spans="1:18" x14ac:dyDescent="0.25">
      <c r="A2074">
        <v>100022</v>
      </c>
      <c r="B2074" t="s">
        <v>3</v>
      </c>
      <c r="F2074">
        <v>0</v>
      </c>
      <c r="G2074">
        <v>11</v>
      </c>
      <c r="H2074" s="1">
        <v>43922</v>
      </c>
      <c r="I2074" s="1">
        <v>44075</v>
      </c>
      <c r="J2074">
        <v>5</v>
      </c>
      <c r="K2074">
        <v>9</v>
      </c>
      <c r="L2074" s="1">
        <v>43983</v>
      </c>
      <c r="M2074">
        <v>0</v>
      </c>
      <c r="N2074" s="11">
        <f>_xlfn.SWITCH(Sales[[#This Row],[Subscription Type]],"Basic",10,"Premium",10,"Business",25,"Enterprise",27)</f>
        <v>10</v>
      </c>
      <c r="O2074">
        <f>IF(Sales[[#This Row],[Number of Users]]-Sales[[#This Row],[Licenses Bought]]&lt;0,0,Sales[[#This Row],[Number of Users]]-Sales[[#This Row],[Licenses Bought]])</f>
        <v>11</v>
      </c>
      <c r="P2074" s="3">
        <f>IF(Sales[[#This Row],[Sales Month]]=MAX(Sales[Sales Month]),Sales[[#This Row],[Upsell $ Per Non-Paying User]]*Sales[[#This Row],[Non-Paying Users]],0)</f>
        <v>0</v>
      </c>
      <c r="Q2074" t="str">
        <f>_xlfn.IFS(Sales[[#This Row],[Current Upsell $]]=0," ",Sales[[#This Row],[Current Upsell $]]&gt;=400,"High",Sales[[#This Row],[Current Upsell $]]&gt;=100,"Medium",Sales[[#This Row],[Current Upsell $]]&lt;100,"Low")</f>
        <v xml:space="preserve"> </v>
      </c>
      <c r="R2074" t="str">
        <f>IF(Sales[[#This Row],[Current Upsell $]]&gt;0,_xlfn.TEXTJOIN(" ",FALSE,Sales[[#This Row],[Subscription Type]],Sales[[#This Row],[Upsell Priority]],TEXT(Sales[[#This Row],[Current Upsell $]],"$#")),"")</f>
        <v/>
      </c>
    </row>
    <row r="2075" spans="1:18" x14ac:dyDescent="0.25">
      <c r="A2075">
        <v>100023</v>
      </c>
      <c r="B2075" t="s">
        <v>1</v>
      </c>
      <c r="F2075">
        <v>6</v>
      </c>
      <c r="G2075">
        <v>11</v>
      </c>
      <c r="H2075" s="1">
        <v>43922</v>
      </c>
      <c r="I2075" s="1">
        <v>44166</v>
      </c>
      <c r="J2075">
        <v>8</v>
      </c>
      <c r="K2075">
        <v>6</v>
      </c>
      <c r="L2075" s="1">
        <v>43983</v>
      </c>
      <c r="M2075">
        <v>150</v>
      </c>
      <c r="N2075" s="11">
        <f>_xlfn.SWITCH(Sales[[#This Row],[Subscription Type]],"Basic",10,"Premium",10,"Business",25,"Enterprise",27)</f>
        <v>25</v>
      </c>
      <c r="O2075">
        <f>IF(Sales[[#This Row],[Number of Users]]-Sales[[#This Row],[Licenses Bought]]&lt;0,0,Sales[[#This Row],[Number of Users]]-Sales[[#This Row],[Licenses Bought]])</f>
        <v>5</v>
      </c>
      <c r="P2075" s="3">
        <f>IF(Sales[[#This Row],[Sales Month]]=MAX(Sales[Sales Month]),Sales[[#This Row],[Upsell $ Per Non-Paying User]]*Sales[[#This Row],[Non-Paying Users]],0)</f>
        <v>0</v>
      </c>
      <c r="Q2075" t="str">
        <f>_xlfn.IFS(Sales[[#This Row],[Current Upsell $]]=0," ",Sales[[#This Row],[Current Upsell $]]&gt;=400,"High",Sales[[#This Row],[Current Upsell $]]&gt;=100,"Medium",Sales[[#This Row],[Current Upsell $]]&lt;100,"Low")</f>
        <v xml:space="preserve"> </v>
      </c>
      <c r="R2075" t="str">
        <f>IF(Sales[[#This Row],[Current Upsell $]]&gt;0,_xlfn.TEXTJOIN(" ",FALSE,Sales[[#This Row],[Subscription Type]],Sales[[#This Row],[Upsell Priority]],TEXT(Sales[[#This Row],[Current Upsell $]],"$#")),"")</f>
        <v/>
      </c>
    </row>
    <row r="2076" spans="1:18" x14ac:dyDescent="0.25">
      <c r="A2076">
        <v>100024</v>
      </c>
      <c r="B2076" t="s">
        <v>0</v>
      </c>
      <c r="F2076">
        <v>1</v>
      </c>
      <c r="G2076">
        <v>2</v>
      </c>
      <c r="H2076" s="1">
        <v>43922</v>
      </c>
      <c r="I2076" s="1">
        <v>43983</v>
      </c>
      <c r="J2076">
        <v>2</v>
      </c>
      <c r="K2076">
        <v>12</v>
      </c>
      <c r="L2076" s="1">
        <v>43983</v>
      </c>
      <c r="M2076">
        <v>10</v>
      </c>
      <c r="N2076" s="11">
        <f>_xlfn.SWITCH(Sales[[#This Row],[Subscription Type]],"Basic",10,"Premium",10,"Business",25,"Enterprise",27)</f>
        <v>10</v>
      </c>
      <c r="O2076">
        <f>IF(Sales[[#This Row],[Number of Users]]-Sales[[#This Row],[Licenses Bought]]&lt;0,0,Sales[[#This Row],[Number of Users]]-Sales[[#This Row],[Licenses Bought]])</f>
        <v>1</v>
      </c>
      <c r="P2076" s="3">
        <f>IF(Sales[[#This Row],[Sales Month]]=MAX(Sales[Sales Month]),Sales[[#This Row],[Upsell $ Per Non-Paying User]]*Sales[[#This Row],[Non-Paying Users]],0)</f>
        <v>0</v>
      </c>
      <c r="Q2076" t="str">
        <f>_xlfn.IFS(Sales[[#This Row],[Current Upsell $]]=0," ",Sales[[#This Row],[Current Upsell $]]&gt;=400,"High",Sales[[#This Row],[Current Upsell $]]&gt;=100,"Medium",Sales[[#This Row],[Current Upsell $]]&lt;100,"Low")</f>
        <v xml:space="preserve"> </v>
      </c>
      <c r="R2076" t="str">
        <f>IF(Sales[[#This Row],[Current Upsell $]]&gt;0,_xlfn.TEXTJOIN(" ",FALSE,Sales[[#This Row],[Subscription Type]],Sales[[#This Row],[Upsell Priority]],TEXT(Sales[[#This Row],[Current Upsell $]],"$#")),"")</f>
        <v/>
      </c>
    </row>
    <row r="2077" spans="1:18" x14ac:dyDescent="0.25">
      <c r="A2077">
        <v>100025</v>
      </c>
      <c r="B2077" t="s">
        <v>3</v>
      </c>
      <c r="F2077">
        <v>0</v>
      </c>
      <c r="G2077">
        <v>2</v>
      </c>
      <c r="H2077" s="1">
        <v>43922</v>
      </c>
      <c r="I2077" s="1">
        <v>44378</v>
      </c>
      <c r="J2077">
        <v>15</v>
      </c>
      <c r="K2077">
        <v>0</v>
      </c>
      <c r="L2077" s="1">
        <v>43983</v>
      </c>
      <c r="M2077">
        <v>0</v>
      </c>
      <c r="N2077" s="11">
        <f>_xlfn.SWITCH(Sales[[#This Row],[Subscription Type]],"Basic",10,"Premium",10,"Business",25,"Enterprise",27)</f>
        <v>10</v>
      </c>
      <c r="O2077">
        <f>IF(Sales[[#This Row],[Number of Users]]-Sales[[#This Row],[Licenses Bought]]&lt;0,0,Sales[[#This Row],[Number of Users]]-Sales[[#This Row],[Licenses Bought]])</f>
        <v>2</v>
      </c>
      <c r="P2077" s="3">
        <f>IF(Sales[[#This Row],[Sales Month]]=MAX(Sales[Sales Month]),Sales[[#This Row],[Upsell $ Per Non-Paying User]]*Sales[[#This Row],[Non-Paying Users]],0)</f>
        <v>0</v>
      </c>
      <c r="Q2077" t="str">
        <f>_xlfn.IFS(Sales[[#This Row],[Current Upsell $]]=0," ",Sales[[#This Row],[Current Upsell $]]&gt;=400,"High",Sales[[#This Row],[Current Upsell $]]&gt;=100,"Medium",Sales[[#This Row],[Current Upsell $]]&lt;100,"Low")</f>
        <v xml:space="preserve"> </v>
      </c>
      <c r="R2077" t="str">
        <f>IF(Sales[[#This Row],[Current Upsell $]]&gt;0,_xlfn.TEXTJOIN(" ",FALSE,Sales[[#This Row],[Subscription Type]],Sales[[#This Row],[Upsell Priority]],TEXT(Sales[[#This Row],[Current Upsell $]],"$#")),"")</f>
        <v/>
      </c>
    </row>
    <row r="2078" spans="1:18" x14ac:dyDescent="0.25">
      <c r="A2078">
        <v>100026</v>
      </c>
      <c r="B2078" t="s">
        <v>0</v>
      </c>
      <c r="D2078" s="1"/>
      <c r="E2078" s="1"/>
      <c r="F2078">
        <v>11</v>
      </c>
      <c r="G2078">
        <v>32</v>
      </c>
      <c r="H2078" s="1">
        <v>43952</v>
      </c>
      <c r="I2078" s="1">
        <v>44378</v>
      </c>
      <c r="J2078">
        <v>14</v>
      </c>
      <c r="K2078">
        <v>0</v>
      </c>
      <c r="L2078" s="1">
        <v>43983</v>
      </c>
      <c r="M2078">
        <v>110</v>
      </c>
      <c r="N2078" s="11">
        <f>_xlfn.SWITCH(Sales[[#This Row],[Subscription Type]],"Basic",10,"Premium",10,"Business",25,"Enterprise",27)</f>
        <v>10</v>
      </c>
      <c r="O2078">
        <f>IF(Sales[[#This Row],[Number of Users]]-Sales[[#This Row],[Licenses Bought]]&lt;0,0,Sales[[#This Row],[Number of Users]]-Sales[[#This Row],[Licenses Bought]])</f>
        <v>21</v>
      </c>
      <c r="P2078" s="3">
        <f>IF(Sales[[#This Row],[Sales Month]]=MAX(Sales[Sales Month]),Sales[[#This Row],[Upsell $ Per Non-Paying User]]*Sales[[#This Row],[Non-Paying Users]],0)</f>
        <v>0</v>
      </c>
      <c r="Q2078" t="str">
        <f>_xlfn.IFS(Sales[[#This Row],[Current Upsell $]]=0," ",Sales[[#This Row],[Current Upsell $]]&gt;=400,"High",Sales[[#This Row],[Current Upsell $]]&gt;=100,"Medium",Sales[[#This Row],[Current Upsell $]]&lt;100,"Low")</f>
        <v xml:space="preserve"> </v>
      </c>
      <c r="R2078" t="str">
        <f>IF(Sales[[#This Row],[Current Upsell $]]&gt;0,_xlfn.TEXTJOIN(" ",FALSE,Sales[[#This Row],[Subscription Type]],Sales[[#This Row],[Upsell Priority]],TEXT(Sales[[#This Row],[Current Upsell $]],"$#")),"")</f>
        <v/>
      </c>
    </row>
    <row r="2079" spans="1:18" x14ac:dyDescent="0.25">
      <c r="A2079">
        <v>100028</v>
      </c>
      <c r="B2079" t="s">
        <v>0</v>
      </c>
      <c r="D2079" s="1"/>
      <c r="E2079" s="1"/>
      <c r="F2079">
        <v>8</v>
      </c>
      <c r="G2079">
        <v>26</v>
      </c>
      <c r="H2079" s="1">
        <v>43952</v>
      </c>
      <c r="I2079" s="1">
        <v>44378</v>
      </c>
      <c r="J2079">
        <v>14</v>
      </c>
      <c r="K2079">
        <v>0</v>
      </c>
      <c r="L2079" s="1">
        <v>43983</v>
      </c>
      <c r="M2079">
        <v>80</v>
      </c>
      <c r="N2079" s="11">
        <f>_xlfn.SWITCH(Sales[[#This Row],[Subscription Type]],"Basic",10,"Premium",10,"Business",25,"Enterprise",27)</f>
        <v>10</v>
      </c>
      <c r="O2079">
        <f>IF(Sales[[#This Row],[Number of Users]]-Sales[[#This Row],[Licenses Bought]]&lt;0,0,Sales[[#This Row],[Number of Users]]-Sales[[#This Row],[Licenses Bought]])</f>
        <v>18</v>
      </c>
      <c r="P2079" s="3">
        <f>IF(Sales[[#This Row],[Sales Month]]=MAX(Sales[Sales Month]),Sales[[#This Row],[Upsell $ Per Non-Paying User]]*Sales[[#This Row],[Non-Paying Users]],0)</f>
        <v>0</v>
      </c>
      <c r="Q2079" t="str">
        <f>_xlfn.IFS(Sales[[#This Row],[Current Upsell $]]=0," ",Sales[[#This Row],[Current Upsell $]]&gt;=400,"High",Sales[[#This Row],[Current Upsell $]]&gt;=100,"Medium",Sales[[#This Row],[Current Upsell $]]&lt;100,"Low")</f>
        <v xml:space="preserve"> </v>
      </c>
      <c r="R2079" t="str">
        <f>IF(Sales[[#This Row],[Current Upsell $]]&gt;0,_xlfn.TEXTJOIN(" ",FALSE,Sales[[#This Row],[Subscription Type]],Sales[[#This Row],[Upsell Priority]],TEXT(Sales[[#This Row],[Current Upsell $]],"$#")),"")</f>
        <v/>
      </c>
    </row>
    <row r="2080" spans="1:18" x14ac:dyDescent="0.25">
      <c r="A2080">
        <v>100029</v>
      </c>
      <c r="B2080" t="s">
        <v>3</v>
      </c>
      <c r="F2080">
        <v>0</v>
      </c>
      <c r="G2080">
        <v>8</v>
      </c>
      <c r="H2080" s="1">
        <v>43952</v>
      </c>
      <c r="I2080" s="1">
        <v>43983</v>
      </c>
      <c r="J2080">
        <v>1</v>
      </c>
      <c r="K2080">
        <v>12</v>
      </c>
      <c r="L2080" s="1">
        <v>43983</v>
      </c>
      <c r="M2080">
        <v>0</v>
      </c>
      <c r="N2080" s="11">
        <f>_xlfn.SWITCH(Sales[[#This Row],[Subscription Type]],"Basic",10,"Premium",10,"Business",25,"Enterprise",27)</f>
        <v>10</v>
      </c>
      <c r="O2080">
        <f>IF(Sales[[#This Row],[Number of Users]]-Sales[[#This Row],[Licenses Bought]]&lt;0,0,Sales[[#This Row],[Number of Users]]-Sales[[#This Row],[Licenses Bought]])</f>
        <v>8</v>
      </c>
      <c r="P2080" s="3">
        <f>IF(Sales[[#This Row],[Sales Month]]=MAX(Sales[Sales Month]),Sales[[#This Row],[Upsell $ Per Non-Paying User]]*Sales[[#This Row],[Non-Paying Users]],0)</f>
        <v>0</v>
      </c>
      <c r="Q2080" t="str">
        <f>_xlfn.IFS(Sales[[#This Row],[Current Upsell $]]=0," ",Sales[[#This Row],[Current Upsell $]]&gt;=400,"High",Sales[[#This Row],[Current Upsell $]]&gt;=100,"Medium",Sales[[#This Row],[Current Upsell $]]&lt;100,"Low")</f>
        <v xml:space="preserve"> </v>
      </c>
      <c r="R2080" t="str">
        <f>IF(Sales[[#This Row],[Current Upsell $]]&gt;0,_xlfn.TEXTJOIN(" ",FALSE,Sales[[#This Row],[Subscription Type]],Sales[[#This Row],[Upsell Priority]],TEXT(Sales[[#This Row],[Current Upsell $]],"$#")),"")</f>
        <v/>
      </c>
    </row>
    <row r="2081" spans="1:18" x14ac:dyDescent="0.25">
      <c r="A2081">
        <v>100030</v>
      </c>
      <c r="B2081" t="s">
        <v>3</v>
      </c>
      <c r="F2081">
        <v>0</v>
      </c>
      <c r="G2081">
        <v>7</v>
      </c>
      <c r="H2081" s="1">
        <v>43952</v>
      </c>
      <c r="I2081" s="1">
        <v>44378</v>
      </c>
      <c r="J2081">
        <v>14</v>
      </c>
      <c r="K2081">
        <v>0</v>
      </c>
      <c r="L2081" s="1">
        <v>43983</v>
      </c>
      <c r="M2081">
        <v>0</v>
      </c>
      <c r="N2081" s="11">
        <f>_xlfn.SWITCH(Sales[[#This Row],[Subscription Type]],"Basic",10,"Premium",10,"Business",25,"Enterprise",27)</f>
        <v>10</v>
      </c>
      <c r="O2081">
        <f>IF(Sales[[#This Row],[Number of Users]]-Sales[[#This Row],[Licenses Bought]]&lt;0,0,Sales[[#This Row],[Number of Users]]-Sales[[#This Row],[Licenses Bought]])</f>
        <v>7</v>
      </c>
      <c r="P2081" s="3">
        <f>IF(Sales[[#This Row],[Sales Month]]=MAX(Sales[Sales Month]),Sales[[#This Row],[Upsell $ Per Non-Paying User]]*Sales[[#This Row],[Non-Paying Users]],0)</f>
        <v>0</v>
      </c>
      <c r="Q2081" t="str">
        <f>_xlfn.IFS(Sales[[#This Row],[Current Upsell $]]=0," ",Sales[[#This Row],[Current Upsell $]]&gt;=400,"High",Sales[[#This Row],[Current Upsell $]]&gt;=100,"Medium",Sales[[#This Row],[Current Upsell $]]&lt;100,"Low")</f>
        <v xml:space="preserve"> </v>
      </c>
      <c r="R2081" t="str">
        <f>IF(Sales[[#This Row],[Current Upsell $]]&gt;0,_xlfn.TEXTJOIN(" ",FALSE,Sales[[#This Row],[Subscription Type]],Sales[[#This Row],[Upsell Priority]],TEXT(Sales[[#This Row],[Current Upsell $]],"$#")),"")</f>
        <v/>
      </c>
    </row>
    <row r="2082" spans="1:18" x14ac:dyDescent="0.25">
      <c r="A2082">
        <v>100031</v>
      </c>
      <c r="B2082" t="s">
        <v>3</v>
      </c>
      <c r="F2082">
        <v>0</v>
      </c>
      <c r="G2082">
        <v>5</v>
      </c>
      <c r="H2082" s="1">
        <v>43952</v>
      </c>
      <c r="I2082" s="1">
        <v>44378</v>
      </c>
      <c r="J2082">
        <v>14</v>
      </c>
      <c r="K2082">
        <v>0</v>
      </c>
      <c r="L2082" s="1">
        <v>43983</v>
      </c>
      <c r="M2082">
        <v>0</v>
      </c>
      <c r="N2082" s="11">
        <f>_xlfn.SWITCH(Sales[[#This Row],[Subscription Type]],"Basic",10,"Premium",10,"Business",25,"Enterprise",27)</f>
        <v>10</v>
      </c>
      <c r="O2082">
        <f>IF(Sales[[#This Row],[Number of Users]]-Sales[[#This Row],[Licenses Bought]]&lt;0,0,Sales[[#This Row],[Number of Users]]-Sales[[#This Row],[Licenses Bought]])</f>
        <v>5</v>
      </c>
      <c r="P2082" s="3">
        <f>IF(Sales[[#This Row],[Sales Month]]=MAX(Sales[Sales Month]),Sales[[#This Row],[Upsell $ Per Non-Paying User]]*Sales[[#This Row],[Non-Paying Users]],0)</f>
        <v>0</v>
      </c>
      <c r="Q2082" t="str">
        <f>_xlfn.IFS(Sales[[#This Row],[Current Upsell $]]=0," ",Sales[[#This Row],[Current Upsell $]]&gt;=400,"High",Sales[[#This Row],[Current Upsell $]]&gt;=100,"Medium",Sales[[#This Row],[Current Upsell $]]&lt;100,"Low")</f>
        <v xml:space="preserve"> </v>
      </c>
      <c r="R2082" t="str">
        <f>IF(Sales[[#This Row],[Current Upsell $]]&gt;0,_xlfn.TEXTJOIN(" ",FALSE,Sales[[#This Row],[Subscription Type]],Sales[[#This Row],[Upsell Priority]],TEXT(Sales[[#This Row],[Current Upsell $]],"$#")),"")</f>
        <v/>
      </c>
    </row>
    <row r="2083" spans="1:18" x14ac:dyDescent="0.25">
      <c r="A2083">
        <v>100032</v>
      </c>
      <c r="B2083" t="s">
        <v>3</v>
      </c>
      <c r="F2083">
        <v>0</v>
      </c>
      <c r="G2083">
        <v>5</v>
      </c>
      <c r="H2083" s="1">
        <v>43952</v>
      </c>
      <c r="I2083" s="1">
        <v>44256</v>
      </c>
      <c r="J2083">
        <v>10</v>
      </c>
      <c r="K2083">
        <v>3</v>
      </c>
      <c r="L2083" s="1">
        <v>43983</v>
      </c>
      <c r="M2083">
        <v>0</v>
      </c>
      <c r="N2083" s="11">
        <f>_xlfn.SWITCH(Sales[[#This Row],[Subscription Type]],"Basic",10,"Premium",10,"Business",25,"Enterprise",27)</f>
        <v>10</v>
      </c>
      <c r="O2083">
        <f>IF(Sales[[#This Row],[Number of Users]]-Sales[[#This Row],[Licenses Bought]]&lt;0,0,Sales[[#This Row],[Number of Users]]-Sales[[#This Row],[Licenses Bought]])</f>
        <v>5</v>
      </c>
      <c r="P2083" s="3">
        <f>IF(Sales[[#This Row],[Sales Month]]=MAX(Sales[Sales Month]),Sales[[#This Row],[Upsell $ Per Non-Paying User]]*Sales[[#This Row],[Non-Paying Users]],0)</f>
        <v>0</v>
      </c>
      <c r="Q2083" t="str">
        <f>_xlfn.IFS(Sales[[#This Row],[Current Upsell $]]=0," ",Sales[[#This Row],[Current Upsell $]]&gt;=400,"High",Sales[[#This Row],[Current Upsell $]]&gt;=100,"Medium",Sales[[#This Row],[Current Upsell $]]&lt;100,"Low")</f>
        <v xml:space="preserve"> </v>
      </c>
      <c r="R2083" t="str">
        <f>IF(Sales[[#This Row],[Current Upsell $]]&gt;0,_xlfn.TEXTJOIN(" ",FALSE,Sales[[#This Row],[Subscription Type]],Sales[[#This Row],[Upsell Priority]],TEXT(Sales[[#This Row],[Current Upsell $]],"$#")),"")</f>
        <v/>
      </c>
    </row>
    <row r="2084" spans="1:18" x14ac:dyDescent="0.25">
      <c r="A2084">
        <v>100033</v>
      </c>
      <c r="B2084" t="s">
        <v>3</v>
      </c>
      <c r="F2084">
        <v>0</v>
      </c>
      <c r="G2084">
        <v>2</v>
      </c>
      <c r="H2084" s="1">
        <v>43952</v>
      </c>
      <c r="I2084" s="1">
        <v>44228</v>
      </c>
      <c r="J2084">
        <v>9</v>
      </c>
      <c r="K2084">
        <v>4</v>
      </c>
      <c r="L2084" s="1">
        <v>43983</v>
      </c>
      <c r="M2084">
        <v>0</v>
      </c>
      <c r="N2084" s="11">
        <f>_xlfn.SWITCH(Sales[[#This Row],[Subscription Type]],"Basic",10,"Premium",10,"Business",25,"Enterprise",27)</f>
        <v>10</v>
      </c>
      <c r="O2084">
        <f>IF(Sales[[#This Row],[Number of Users]]-Sales[[#This Row],[Licenses Bought]]&lt;0,0,Sales[[#This Row],[Number of Users]]-Sales[[#This Row],[Licenses Bought]])</f>
        <v>2</v>
      </c>
      <c r="P2084" s="3">
        <f>IF(Sales[[#This Row],[Sales Month]]=MAX(Sales[Sales Month]),Sales[[#This Row],[Upsell $ Per Non-Paying User]]*Sales[[#This Row],[Non-Paying Users]],0)</f>
        <v>0</v>
      </c>
      <c r="Q2084" t="str">
        <f>_xlfn.IFS(Sales[[#This Row],[Current Upsell $]]=0," ",Sales[[#This Row],[Current Upsell $]]&gt;=400,"High",Sales[[#This Row],[Current Upsell $]]&gt;=100,"Medium",Sales[[#This Row],[Current Upsell $]]&lt;100,"Low")</f>
        <v xml:space="preserve"> </v>
      </c>
      <c r="R2084" t="str">
        <f>IF(Sales[[#This Row],[Current Upsell $]]&gt;0,_xlfn.TEXTJOIN(" ",FALSE,Sales[[#This Row],[Subscription Type]],Sales[[#This Row],[Upsell Priority]],TEXT(Sales[[#This Row],[Current Upsell $]],"$#")),"")</f>
        <v/>
      </c>
    </row>
    <row r="2085" spans="1:18" x14ac:dyDescent="0.25">
      <c r="A2085">
        <v>100034</v>
      </c>
      <c r="B2085" t="s">
        <v>3</v>
      </c>
      <c r="F2085">
        <v>0</v>
      </c>
      <c r="G2085">
        <v>2</v>
      </c>
      <c r="H2085" s="1">
        <v>43952</v>
      </c>
      <c r="I2085" s="1">
        <v>44317</v>
      </c>
      <c r="J2085">
        <v>12</v>
      </c>
      <c r="K2085">
        <v>1</v>
      </c>
      <c r="L2085" s="1">
        <v>43983</v>
      </c>
      <c r="M2085">
        <v>0</v>
      </c>
      <c r="N2085" s="11">
        <f>_xlfn.SWITCH(Sales[[#This Row],[Subscription Type]],"Basic",10,"Premium",10,"Business",25,"Enterprise",27)</f>
        <v>10</v>
      </c>
      <c r="O2085">
        <f>IF(Sales[[#This Row],[Number of Users]]-Sales[[#This Row],[Licenses Bought]]&lt;0,0,Sales[[#This Row],[Number of Users]]-Sales[[#This Row],[Licenses Bought]])</f>
        <v>2</v>
      </c>
      <c r="P2085" s="3">
        <f>IF(Sales[[#This Row],[Sales Month]]=MAX(Sales[Sales Month]),Sales[[#This Row],[Upsell $ Per Non-Paying User]]*Sales[[#This Row],[Non-Paying Users]],0)</f>
        <v>0</v>
      </c>
      <c r="Q2085" t="str">
        <f>_xlfn.IFS(Sales[[#This Row],[Current Upsell $]]=0," ",Sales[[#This Row],[Current Upsell $]]&gt;=400,"High",Sales[[#This Row],[Current Upsell $]]&gt;=100,"Medium",Sales[[#This Row],[Current Upsell $]]&lt;100,"Low")</f>
        <v xml:space="preserve"> </v>
      </c>
      <c r="R2085" t="str">
        <f>IF(Sales[[#This Row],[Current Upsell $]]&gt;0,_xlfn.TEXTJOIN(" ",FALSE,Sales[[#This Row],[Subscription Type]],Sales[[#This Row],[Upsell Priority]],TEXT(Sales[[#This Row],[Current Upsell $]],"$#")),"")</f>
        <v/>
      </c>
    </row>
    <row r="2086" spans="1:18" x14ac:dyDescent="0.25">
      <c r="A2086">
        <v>100035</v>
      </c>
      <c r="B2086" t="s">
        <v>3</v>
      </c>
      <c r="F2086">
        <v>0</v>
      </c>
      <c r="G2086">
        <v>2</v>
      </c>
      <c r="H2086" s="1">
        <v>43952</v>
      </c>
      <c r="I2086" s="1">
        <v>44228</v>
      </c>
      <c r="J2086">
        <v>9</v>
      </c>
      <c r="K2086">
        <v>4</v>
      </c>
      <c r="L2086" s="1">
        <v>43983</v>
      </c>
      <c r="M2086">
        <v>0</v>
      </c>
      <c r="N2086" s="11">
        <f>_xlfn.SWITCH(Sales[[#This Row],[Subscription Type]],"Basic",10,"Premium",10,"Business",25,"Enterprise",27)</f>
        <v>10</v>
      </c>
      <c r="O2086">
        <f>IF(Sales[[#This Row],[Number of Users]]-Sales[[#This Row],[Licenses Bought]]&lt;0,0,Sales[[#This Row],[Number of Users]]-Sales[[#This Row],[Licenses Bought]])</f>
        <v>2</v>
      </c>
      <c r="P2086" s="3">
        <f>IF(Sales[[#This Row],[Sales Month]]=MAX(Sales[Sales Month]),Sales[[#This Row],[Upsell $ Per Non-Paying User]]*Sales[[#This Row],[Non-Paying Users]],0)</f>
        <v>0</v>
      </c>
      <c r="Q2086" t="str">
        <f>_xlfn.IFS(Sales[[#This Row],[Current Upsell $]]=0," ",Sales[[#This Row],[Current Upsell $]]&gt;=400,"High",Sales[[#This Row],[Current Upsell $]]&gt;=100,"Medium",Sales[[#This Row],[Current Upsell $]]&lt;100,"Low")</f>
        <v xml:space="preserve"> </v>
      </c>
      <c r="R2086" t="str">
        <f>IF(Sales[[#This Row],[Current Upsell $]]&gt;0,_xlfn.TEXTJOIN(" ",FALSE,Sales[[#This Row],[Subscription Type]],Sales[[#This Row],[Upsell Priority]],TEXT(Sales[[#This Row],[Current Upsell $]],"$#")),"")</f>
        <v/>
      </c>
    </row>
    <row r="2087" spans="1:18" x14ac:dyDescent="0.25">
      <c r="A2087">
        <v>100036</v>
      </c>
      <c r="B2087" t="s">
        <v>0</v>
      </c>
      <c r="D2087" s="1"/>
      <c r="E2087" s="1"/>
      <c r="F2087">
        <v>1</v>
      </c>
      <c r="G2087">
        <v>2</v>
      </c>
      <c r="H2087" s="1">
        <v>43952</v>
      </c>
      <c r="I2087" s="1">
        <v>44378</v>
      </c>
      <c r="J2087">
        <v>14</v>
      </c>
      <c r="K2087">
        <v>0</v>
      </c>
      <c r="L2087" s="1">
        <v>43983</v>
      </c>
      <c r="M2087">
        <v>10</v>
      </c>
      <c r="N2087" s="11">
        <f>_xlfn.SWITCH(Sales[[#This Row],[Subscription Type]],"Basic",10,"Premium",10,"Business",25,"Enterprise",27)</f>
        <v>10</v>
      </c>
      <c r="O2087">
        <f>IF(Sales[[#This Row],[Number of Users]]-Sales[[#This Row],[Licenses Bought]]&lt;0,0,Sales[[#This Row],[Number of Users]]-Sales[[#This Row],[Licenses Bought]])</f>
        <v>1</v>
      </c>
      <c r="P2087" s="3">
        <f>IF(Sales[[#This Row],[Sales Month]]=MAX(Sales[Sales Month]),Sales[[#This Row],[Upsell $ Per Non-Paying User]]*Sales[[#This Row],[Non-Paying Users]],0)</f>
        <v>0</v>
      </c>
      <c r="Q2087" t="str">
        <f>_xlfn.IFS(Sales[[#This Row],[Current Upsell $]]=0," ",Sales[[#This Row],[Current Upsell $]]&gt;=400,"High",Sales[[#This Row],[Current Upsell $]]&gt;=100,"Medium",Sales[[#This Row],[Current Upsell $]]&lt;100,"Low")</f>
        <v xml:space="preserve"> </v>
      </c>
      <c r="R2087" t="str">
        <f>IF(Sales[[#This Row],[Current Upsell $]]&gt;0,_xlfn.TEXTJOIN(" ",FALSE,Sales[[#This Row],[Subscription Type]],Sales[[#This Row],[Upsell Priority]],TEXT(Sales[[#This Row],[Current Upsell $]],"$#")),"")</f>
        <v/>
      </c>
    </row>
    <row r="2088" spans="1:18" x14ac:dyDescent="0.25">
      <c r="A2088">
        <v>100041</v>
      </c>
      <c r="B2088" t="s">
        <v>3</v>
      </c>
      <c r="D2088" s="1"/>
      <c r="E2088" s="1"/>
      <c r="F2088">
        <v>0</v>
      </c>
      <c r="G2088">
        <v>30</v>
      </c>
      <c r="H2088" s="1">
        <v>43983</v>
      </c>
      <c r="I2088" s="1">
        <v>44378</v>
      </c>
      <c r="J2088">
        <v>13</v>
      </c>
      <c r="K2088">
        <v>0</v>
      </c>
      <c r="L2088" s="1">
        <v>43983</v>
      </c>
      <c r="M2088">
        <v>0</v>
      </c>
      <c r="N2088" s="11">
        <f>_xlfn.SWITCH(Sales[[#This Row],[Subscription Type]],"Basic",10,"Premium",10,"Business",25,"Enterprise",27)</f>
        <v>10</v>
      </c>
      <c r="O2088">
        <f>IF(Sales[[#This Row],[Number of Users]]-Sales[[#This Row],[Licenses Bought]]&lt;0,0,Sales[[#This Row],[Number of Users]]-Sales[[#This Row],[Licenses Bought]])</f>
        <v>30</v>
      </c>
      <c r="P2088" s="3">
        <f>IF(Sales[[#This Row],[Sales Month]]=MAX(Sales[Sales Month]),Sales[[#This Row],[Upsell $ Per Non-Paying User]]*Sales[[#This Row],[Non-Paying Users]],0)</f>
        <v>0</v>
      </c>
      <c r="Q2088" t="str">
        <f>_xlfn.IFS(Sales[[#This Row],[Current Upsell $]]=0," ",Sales[[#This Row],[Current Upsell $]]&gt;=400,"High",Sales[[#This Row],[Current Upsell $]]&gt;=100,"Medium",Sales[[#This Row],[Current Upsell $]]&lt;100,"Low")</f>
        <v xml:space="preserve"> </v>
      </c>
      <c r="R2088" t="str">
        <f>IF(Sales[[#This Row],[Current Upsell $]]&gt;0,_xlfn.TEXTJOIN(" ",FALSE,Sales[[#This Row],[Subscription Type]],Sales[[#This Row],[Upsell Priority]],TEXT(Sales[[#This Row],[Current Upsell $]],"$#")),"")</f>
        <v/>
      </c>
    </row>
    <row r="2089" spans="1:18" x14ac:dyDescent="0.25">
      <c r="A2089">
        <v>100042</v>
      </c>
      <c r="B2089" t="s">
        <v>3</v>
      </c>
      <c r="D2089" s="1"/>
      <c r="E2089" s="1"/>
      <c r="F2089">
        <v>0</v>
      </c>
      <c r="G2089">
        <v>31</v>
      </c>
      <c r="H2089" s="1">
        <v>43983</v>
      </c>
      <c r="I2089" s="1">
        <v>44378</v>
      </c>
      <c r="J2089">
        <v>13</v>
      </c>
      <c r="K2089">
        <v>0</v>
      </c>
      <c r="L2089" s="1">
        <v>43983</v>
      </c>
      <c r="M2089">
        <v>0</v>
      </c>
      <c r="N2089" s="11">
        <f>_xlfn.SWITCH(Sales[[#This Row],[Subscription Type]],"Basic",10,"Premium",10,"Business",25,"Enterprise",27)</f>
        <v>10</v>
      </c>
      <c r="O2089">
        <f>IF(Sales[[#This Row],[Number of Users]]-Sales[[#This Row],[Licenses Bought]]&lt;0,0,Sales[[#This Row],[Number of Users]]-Sales[[#This Row],[Licenses Bought]])</f>
        <v>31</v>
      </c>
      <c r="P2089" s="3">
        <f>IF(Sales[[#This Row],[Sales Month]]=MAX(Sales[Sales Month]),Sales[[#This Row],[Upsell $ Per Non-Paying User]]*Sales[[#This Row],[Non-Paying Users]],0)</f>
        <v>0</v>
      </c>
      <c r="Q2089" t="str">
        <f>_xlfn.IFS(Sales[[#This Row],[Current Upsell $]]=0," ",Sales[[#This Row],[Current Upsell $]]&gt;=400,"High",Sales[[#This Row],[Current Upsell $]]&gt;=100,"Medium",Sales[[#This Row],[Current Upsell $]]&lt;100,"Low")</f>
        <v xml:space="preserve"> </v>
      </c>
      <c r="R2089" t="str">
        <f>IF(Sales[[#This Row],[Current Upsell $]]&gt;0,_xlfn.TEXTJOIN(" ",FALSE,Sales[[#This Row],[Subscription Type]],Sales[[#This Row],[Upsell Priority]],TEXT(Sales[[#This Row],[Current Upsell $]],"$#")),"")</f>
        <v/>
      </c>
    </row>
    <row r="2090" spans="1:18" x14ac:dyDescent="0.25">
      <c r="A2090">
        <v>100043</v>
      </c>
      <c r="B2090" t="s">
        <v>3</v>
      </c>
      <c r="D2090" s="1"/>
      <c r="E2090" s="1"/>
      <c r="F2090">
        <v>0</v>
      </c>
      <c r="G2090">
        <v>20</v>
      </c>
      <c r="H2090" s="1">
        <v>43983</v>
      </c>
      <c r="I2090" s="1">
        <v>44378</v>
      </c>
      <c r="J2090">
        <v>13</v>
      </c>
      <c r="K2090">
        <v>0</v>
      </c>
      <c r="L2090" s="1">
        <v>43983</v>
      </c>
      <c r="M2090">
        <v>0</v>
      </c>
      <c r="N2090" s="11">
        <f>_xlfn.SWITCH(Sales[[#This Row],[Subscription Type]],"Basic",10,"Premium",10,"Business",25,"Enterprise",27)</f>
        <v>10</v>
      </c>
      <c r="O2090">
        <f>IF(Sales[[#This Row],[Number of Users]]-Sales[[#This Row],[Licenses Bought]]&lt;0,0,Sales[[#This Row],[Number of Users]]-Sales[[#This Row],[Licenses Bought]])</f>
        <v>20</v>
      </c>
      <c r="P2090" s="3">
        <f>IF(Sales[[#This Row],[Sales Month]]=MAX(Sales[Sales Month]),Sales[[#This Row],[Upsell $ Per Non-Paying User]]*Sales[[#This Row],[Non-Paying Users]],0)</f>
        <v>0</v>
      </c>
      <c r="Q2090" t="str">
        <f>_xlfn.IFS(Sales[[#This Row],[Current Upsell $]]=0," ",Sales[[#This Row],[Current Upsell $]]&gt;=400,"High",Sales[[#This Row],[Current Upsell $]]&gt;=100,"Medium",Sales[[#This Row],[Current Upsell $]]&lt;100,"Low")</f>
        <v xml:space="preserve"> </v>
      </c>
      <c r="R2090" t="str">
        <f>IF(Sales[[#This Row],[Current Upsell $]]&gt;0,_xlfn.TEXTJOIN(" ",FALSE,Sales[[#This Row],[Subscription Type]],Sales[[#This Row],[Upsell Priority]],TEXT(Sales[[#This Row],[Current Upsell $]],"$#")),"")</f>
        <v/>
      </c>
    </row>
    <row r="2091" spans="1:18" x14ac:dyDescent="0.25">
      <c r="A2091">
        <v>100044</v>
      </c>
      <c r="B2091" t="s">
        <v>3</v>
      </c>
      <c r="F2091">
        <v>0</v>
      </c>
      <c r="G2091">
        <v>12</v>
      </c>
      <c r="H2091" s="1">
        <v>43983</v>
      </c>
      <c r="I2091" s="1">
        <v>44348</v>
      </c>
      <c r="J2091">
        <v>12</v>
      </c>
      <c r="K2091">
        <v>0</v>
      </c>
      <c r="L2091" s="1">
        <v>43983</v>
      </c>
      <c r="M2091">
        <v>0</v>
      </c>
      <c r="N2091" s="11">
        <f>_xlfn.SWITCH(Sales[[#This Row],[Subscription Type]],"Basic",10,"Premium",10,"Business",25,"Enterprise",27)</f>
        <v>10</v>
      </c>
      <c r="O2091">
        <f>IF(Sales[[#This Row],[Number of Users]]-Sales[[#This Row],[Licenses Bought]]&lt;0,0,Sales[[#This Row],[Number of Users]]-Sales[[#This Row],[Licenses Bought]])</f>
        <v>12</v>
      </c>
      <c r="P2091" s="3">
        <f>IF(Sales[[#This Row],[Sales Month]]=MAX(Sales[Sales Month]),Sales[[#This Row],[Upsell $ Per Non-Paying User]]*Sales[[#This Row],[Non-Paying Users]],0)</f>
        <v>0</v>
      </c>
      <c r="Q2091" t="str">
        <f>_xlfn.IFS(Sales[[#This Row],[Current Upsell $]]=0," ",Sales[[#This Row],[Current Upsell $]]&gt;=400,"High",Sales[[#This Row],[Current Upsell $]]&gt;=100,"Medium",Sales[[#This Row],[Current Upsell $]]&lt;100,"Low")</f>
        <v xml:space="preserve"> </v>
      </c>
      <c r="R2091" t="str">
        <f>IF(Sales[[#This Row],[Current Upsell $]]&gt;0,_xlfn.TEXTJOIN(" ",FALSE,Sales[[#This Row],[Subscription Type]],Sales[[#This Row],[Upsell Priority]],TEXT(Sales[[#This Row],[Current Upsell $]],"$#")),"")</f>
        <v/>
      </c>
    </row>
    <row r="2092" spans="1:18" x14ac:dyDescent="0.25">
      <c r="A2092">
        <v>100045</v>
      </c>
      <c r="B2092" t="s">
        <v>3</v>
      </c>
      <c r="D2092" s="1"/>
      <c r="E2092" s="1"/>
      <c r="F2092">
        <v>0</v>
      </c>
      <c r="G2092">
        <v>11</v>
      </c>
      <c r="H2092" s="1">
        <v>43983</v>
      </c>
      <c r="I2092" s="1">
        <v>44378</v>
      </c>
      <c r="J2092">
        <v>13</v>
      </c>
      <c r="K2092">
        <v>0</v>
      </c>
      <c r="L2092" s="1">
        <v>43983</v>
      </c>
      <c r="M2092">
        <v>0</v>
      </c>
      <c r="N2092" s="11">
        <f>_xlfn.SWITCH(Sales[[#This Row],[Subscription Type]],"Basic",10,"Premium",10,"Business",25,"Enterprise",27)</f>
        <v>10</v>
      </c>
      <c r="O2092">
        <f>IF(Sales[[#This Row],[Number of Users]]-Sales[[#This Row],[Licenses Bought]]&lt;0,0,Sales[[#This Row],[Number of Users]]-Sales[[#This Row],[Licenses Bought]])</f>
        <v>11</v>
      </c>
      <c r="P2092" s="3">
        <f>IF(Sales[[#This Row],[Sales Month]]=MAX(Sales[Sales Month]),Sales[[#This Row],[Upsell $ Per Non-Paying User]]*Sales[[#This Row],[Non-Paying Users]],0)</f>
        <v>0</v>
      </c>
      <c r="Q2092" t="str">
        <f>_xlfn.IFS(Sales[[#This Row],[Current Upsell $]]=0," ",Sales[[#This Row],[Current Upsell $]]&gt;=400,"High",Sales[[#This Row],[Current Upsell $]]&gt;=100,"Medium",Sales[[#This Row],[Current Upsell $]]&lt;100,"Low")</f>
        <v xml:space="preserve"> </v>
      </c>
      <c r="R2092" t="str">
        <f>IF(Sales[[#This Row],[Current Upsell $]]&gt;0,_xlfn.TEXTJOIN(" ",FALSE,Sales[[#This Row],[Subscription Type]],Sales[[#This Row],[Upsell Priority]],TEXT(Sales[[#This Row],[Current Upsell $]],"$#")),"")</f>
        <v/>
      </c>
    </row>
    <row r="2093" spans="1:18" x14ac:dyDescent="0.25">
      <c r="A2093">
        <v>100046</v>
      </c>
      <c r="B2093" t="s">
        <v>3</v>
      </c>
      <c r="F2093">
        <v>0</v>
      </c>
      <c r="G2093">
        <v>7</v>
      </c>
      <c r="H2093" s="1">
        <v>43983</v>
      </c>
      <c r="I2093" s="1">
        <v>44044</v>
      </c>
      <c r="J2093">
        <v>2</v>
      </c>
      <c r="K2093">
        <v>10</v>
      </c>
      <c r="L2093" s="1">
        <v>43983</v>
      </c>
      <c r="M2093">
        <v>0</v>
      </c>
      <c r="N2093" s="11">
        <f>_xlfn.SWITCH(Sales[[#This Row],[Subscription Type]],"Basic",10,"Premium",10,"Business",25,"Enterprise",27)</f>
        <v>10</v>
      </c>
      <c r="O2093">
        <f>IF(Sales[[#This Row],[Number of Users]]-Sales[[#This Row],[Licenses Bought]]&lt;0,0,Sales[[#This Row],[Number of Users]]-Sales[[#This Row],[Licenses Bought]])</f>
        <v>7</v>
      </c>
      <c r="P2093" s="3">
        <f>IF(Sales[[#This Row],[Sales Month]]=MAX(Sales[Sales Month]),Sales[[#This Row],[Upsell $ Per Non-Paying User]]*Sales[[#This Row],[Non-Paying Users]],0)</f>
        <v>0</v>
      </c>
      <c r="Q2093" t="str">
        <f>_xlfn.IFS(Sales[[#This Row],[Current Upsell $]]=0," ",Sales[[#This Row],[Current Upsell $]]&gt;=400,"High",Sales[[#This Row],[Current Upsell $]]&gt;=100,"Medium",Sales[[#This Row],[Current Upsell $]]&lt;100,"Low")</f>
        <v xml:space="preserve"> </v>
      </c>
      <c r="R2093" t="str">
        <f>IF(Sales[[#This Row],[Current Upsell $]]&gt;0,_xlfn.TEXTJOIN(" ",FALSE,Sales[[#This Row],[Subscription Type]],Sales[[#This Row],[Upsell Priority]],TEXT(Sales[[#This Row],[Current Upsell $]],"$#")),"")</f>
        <v/>
      </c>
    </row>
    <row r="2094" spans="1:18" x14ac:dyDescent="0.25">
      <c r="A2094">
        <v>100047</v>
      </c>
      <c r="B2094" t="s">
        <v>3</v>
      </c>
      <c r="F2094">
        <v>0</v>
      </c>
      <c r="G2094">
        <v>8</v>
      </c>
      <c r="H2094" s="1">
        <v>43983</v>
      </c>
      <c r="I2094" s="1">
        <v>44197</v>
      </c>
      <c r="J2094">
        <v>7</v>
      </c>
      <c r="K2094">
        <v>5</v>
      </c>
      <c r="L2094" s="1">
        <v>43983</v>
      </c>
      <c r="M2094">
        <v>0</v>
      </c>
      <c r="N2094" s="11">
        <f>_xlfn.SWITCH(Sales[[#This Row],[Subscription Type]],"Basic",10,"Premium",10,"Business",25,"Enterprise",27)</f>
        <v>10</v>
      </c>
      <c r="O2094">
        <f>IF(Sales[[#This Row],[Number of Users]]-Sales[[#This Row],[Licenses Bought]]&lt;0,0,Sales[[#This Row],[Number of Users]]-Sales[[#This Row],[Licenses Bought]])</f>
        <v>8</v>
      </c>
      <c r="P2094" s="3">
        <f>IF(Sales[[#This Row],[Sales Month]]=MAX(Sales[Sales Month]),Sales[[#This Row],[Upsell $ Per Non-Paying User]]*Sales[[#This Row],[Non-Paying Users]],0)</f>
        <v>0</v>
      </c>
      <c r="Q2094" t="str">
        <f>_xlfn.IFS(Sales[[#This Row],[Current Upsell $]]=0," ",Sales[[#This Row],[Current Upsell $]]&gt;=400,"High",Sales[[#This Row],[Current Upsell $]]&gt;=100,"Medium",Sales[[#This Row],[Current Upsell $]]&lt;100,"Low")</f>
        <v xml:space="preserve"> </v>
      </c>
      <c r="R2094" t="str">
        <f>IF(Sales[[#This Row],[Current Upsell $]]&gt;0,_xlfn.TEXTJOIN(" ",FALSE,Sales[[#This Row],[Subscription Type]],Sales[[#This Row],[Upsell Priority]],TEXT(Sales[[#This Row],[Current Upsell $]],"$#")),"")</f>
        <v/>
      </c>
    </row>
    <row r="2095" spans="1:18" x14ac:dyDescent="0.25">
      <c r="A2095">
        <v>100048</v>
      </c>
      <c r="B2095" t="s">
        <v>3</v>
      </c>
      <c r="D2095" s="1"/>
      <c r="E2095" s="1"/>
      <c r="F2095">
        <v>0</v>
      </c>
      <c r="G2095">
        <v>8</v>
      </c>
      <c r="H2095" s="1">
        <v>43983</v>
      </c>
      <c r="I2095" s="1">
        <v>44378</v>
      </c>
      <c r="J2095">
        <v>13</v>
      </c>
      <c r="K2095">
        <v>0</v>
      </c>
      <c r="L2095" s="1">
        <v>43983</v>
      </c>
      <c r="M2095">
        <v>0</v>
      </c>
      <c r="N2095" s="11">
        <f>_xlfn.SWITCH(Sales[[#This Row],[Subscription Type]],"Basic",10,"Premium",10,"Business",25,"Enterprise",27)</f>
        <v>10</v>
      </c>
      <c r="O2095">
        <f>IF(Sales[[#This Row],[Number of Users]]-Sales[[#This Row],[Licenses Bought]]&lt;0,0,Sales[[#This Row],[Number of Users]]-Sales[[#This Row],[Licenses Bought]])</f>
        <v>8</v>
      </c>
      <c r="P2095" s="3">
        <f>IF(Sales[[#This Row],[Sales Month]]=MAX(Sales[Sales Month]),Sales[[#This Row],[Upsell $ Per Non-Paying User]]*Sales[[#This Row],[Non-Paying Users]],0)</f>
        <v>0</v>
      </c>
      <c r="Q2095" t="str">
        <f>_xlfn.IFS(Sales[[#This Row],[Current Upsell $]]=0," ",Sales[[#This Row],[Current Upsell $]]&gt;=400,"High",Sales[[#This Row],[Current Upsell $]]&gt;=100,"Medium",Sales[[#This Row],[Current Upsell $]]&lt;100,"Low")</f>
        <v xml:space="preserve"> </v>
      </c>
      <c r="R2095" t="str">
        <f>IF(Sales[[#This Row],[Current Upsell $]]&gt;0,_xlfn.TEXTJOIN(" ",FALSE,Sales[[#This Row],[Subscription Type]],Sales[[#This Row],[Upsell Priority]],TEXT(Sales[[#This Row],[Current Upsell $]],"$#")),"")</f>
        <v/>
      </c>
    </row>
    <row r="2096" spans="1:18" x14ac:dyDescent="0.25">
      <c r="A2096">
        <v>100049</v>
      </c>
      <c r="B2096" t="s">
        <v>3</v>
      </c>
      <c r="F2096">
        <v>0</v>
      </c>
      <c r="G2096">
        <v>5</v>
      </c>
      <c r="H2096" s="1">
        <v>43983</v>
      </c>
      <c r="I2096" s="1">
        <v>44378</v>
      </c>
      <c r="J2096">
        <v>13</v>
      </c>
      <c r="K2096">
        <v>0</v>
      </c>
      <c r="L2096" s="1">
        <v>43983</v>
      </c>
      <c r="M2096">
        <v>0</v>
      </c>
      <c r="N2096" s="11">
        <f>_xlfn.SWITCH(Sales[[#This Row],[Subscription Type]],"Basic",10,"Premium",10,"Business",25,"Enterprise",27)</f>
        <v>10</v>
      </c>
      <c r="O2096">
        <f>IF(Sales[[#This Row],[Number of Users]]-Sales[[#This Row],[Licenses Bought]]&lt;0,0,Sales[[#This Row],[Number of Users]]-Sales[[#This Row],[Licenses Bought]])</f>
        <v>5</v>
      </c>
      <c r="P2096" s="3">
        <f>IF(Sales[[#This Row],[Sales Month]]=MAX(Sales[Sales Month]),Sales[[#This Row],[Upsell $ Per Non-Paying User]]*Sales[[#This Row],[Non-Paying Users]],0)</f>
        <v>0</v>
      </c>
      <c r="Q2096" t="str">
        <f>_xlfn.IFS(Sales[[#This Row],[Current Upsell $]]=0," ",Sales[[#This Row],[Current Upsell $]]&gt;=400,"High",Sales[[#This Row],[Current Upsell $]]&gt;=100,"Medium",Sales[[#This Row],[Current Upsell $]]&lt;100,"Low")</f>
        <v xml:space="preserve"> </v>
      </c>
      <c r="R2096" t="str">
        <f>IF(Sales[[#This Row],[Current Upsell $]]&gt;0,_xlfn.TEXTJOIN(" ",FALSE,Sales[[#This Row],[Subscription Type]],Sales[[#This Row],[Upsell Priority]],TEXT(Sales[[#This Row],[Current Upsell $]],"$#")),"")</f>
        <v/>
      </c>
    </row>
    <row r="2097" spans="1:18" x14ac:dyDescent="0.25">
      <c r="A2097">
        <v>100050</v>
      </c>
      <c r="B2097" t="s">
        <v>3</v>
      </c>
      <c r="D2097" s="1"/>
      <c r="E2097" s="1"/>
      <c r="F2097">
        <v>0</v>
      </c>
      <c r="G2097">
        <v>6</v>
      </c>
      <c r="H2097" s="1">
        <v>43983</v>
      </c>
      <c r="I2097" s="1">
        <v>44378</v>
      </c>
      <c r="J2097">
        <v>13</v>
      </c>
      <c r="K2097">
        <v>0</v>
      </c>
      <c r="L2097" s="1">
        <v>43983</v>
      </c>
      <c r="M2097">
        <v>0</v>
      </c>
      <c r="N2097" s="11">
        <f>_xlfn.SWITCH(Sales[[#This Row],[Subscription Type]],"Basic",10,"Premium",10,"Business",25,"Enterprise",27)</f>
        <v>10</v>
      </c>
      <c r="O2097">
        <f>IF(Sales[[#This Row],[Number of Users]]-Sales[[#This Row],[Licenses Bought]]&lt;0,0,Sales[[#This Row],[Number of Users]]-Sales[[#This Row],[Licenses Bought]])</f>
        <v>6</v>
      </c>
      <c r="P2097" s="3">
        <f>IF(Sales[[#This Row],[Sales Month]]=MAX(Sales[Sales Month]),Sales[[#This Row],[Upsell $ Per Non-Paying User]]*Sales[[#This Row],[Non-Paying Users]],0)</f>
        <v>0</v>
      </c>
      <c r="Q2097" t="str">
        <f>_xlfn.IFS(Sales[[#This Row],[Current Upsell $]]=0," ",Sales[[#This Row],[Current Upsell $]]&gt;=400,"High",Sales[[#This Row],[Current Upsell $]]&gt;=100,"Medium",Sales[[#This Row],[Current Upsell $]]&lt;100,"Low")</f>
        <v xml:space="preserve"> </v>
      </c>
      <c r="R2097" t="str">
        <f>IF(Sales[[#This Row],[Current Upsell $]]&gt;0,_xlfn.TEXTJOIN(" ",FALSE,Sales[[#This Row],[Subscription Type]],Sales[[#This Row],[Upsell Priority]],TEXT(Sales[[#This Row],[Current Upsell $]],"$#")),"")</f>
        <v/>
      </c>
    </row>
    <row r="2098" spans="1:18" x14ac:dyDescent="0.25">
      <c r="A2098">
        <v>100051</v>
      </c>
      <c r="B2098" t="s">
        <v>3</v>
      </c>
      <c r="F2098">
        <v>0</v>
      </c>
      <c r="G2098">
        <v>3</v>
      </c>
      <c r="H2098" s="1">
        <v>43983</v>
      </c>
      <c r="I2098" s="1">
        <v>44105</v>
      </c>
      <c r="J2098">
        <v>4</v>
      </c>
      <c r="K2098">
        <v>8</v>
      </c>
      <c r="L2098" s="1">
        <v>43983</v>
      </c>
      <c r="M2098">
        <v>0</v>
      </c>
      <c r="N2098" s="11">
        <f>_xlfn.SWITCH(Sales[[#This Row],[Subscription Type]],"Basic",10,"Premium",10,"Business",25,"Enterprise",27)</f>
        <v>10</v>
      </c>
      <c r="O2098">
        <f>IF(Sales[[#This Row],[Number of Users]]-Sales[[#This Row],[Licenses Bought]]&lt;0,0,Sales[[#This Row],[Number of Users]]-Sales[[#This Row],[Licenses Bought]])</f>
        <v>3</v>
      </c>
      <c r="P2098" s="3">
        <f>IF(Sales[[#This Row],[Sales Month]]=MAX(Sales[Sales Month]),Sales[[#This Row],[Upsell $ Per Non-Paying User]]*Sales[[#This Row],[Non-Paying Users]],0)</f>
        <v>0</v>
      </c>
      <c r="Q2098" t="str">
        <f>_xlfn.IFS(Sales[[#This Row],[Current Upsell $]]=0," ",Sales[[#This Row],[Current Upsell $]]&gt;=400,"High",Sales[[#This Row],[Current Upsell $]]&gt;=100,"Medium",Sales[[#This Row],[Current Upsell $]]&lt;100,"Low")</f>
        <v xml:space="preserve"> </v>
      </c>
      <c r="R2098" t="str">
        <f>IF(Sales[[#This Row],[Current Upsell $]]&gt;0,_xlfn.TEXTJOIN(" ",FALSE,Sales[[#This Row],[Subscription Type]],Sales[[#This Row],[Upsell Priority]],TEXT(Sales[[#This Row],[Current Upsell $]],"$#")),"")</f>
        <v/>
      </c>
    </row>
    <row r="2099" spans="1:18" x14ac:dyDescent="0.25">
      <c r="A2099">
        <v>100052</v>
      </c>
      <c r="B2099" t="s">
        <v>3</v>
      </c>
      <c r="F2099">
        <v>0</v>
      </c>
      <c r="G2099">
        <v>2</v>
      </c>
      <c r="H2099" s="1">
        <v>43983</v>
      </c>
      <c r="I2099" s="1">
        <v>44044</v>
      </c>
      <c r="J2099">
        <v>2</v>
      </c>
      <c r="K2099">
        <v>10</v>
      </c>
      <c r="L2099" s="1">
        <v>43983</v>
      </c>
      <c r="M2099">
        <v>0</v>
      </c>
      <c r="N2099" s="11">
        <f>_xlfn.SWITCH(Sales[[#This Row],[Subscription Type]],"Basic",10,"Premium",10,"Business",25,"Enterprise",27)</f>
        <v>10</v>
      </c>
      <c r="O2099">
        <f>IF(Sales[[#This Row],[Number of Users]]-Sales[[#This Row],[Licenses Bought]]&lt;0,0,Sales[[#This Row],[Number of Users]]-Sales[[#This Row],[Licenses Bought]])</f>
        <v>2</v>
      </c>
      <c r="P2099" s="3">
        <f>IF(Sales[[#This Row],[Sales Month]]=MAX(Sales[Sales Month]),Sales[[#This Row],[Upsell $ Per Non-Paying User]]*Sales[[#This Row],[Non-Paying Users]],0)</f>
        <v>0</v>
      </c>
      <c r="Q2099" t="str">
        <f>_xlfn.IFS(Sales[[#This Row],[Current Upsell $]]=0," ",Sales[[#This Row],[Current Upsell $]]&gt;=400,"High",Sales[[#This Row],[Current Upsell $]]&gt;=100,"Medium",Sales[[#This Row],[Current Upsell $]]&lt;100,"Low")</f>
        <v xml:space="preserve"> </v>
      </c>
      <c r="R2099" t="str">
        <f>IF(Sales[[#This Row],[Current Upsell $]]&gt;0,_xlfn.TEXTJOIN(" ",FALSE,Sales[[#This Row],[Subscription Type]],Sales[[#This Row],[Upsell Priority]],TEXT(Sales[[#This Row],[Current Upsell $]],"$#")),"")</f>
        <v/>
      </c>
    </row>
    <row r="2100" spans="1:18" x14ac:dyDescent="0.25">
      <c r="A2100">
        <v>100053</v>
      </c>
      <c r="B2100" t="s">
        <v>3</v>
      </c>
      <c r="F2100">
        <v>0</v>
      </c>
      <c r="G2100">
        <v>2</v>
      </c>
      <c r="H2100" s="1">
        <v>43983</v>
      </c>
      <c r="I2100" s="1">
        <v>44013</v>
      </c>
      <c r="J2100">
        <v>1</v>
      </c>
      <c r="K2100">
        <v>11</v>
      </c>
      <c r="L2100" s="1">
        <v>43983</v>
      </c>
      <c r="M2100">
        <v>0</v>
      </c>
      <c r="N2100" s="11">
        <f>_xlfn.SWITCH(Sales[[#This Row],[Subscription Type]],"Basic",10,"Premium",10,"Business",25,"Enterprise",27)</f>
        <v>10</v>
      </c>
      <c r="O2100">
        <f>IF(Sales[[#This Row],[Number of Users]]-Sales[[#This Row],[Licenses Bought]]&lt;0,0,Sales[[#This Row],[Number of Users]]-Sales[[#This Row],[Licenses Bought]])</f>
        <v>2</v>
      </c>
      <c r="P2100" s="3">
        <f>IF(Sales[[#This Row],[Sales Month]]=MAX(Sales[Sales Month]),Sales[[#This Row],[Upsell $ Per Non-Paying User]]*Sales[[#This Row],[Non-Paying Users]],0)</f>
        <v>0</v>
      </c>
      <c r="Q2100" t="str">
        <f>_xlfn.IFS(Sales[[#This Row],[Current Upsell $]]=0," ",Sales[[#This Row],[Current Upsell $]]&gt;=400,"High",Sales[[#This Row],[Current Upsell $]]&gt;=100,"Medium",Sales[[#This Row],[Current Upsell $]]&lt;100,"Low")</f>
        <v xml:space="preserve"> </v>
      </c>
      <c r="R2100" t="str">
        <f>IF(Sales[[#This Row],[Current Upsell $]]&gt;0,_xlfn.TEXTJOIN(" ",FALSE,Sales[[#This Row],[Subscription Type]],Sales[[#This Row],[Upsell Priority]],TEXT(Sales[[#This Row],[Current Upsell $]],"$#")),"")</f>
        <v/>
      </c>
    </row>
    <row r="2101" spans="1:18" x14ac:dyDescent="0.25">
      <c r="A2101">
        <v>100054</v>
      </c>
      <c r="B2101" t="s">
        <v>3</v>
      </c>
      <c r="F2101">
        <v>0</v>
      </c>
      <c r="G2101">
        <v>1</v>
      </c>
      <c r="H2101" s="1">
        <v>43983</v>
      </c>
      <c r="I2101" s="1">
        <v>44317</v>
      </c>
      <c r="J2101">
        <v>11</v>
      </c>
      <c r="K2101">
        <v>1</v>
      </c>
      <c r="L2101" s="1">
        <v>43983</v>
      </c>
      <c r="M2101">
        <v>0</v>
      </c>
      <c r="N2101" s="11">
        <f>_xlfn.SWITCH(Sales[[#This Row],[Subscription Type]],"Basic",10,"Premium",10,"Business",25,"Enterprise",27)</f>
        <v>10</v>
      </c>
      <c r="O2101">
        <f>IF(Sales[[#This Row],[Number of Users]]-Sales[[#This Row],[Licenses Bought]]&lt;0,0,Sales[[#This Row],[Number of Users]]-Sales[[#This Row],[Licenses Bought]])</f>
        <v>1</v>
      </c>
      <c r="P2101" s="3">
        <f>IF(Sales[[#This Row],[Sales Month]]=MAX(Sales[Sales Month]),Sales[[#This Row],[Upsell $ Per Non-Paying User]]*Sales[[#This Row],[Non-Paying Users]],0)</f>
        <v>0</v>
      </c>
      <c r="Q2101" t="str">
        <f>_xlfn.IFS(Sales[[#This Row],[Current Upsell $]]=0," ",Sales[[#This Row],[Current Upsell $]]&gt;=400,"High",Sales[[#This Row],[Current Upsell $]]&gt;=100,"Medium",Sales[[#This Row],[Current Upsell $]]&lt;100,"Low")</f>
        <v xml:space="preserve"> </v>
      </c>
      <c r="R2101" t="str">
        <f>IF(Sales[[#This Row],[Current Upsell $]]&gt;0,_xlfn.TEXTJOIN(" ",FALSE,Sales[[#This Row],[Subscription Type]],Sales[[#This Row],[Upsell Priority]],TEXT(Sales[[#This Row],[Current Upsell $]],"$#")),"")</f>
        <v/>
      </c>
    </row>
    <row r="2102" spans="1:18" x14ac:dyDescent="0.25">
      <c r="A2102">
        <v>100055</v>
      </c>
      <c r="B2102" t="s">
        <v>3</v>
      </c>
      <c r="F2102">
        <v>0</v>
      </c>
      <c r="G2102">
        <v>1</v>
      </c>
      <c r="H2102" s="1">
        <v>43983</v>
      </c>
      <c r="I2102" s="1">
        <v>44228</v>
      </c>
      <c r="J2102">
        <v>8</v>
      </c>
      <c r="K2102">
        <v>4</v>
      </c>
      <c r="L2102" s="1">
        <v>43983</v>
      </c>
      <c r="M2102">
        <v>0</v>
      </c>
      <c r="N2102" s="11">
        <f>_xlfn.SWITCH(Sales[[#This Row],[Subscription Type]],"Basic",10,"Premium",10,"Business",25,"Enterprise",27)</f>
        <v>10</v>
      </c>
      <c r="O2102">
        <f>IF(Sales[[#This Row],[Number of Users]]-Sales[[#This Row],[Licenses Bought]]&lt;0,0,Sales[[#This Row],[Number of Users]]-Sales[[#This Row],[Licenses Bought]])</f>
        <v>1</v>
      </c>
      <c r="P2102" s="3">
        <f>IF(Sales[[#This Row],[Sales Month]]=MAX(Sales[Sales Month]),Sales[[#This Row],[Upsell $ Per Non-Paying User]]*Sales[[#This Row],[Non-Paying Users]],0)</f>
        <v>0</v>
      </c>
      <c r="Q2102" t="str">
        <f>_xlfn.IFS(Sales[[#This Row],[Current Upsell $]]=0," ",Sales[[#This Row],[Current Upsell $]]&gt;=400,"High",Sales[[#This Row],[Current Upsell $]]&gt;=100,"Medium",Sales[[#This Row],[Current Upsell $]]&lt;100,"Low")</f>
        <v xml:space="preserve"> </v>
      </c>
      <c r="R2102" t="str">
        <f>IF(Sales[[#This Row],[Current Upsell $]]&gt;0,_xlfn.TEXTJOIN(" ",FALSE,Sales[[#This Row],[Subscription Type]],Sales[[#This Row],[Upsell Priority]],TEXT(Sales[[#This Row],[Current Upsell $]],"$#")),"")</f>
        <v/>
      </c>
    </row>
    <row r="2103" spans="1:18" x14ac:dyDescent="0.25">
      <c r="A2103">
        <v>100056</v>
      </c>
      <c r="B2103" t="s">
        <v>3</v>
      </c>
      <c r="D2103" s="1"/>
      <c r="E2103" s="1"/>
      <c r="F2103">
        <v>0</v>
      </c>
      <c r="G2103">
        <v>2</v>
      </c>
      <c r="H2103" s="1">
        <v>43983</v>
      </c>
      <c r="I2103" s="1">
        <v>44378</v>
      </c>
      <c r="J2103">
        <v>13</v>
      </c>
      <c r="K2103">
        <v>0</v>
      </c>
      <c r="L2103" s="1">
        <v>43983</v>
      </c>
      <c r="M2103">
        <v>0</v>
      </c>
      <c r="N2103" s="11">
        <f>_xlfn.SWITCH(Sales[[#This Row],[Subscription Type]],"Basic",10,"Premium",10,"Business",25,"Enterprise",27)</f>
        <v>10</v>
      </c>
      <c r="O2103">
        <f>IF(Sales[[#This Row],[Number of Users]]-Sales[[#This Row],[Licenses Bought]]&lt;0,0,Sales[[#This Row],[Number of Users]]-Sales[[#This Row],[Licenses Bought]])</f>
        <v>2</v>
      </c>
      <c r="P2103" s="3">
        <f>IF(Sales[[#This Row],[Sales Month]]=MAX(Sales[Sales Month]),Sales[[#This Row],[Upsell $ Per Non-Paying User]]*Sales[[#This Row],[Non-Paying Users]],0)</f>
        <v>0</v>
      </c>
      <c r="Q2103" t="str">
        <f>_xlfn.IFS(Sales[[#This Row],[Current Upsell $]]=0," ",Sales[[#This Row],[Current Upsell $]]&gt;=400,"High",Sales[[#This Row],[Current Upsell $]]&gt;=100,"Medium",Sales[[#This Row],[Current Upsell $]]&lt;100,"Low")</f>
        <v xml:space="preserve"> </v>
      </c>
      <c r="R2103" t="str">
        <f>IF(Sales[[#This Row],[Current Upsell $]]&gt;0,_xlfn.TEXTJOIN(" ",FALSE,Sales[[#This Row],[Subscription Type]],Sales[[#This Row],[Upsell Priority]],TEXT(Sales[[#This Row],[Current Upsell $]],"$#")),"")</f>
        <v/>
      </c>
    </row>
    <row r="2104" spans="1:18" x14ac:dyDescent="0.25">
      <c r="A2104">
        <v>100037</v>
      </c>
      <c r="B2104" t="s">
        <v>3</v>
      </c>
      <c r="D2104" s="1"/>
      <c r="E2104" s="1"/>
      <c r="F2104">
        <v>0</v>
      </c>
      <c r="G2104">
        <v>65</v>
      </c>
      <c r="H2104" s="1">
        <v>43983</v>
      </c>
      <c r="I2104" s="1">
        <v>44378</v>
      </c>
      <c r="J2104">
        <v>13</v>
      </c>
      <c r="K2104">
        <v>0</v>
      </c>
      <c r="L2104" s="1">
        <v>43983</v>
      </c>
      <c r="M2104">
        <v>0</v>
      </c>
      <c r="N2104" s="11">
        <f>_xlfn.SWITCH(Sales[[#This Row],[Subscription Type]],"Basic",10,"Premium",10,"Business",25,"Enterprise",27)</f>
        <v>10</v>
      </c>
      <c r="O2104">
        <f>IF(Sales[[#This Row],[Number of Users]]-Sales[[#This Row],[Licenses Bought]]&lt;0,0,Sales[[#This Row],[Number of Users]]-Sales[[#This Row],[Licenses Bought]])</f>
        <v>65</v>
      </c>
      <c r="P2104" s="3">
        <f>IF(Sales[[#This Row],[Sales Month]]=MAX(Sales[Sales Month]),Sales[[#This Row],[Upsell $ Per Non-Paying User]]*Sales[[#This Row],[Non-Paying Users]],0)</f>
        <v>0</v>
      </c>
      <c r="Q2104" t="str">
        <f>_xlfn.IFS(Sales[[#This Row],[Current Upsell $]]=0," ",Sales[[#This Row],[Current Upsell $]]&gt;=400,"High",Sales[[#This Row],[Current Upsell $]]&gt;=100,"Medium",Sales[[#This Row],[Current Upsell $]]&lt;100,"Low")</f>
        <v xml:space="preserve"> </v>
      </c>
      <c r="R2104" t="str">
        <f>IF(Sales[[#This Row],[Current Upsell $]]&gt;0,_xlfn.TEXTJOIN(" ",FALSE,Sales[[#This Row],[Subscription Type]],Sales[[#This Row],[Upsell Priority]],TEXT(Sales[[#This Row],[Current Upsell $]],"$#")),"")</f>
        <v/>
      </c>
    </row>
    <row r="2105" spans="1:18" x14ac:dyDescent="0.25">
      <c r="A2105">
        <v>100009</v>
      </c>
      <c r="B2105" t="s">
        <v>1</v>
      </c>
      <c r="D2105" s="1"/>
      <c r="E2105" s="1"/>
      <c r="F2105">
        <v>52</v>
      </c>
      <c r="G2105">
        <v>74</v>
      </c>
      <c r="H2105" s="1">
        <v>43862</v>
      </c>
      <c r="I2105" s="1">
        <v>44378</v>
      </c>
      <c r="J2105">
        <v>17</v>
      </c>
      <c r="K2105">
        <v>0</v>
      </c>
      <c r="L2105" s="1">
        <v>43983</v>
      </c>
      <c r="M2105">
        <v>1300</v>
      </c>
      <c r="N2105" s="11">
        <f>_xlfn.SWITCH(Sales[[#This Row],[Subscription Type]],"Basic",10,"Premium",10,"Business",25,"Enterprise",27)</f>
        <v>25</v>
      </c>
      <c r="O2105">
        <f>IF(Sales[[#This Row],[Number of Users]]-Sales[[#This Row],[Licenses Bought]]&lt;0,0,Sales[[#This Row],[Number of Users]]-Sales[[#This Row],[Licenses Bought]])</f>
        <v>22</v>
      </c>
      <c r="P2105" s="3">
        <f>IF(Sales[[#This Row],[Sales Month]]=MAX(Sales[Sales Month]),Sales[[#This Row],[Upsell $ Per Non-Paying User]]*Sales[[#This Row],[Non-Paying Users]],0)</f>
        <v>0</v>
      </c>
      <c r="Q2105" t="str">
        <f>_xlfn.IFS(Sales[[#This Row],[Current Upsell $]]=0," ",Sales[[#This Row],[Current Upsell $]]&gt;=400,"High",Sales[[#This Row],[Current Upsell $]]&gt;=100,"Medium",Sales[[#This Row],[Current Upsell $]]&lt;100,"Low")</f>
        <v xml:space="preserve"> </v>
      </c>
      <c r="R2105" t="str">
        <f>IF(Sales[[#This Row],[Current Upsell $]]&gt;0,_xlfn.TEXTJOIN(" ",FALSE,Sales[[#This Row],[Subscription Type]],Sales[[#This Row],[Upsell Priority]],TEXT(Sales[[#This Row],[Current Upsell $]],"$#")),"")</f>
        <v/>
      </c>
    </row>
    <row r="2106" spans="1:18" x14ac:dyDescent="0.25">
      <c r="A2106">
        <v>100039</v>
      </c>
      <c r="B2106" t="s">
        <v>3</v>
      </c>
      <c r="D2106" s="1"/>
      <c r="E2106" s="1"/>
      <c r="F2106">
        <v>0</v>
      </c>
      <c r="G2106">
        <v>53</v>
      </c>
      <c r="H2106" s="1">
        <v>43983</v>
      </c>
      <c r="I2106" s="1">
        <v>44378</v>
      </c>
      <c r="J2106">
        <v>13</v>
      </c>
      <c r="K2106">
        <v>0</v>
      </c>
      <c r="L2106" s="1">
        <v>43983</v>
      </c>
      <c r="M2106">
        <v>0</v>
      </c>
      <c r="N2106" s="11">
        <f>_xlfn.SWITCH(Sales[[#This Row],[Subscription Type]],"Basic",10,"Premium",10,"Business",25,"Enterprise",27)</f>
        <v>10</v>
      </c>
      <c r="O2106">
        <f>IF(Sales[[#This Row],[Number of Users]]-Sales[[#This Row],[Licenses Bought]]&lt;0,0,Sales[[#This Row],[Number of Users]]-Sales[[#This Row],[Licenses Bought]])</f>
        <v>53</v>
      </c>
      <c r="P2106" s="3">
        <f>IF(Sales[[#This Row],[Sales Month]]=MAX(Sales[Sales Month]),Sales[[#This Row],[Upsell $ Per Non-Paying User]]*Sales[[#This Row],[Non-Paying Users]],0)</f>
        <v>0</v>
      </c>
      <c r="Q2106" t="str">
        <f>_xlfn.IFS(Sales[[#This Row],[Current Upsell $]]=0," ",Sales[[#This Row],[Current Upsell $]]&gt;=400,"High",Sales[[#This Row],[Current Upsell $]]&gt;=100,"Medium",Sales[[#This Row],[Current Upsell $]]&lt;100,"Low")</f>
        <v xml:space="preserve"> </v>
      </c>
      <c r="R2106" t="str">
        <f>IF(Sales[[#This Row],[Current Upsell $]]&gt;0,_xlfn.TEXTJOIN(" ",FALSE,Sales[[#This Row],[Subscription Type]],Sales[[#This Row],[Upsell Priority]],TEXT(Sales[[#This Row],[Current Upsell $]],"$#")),"")</f>
        <v/>
      </c>
    </row>
    <row r="2107" spans="1:18" x14ac:dyDescent="0.25">
      <c r="A2107">
        <v>100027</v>
      </c>
      <c r="B2107" t="s">
        <v>1</v>
      </c>
      <c r="D2107" s="1"/>
      <c r="E2107" s="1"/>
      <c r="F2107">
        <v>12</v>
      </c>
      <c r="G2107">
        <v>33</v>
      </c>
      <c r="H2107" s="1">
        <v>43952</v>
      </c>
      <c r="I2107" s="1">
        <v>44378</v>
      </c>
      <c r="J2107">
        <v>14</v>
      </c>
      <c r="K2107">
        <v>0</v>
      </c>
      <c r="L2107" s="1">
        <v>43983</v>
      </c>
      <c r="M2107">
        <v>300</v>
      </c>
      <c r="N2107" s="11">
        <f>_xlfn.SWITCH(Sales[[#This Row],[Subscription Type]],"Basic",10,"Premium",10,"Business",25,"Enterprise",27)</f>
        <v>25</v>
      </c>
      <c r="O2107">
        <f>IF(Sales[[#This Row],[Number of Users]]-Sales[[#This Row],[Licenses Bought]]&lt;0,0,Sales[[#This Row],[Number of Users]]-Sales[[#This Row],[Licenses Bought]])</f>
        <v>21</v>
      </c>
      <c r="P2107" s="3">
        <f>IF(Sales[[#This Row],[Sales Month]]=MAX(Sales[Sales Month]),Sales[[#This Row],[Upsell $ Per Non-Paying User]]*Sales[[#This Row],[Non-Paying Users]],0)</f>
        <v>0</v>
      </c>
      <c r="Q2107" t="str">
        <f>_xlfn.IFS(Sales[[#This Row],[Current Upsell $]]=0," ",Sales[[#This Row],[Current Upsell $]]&gt;=400,"High",Sales[[#This Row],[Current Upsell $]]&gt;=100,"Medium",Sales[[#This Row],[Current Upsell $]]&lt;100,"Low")</f>
        <v xml:space="preserve"> </v>
      </c>
      <c r="R2107" t="str">
        <f>IF(Sales[[#This Row],[Current Upsell $]]&gt;0,_xlfn.TEXTJOIN(" ",FALSE,Sales[[#This Row],[Subscription Type]],Sales[[#This Row],[Upsell Priority]],TEXT(Sales[[#This Row],[Current Upsell $]],"$#")),"")</f>
        <v/>
      </c>
    </row>
    <row r="2108" spans="1:18" x14ac:dyDescent="0.25">
      <c r="A2108">
        <v>100040</v>
      </c>
      <c r="B2108" t="s">
        <v>3</v>
      </c>
      <c r="D2108" s="1"/>
      <c r="E2108" s="1"/>
      <c r="F2108">
        <v>0</v>
      </c>
      <c r="G2108">
        <v>48</v>
      </c>
      <c r="H2108" s="1">
        <v>43983</v>
      </c>
      <c r="I2108" s="1">
        <v>44378</v>
      </c>
      <c r="J2108">
        <v>13</v>
      </c>
      <c r="K2108">
        <v>0</v>
      </c>
      <c r="L2108" s="1">
        <v>43983</v>
      </c>
      <c r="M2108">
        <v>0</v>
      </c>
      <c r="N2108" s="11">
        <f>_xlfn.SWITCH(Sales[[#This Row],[Subscription Type]],"Basic",10,"Premium",10,"Business",25,"Enterprise",27)</f>
        <v>10</v>
      </c>
      <c r="O2108">
        <f>IF(Sales[[#This Row],[Number of Users]]-Sales[[#This Row],[Licenses Bought]]&lt;0,0,Sales[[#This Row],[Number of Users]]-Sales[[#This Row],[Licenses Bought]])</f>
        <v>48</v>
      </c>
      <c r="P2108" s="3">
        <f>IF(Sales[[#This Row],[Sales Month]]=MAX(Sales[Sales Month]),Sales[[#This Row],[Upsell $ Per Non-Paying User]]*Sales[[#This Row],[Non-Paying Users]],0)</f>
        <v>0</v>
      </c>
      <c r="Q2108" t="str">
        <f>_xlfn.IFS(Sales[[#This Row],[Current Upsell $]]=0," ",Sales[[#This Row],[Current Upsell $]]&gt;=400,"High",Sales[[#This Row],[Current Upsell $]]&gt;=100,"Medium",Sales[[#This Row],[Current Upsell $]]&lt;100,"Low")</f>
        <v xml:space="preserve"> </v>
      </c>
      <c r="R2108" t="str">
        <f>IF(Sales[[#This Row],[Current Upsell $]]&gt;0,_xlfn.TEXTJOIN(" ",FALSE,Sales[[#This Row],[Subscription Type]],Sales[[#This Row],[Upsell Priority]],TEXT(Sales[[#This Row],[Current Upsell $]],"$#")),"")</f>
        <v/>
      </c>
    </row>
    <row r="2109" spans="1:18" x14ac:dyDescent="0.25">
      <c r="A2109">
        <v>100005</v>
      </c>
      <c r="B2109" t="s">
        <v>1</v>
      </c>
      <c r="D2109" s="1"/>
      <c r="E2109" s="1"/>
      <c r="F2109">
        <v>37</v>
      </c>
      <c r="G2109">
        <v>53</v>
      </c>
      <c r="H2109" s="1">
        <v>43800</v>
      </c>
      <c r="I2109" s="1">
        <v>44378</v>
      </c>
      <c r="J2109">
        <v>19</v>
      </c>
      <c r="K2109">
        <v>0</v>
      </c>
      <c r="L2109" s="1">
        <v>43983</v>
      </c>
      <c r="M2109">
        <v>925</v>
      </c>
      <c r="N2109" s="11">
        <f>_xlfn.SWITCH(Sales[[#This Row],[Subscription Type]],"Basic",10,"Premium",10,"Business",25,"Enterprise",27)</f>
        <v>25</v>
      </c>
      <c r="O2109">
        <f>IF(Sales[[#This Row],[Number of Users]]-Sales[[#This Row],[Licenses Bought]]&lt;0,0,Sales[[#This Row],[Number of Users]]-Sales[[#This Row],[Licenses Bought]])</f>
        <v>16</v>
      </c>
      <c r="P2109" s="3">
        <f>IF(Sales[[#This Row],[Sales Month]]=MAX(Sales[Sales Month]),Sales[[#This Row],[Upsell $ Per Non-Paying User]]*Sales[[#This Row],[Non-Paying Users]],0)</f>
        <v>0</v>
      </c>
      <c r="Q2109" t="str">
        <f>_xlfn.IFS(Sales[[#This Row],[Current Upsell $]]=0," ",Sales[[#This Row],[Current Upsell $]]&gt;=400,"High",Sales[[#This Row],[Current Upsell $]]&gt;=100,"Medium",Sales[[#This Row],[Current Upsell $]]&lt;100,"Low")</f>
        <v xml:space="preserve"> </v>
      </c>
      <c r="R2109" t="str">
        <f>IF(Sales[[#This Row],[Current Upsell $]]&gt;0,_xlfn.TEXTJOIN(" ",FALSE,Sales[[#This Row],[Subscription Type]],Sales[[#This Row],[Upsell Priority]],TEXT(Sales[[#This Row],[Current Upsell $]],"$#")),"")</f>
        <v/>
      </c>
    </row>
    <row r="2110" spans="1:18" x14ac:dyDescent="0.25">
      <c r="A2110">
        <v>100002</v>
      </c>
      <c r="B2110" t="s">
        <v>3</v>
      </c>
      <c r="F2110">
        <v>0</v>
      </c>
      <c r="G2110">
        <v>2</v>
      </c>
      <c r="H2110" s="1">
        <v>43647</v>
      </c>
      <c r="I2110" s="1">
        <v>44287</v>
      </c>
      <c r="J2110">
        <v>21</v>
      </c>
      <c r="K2110">
        <v>2</v>
      </c>
      <c r="L2110" s="1">
        <v>43952</v>
      </c>
      <c r="M2110">
        <v>0</v>
      </c>
      <c r="N2110" s="11">
        <f>_xlfn.SWITCH(Sales[[#This Row],[Subscription Type]],"Basic",10,"Premium",10,"Business",25,"Enterprise",27)</f>
        <v>10</v>
      </c>
      <c r="O2110">
        <f>IF(Sales[[#This Row],[Number of Users]]-Sales[[#This Row],[Licenses Bought]]&lt;0,0,Sales[[#This Row],[Number of Users]]-Sales[[#This Row],[Licenses Bought]])</f>
        <v>2</v>
      </c>
      <c r="P2110" s="3">
        <f>IF(Sales[[#This Row],[Sales Month]]=MAX(Sales[Sales Month]),Sales[[#This Row],[Upsell $ Per Non-Paying User]]*Sales[[#This Row],[Non-Paying Users]],0)</f>
        <v>0</v>
      </c>
      <c r="Q2110" t="str">
        <f>_xlfn.IFS(Sales[[#This Row],[Current Upsell $]]=0," ",Sales[[#This Row],[Current Upsell $]]&gt;=400,"High",Sales[[#This Row],[Current Upsell $]]&gt;=100,"Medium",Sales[[#This Row],[Current Upsell $]]&lt;100,"Low")</f>
        <v xml:space="preserve"> </v>
      </c>
      <c r="R2110" t="str">
        <f>IF(Sales[[#This Row],[Current Upsell $]]&gt;0,_xlfn.TEXTJOIN(" ",FALSE,Sales[[#This Row],[Subscription Type]],Sales[[#This Row],[Upsell Priority]],TEXT(Sales[[#This Row],[Current Upsell $]],"$#")),"")</f>
        <v/>
      </c>
    </row>
    <row r="2111" spans="1:18" x14ac:dyDescent="0.25">
      <c r="A2111">
        <v>100004</v>
      </c>
      <c r="B2111" t="s">
        <v>3</v>
      </c>
      <c r="F2111">
        <v>0</v>
      </c>
      <c r="G2111">
        <v>7</v>
      </c>
      <c r="H2111" s="1">
        <v>43770</v>
      </c>
      <c r="I2111" s="1">
        <v>44075</v>
      </c>
      <c r="J2111">
        <v>10</v>
      </c>
      <c r="K2111">
        <v>9</v>
      </c>
      <c r="L2111" s="1">
        <v>43952</v>
      </c>
      <c r="M2111">
        <v>0</v>
      </c>
      <c r="N2111" s="11">
        <f>_xlfn.SWITCH(Sales[[#This Row],[Subscription Type]],"Basic",10,"Premium",10,"Business",25,"Enterprise",27)</f>
        <v>10</v>
      </c>
      <c r="O2111">
        <f>IF(Sales[[#This Row],[Number of Users]]-Sales[[#This Row],[Licenses Bought]]&lt;0,0,Sales[[#This Row],[Number of Users]]-Sales[[#This Row],[Licenses Bought]])</f>
        <v>7</v>
      </c>
      <c r="P2111" s="3">
        <f>IF(Sales[[#This Row],[Sales Month]]=MAX(Sales[Sales Month]),Sales[[#This Row],[Upsell $ Per Non-Paying User]]*Sales[[#This Row],[Non-Paying Users]],0)</f>
        <v>0</v>
      </c>
      <c r="Q2111" t="str">
        <f>_xlfn.IFS(Sales[[#This Row],[Current Upsell $]]=0," ",Sales[[#This Row],[Current Upsell $]]&gt;=400,"High",Sales[[#This Row],[Current Upsell $]]&gt;=100,"Medium",Sales[[#This Row],[Current Upsell $]]&lt;100,"Low")</f>
        <v xml:space="preserve"> </v>
      </c>
      <c r="R2111" t="str">
        <f>IF(Sales[[#This Row],[Current Upsell $]]&gt;0,_xlfn.TEXTJOIN(" ",FALSE,Sales[[#This Row],[Subscription Type]],Sales[[#This Row],[Upsell Priority]],TEXT(Sales[[#This Row],[Current Upsell $]],"$#")),"")</f>
        <v/>
      </c>
    </row>
    <row r="2112" spans="1:18" x14ac:dyDescent="0.25">
      <c r="A2112">
        <v>100005</v>
      </c>
      <c r="B2112" t="s">
        <v>1</v>
      </c>
      <c r="D2112" s="1"/>
      <c r="E2112" s="1"/>
      <c r="F2112">
        <v>37</v>
      </c>
      <c r="G2112">
        <v>41</v>
      </c>
      <c r="H2112" s="1">
        <v>43800</v>
      </c>
      <c r="I2112" s="1">
        <v>44378</v>
      </c>
      <c r="J2112">
        <v>19</v>
      </c>
      <c r="K2112">
        <v>0</v>
      </c>
      <c r="L2112" s="1">
        <v>43952</v>
      </c>
      <c r="M2112">
        <v>925</v>
      </c>
      <c r="N2112" s="11">
        <f>_xlfn.SWITCH(Sales[[#This Row],[Subscription Type]],"Basic",10,"Premium",10,"Business",25,"Enterprise",27)</f>
        <v>25</v>
      </c>
      <c r="O2112">
        <f>IF(Sales[[#This Row],[Number of Users]]-Sales[[#This Row],[Licenses Bought]]&lt;0,0,Sales[[#This Row],[Number of Users]]-Sales[[#This Row],[Licenses Bought]])</f>
        <v>4</v>
      </c>
      <c r="P2112" s="3">
        <f>IF(Sales[[#This Row],[Sales Month]]=MAX(Sales[Sales Month]),Sales[[#This Row],[Upsell $ Per Non-Paying User]]*Sales[[#This Row],[Non-Paying Users]],0)</f>
        <v>0</v>
      </c>
      <c r="Q2112" t="str">
        <f>_xlfn.IFS(Sales[[#This Row],[Current Upsell $]]=0," ",Sales[[#This Row],[Current Upsell $]]&gt;=400,"High",Sales[[#This Row],[Current Upsell $]]&gt;=100,"Medium",Sales[[#This Row],[Current Upsell $]]&lt;100,"Low")</f>
        <v xml:space="preserve"> </v>
      </c>
      <c r="R2112" t="str">
        <f>IF(Sales[[#This Row],[Current Upsell $]]&gt;0,_xlfn.TEXTJOIN(" ",FALSE,Sales[[#This Row],[Subscription Type]],Sales[[#This Row],[Upsell Priority]],TEXT(Sales[[#This Row],[Current Upsell $]],"$#")),"")</f>
        <v/>
      </c>
    </row>
    <row r="2113" spans="1:18" x14ac:dyDescent="0.25">
      <c r="A2113">
        <v>100006</v>
      </c>
      <c r="B2113" t="s">
        <v>0</v>
      </c>
      <c r="F2113">
        <v>5</v>
      </c>
      <c r="G2113">
        <v>5</v>
      </c>
      <c r="H2113" s="1">
        <v>43800</v>
      </c>
      <c r="I2113" s="1">
        <v>44287</v>
      </c>
      <c r="J2113">
        <v>16</v>
      </c>
      <c r="K2113">
        <v>2</v>
      </c>
      <c r="L2113" s="1">
        <v>43952</v>
      </c>
      <c r="M2113">
        <v>50</v>
      </c>
      <c r="N2113" s="11">
        <f>_xlfn.SWITCH(Sales[[#This Row],[Subscription Type]],"Basic",10,"Premium",10,"Business",25,"Enterprise",27)</f>
        <v>10</v>
      </c>
      <c r="O2113">
        <f>IF(Sales[[#This Row],[Number of Users]]-Sales[[#This Row],[Licenses Bought]]&lt;0,0,Sales[[#This Row],[Number of Users]]-Sales[[#This Row],[Licenses Bought]])</f>
        <v>0</v>
      </c>
      <c r="P2113" s="3">
        <f>IF(Sales[[#This Row],[Sales Month]]=MAX(Sales[Sales Month]),Sales[[#This Row],[Upsell $ Per Non-Paying User]]*Sales[[#This Row],[Non-Paying Users]],0)</f>
        <v>0</v>
      </c>
      <c r="Q2113" t="str">
        <f>_xlfn.IFS(Sales[[#This Row],[Current Upsell $]]=0," ",Sales[[#This Row],[Current Upsell $]]&gt;=400,"High",Sales[[#This Row],[Current Upsell $]]&gt;=100,"Medium",Sales[[#This Row],[Current Upsell $]]&lt;100,"Low")</f>
        <v xml:space="preserve"> </v>
      </c>
      <c r="R2113" t="str">
        <f>IF(Sales[[#This Row],[Current Upsell $]]&gt;0,_xlfn.TEXTJOIN(" ",FALSE,Sales[[#This Row],[Subscription Type]],Sales[[#This Row],[Upsell Priority]],TEXT(Sales[[#This Row],[Current Upsell $]],"$#")),"")</f>
        <v/>
      </c>
    </row>
    <row r="2114" spans="1:18" x14ac:dyDescent="0.25">
      <c r="A2114">
        <v>100007</v>
      </c>
      <c r="B2114" t="s">
        <v>2</v>
      </c>
      <c r="C2114">
        <v>12</v>
      </c>
      <c r="D2114" s="1">
        <v>44378</v>
      </c>
      <c r="E2114" s="1">
        <v>44742</v>
      </c>
      <c r="F2114">
        <v>600</v>
      </c>
      <c r="G2114">
        <v>658</v>
      </c>
      <c r="H2114" s="1">
        <v>43831</v>
      </c>
      <c r="I2114" s="1">
        <v>44378</v>
      </c>
      <c r="J2114">
        <v>18</v>
      </c>
      <c r="K2114">
        <v>0</v>
      </c>
      <c r="L2114" s="1">
        <v>43952</v>
      </c>
      <c r="M2114">
        <v>18000</v>
      </c>
      <c r="N2114" s="11">
        <f>_xlfn.SWITCH(Sales[[#This Row],[Subscription Type]],"Basic",10,"Premium",10,"Business",25,"Enterprise",27)</f>
        <v>27</v>
      </c>
      <c r="O2114">
        <f>IF(Sales[[#This Row],[Number of Users]]-Sales[[#This Row],[Licenses Bought]]&lt;0,0,Sales[[#This Row],[Number of Users]]-Sales[[#This Row],[Licenses Bought]])</f>
        <v>58</v>
      </c>
      <c r="P2114" s="3">
        <f>IF(Sales[[#This Row],[Sales Month]]=MAX(Sales[Sales Month]),Sales[[#This Row],[Upsell $ Per Non-Paying User]]*Sales[[#This Row],[Non-Paying Users]],0)</f>
        <v>0</v>
      </c>
      <c r="Q2114" t="str">
        <f>_xlfn.IFS(Sales[[#This Row],[Current Upsell $]]=0," ",Sales[[#This Row],[Current Upsell $]]&gt;=400,"High",Sales[[#This Row],[Current Upsell $]]&gt;=100,"Medium",Sales[[#This Row],[Current Upsell $]]&lt;100,"Low")</f>
        <v xml:space="preserve"> </v>
      </c>
      <c r="R2114" t="str">
        <f>IF(Sales[[#This Row],[Current Upsell $]]&gt;0,_xlfn.TEXTJOIN(" ",FALSE,Sales[[#This Row],[Subscription Type]],Sales[[#This Row],[Upsell Priority]],TEXT(Sales[[#This Row],[Current Upsell $]],"$#")),"")</f>
        <v/>
      </c>
    </row>
    <row r="2115" spans="1:18" x14ac:dyDescent="0.25">
      <c r="A2115">
        <v>100008</v>
      </c>
      <c r="B2115" t="s">
        <v>0</v>
      </c>
      <c r="D2115" s="1"/>
      <c r="E2115" s="1"/>
      <c r="F2115">
        <v>1</v>
      </c>
      <c r="G2115">
        <v>2</v>
      </c>
      <c r="H2115" s="1">
        <v>43831</v>
      </c>
      <c r="I2115" s="1">
        <v>44378</v>
      </c>
      <c r="J2115">
        <v>18</v>
      </c>
      <c r="K2115">
        <v>0</v>
      </c>
      <c r="L2115" s="1">
        <v>43952</v>
      </c>
      <c r="M2115">
        <v>10</v>
      </c>
      <c r="N2115" s="11">
        <f>_xlfn.SWITCH(Sales[[#This Row],[Subscription Type]],"Basic",10,"Premium",10,"Business",25,"Enterprise",27)</f>
        <v>10</v>
      </c>
      <c r="O2115">
        <f>IF(Sales[[#This Row],[Number of Users]]-Sales[[#This Row],[Licenses Bought]]&lt;0,0,Sales[[#This Row],[Number of Users]]-Sales[[#This Row],[Licenses Bought]])</f>
        <v>1</v>
      </c>
      <c r="P2115" s="3">
        <f>IF(Sales[[#This Row],[Sales Month]]=MAX(Sales[Sales Month]),Sales[[#This Row],[Upsell $ Per Non-Paying User]]*Sales[[#This Row],[Non-Paying Users]],0)</f>
        <v>0</v>
      </c>
      <c r="Q2115" t="str">
        <f>_xlfn.IFS(Sales[[#This Row],[Current Upsell $]]=0," ",Sales[[#This Row],[Current Upsell $]]&gt;=400,"High",Sales[[#This Row],[Current Upsell $]]&gt;=100,"Medium",Sales[[#This Row],[Current Upsell $]]&lt;100,"Low")</f>
        <v xml:space="preserve"> </v>
      </c>
      <c r="R2115" t="str">
        <f>IF(Sales[[#This Row],[Current Upsell $]]&gt;0,_xlfn.TEXTJOIN(" ",FALSE,Sales[[#This Row],[Subscription Type]],Sales[[#This Row],[Upsell Priority]],TEXT(Sales[[#This Row],[Current Upsell $]],"$#")),"")</f>
        <v/>
      </c>
    </row>
    <row r="2116" spans="1:18" x14ac:dyDescent="0.25">
      <c r="A2116">
        <v>100009</v>
      </c>
      <c r="B2116" t="s">
        <v>1</v>
      </c>
      <c r="D2116" s="1"/>
      <c r="E2116" s="1"/>
      <c r="F2116">
        <v>44</v>
      </c>
      <c r="G2116">
        <v>53</v>
      </c>
      <c r="H2116" s="1">
        <v>43862</v>
      </c>
      <c r="I2116" s="1">
        <v>44378</v>
      </c>
      <c r="J2116">
        <v>17</v>
      </c>
      <c r="K2116">
        <v>0</v>
      </c>
      <c r="L2116" s="1">
        <v>43952</v>
      </c>
      <c r="M2116">
        <v>1100</v>
      </c>
      <c r="N2116" s="11">
        <f>_xlfn.SWITCH(Sales[[#This Row],[Subscription Type]],"Basic",10,"Premium",10,"Business",25,"Enterprise",27)</f>
        <v>25</v>
      </c>
      <c r="O2116">
        <f>IF(Sales[[#This Row],[Number of Users]]-Sales[[#This Row],[Licenses Bought]]&lt;0,0,Sales[[#This Row],[Number of Users]]-Sales[[#This Row],[Licenses Bought]])</f>
        <v>9</v>
      </c>
      <c r="P2116" s="3">
        <f>IF(Sales[[#This Row],[Sales Month]]=MAX(Sales[Sales Month]),Sales[[#This Row],[Upsell $ Per Non-Paying User]]*Sales[[#This Row],[Non-Paying Users]],0)</f>
        <v>0</v>
      </c>
      <c r="Q2116" t="str">
        <f>_xlfn.IFS(Sales[[#This Row],[Current Upsell $]]=0," ",Sales[[#This Row],[Current Upsell $]]&gt;=400,"High",Sales[[#This Row],[Current Upsell $]]&gt;=100,"Medium",Sales[[#This Row],[Current Upsell $]]&lt;100,"Low")</f>
        <v xml:space="preserve"> </v>
      </c>
      <c r="R2116" t="str">
        <f>IF(Sales[[#This Row],[Current Upsell $]]&gt;0,_xlfn.TEXTJOIN(" ",FALSE,Sales[[#This Row],[Subscription Type]],Sales[[#This Row],[Upsell Priority]],TEXT(Sales[[#This Row],[Current Upsell $]],"$#")),"")</f>
        <v/>
      </c>
    </row>
    <row r="2117" spans="1:18" x14ac:dyDescent="0.25">
      <c r="A2117">
        <v>100010</v>
      </c>
      <c r="B2117" t="s">
        <v>3</v>
      </c>
      <c r="F2117">
        <v>0</v>
      </c>
      <c r="G2117">
        <v>2</v>
      </c>
      <c r="H2117" s="1">
        <v>43862</v>
      </c>
      <c r="I2117" s="1">
        <v>44075</v>
      </c>
      <c r="J2117">
        <v>7</v>
      </c>
      <c r="K2117">
        <v>9</v>
      </c>
      <c r="L2117" s="1">
        <v>43952</v>
      </c>
      <c r="M2117">
        <v>0</v>
      </c>
      <c r="N2117" s="11">
        <f>_xlfn.SWITCH(Sales[[#This Row],[Subscription Type]],"Basic",10,"Premium",10,"Business",25,"Enterprise",27)</f>
        <v>10</v>
      </c>
      <c r="O2117">
        <f>IF(Sales[[#This Row],[Number of Users]]-Sales[[#This Row],[Licenses Bought]]&lt;0,0,Sales[[#This Row],[Number of Users]]-Sales[[#This Row],[Licenses Bought]])</f>
        <v>2</v>
      </c>
      <c r="P2117" s="3">
        <f>IF(Sales[[#This Row],[Sales Month]]=MAX(Sales[Sales Month]),Sales[[#This Row],[Upsell $ Per Non-Paying User]]*Sales[[#This Row],[Non-Paying Users]],0)</f>
        <v>0</v>
      </c>
      <c r="Q2117" t="str">
        <f>_xlfn.IFS(Sales[[#This Row],[Current Upsell $]]=0," ",Sales[[#This Row],[Current Upsell $]]&gt;=400,"High",Sales[[#This Row],[Current Upsell $]]&gt;=100,"Medium",Sales[[#This Row],[Current Upsell $]]&lt;100,"Low")</f>
        <v xml:space="preserve"> </v>
      </c>
      <c r="R2117" t="str">
        <f>IF(Sales[[#This Row],[Current Upsell $]]&gt;0,_xlfn.TEXTJOIN(" ",FALSE,Sales[[#This Row],[Subscription Type]],Sales[[#This Row],[Upsell Priority]],TEXT(Sales[[#This Row],[Current Upsell $]],"$#")),"")</f>
        <v/>
      </c>
    </row>
    <row r="2118" spans="1:18" x14ac:dyDescent="0.25">
      <c r="A2118">
        <v>100018</v>
      </c>
      <c r="B2118" t="s">
        <v>1</v>
      </c>
      <c r="D2118" s="1"/>
      <c r="E2118" s="1"/>
      <c r="F2118">
        <v>35</v>
      </c>
      <c r="G2118">
        <v>73</v>
      </c>
      <c r="H2118" s="1">
        <v>43922</v>
      </c>
      <c r="I2118" s="1">
        <v>44378</v>
      </c>
      <c r="J2118">
        <v>15</v>
      </c>
      <c r="K2118">
        <v>0</v>
      </c>
      <c r="L2118" s="1">
        <v>43952</v>
      </c>
      <c r="M2118">
        <v>875</v>
      </c>
      <c r="N2118" s="11">
        <f>_xlfn.SWITCH(Sales[[#This Row],[Subscription Type]],"Basic",10,"Premium",10,"Business",25,"Enterprise",27)</f>
        <v>25</v>
      </c>
      <c r="O2118">
        <f>IF(Sales[[#This Row],[Number of Users]]-Sales[[#This Row],[Licenses Bought]]&lt;0,0,Sales[[#This Row],[Number of Users]]-Sales[[#This Row],[Licenses Bought]])</f>
        <v>38</v>
      </c>
      <c r="P2118" s="3">
        <f>IF(Sales[[#This Row],[Sales Month]]=MAX(Sales[Sales Month]),Sales[[#This Row],[Upsell $ Per Non-Paying User]]*Sales[[#This Row],[Non-Paying Users]],0)</f>
        <v>0</v>
      </c>
      <c r="Q2118" t="str">
        <f>_xlfn.IFS(Sales[[#This Row],[Current Upsell $]]=0," ",Sales[[#This Row],[Current Upsell $]]&gt;=400,"High",Sales[[#This Row],[Current Upsell $]]&gt;=100,"Medium",Sales[[#This Row],[Current Upsell $]]&lt;100,"Low")</f>
        <v xml:space="preserve"> </v>
      </c>
      <c r="R2118" t="str">
        <f>IF(Sales[[#This Row],[Current Upsell $]]&gt;0,_xlfn.TEXTJOIN(" ",FALSE,Sales[[#This Row],[Subscription Type]],Sales[[#This Row],[Upsell Priority]],TEXT(Sales[[#This Row],[Current Upsell $]],"$#")),"")</f>
        <v/>
      </c>
    </row>
    <row r="2119" spans="1:18" x14ac:dyDescent="0.25">
      <c r="A2119">
        <v>100012</v>
      </c>
      <c r="B2119" t="s">
        <v>0</v>
      </c>
      <c r="D2119" s="1"/>
      <c r="E2119" s="1"/>
      <c r="F2119">
        <v>23</v>
      </c>
      <c r="G2119">
        <v>37</v>
      </c>
      <c r="H2119" s="1">
        <v>43891</v>
      </c>
      <c r="I2119" s="1">
        <v>44378</v>
      </c>
      <c r="J2119">
        <v>16</v>
      </c>
      <c r="K2119">
        <v>0</v>
      </c>
      <c r="L2119" s="1">
        <v>43952</v>
      </c>
      <c r="M2119">
        <v>230</v>
      </c>
      <c r="N2119" s="11">
        <f>_xlfn.SWITCH(Sales[[#This Row],[Subscription Type]],"Basic",10,"Premium",10,"Business",25,"Enterprise",27)</f>
        <v>10</v>
      </c>
      <c r="O2119">
        <f>IF(Sales[[#This Row],[Number of Users]]-Sales[[#This Row],[Licenses Bought]]&lt;0,0,Sales[[#This Row],[Number of Users]]-Sales[[#This Row],[Licenses Bought]])</f>
        <v>14</v>
      </c>
      <c r="P2119" s="3">
        <f>IF(Sales[[#This Row],[Sales Month]]=MAX(Sales[Sales Month]),Sales[[#This Row],[Upsell $ Per Non-Paying User]]*Sales[[#This Row],[Non-Paying Users]],0)</f>
        <v>0</v>
      </c>
      <c r="Q2119" t="str">
        <f>_xlfn.IFS(Sales[[#This Row],[Current Upsell $]]=0," ",Sales[[#This Row],[Current Upsell $]]&gt;=400,"High",Sales[[#This Row],[Current Upsell $]]&gt;=100,"Medium",Sales[[#This Row],[Current Upsell $]]&lt;100,"Low")</f>
        <v xml:space="preserve"> </v>
      </c>
      <c r="R2119" t="str">
        <f>IF(Sales[[#This Row],[Current Upsell $]]&gt;0,_xlfn.TEXTJOIN(" ",FALSE,Sales[[#This Row],[Subscription Type]],Sales[[#This Row],[Upsell Priority]],TEXT(Sales[[#This Row],[Current Upsell $]],"$#")),"")</f>
        <v/>
      </c>
    </row>
    <row r="2120" spans="1:18" x14ac:dyDescent="0.25">
      <c r="A2120">
        <v>100013</v>
      </c>
      <c r="B2120" t="s">
        <v>0</v>
      </c>
      <c r="F2120">
        <v>11</v>
      </c>
      <c r="G2120">
        <v>14</v>
      </c>
      <c r="H2120" s="1">
        <v>43891</v>
      </c>
      <c r="I2120" s="1">
        <v>44256</v>
      </c>
      <c r="J2120">
        <v>12</v>
      </c>
      <c r="K2120">
        <v>3</v>
      </c>
      <c r="L2120" s="1">
        <v>43952</v>
      </c>
      <c r="M2120">
        <v>110</v>
      </c>
      <c r="N2120" s="11">
        <f>_xlfn.SWITCH(Sales[[#This Row],[Subscription Type]],"Basic",10,"Premium",10,"Business",25,"Enterprise",27)</f>
        <v>10</v>
      </c>
      <c r="O2120">
        <f>IF(Sales[[#This Row],[Number of Users]]-Sales[[#This Row],[Licenses Bought]]&lt;0,0,Sales[[#This Row],[Number of Users]]-Sales[[#This Row],[Licenses Bought]])</f>
        <v>3</v>
      </c>
      <c r="P2120" s="3">
        <f>IF(Sales[[#This Row],[Sales Month]]=MAX(Sales[Sales Month]),Sales[[#This Row],[Upsell $ Per Non-Paying User]]*Sales[[#This Row],[Non-Paying Users]],0)</f>
        <v>0</v>
      </c>
      <c r="Q2120" t="str">
        <f>_xlfn.IFS(Sales[[#This Row],[Current Upsell $]]=0," ",Sales[[#This Row],[Current Upsell $]]&gt;=400,"High",Sales[[#This Row],[Current Upsell $]]&gt;=100,"Medium",Sales[[#This Row],[Current Upsell $]]&lt;100,"Low")</f>
        <v xml:space="preserve"> </v>
      </c>
      <c r="R2120" t="str">
        <f>IF(Sales[[#This Row],[Current Upsell $]]&gt;0,_xlfn.TEXTJOIN(" ",FALSE,Sales[[#This Row],[Subscription Type]],Sales[[#This Row],[Upsell Priority]],TEXT(Sales[[#This Row],[Current Upsell $]],"$#")),"")</f>
        <v/>
      </c>
    </row>
    <row r="2121" spans="1:18" x14ac:dyDescent="0.25">
      <c r="A2121">
        <v>100014</v>
      </c>
      <c r="B2121" t="s">
        <v>0</v>
      </c>
      <c r="F2121">
        <v>2</v>
      </c>
      <c r="G2121">
        <v>4</v>
      </c>
      <c r="H2121" s="1">
        <v>43891</v>
      </c>
      <c r="I2121" s="1">
        <v>44166</v>
      </c>
      <c r="J2121">
        <v>9</v>
      </c>
      <c r="K2121">
        <v>6</v>
      </c>
      <c r="L2121" s="1">
        <v>43952</v>
      </c>
      <c r="M2121">
        <v>20</v>
      </c>
      <c r="N2121" s="11">
        <f>_xlfn.SWITCH(Sales[[#This Row],[Subscription Type]],"Basic",10,"Premium",10,"Business",25,"Enterprise",27)</f>
        <v>10</v>
      </c>
      <c r="O2121">
        <f>IF(Sales[[#This Row],[Number of Users]]-Sales[[#This Row],[Licenses Bought]]&lt;0,0,Sales[[#This Row],[Number of Users]]-Sales[[#This Row],[Licenses Bought]])</f>
        <v>2</v>
      </c>
      <c r="P2121" s="3">
        <f>IF(Sales[[#This Row],[Sales Month]]=MAX(Sales[Sales Month]),Sales[[#This Row],[Upsell $ Per Non-Paying User]]*Sales[[#This Row],[Non-Paying Users]],0)</f>
        <v>0</v>
      </c>
      <c r="Q2121" t="str">
        <f>_xlfn.IFS(Sales[[#This Row],[Current Upsell $]]=0," ",Sales[[#This Row],[Current Upsell $]]&gt;=400,"High",Sales[[#This Row],[Current Upsell $]]&gt;=100,"Medium",Sales[[#This Row],[Current Upsell $]]&lt;100,"Low")</f>
        <v xml:space="preserve"> </v>
      </c>
      <c r="R2121" t="str">
        <f>IF(Sales[[#This Row],[Current Upsell $]]&gt;0,_xlfn.TEXTJOIN(" ",FALSE,Sales[[#This Row],[Subscription Type]],Sales[[#This Row],[Upsell Priority]],TEXT(Sales[[#This Row],[Current Upsell $]],"$#")),"")</f>
        <v/>
      </c>
    </row>
    <row r="2122" spans="1:18" x14ac:dyDescent="0.25">
      <c r="A2122">
        <v>100015</v>
      </c>
      <c r="B2122" t="s">
        <v>3</v>
      </c>
      <c r="F2122">
        <v>0</v>
      </c>
      <c r="G2122">
        <v>2</v>
      </c>
      <c r="H2122" s="1">
        <v>43891</v>
      </c>
      <c r="I2122" s="1">
        <v>44075</v>
      </c>
      <c r="J2122">
        <v>6</v>
      </c>
      <c r="K2122">
        <v>9</v>
      </c>
      <c r="L2122" s="1">
        <v>43952</v>
      </c>
      <c r="M2122">
        <v>0</v>
      </c>
      <c r="N2122" s="11">
        <f>_xlfn.SWITCH(Sales[[#This Row],[Subscription Type]],"Basic",10,"Premium",10,"Business",25,"Enterprise",27)</f>
        <v>10</v>
      </c>
      <c r="O2122">
        <f>IF(Sales[[#This Row],[Number of Users]]-Sales[[#This Row],[Licenses Bought]]&lt;0,0,Sales[[#This Row],[Number of Users]]-Sales[[#This Row],[Licenses Bought]])</f>
        <v>2</v>
      </c>
      <c r="P2122" s="3">
        <f>IF(Sales[[#This Row],[Sales Month]]=MAX(Sales[Sales Month]),Sales[[#This Row],[Upsell $ Per Non-Paying User]]*Sales[[#This Row],[Non-Paying Users]],0)</f>
        <v>0</v>
      </c>
      <c r="Q2122" t="str">
        <f>_xlfn.IFS(Sales[[#This Row],[Current Upsell $]]=0," ",Sales[[#This Row],[Current Upsell $]]&gt;=400,"High",Sales[[#This Row],[Current Upsell $]]&gt;=100,"Medium",Sales[[#This Row],[Current Upsell $]]&lt;100,"Low")</f>
        <v xml:space="preserve"> </v>
      </c>
      <c r="R2122" t="str">
        <f>IF(Sales[[#This Row],[Current Upsell $]]&gt;0,_xlfn.TEXTJOIN(" ",FALSE,Sales[[#This Row],[Subscription Type]],Sales[[#This Row],[Upsell Priority]],TEXT(Sales[[#This Row],[Current Upsell $]],"$#")),"")</f>
        <v/>
      </c>
    </row>
    <row r="2123" spans="1:18" x14ac:dyDescent="0.25">
      <c r="A2123">
        <v>100016</v>
      </c>
      <c r="B2123" t="s">
        <v>3</v>
      </c>
      <c r="F2123">
        <v>0</v>
      </c>
      <c r="G2123">
        <v>2</v>
      </c>
      <c r="H2123" s="1">
        <v>43891</v>
      </c>
      <c r="I2123" s="1">
        <v>44348</v>
      </c>
      <c r="J2123">
        <v>15</v>
      </c>
      <c r="K2123">
        <v>0</v>
      </c>
      <c r="L2123" s="1">
        <v>43952</v>
      </c>
      <c r="M2123">
        <v>0</v>
      </c>
      <c r="N2123" s="11">
        <f>_xlfn.SWITCH(Sales[[#This Row],[Subscription Type]],"Basic",10,"Premium",10,"Business",25,"Enterprise",27)</f>
        <v>10</v>
      </c>
      <c r="O2123">
        <f>IF(Sales[[#This Row],[Number of Users]]-Sales[[#This Row],[Licenses Bought]]&lt;0,0,Sales[[#This Row],[Number of Users]]-Sales[[#This Row],[Licenses Bought]])</f>
        <v>2</v>
      </c>
      <c r="P2123" s="3">
        <f>IF(Sales[[#This Row],[Sales Month]]=MAX(Sales[Sales Month]),Sales[[#This Row],[Upsell $ Per Non-Paying User]]*Sales[[#This Row],[Non-Paying Users]],0)</f>
        <v>0</v>
      </c>
      <c r="Q2123" t="str">
        <f>_xlfn.IFS(Sales[[#This Row],[Current Upsell $]]=0," ",Sales[[#This Row],[Current Upsell $]]&gt;=400,"High",Sales[[#This Row],[Current Upsell $]]&gt;=100,"Medium",Sales[[#This Row],[Current Upsell $]]&lt;100,"Low")</f>
        <v xml:space="preserve"> </v>
      </c>
      <c r="R2123" t="str">
        <f>IF(Sales[[#This Row],[Current Upsell $]]&gt;0,_xlfn.TEXTJOIN(" ",FALSE,Sales[[#This Row],[Subscription Type]],Sales[[#This Row],[Upsell Priority]],TEXT(Sales[[#This Row],[Current Upsell $]],"$#")),"")</f>
        <v/>
      </c>
    </row>
    <row r="2124" spans="1:18" x14ac:dyDescent="0.25">
      <c r="A2124">
        <v>100019</v>
      </c>
      <c r="B2124" t="s">
        <v>0</v>
      </c>
      <c r="D2124" s="1"/>
      <c r="E2124" s="1"/>
      <c r="F2124">
        <v>14</v>
      </c>
      <c r="G2124">
        <v>44</v>
      </c>
      <c r="H2124" s="1">
        <v>43922</v>
      </c>
      <c r="I2124" s="1">
        <v>44378</v>
      </c>
      <c r="J2124">
        <v>15</v>
      </c>
      <c r="K2124">
        <v>0</v>
      </c>
      <c r="L2124" s="1">
        <v>43952</v>
      </c>
      <c r="M2124">
        <v>140</v>
      </c>
      <c r="N2124" s="11">
        <f>_xlfn.SWITCH(Sales[[#This Row],[Subscription Type]],"Basic",10,"Premium",10,"Business",25,"Enterprise",27)</f>
        <v>10</v>
      </c>
      <c r="O2124">
        <f>IF(Sales[[#This Row],[Number of Users]]-Sales[[#This Row],[Licenses Bought]]&lt;0,0,Sales[[#This Row],[Number of Users]]-Sales[[#This Row],[Licenses Bought]])</f>
        <v>30</v>
      </c>
      <c r="P2124" s="3">
        <f>IF(Sales[[#This Row],[Sales Month]]=MAX(Sales[Sales Month]),Sales[[#This Row],[Upsell $ Per Non-Paying User]]*Sales[[#This Row],[Non-Paying Users]],0)</f>
        <v>0</v>
      </c>
      <c r="Q2124" t="str">
        <f>_xlfn.IFS(Sales[[#This Row],[Current Upsell $]]=0," ",Sales[[#This Row],[Current Upsell $]]&gt;=400,"High",Sales[[#This Row],[Current Upsell $]]&gt;=100,"Medium",Sales[[#This Row],[Current Upsell $]]&lt;100,"Low")</f>
        <v xml:space="preserve"> </v>
      </c>
      <c r="R2124" t="str">
        <f>IF(Sales[[#This Row],[Current Upsell $]]&gt;0,_xlfn.TEXTJOIN(" ",FALSE,Sales[[#This Row],[Subscription Type]],Sales[[#This Row],[Upsell Priority]],TEXT(Sales[[#This Row],[Current Upsell $]],"$#")),"")</f>
        <v/>
      </c>
    </row>
    <row r="2125" spans="1:18" x14ac:dyDescent="0.25">
      <c r="A2125">
        <v>100020</v>
      </c>
      <c r="B2125" t="s">
        <v>0</v>
      </c>
      <c r="D2125" s="1"/>
      <c r="E2125" s="1"/>
      <c r="F2125">
        <v>11</v>
      </c>
      <c r="G2125">
        <v>15</v>
      </c>
      <c r="H2125" s="1">
        <v>43922</v>
      </c>
      <c r="I2125" s="1">
        <v>44378</v>
      </c>
      <c r="J2125">
        <v>15</v>
      </c>
      <c r="K2125">
        <v>0</v>
      </c>
      <c r="L2125" s="1">
        <v>43952</v>
      </c>
      <c r="M2125">
        <v>110</v>
      </c>
      <c r="N2125" s="11">
        <f>_xlfn.SWITCH(Sales[[#This Row],[Subscription Type]],"Basic",10,"Premium",10,"Business",25,"Enterprise",27)</f>
        <v>10</v>
      </c>
      <c r="O2125">
        <f>IF(Sales[[#This Row],[Number of Users]]-Sales[[#This Row],[Licenses Bought]]&lt;0,0,Sales[[#This Row],[Number of Users]]-Sales[[#This Row],[Licenses Bought]])</f>
        <v>4</v>
      </c>
      <c r="P2125" s="3">
        <f>IF(Sales[[#This Row],[Sales Month]]=MAX(Sales[Sales Month]),Sales[[#This Row],[Upsell $ Per Non-Paying User]]*Sales[[#This Row],[Non-Paying Users]],0)</f>
        <v>0</v>
      </c>
      <c r="Q2125" t="str">
        <f>_xlfn.IFS(Sales[[#This Row],[Current Upsell $]]=0," ",Sales[[#This Row],[Current Upsell $]]&gt;=400,"High",Sales[[#This Row],[Current Upsell $]]&gt;=100,"Medium",Sales[[#This Row],[Current Upsell $]]&lt;100,"Low")</f>
        <v xml:space="preserve"> </v>
      </c>
      <c r="R2125" t="str">
        <f>IF(Sales[[#This Row],[Current Upsell $]]&gt;0,_xlfn.TEXTJOIN(" ",FALSE,Sales[[#This Row],[Subscription Type]],Sales[[#This Row],[Upsell Priority]],TEXT(Sales[[#This Row],[Current Upsell $]],"$#")),"")</f>
        <v/>
      </c>
    </row>
    <row r="2126" spans="1:18" x14ac:dyDescent="0.25">
      <c r="A2126">
        <v>100021</v>
      </c>
      <c r="B2126" t="s">
        <v>3</v>
      </c>
      <c r="F2126">
        <v>0</v>
      </c>
      <c r="G2126">
        <v>14</v>
      </c>
      <c r="H2126" s="1">
        <v>43922</v>
      </c>
      <c r="I2126" s="1">
        <v>44136</v>
      </c>
      <c r="J2126">
        <v>7</v>
      </c>
      <c r="K2126">
        <v>7</v>
      </c>
      <c r="L2126" s="1">
        <v>43952</v>
      </c>
      <c r="M2126">
        <v>0</v>
      </c>
      <c r="N2126" s="11">
        <f>_xlfn.SWITCH(Sales[[#This Row],[Subscription Type]],"Basic",10,"Premium",10,"Business",25,"Enterprise",27)</f>
        <v>10</v>
      </c>
      <c r="O2126">
        <f>IF(Sales[[#This Row],[Number of Users]]-Sales[[#This Row],[Licenses Bought]]&lt;0,0,Sales[[#This Row],[Number of Users]]-Sales[[#This Row],[Licenses Bought]])</f>
        <v>14</v>
      </c>
      <c r="P2126" s="3">
        <f>IF(Sales[[#This Row],[Sales Month]]=MAX(Sales[Sales Month]),Sales[[#This Row],[Upsell $ Per Non-Paying User]]*Sales[[#This Row],[Non-Paying Users]],0)</f>
        <v>0</v>
      </c>
      <c r="Q2126" t="str">
        <f>_xlfn.IFS(Sales[[#This Row],[Current Upsell $]]=0," ",Sales[[#This Row],[Current Upsell $]]&gt;=400,"High",Sales[[#This Row],[Current Upsell $]]&gt;=100,"Medium",Sales[[#This Row],[Current Upsell $]]&lt;100,"Low")</f>
        <v xml:space="preserve"> </v>
      </c>
      <c r="R2126" t="str">
        <f>IF(Sales[[#This Row],[Current Upsell $]]&gt;0,_xlfn.TEXTJOIN(" ",FALSE,Sales[[#This Row],[Subscription Type]],Sales[[#This Row],[Upsell Priority]],TEXT(Sales[[#This Row],[Current Upsell $]],"$#")),"")</f>
        <v/>
      </c>
    </row>
    <row r="2127" spans="1:18" x14ac:dyDescent="0.25">
      <c r="A2127">
        <v>100022</v>
      </c>
      <c r="B2127" t="s">
        <v>3</v>
      </c>
      <c r="F2127">
        <v>0</v>
      </c>
      <c r="G2127">
        <v>13</v>
      </c>
      <c r="H2127" s="1">
        <v>43922</v>
      </c>
      <c r="I2127" s="1">
        <v>44075</v>
      </c>
      <c r="J2127">
        <v>5</v>
      </c>
      <c r="K2127">
        <v>9</v>
      </c>
      <c r="L2127" s="1">
        <v>43952</v>
      </c>
      <c r="M2127">
        <v>0</v>
      </c>
      <c r="N2127" s="11">
        <f>_xlfn.SWITCH(Sales[[#This Row],[Subscription Type]],"Basic",10,"Premium",10,"Business",25,"Enterprise",27)</f>
        <v>10</v>
      </c>
      <c r="O2127">
        <f>IF(Sales[[#This Row],[Number of Users]]-Sales[[#This Row],[Licenses Bought]]&lt;0,0,Sales[[#This Row],[Number of Users]]-Sales[[#This Row],[Licenses Bought]])</f>
        <v>13</v>
      </c>
      <c r="P2127" s="3">
        <f>IF(Sales[[#This Row],[Sales Month]]=MAX(Sales[Sales Month]),Sales[[#This Row],[Upsell $ Per Non-Paying User]]*Sales[[#This Row],[Non-Paying Users]],0)</f>
        <v>0</v>
      </c>
      <c r="Q2127" t="str">
        <f>_xlfn.IFS(Sales[[#This Row],[Current Upsell $]]=0," ",Sales[[#This Row],[Current Upsell $]]&gt;=400,"High",Sales[[#This Row],[Current Upsell $]]&gt;=100,"Medium",Sales[[#This Row],[Current Upsell $]]&lt;100,"Low")</f>
        <v xml:space="preserve"> </v>
      </c>
      <c r="R2127" t="str">
        <f>IF(Sales[[#This Row],[Current Upsell $]]&gt;0,_xlfn.TEXTJOIN(" ",FALSE,Sales[[#This Row],[Subscription Type]],Sales[[#This Row],[Upsell Priority]],TEXT(Sales[[#This Row],[Current Upsell $]],"$#")),"")</f>
        <v/>
      </c>
    </row>
    <row r="2128" spans="1:18" x14ac:dyDescent="0.25">
      <c r="A2128">
        <v>100023</v>
      </c>
      <c r="B2128" t="s">
        <v>1</v>
      </c>
      <c r="F2128">
        <v>4</v>
      </c>
      <c r="G2128">
        <v>12</v>
      </c>
      <c r="H2128" s="1">
        <v>43922</v>
      </c>
      <c r="I2128" s="1">
        <v>44166</v>
      </c>
      <c r="J2128">
        <v>8</v>
      </c>
      <c r="K2128">
        <v>6</v>
      </c>
      <c r="L2128" s="1">
        <v>43952</v>
      </c>
      <c r="M2128">
        <v>100</v>
      </c>
      <c r="N2128" s="11">
        <f>_xlfn.SWITCH(Sales[[#This Row],[Subscription Type]],"Basic",10,"Premium",10,"Business",25,"Enterprise",27)</f>
        <v>25</v>
      </c>
      <c r="O2128">
        <f>IF(Sales[[#This Row],[Number of Users]]-Sales[[#This Row],[Licenses Bought]]&lt;0,0,Sales[[#This Row],[Number of Users]]-Sales[[#This Row],[Licenses Bought]])</f>
        <v>8</v>
      </c>
      <c r="P2128" s="3">
        <f>IF(Sales[[#This Row],[Sales Month]]=MAX(Sales[Sales Month]),Sales[[#This Row],[Upsell $ Per Non-Paying User]]*Sales[[#This Row],[Non-Paying Users]],0)</f>
        <v>0</v>
      </c>
      <c r="Q2128" t="str">
        <f>_xlfn.IFS(Sales[[#This Row],[Current Upsell $]]=0," ",Sales[[#This Row],[Current Upsell $]]&gt;=400,"High",Sales[[#This Row],[Current Upsell $]]&gt;=100,"Medium",Sales[[#This Row],[Current Upsell $]]&lt;100,"Low")</f>
        <v xml:space="preserve"> </v>
      </c>
      <c r="R2128" t="str">
        <f>IF(Sales[[#This Row],[Current Upsell $]]&gt;0,_xlfn.TEXTJOIN(" ",FALSE,Sales[[#This Row],[Subscription Type]],Sales[[#This Row],[Upsell Priority]],TEXT(Sales[[#This Row],[Current Upsell $]],"$#")),"")</f>
        <v/>
      </c>
    </row>
    <row r="2129" spans="1:18" x14ac:dyDescent="0.25">
      <c r="A2129">
        <v>100024</v>
      </c>
      <c r="B2129" t="s">
        <v>0</v>
      </c>
      <c r="F2129">
        <v>1</v>
      </c>
      <c r="G2129">
        <v>2</v>
      </c>
      <c r="H2129" s="1">
        <v>43922</v>
      </c>
      <c r="I2129" s="1">
        <v>43983</v>
      </c>
      <c r="J2129">
        <v>2</v>
      </c>
      <c r="K2129">
        <v>12</v>
      </c>
      <c r="L2129" s="1">
        <v>43952</v>
      </c>
      <c r="M2129">
        <v>10</v>
      </c>
      <c r="N2129" s="11">
        <f>_xlfn.SWITCH(Sales[[#This Row],[Subscription Type]],"Basic",10,"Premium",10,"Business",25,"Enterprise",27)</f>
        <v>10</v>
      </c>
      <c r="O2129">
        <f>IF(Sales[[#This Row],[Number of Users]]-Sales[[#This Row],[Licenses Bought]]&lt;0,0,Sales[[#This Row],[Number of Users]]-Sales[[#This Row],[Licenses Bought]])</f>
        <v>1</v>
      </c>
      <c r="P2129" s="3">
        <f>IF(Sales[[#This Row],[Sales Month]]=MAX(Sales[Sales Month]),Sales[[#This Row],[Upsell $ Per Non-Paying User]]*Sales[[#This Row],[Non-Paying Users]],0)</f>
        <v>0</v>
      </c>
      <c r="Q2129" t="str">
        <f>_xlfn.IFS(Sales[[#This Row],[Current Upsell $]]=0," ",Sales[[#This Row],[Current Upsell $]]&gt;=400,"High",Sales[[#This Row],[Current Upsell $]]&gt;=100,"Medium",Sales[[#This Row],[Current Upsell $]]&lt;100,"Low")</f>
        <v xml:space="preserve"> </v>
      </c>
      <c r="R2129" t="str">
        <f>IF(Sales[[#This Row],[Current Upsell $]]&gt;0,_xlfn.TEXTJOIN(" ",FALSE,Sales[[#This Row],[Subscription Type]],Sales[[#This Row],[Upsell Priority]],TEXT(Sales[[#This Row],[Current Upsell $]],"$#")),"")</f>
        <v/>
      </c>
    </row>
    <row r="2130" spans="1:18" x14ac:dyDescent="0.25">
      <c r="A2130">
        <v>100025</v>
      </c>
      <c r="B2130" t="s">
        <v>3</v>
      </c>
      <c r="F2130">
        <v>0</v>
      </c>
      <c r="G2130">
        <v>2</v>
      </c>
      <c r="H2130" s="1">
        <v>43922</v>
      </c>
      <c r="I2130" s="1">
        <v>44378</v>
      </c>
      <c r="J2130">
        <v>15</v>
      </c>
      <c r="K2130">
        <v>0</v>
      </c>
      <c r="L2130" s="1">
        <v>43952</v>
      </c>
      <c r="M2130">
        <v>0</v>
      </c>
      <c r="N2130" s="11">
        <f>_xlfn.SWITCH(Sales[[#This Row],[Subscription Type]],"Basic",10,"Premium",10,"Business",25,"Enterprise",27)</f>
        <v>10</v>
      </c>
      <c r="O2130">
        <f>IF(Sales[[#This Row],[Number of Users]]-Sales[[#This Row],[Licenses Bought]]&lt;0,0,Sales[[#This Row],[Number of Users]]-Sales[[#This Row],[Licenses Bought]])</f>
        <v>2</v>
      </c>
      <c r="P2130" s="3">
        <f>IF(Sales[[#This Row],[Sales Month]]=MAX(Sales[Sales Month]),Sales[[#This Row],[Upsell $ Per Non-Paying User]]*Sales[[#This Row],[Non-Paying Users]],0)</f>
        <v>0</v>
      </c>
      <c r="Q2130" t="str">
        <f>_xlfn.IFS(Sales[[#This Row],[Current Upsell $]]=0," ",Sales[[#This Row],[Current Upsell $]]&gt;=400,"High",Sales[[#This Row],[Current Upsell $]]&gt;=100,"Medium",Sales[[#This Row],[Current Upsell $]]&lt;100,"Low")</f>
        <v xml:space="preserve"> </v>
      </c>
      <c r="R2130" t="str">
        <f>IF(Sales[[#This Row],[Current Upsell $]]&gt;0,_xlfn.TEXTJOIN(" ",FALSE,Sales[[#This Row],[Subscription Type]],Sales[[#This Row],[Upsell Priority]],TEXT(Sales[[#This Row],[Current Upsell $]],"$#")),"")</f>
        <v/>
      </c>
    </row>
    <row r="2131" spans="1:18" x14ac:dyDescent="0.25">
      <c r="A2131">
        <v>100026</v>
      </c>
      <c r="B2131" t="s">
        <v>3</v>
      </c>
      <c r="D2131" s="1"/>
      <c r="E2131" s="1"/>
      <c r="F2131">
        <v>0</v>
      </c>
      <c r="G2131">
        <v>35</v>
      </c>
      <c r="H2131" s="1">
        <v>43952</v>
      </c>
      <c r="I2131" s="1">
        <v>44378</v>
      </c>
      <c r="J2131">
        <v>14</v>
      </c>
      <c r="K2131">
        <v>0</v>
      </c>
      <c r="L2131" s="1">
        <v>43952</v>
      </c>
      <c r="M2131">
        <v>0</v>
      </c>
      <c r="N2131" s="11">
        <f>_xlfn.SWITCH(Sales[[#This Row],[Subscription Type]],"Basic",10,"Premium",10,"Business",25,"Enterprise",27)</f>
        <v>10</v>
      </c>
      <c r="O2131">
        <f>IF(Sales[[#This Row],[Number of Users]]-Sales[[#This Row],[Licenses Bought]]&lt;0,0,Sales[[#This Row],[Number of Users]]-Sales[[#This Row],[Licenses Bought]])</f>
        <v>35</v>
      </c>
      <c r="P2131" s="3">
        <f>IF(Sales[[#This Row],[Sales Month]]=MAX(Sales[Sales Month]),Sales[[#This Row],[Upsell $ Per Non-Paying User]]*Sales[[#This Row],[Non-Paying Users]],0)</f>
        <v>0</v>
      </c>
      <c r="Q2131" t="str">
        <f>_xlfn.IFS(Sales[[#This Row],[Current Upsell $]]=0," ",Sales[[#This Row],[Current Upsell $]]&gt;=400,"High",Sales[[#This Row],[Current Upsell $]]&gt;=100,"Medium",Sales[[#This Row],[Current Upsell $]]&lt;100,"Low")</f>
        <v xml:space="preserve"> </v>
      </c>
      <c r="R2131" t="str">
        <f>IF(Sales[[#This Row],[Current Upsell $]]&gt;0,_xlfn.TEXTJOIN(" ",FALSE,Sales[[#This Row],[Subscription Type]],Sales[[#This Row],[Upsell Priority]],TEXT(Sales[[#This Row],[Current Upsell $]],"$#")),"")</f>
        <v/>
      </c>
    </row>
    <row r="2132" spans="1:18" x14ac:dyDescent="0.25">
      <c r="A2132">
        <v>100027</v>
      </c>
      <c r="B2132" t="s">
        <v>3</v>
      </c>
      <c r="D2132" s="1"/>
      <c r="E2132" s="1"/>
      <c r="F2132">
        <v>0</v>
      </c>
      <c r="G2132">
        <v>30</v>
      </c>
      <c r="H2132" s="1">
        <v>43952</v>
      </c>
      <c r="I2132" s="1">
        <v>44378</v>
      </c>
      <c r="J2132">
        <v>14</v>
      </c>
      <c r="K2132">
        <v>0</v>
      </c>
      <c r="L2132" s="1">
        <v>43952</v>
      </c>
      <c r="M2132">
        <v>0</v>
      </c>
      <c r="N2132" s="11">
        <f>_xlfn.SWITCH(Sales[[#This Row],[Subscription Type]],"Basic",10,"Premium",10,"Business",25,"Enterprise",27)</f>
        <v>10</v>
      </c>
      <c r="O2132">
        <f>IF(Sales[[#This Row],[Number of Users]]-Sales[[#This Row],[Licenses Bought]]&lt;0,0,Sales[[#This Row],[Number of Users]]-Sales[[#This Row],[Licenses Bought]])</f>
        <v>30</v>
      </c>
      <c r="P2132" s="3">
        <f>IF(Sales[[#This Row],[Sales Month]]=MAX(Sales[Sales Month]),Sales[[#This Row],[Upsell $ Per Non-Paying User]]*Sales[[#This Row],[Non-Paying Users]],0)</f>
        <v>0</v>
      </c>
      <c r="Q2132" t="str">
        <f>_xlfn.IFS(Sales[[#This Row],[Current Upsell $]]=0," ",Sales[[#This Row],[Current Upsell $]]&gt;=400,"High",Sales[[#This Row],[Current Upsell $]]&gt;=100,"Medium",Sales[[#This Row],[Current Upsell $]]&lt;100,"Low")</f>
        <v xml:space="preserve"> </v>
      </c>
      <c r="R2132" t="str">
        <f>IF(Sales[[#This Row],[Current Upsell $]]&gt;0,_xlfn.TEXTJOIN(" ",FALSE,Sales[[#This Row],[Subscription Type]],Sales[[#This Row],[Upsell Priority]],TEXT(Sales[[#This Row],[Current Upsell $]],"$#")),"")</f>
        <v/>
      </c>
    </row>
    <row r="2133" spans="1:18" x14ac:dyDescent="0.25">
      <c r="A2133">
        <v>100028</v>
      </c>
      <c r="B2133" t="s">
        <v>3</v>
      </c>
      <c r="D2133" s="1"/>
      <c r="E2133" s="1"/>
      <c r="F2133">
        <v>0</v>
      </c>
      <c r="G2133">
        <v>31</v>
      </c>
      <c r="H2133" s="1">
        <v>43952</v>
      </c>
      <c r="I2133" s="1">
        <v>44378</v>
      </c>
      <c r="J2133">
        <v>14</v>
      </c>
      <c r="K2133">
        <v>0</v>
      </c>
      <c r="L2133" s="1">
        <v>43952</v>
      </c>
      <c r="M2133">
        <v>0</v>
      </c>
      <c r="N2133" s="11">
        <f>_xlfn.SWITCH(Sales[[#This Row],[Subscription Type]],"Basic",10,"Premium",10,"Business",25,"Enterprise",27)</f>
        <v>10</v>
      </c>
      <c r="O2133">
        <f>IF(Sales[[#This Row],[Number of Users]]-Sales[[#This Row],[Licenses Bought]]&lt;0,0,Sales[[#This Row],[Number of Users]]-Sales[[#This Row],[Licenses Bought]])</f>
        <v>31</v>
      </c>
      <c r="P2133" s="3">
        <f>IF(Sales[[#This Row],[Sales Month]]=MAX(Sales[Sales Month]),Sales[[#This Row],[Upsell $ Per Non-Paying User]]*Sales[[#This Row],[Non-Paying Users]],0)</f>
        <v>0</v>
      </c>
      <c r="Q2133" t="str">
        <f>_xlfn.IFS(Sales[[#This Row],[Current Upsell $]]=0," ",Sales[[#This Row],[Current Upsell $]]&gt;=400,"High",Sales[[#This Row],[Current Upsell $]]&gt;=100,"Medium",Sales[[#This Row],[Current Upsell $]]&lt;100,"Low")</f>
        <v xml:space="preserve"> </v>
      </c>
      <c r="R2133" t="str">
        <f>IF(Sales[[#This Row],[Current Upsell $]]&gt;0,_xlfn.TEXTJOIN(" ",FALSE,Sales[[#This Row],[Subscription Type]],Sales[[#This Row],[Upsell Priority]],TEXT(Sales[[#This Row],[Current Upsell $]],"$#")),"")</f>
        <v/>
      </c>
    </row>
    <row r="2134" spans="1:18" x14ac:dyDescent="0.25">
      <c r="A2134">
        <v>100029</v>
      </c>
      <c r="B2134" t="s">
        <v>3</v>
      </c>
      <c r="F2134">
        <v>0</v>
      </c>
      <c r="G2134">
        <v>9</v>
      </c>
      <c r="H2134" s="1">
        <v>43952</v>
      </c>
      <c r="I2134" s="1">
        <v>43983</v>
      </c>
      <c r="J2134">
        <v>1</v>
      </c>
      <c r="K2134">
        <v>12</v>
      </c>
      <c r="L2134" s="1">
        <v>43952</v>
      </c>
      <c r="M2134">
        <v>0</v>
      </c>
      <c r="N2134" s="11">
        <f>_xlfn.SWITCH(Sales[[#This Row],[Subscription Type]],"Basic",10,"Premium",10,"Business",25,"Enterprise",27)</f>
        <v>10</v>
      </c>
      <c r="O2134">
        <f>IF(Sales[[#This Row],[Number of Users]]-Sales[[#This Row],[Licenses Bought]]&lt;0,0,Sales[[#This Row],[Number of Users]]-Sales[[#This Row],[Licenses Bought]])</f>
        <v>9</v>
      </c>
      <c r="P2134" s="3">
        <f>IF(Sales[[#This Row],[Sales Month]]=MAX(Sales[Sales Month]),Sales[[#This Row],[Upsell $ Per Non-Paying User]]*Sales[[#This Row],[Non-Paying Users]],0)</f>
        <v>0</v>
      </c>
      <c r="Q2134" t="str">
        <f>_xlfn.IFS(Sales[[#This Row],[Current Upsell $]]=0," ",Sales[[#This Row],[Current Upsell $]]&gt;=400,"High",Sales[[#This Row],[Current Upsell $]]&gt;=100,"Medium",Sales[[#This Row],[Current Upsell $]]&lt;100,"Low")</f>
        <v xml:space="preserve"> </v>
      </c>
      <c r="R2134" t="str">
        <f>IF(Sales[[#This Row],[Current Upsell $]]&gt;0,_xlfn.TEXTJOIN(" ",FALSE,Sales[[#This Row],[Subscription Type]],Sales[[#This Row],[Upsell Priority]],TEXT(Sales[[#This Row],[Current Upsell $]],"$#")),"")</f>
        <v/>
      </c>
    </row>
    <row r="2135" spans="1:18" x14ac:dyDescent="0.25">
      <c r="A2135">
        <v>100030</v>
      </c>
      <c r="B2135" t="s">
        <v>3</v>
      </c>
      <c r="F2135">
        <v>0</v>
      </c>
      <c r="G2135">
        <v>8</v>
      </c>
      <c r="H2135" s="1">
        <v>43952</v>
      </c>
      <c r="I2135" s="1">
        <v>44378</v>
      </c>
      <c r="J2135">
        <v>14</v>
      </c>
      <c r="K2135">
        <v>0</v>
      </c>
      <c r="L2135" s="1">
        <v>43952</v>
      </c>
      <c r="M2135">
        <v>0</v>
      </c>
      <c r="N2135" s="11">
        <f>_xlfn.SWITCH(Sales[[#This Row],[Subscription Type]],"Basic",10,"Premium",10,"Business",25,"Enterprise",27)</f>
        <v>10</v>
      </c>
      <c r="O2135">
        <f>IF(Sales[[#This Row],[Number of Users]]-Sales[[#This Row],[Licenses Bought]]&lt;0,0,Sales[[#This Row],[Number of Users]]-Sales[[#This Row],[Licenses Bought]])</f>
        <v>8</v>
      </c>
      <c r="P2135" s="3">
        <f>IF(Sales[[#This Row],[Sales Month]]=MAX(Sales[Sales Month]),Sales[[#This Row],[Upsell $ Per Non-Paying User]]*Sales[[#This Row],[Non-Paying Users]],0)</f>
        <v>0</v>
      </c>
      <c r="Q2135" t="str">
        <f>_xlfn.IFS(Sales[[#This Row],[Current Upsell $]]=0," ",Sales[[#This Row],[Current Upsell $]]&gt;=400,"High",Sales[[#This Row],[Current Upsell $]]&gt;=100,"Medium",Sales[[#This Row],[Current Upsell $]]&lt;100,"Low")</f>
        <v xml:space="preserve"> </v>
      </c>
      <c r="R2135" t="str">
        <f>IF(Sales[[#This Row],[Current Upsell $]]&gt;0,_xlfn.TEXTJOIN(" ",FALSE,Sales[[#This Row],[Subscription Type]],Sales[[#This Row],[Upsell Priority]],TEXT(Sales[[#This Row],[Current Upsell $]],"$#")),"")</f>
        <v/>
      </c>
    </row>
    <row r="2136" spans="1:18" x14ac:dyDescent="0.25">
      <c r="A2136">
        <v>100031</v>
      </c>
      <c r="B2136" t="s">
        <v>3</v>
      </c>
      <c r="F2136">
        <v>0</v>
      </c>
      <c r="G2136">
        <v>5</v>
      </c>
      <c r="H2136" s="1">
        <v>43952</v>
      </c>
      <c r="I2136" s="1">
        <v>44378</v>
      </c>
      <c r="J2136">
        <v>14</v>
      </c>
      <c r="K2136">
        <v>0</v>
      </c>
      <c r="L2136" s="1">
        <v>43952</v>
      </c>
      <c r="M2136">
        <v>0</v>
      </c>
      <c r="N2136" s="11">
        <f>_xlfn.SWITCH(Sales[[#This Row],[Subscription Type]],"Basic",10,"Premium",10,"Business",25,"Enterprise",27)</f>
        <v>10</v>
      </c>
      <c r="O2136">
        <f>IF(Sales[[#This Row],[Number of Users]]-Sales[[#This Row],[Licenses Bought]]&lt;0,0,Sales[[#This Row],[Number of Users]]-Sales[[#This Row],[Licenses Bought]])</f>
        <v>5</v>
      </c>
      <c r="P2136" s="3">
        <f>IF(Sales[[#This Row],[Sales Month]]=MAX(Sales[Sales Month]),Sales[[#This Row],[Upsell $ Per Non-Paying User]]*Sales[[#This Row],[Non-Paying Users]],0)</f>
        <v>0</v>
      </c>
      <c r="Q2136" t="str">
        <f>_xlfn.IFS(Sales[[#This Row],[Current Upsell $]]=0," ",Sales[[#This Row],[Current Upsell $]]&gt;=400,"High",Sales[[#This Row],[Current Upsell $]]&gt;=100,"Medium",Sales[[#This Row],[Current Upsell $]]&lt;100,"Low")</f>
        <v xml:space="preserve"> </v>
      </c>
      <c r="R2136" t="str">
        <f>IF(Sales[[#This Row],[Current Upsell $]]&gt;0,_xlfn.TEXTJOIN(" ",FALSE,Sales[[#This Row],[Subscription Type]],Sales[[#This Row],[Upsell Priority]],TEXT(Sales[[#This Row],[Current Upsell $]],"$#")),"")</f>
        <v/>
      </c>
    </row>
    <row r="2137" spans="1:18" x14ac:dyDescent="0.25">
      <c r="A2137">
        <v>100032</v>
      </c>
      <c r="B2137" t="s">
        <v>3</v>
      </c>
      <c r="F2137">
        <v>0</v>
      </c>
      <c r="G2137">
        <v>5</v>
      </c>
      <c r="H2137" s="1">
        <v>43952</v>
      </c>
      <c r="I2137" s="1">
        <v>44256</v>
      </c>
      <c r="J2137">
        <v>10</v>
      </c>
      <c r="K2137">
        <v>3</v>
      </c>
      <c r="L2137" s="1">
        <v>43952</v>
      </c>
      <c r="M2137">
        <v>0</v>
      </c>
      <c r="N2137" s="11">
        <f>_xlfn.SWITCH(Sales[[#This Row],[Subscription Type]],"Basic",10,"Premium",10,"Business",25,"Enterprise",27)</f>
        <v>10</v>
      </c>
      <c r="O2137">
        <f>IF(Sales[[#This Row],[Number of Users]]-Sales[[#This Row],[Licenses Bought]]&lt;0,0,Sales[[#This Row],[Number of Users]]-Sales[[#This Row],[Licenses Bought]])</f>
        <v>5</v>
      </c>
      <c r="P2137" s="3">
        <f>IF(Sales[[#This Row],[Sales Month]]=MAX(Sales[Sales Month]),Sales[[#This Row],[Upsell $ Per Non-Paying User]]*Sales[[#This Row],[Non-Paying Users]],0)</f>
        <v>0</v>
      </c>
      <c r="Q2137" t="str">
        <f>_xlfn.IFS(Sales[[#This Row],[Current Upsell $]]=0," ",Sales[[#This Row],[Current Upsell $]]&gt;=400,"High",Sales[[#This Row],[Current Upsell $]]&gt;=100,"Medium",Sales[[#This Row],[Current Upsell $]]&lt;100,"Low")</f>
        <v xml:space="preserve"> </v>
      </c>
      <c r="R2137" t="str">
        <f>IF(Sales[[#This Row],[Current Upsell $]]&gt;0,_xlfn.TEXTJOIN(" ",FALSE,Sales[[#This Row],[Subscription Type]],Sales[[#This Row],[Upsell Priority]],TEXT(Sales[[#This Row],[Current Upsell $]],"$#")),"")</f>
        <v/>
      </c>
    </row>
    <row r="2138" spans="1:18" x14ac:dyDescent="0.25">
      <c r="A2138">
        <v>100033</v>
      </c>
      <c r="B2138" t="s">
        <v>3</v>
      </c>
      <c r="F2138">
        <v>0</v>
      </c>
      <c r="G2138">
        <v>2</v>
      </c>
      <c r="H2138" s="1">
        <v>43952</v>
      </c>
      <c r="I2138" s="1">
        <v>44228</v>
      </c>
      <c r="J2138">
        <v>9</v>
      </c>
      <c r="K2138">
        <v>4</v>
      </c>
      <c r="L2138" s="1">
        <v>43952</v>
      </c>
      <c r="M2138">
        <v>0</v>
      </c>
      <c r="N2138" s="11">
        <f>_xlfn.SWITCH(Sales[[#This Row],[Subscription Type]],"Basic",10,"Premium",10,"Business",25,"Enterprise",27)</f>
        <v>10</v>
      </c>
      <c r="O2138">
        <f>IF(Sales[[#This Row],[Number of Users]]-Sales[[#This Row],[Licenses Bought]]&lt;0,0,Sales[[#This Row],[Number of Users]]-Sales[[#This Row],[Licenses Bought]])</f>
        <v>2</v>
      </c>
      <c r="P2138" s="3">
        <f>IF(Sales[[#This Row],[Sales Month]]=MAX(Sales[Sales Month]),Sales[[#This Row],[Upsell $ Per Non-Paying User]]*Sales[[#This Row],[Non-Paying Users]],0)</f>
        <v>0</v>
      </c>
      <c r="Q2138" t="str">
        <f>_xlfn.IFS(Sales[[#This Row],[Current Upsell $]]=0," ",Sales[[#This Row],[Current Upsell $]]&gt;=400,"High",Sales[[#This Row],[Current Upsell $]]&gt;=100,"Medium",Sales[[#This Row],[Current Upsell $]]&lt;100,"Low")</f>
        <v xml:space="preserve"> </v>
      </c>
      <c r="R2138" t="str">
        <f>IF(Sales[[#This Row],[Current Upsell $]]&gt;0,_xlfn.TEXTJOIN(" ",FALSE,Sales[[#This Row],[Subscription Type]],Sales[[#This Row],[Upsell Priority]],TEXT(Sales[[#This Row],[Current Upsell $]],"$#")),"")</f>
        <v/>
      </c>
    </row>
    <row r="2139" spans="1:18" x14ac:dyDescent="0.25">
      <c r="A2139">
        <v>100034</v>
      </c>
      <c r="B2139" t="s">
        <v>3</v>
      </c>
      <c r="F2139">
        <v>0</v>
      </c>
      <c r="G2139">
        <v>2</v>
      </c>
      <c r="H2139" s="1">
        <v>43952</v>
      </c>
      <c r="I2139" s="1">
        <v>44317</v>
      </c>
      <c r="J2139">
        <v>12</v>
      </c>
      <c r="K2139">
        <v>1</v>
      </c>
      <c r="L2139" s="1">
        <v>43952</v>
      </c>
      <c r="M2139">
        <v>0</v>
      </c>
      <c r="N2139" s="11">
        <f>_xlfn.SWITCH(Sales[[#This Row],[Subscription Type]],"Basic",10,"Premium",10,"Business",25,"Enterprise",27)</f>
        <v>10</v>
      </c>
      <c r="O2139">
        <f>IF(Sales[[#This Row],[Number of Users]]-Sales[[#This Row],[Licenses Bought]]&lt;0,0,Sales[[#This Row],[Number of Users]]-Sales[[#This Row],[Licenses Bought]])</f>
        <v>2</v>
      </c>
      <c r="P2139" s="3">
        <f>IF(Sales[[#This Row],[Sales Month]]=MAX(Sales[Sales Month]),Sales[[#This Row],[Upsell $ Per Non-Paying User]]*Sales[[#This Row],[Non-Paying Users]],0)</f>
        <v>0</v>
      </c>
      <c r="Q2139" t="str">
        <f>_xlfn.IFS(Sales[[#This Row],[Current Upsell $]]=0," ",Sales[[#This Row],[Current Upsell $]]&gt;=400,"High",Sales[[#This Row],[Current Upsell $]]&gt;=100,"Medium",Sales[[#This Row],[Current Upsell $]]&lt;100,"Low")</f>
        <v xml:space="preserve"> </v>
      </c>
      <c r="R2139" t="str">
        <f>IF(Sales[[#This Row],[Current Upsell $]]&gt;0,_xlfn.TEXTJOIN(" ",FALSE,Sales[[#This Row],[Subscription Type]],Sales[[#This Row],[Upsell Priority]],TEXT(Sales[[#This Row],[Current Upsell $]],"$#")),"")</f>
        <v/>
      </c>
    </row>
    <row r="2140" spans="1:18" x14ac:dyDescent="0.25">
      <c r="A2140">
        <v>100035</v>
      </c>
      <c r="B2140" t="s">
        <v>3</v>
      </c>
      <c r="F2140">
        <v>0</v>
      </c>
      <c r="G2140">
        <v>2</v>
      </c>
      <c r="H2140" s="1">
        <v>43952</v>
      </c>
      <c r="I2140" s="1">
        <v>44228</v>
      </c>
      <c r="J2140">
        <v>9</v>
      </c>
      <c r="K2140">
        <v>4</v>
      </c>
      <c r="L2140" s="1">
        <v>43952</v>
      </c>
      <c r="M2140">
        <v>0</v>
      </c>
      <c r="N2140" s="11">
        <f>_xlfn.SWITCH(Sales[[#This Row],[Subscription Type]],"Basic",10,"Premium",10,"Business",25,"Enterprise",27)</f>
        <v>10</v>
      </c>
      <c r="O2140">
        <f>IF(Sales[[#This Row],[Number of Users]]-Sales[[#This Row],[Licenses Bought]]&lt;0,0,Sales[[#This Row],[Number of Users]]-Sales[[#This Row],[Licenses Bought]])</f>
        <v>2</v>
      </c>
      <c r="P2140" s="3">
        <f>IF(Sales[[#This Row],[Sales Month]]=MAX(Sales[Sales Month]),Sales[[#This Row],[Upsell $ Per Non-Paying User]]*Sales[[#This Row],[Non-Paying Users]],0)</f>
        <v>0</v>
      </c>
      <c r="Q2140" t="str">
        <f>_xlfn.IFS(Sales[[#This Row],[Current Upsell $]]=0," ",Sales[[#This Row],[Current Upsell $]]&gt;=400,"High",Sales[[#This Row],[Current Upsell $]]&gt;=100,"Medium",Sales[[#This Row],[Current Upsell $]]&lt;100,"Low")</f>
        <v xml:space="preserve"> </v>
      </c>
      <c r="R2140" t="str">
        <f>IF(Sales[[#This Row],[Current Upsell $]]&gt;0,_xlfn.TEXTJOIN(" ",FALSE,Sales[[#This Row],[Subscription Type]],Sales[[#This Row],[Upsell Priority]],TEXT(Sales[[#This Row],[Current Upsell $]],"$#")),"")</f>
        <v/>
      </c>
    </row>
    <row r="2141" spans="1:18" x14ac:dyDescent="0.25">
      <c r="A2141">
        <v>100036</v>
      </c>
      <c r="B2141" t="s">
        <v>3</v>
      </c>
      <c r="D2141" s="1"/>
      <c r="E2141" s="1"/>
      <c r="F2141">
        <v>0</v>
      </c>
      <c r="G2141">
        <v>2</v>
      </c>
      <c r="H2141" s="1">
        <v>43952</v>
      </c>
      <c r="I2141" s="1">
        <v>44378</v>
      </c>
      <c r="J2141">
        <v>14</v>
      </c>
      <c r="K2141">
        <v>0</v>
      </c>
      <c r="L2141" s="1">
        <v>43952</v>
      </c>
      <c r="M2141">
        <v>0</v>
      </c>
      <c r="N2141" s="11">
        <f>_xlfn.SWITCH(Sales[[#This Row],[Subscription Type]],"Basic",10,"Premium",10,"Business",25,"Enterprise",27)</f>
        <v>10</v>
      </c>
      <c r="O2141">
        <f>IF(Sales[[#This Row],[Number of Users]]-Sales[[#This Row],[Licenses Bought]]&lt;0,0,Sales[[#This Row],[Number of Users]]-Sales[[#This Row],[Licenses Bought]])</f>
        <v>2</v>
      </c>
      <c r="P2141" s="3">
        <f>IF(Sales[[#This Row],[Sales Month]]=MAX(Sales[Sales Month]),Sales[[#This Row],[Upsell $ Per Non-Paying User]]*Sales[[#This Row],[Non-Paying Users]],0)</f>
        <v>0</v>
      </c>
      <c r="Q2141" t="str">
        <f>_xlfn.IFS(Sales[[#This Row],[Current Upsell $]]=0," ",Sales[[#This Row],[Current Upsell $]]&gt;=400,"High",Sales[[#This Row],[Current Upsell $]]&gt;=100,"Medium",Sales[[#This Row],[Current Upsell $]]&lt;100,"Low")</f>
        <v xml:space="preserve"> </v>
      </c>
      <c r="R2141" t="str">
        <f>IF(Sales[[#This Row],[Current Upsell $]]&gt;0,_xlfn.TEXTJOIN(" ",FALSE,Sales[[#This Row],[Subscription Type]],Sales[[#This Row],[Upsell Priority]],TEXT(Sales[[#This Row],[Current Upsell $]],"$#")),"")</f>
        <v/>
      </c>
    </row>
    <row r="2142" spans="1:18" x14ac:dyDescent="0.25">
      <c r="A2142">
        <v>100011</v>
      </c>
      <c r="B2142" t="s">
        <v>1</v>
      </c>
      <c r="D2142" s="1"/>
      <c r="E2142" s="1"/>
      <c r="F2142">
        <v>23</v>
      </c>
      <c r="G2142">
        <v>48</v>
      </c>
      <c r="H2142" s="1">
        <v>43891</v>
      </c>
      <c r="I2142" s="1">
        <v>44378</v>
      </c>
      <c r="J2142">
        <v>16</v>
      </c>
      <c r="K2142">
        <v>0</v>
      </c>
      <c r="L2142" s="1">
        <v>43952</v>
      </c>
      <c r="M2142">
        <v>575</v>
      </c>
      <c r="N2142" s="11">
        <f>_xlfn.SWITCH(Sales[[#This Row],[Subscription Type]],"Basic",10,"Premium",10,"Business",25,"Enterprise",27)</f>
        <v>25</v>
      </c>
      <c r="O2142">
        <f>IF(Sales[[#This Row],[Number of Users]]-Sales[[#This Row],[Licenses Bought]]&lt;0,0,Sales[[#This Row],[Number of Users]]-Sales[[#This Row],[Licenses Bought]])</f>
        <v>25</v>
      </c>
      <c r="P2142" s="3">
        <f>IF(Sales[[#This Row],[Sales Month]]=MAX(Sales[Sales Month]),Sales[[#This Row],[Upsell $ Per Non-Paying User]]*Sales[[#This Row],[Non-Paying Users]],0)</f>
        <v>0</v>
      </c>
      <c r="Q2142" t="str">
        <f>_xlfn.IFS(Sales[[#This Row],[Current Upsell $]]=0," ",Sales[[#This Row],[Current Upsell $]]&gt;=400,"High",Sales[[#This Row],[Current Upsell $]]&gt;=100,"Medium",Sales[[#This Row],[Current Upsell $]]&lt;100,"Low")</f>
        <v xml:space="preserve"> </v>
      </c>
      <c r="R2142" t="str">
        <f>IF(Sales[[#This Row],[Current Upsell $]]&gt;0,_xlfn.TEXTJOIN(" ",FALSE,Sales[[#This Row],[Subscription Type]],Sales[[#This Row],[Upsell Priority]],TEXT(Sales[[#This Row],[Current Upsell $]],"$#")),"")</f>
        <v/>
      </c>
    </row>
    <row r="2143" spans="1:18" x14ac:dyDescent="0.25">
      <c r="A2143">
        <v>100017</v>
      </c>
      <c r="B2143" t="s">
        <v>1</v>
      </c>
      <c r="D2143" s="1"/>
      <c r="E2143" s="1"/>
      <c r="F2143">
        <v>62</v>
      </c>
      <c r="G2143">
        <v>86</v>
      </c>
      <c r="H2143" s="1">
        <v>43922</v>
      </c>
      <c r="I2143" s="1">
        <v>44378</v>
      </c>
      <c r="J2143">
        <v>15</v>
      </c>
      <c r="K2143">
        <v>0</v>
      </c>
      <c r="L2143" s="1">
        <v>43952</v>
      </c>
      <c r="M2143">
        <v>1550</v>
      </c>
      <c r="N2143" s="11">
        <f>_xlfn.SWITCH(Sales[[#This Row],[Subscription Type]],"Basic",10,"Premium",10,"Business",25,"Enterprise",27)</f>
        <v>25</v>
      </c>
      <c r="O2143">
        <f>IF(Sales[[#This Row],[Number of Users]]-Sales[[#This Row],[Licenses Bought]]&lt;0,0,Sales[[#This Row],[Number of Users]]-Sales[[#This Row],[Licenses Bought]])</f>
        <v>24</v>
      </c>
      <c r="P2143" s="3">
        <f>IF(Sales[[#This Row],[Sales Month]]=MAX(Sales[Sales Month]),Sales[[#This Row],[Upsell $ Per Non-Paying User]]*Sales[[#This Row],[Non-Paying Users]],0)</f>
        <v>0</v>
      </c>
      <c r="Q2143" t="str">
        <f>_xlfn.IFS(Sales[[#This Row],[Current Upsell $]]=0," ",Sales[[#This Row],[Current Upsell $]]&gt;=400,"High",Sales[[#This Row],[Current Upsell $]]&gt;=100,"Medium",Sales[[#This Row],[Current Upsell $]]&lt;100,"Low")</f>
        <v xml:space="preserve"> </v>
      </c>
      <c r="R2143" t="str">
        <f>IF(Sales[[#This Row],[Current Upsell $]]&gt;0,_xlfn.TEXTJOIN(" ",FALSE,Sales[[#This Row],[Subscription Type]],Sales[[#This Row],[Upsell Priority]],TEXT(Sales[[#This Row],[Current Upsell $]],"$#")),"")</f>
        <v/>
      </c>
    </row>
    <row r="2144" spans="1:18" x14ac:dyDescent="0.25">
      <c r="A2144">
        <v>100002</v>
      </c>
      <c r="B2144" t="s">
        <v>3</v>
      </c>
      <c r="F2144">
        <v>0</v>
      </c>
      <c r="G2144">
        <v>2</v>
      </c>
      <c r="H2144" s="1">
        <v>43647</v>
      </c>
      <c r="I2144" s="1">
        <v>44287</v>
      </c>
      <c r="J2144">
        <v>21</v>
      </c>
      <c r="K2144">
        <v>2</v>
      </c>
      <c r="L2144" s="1">
        <v>43922</v>
      </c>
      <c r="M2144">
        <v>0</v>
      </c>
      <c r="N2144" s="11">
        <f>_xlfn.SWITCH(Sales[[#This Row],[Subscription Type]],"Basic",10,"Premium",10,"Business",25,"Enterprise",27)</f>
        <v>10</v>
      </c>
      <c r="O2144">
        <f>IF(Sales[[#This Row],[Number of Users]]-Sales[[#This Row],[Licenses Bought]]&lt;0,0,Sales[[#This Row],[Number of Users]]-Sales[[#This Row],[Licenses Bought]])</f>
        <v>2</v>
      </c>
      <c r="P2144" s="3">
        <f>IF(Sales[[#This Row],[Sales Month]]=MAX(Sales[Sales Month]),Sales[[#This Row],[Upsell $ Per Non-Paying User]]*Sales[[#This Row],[Non-Paying Users]],0)</f>
        <v>0</v>
      </c>
      <c r="Q2144" t="str">
        <f>_xlfn.IFS(Sales[[#This Row],[Current Upsell $]]=0," ",Sales[[#This Row],[Current Upsell $]]&gt;=400,"High",Sales[[#This Row],[Current Upsell $]]&gt;=100,"Medium",Sales[[#This Row],[Current Upsell $]]&lt;100,"Low")</f>
        <v xml:space="preserve"> </v>
      </c>
      <c r="R2144" t="str">
        <f>IF(Sales[[#This Row],[Current Upsell $]]&gt;0,_xlfn.TEXTJOIN(" ",FALSE,Sales[[#This Row],[Subscription Type]],Sales[[#This Row],[Upsell Priority]],TEXT(Sales[[#This Row],[Current Upsell $]],"$#")),"")</f>
        <v/>
      </c>
    </row>
    <row r="2145" spans="1:18" x14ac:dyDescent="0.25">
      <c r="A2145">
        <v>100003</v>
      </c>
      <c r="B2145" t="s">
        <v>0</v>
      </c>
      <c r="F2145">
        <v>4</v>
      </c>
      <c r="G2145">
        <v>5</v>
      </c>
      <c r="H2145" s="1">
        <v>43709</v>
      </c>
      <c r="I2145" s="1">
        <v>43922</v>
      </c>
      <c r="J2145">
        <v>7</v>
      </c>
      <c r="K2145">
        <v>14</v>
      </c>
      <c r="L2145" s="1">
        <v>43922</v>
      </c>
      <c r="M2145">
        <v>40</v>
      </c>
      <c r="N2145" s="11">
        <f>_xlfn.SWITCH(Sales[[#This Row],[Subscription Type]],"Basic",10,"Premium",10,"Business",25,"Enterprise",27)</f>
        <v>10</v>
      </c>
      <c r="O2145">
        <f>IF(Sales[[#This Row],[Number of Users]]-Sales[[#This Row],[Licenses Bought]]&lt;0,0,Sales[[#This Row],[Number of Users]]-Sales[[#This Row],[Licenses Bought]])</f>
        <v>1</v>
      </c>
      <c r="P2145" s="3">
        <f>IF(Sales[[#This Row],[Sales Month]]=MAX(Sales[Sales Month]),Sales[[#This Row],[Upsell $ Per Non-Paying User]]*Sales[[#This Row],[Non-Paying Users]],0)</f>
        <v>0</v>
      </c>
      <c r="Q2145" t="str">
        <f>_xlfn.IFS(Sales[[#This Row],[Current Upsell $]]=0," ",Sales[[#This Row],[Current Upsell $]]&gt;=400,"High",Sales[[#This Row],[Current Upsell $]]&gt;=100,"Medium",Sales[[#This Row],[Current Upsell $]]&lt;100,"Low")</f>
        <v xml:space="preserve"> </v>
      </c>
      <c r="R2145" t="str">
        <f>IF(Sales[[#This Row],[Current Upsell $]]&gt;0,_xlfn.TEXTJOIN(" ",FALSE,Sales[[#This Row],[Subscription Type]],Sales[[#This Row],[Upsell Priority]],TEXT(Sales[[#This Row],[Current Upsell $]],"$#")),"")</f>
        <v/>
      </c>
    </row>
    <row r="2146" spans="1:18" x14ac:dyDescent="0.25">
      <c r="A2146">
        <v>100004</v>
      </c>
      <c r="B2146" t="s">
        <v>3</v>
      </c>
      <c r="F2146">
        <v>0</v>
      </c>
      <c r="G2146">
        <v>7</v>
      </c>
      <c r="H2146" s="1">
        <v>43770</v>
      </c>
      <c r="I2146" s="1">
        <v>44075</v>
      </c>
      <c r="J2146">
        <v>10</v>
      </c>
      <c r="K2146">
        <v>9</v>
      </c>
      <c r="L2146" s="1">
        <v>43922</v>
      </c>
      <c r="M2146">
        <v>0</v>
      </c>
      <c r="N2146" s="11">
        <f>_xlfn.SWITCH(Sales[[#This Row],[Subscription Type]],"Basic",10,"Premium",10,"Business",25,"Enterprise",27)</f>
        <v>10</v>
      </c>
      <c r="O2146">
        <f>IF(Sales[[#This Row],[Number of Users]]-Sales[[#This Row],[Licenses Bought]]&lt;0,0,Sales[[#This Row],[Number of Users]]-Sales[[#This Row],[Licenses Bought]])</f>
        <v>7</v>
      </c>
      <c r="P2146" s="3">
        <f>IF(Sales[[#This Row],[Sales Month]]=MAX(Sales[Sales Month]),Sales[[#This Row],[Upsell $ Per Non-Paying User]]*Sales[[#This Row],[Non-Paying Users]],0)</f>
        <v>0</v>
      </c>
      <c r="Q2146" t="str">
        <f>_xlfn.IFS(Sales[[#This Row],[Current Upsell $]]=0," ",Sales[[#This Row],[Current Upsell $]]&gt;=400,"High",Sales[[#This Row],[Current Upsell $]]&gt;=100,"Medium",Sales[[#This Row],[Current Upsell $]]&lt;100,"Low")</f>
        <v xml:space="preserve"> </v>
      </c>
      <c r="R2146" t="str">
        <f>IF(Sales[[#This Row],[Current Upsell $]]&gt;0,_xlfn.TEXTJOIN(" ",FALSE,Sales[[#This Row],[Subscription Type]],Sales[[#This Row],[Upsell Priority]],TEXT(Sales[[#This Row],[Current Upsell $]],"$#")),"")</f>
        <v/>
      </c>
    </row>
    <row r="2147" spans="1:18" x14ac:dyDescent="0.25">
      <c r="A2147">
        <v>100005</v>
      </c>
      <c r="B2147" t="s">
        <v>1</v>
      </c>
      <c r="D2147" s="1"/>
      <c r="E2147" s="1"/>
      <c r="F2147">
        <v>37</v>
      </c>
      <c r="G2147">
        <v>44</v>
      </c>
      <c r="H2147" s="1">
        <v>43800</v>
      </c>
      <c r="I2147" s="1">
        <v>44378</v>
      </c>
      <c r="J2147">
        <v>19</v>
      </c>
      <c r="K2147">
        <v>0</v>
      </c>
      <c r="L2147" s="1">
        <v>43922</v>
      </c>
      <c r="M2147">
        <v>925</v>
      </c>
      <c r="N2147" s="11">
        <f>_xlfn.SWITCH(Sales[[#This Row],[Subscription Type]],"Basic",10,"Premium",10,"Business",25,"Enterprise",27)</f>
        <v>25</v>
      </c>
      <c r="O2147">
        <f>IF(Sales[[#This Row],[Number of Users]]-Sales[[#This Row],[Licenses Bought]]&lt;0,0,Sales[[#This Row],[Number of Users]]-Sales[[#This Row],[Licenses Bought]])</f>
        <v>7</v>
      </c>
      <c r="P2147" s="3">
        <f>IF(Sales[[#This Row],[Sales Month]]=MAX(Sales[Sales Month]),Sales[[#This Row],[Upsell $ Per Non-Paying User]]*Sales[[#This Row],[Non-Paying Users]],0)</f>
        <v>0</v>
      </c>
      <c r="Q2147" t="str">
        <f>_xlfn.IFS(Sales[[#This Row],[Current Upsell $]]=0," ",Sales[[#This Row],[Current Upsell $]]&gt;=400,"High",Sales[[#This Row],[Current Upsell $]]&gt;=100,"Medium",Sales[[#This Row],[Current Upsell $]]&lt;100,"Low")</f>
        <v xml:space="preserve"> </v>
      </c>
      <c r="R2147" t="str">
        <f>IF(Sales[[#This Row],[Current Upsell $]]&gt;0,_xlfn.TEXTJOIN(" ",FALSE,Sales[[#This Row],[Subscription Type]],Sales[[#This Row],[Upsell Priority]],TEXT(Sales[[#This Row],[Current Upsell $]],"$#")),"")</f>
        <v/>
      </c>
    </row>
    <row r="2148" spans="1:18" x14ac:dyDescent="0.25">
      <c r="A2148">
        <v>100006</v>
      </c>
      <c r="B2148" t="s">
        <v>0</v>
      </c>
      <c r="F2148">
        <v>5</v>
      </c>
      <c r="G2148">
        <v>7</v>
      </c>
      <c r="H2148" s="1">
        <v>43800</v>
      </c>
      <c r="I2148" s="1">
        <v>44287</v>
      </c>
      <c r="J2148">
        <v>16</v>
      </c>
      <c r="K2148">
        <v>2</v>
      </c>
      <c r="L2148" s="1">
        <v>43922</v>
      </c>
      <c r="M2148">
        <v>50</v>
      </c>
      <c r="N2148" s="11">
        <f>_xlfn.SWITCH(Sales[[#This Row],[Subscription Type]],"Basic",10,"Premium",10,"Business",25,"Enterprise",27)</f>
        <v>10</v>
      </c>
      <c r="O2148">
        <f>IF(Sales[[#This Row],[Number of Users]]-Sales[[#This Row],[Licenses Bought]]&lt;0,0,Sales[[#This Row],[Number of Users]]-Sales[[#This Row],[Licenses Bought]])</f>
        <v>2</v>
      </c>
      <c r="P2148" s="3">
        <f>IF(Sales[[#This Row],[Sales Month]]=MAX(Sales[Sales Month]),Sales[[#This Row],[Upsell $ Per Non-Paying User]]*Sales[[#This Row],[Non-Paying Users]],0)</f>
        <v>0</v>
      </c>
      <c r="Q2148" t="str">
        <f>_xlfn.IFS(Sales[[#This Row],[Current Upsell $]]=0," ",Sales[[#This Row],[Current Upsell $]]&gt;=400,"High",Sales[[#This Row],[Current Upsell $]]&gt;=100,"Medium",Sales[[#This Row],[Current Upsell $]]&lt;100,"Low")</f>
        <v xml:space="preserve"> </v>
      </c>
      <c r="R2148" t="str">
        <f>IF(Sales[[#This Row],[Current Upsell $]]&gt;0,_xlfn.TEXTJOIN(" ",FALSE,Sales[[#This Row],[Subscription Type]],Sales[[#This Row],[Upsell Priority]],TEXT(Sales[[#This Row],[Current Upsell $]],"$#")),"")</f>
        <v/>
      </c>
    </row>
    <row r="2149" spans="1:18" x14ac:dyDescent="0.25">
      <c r="A2149">
        <v>100008</v>
      </c>
      <c r="B2149" t="s">
        <v>0</v>
      </c>
      <c r="D2149" s="1"/>
      <c r="E2149" s="1"/>
      <c r="F2149">
        <v>1</v>
      </c>
      <c r="G2149">
        <v>2</v>
      </c>
      <c r="H2149" s="1">
        <v>43831</v>
      </c>
      <c r="I2149" s="1">
        <v>44378</v>
      </c>
      <c r="J2149">
        <v>18</v>
      </c>
      <c r="K2149">
        <v>0</v>
      </c>
      <c r="L2149" s="1">
        <v>43922</v>
      </c>
      <c r="M2149">
        <v>10</v>
      </c>
      <c r="N2149" s="11">
        <f>_xlfn.SWITCH(Sales[[#This Row],[Subscription Type]],"Basic",10,"Premium",10,"Business",25,"Enterprise",27)</f>
        <v>10</v>
      </c>
      <c r="O2149">
        <f>IF(Sales[[#This Row],[Number of Users]]-Sales[[#This Row],[Licenses Bought]]&lt;0,0,Sales[[#This Row],[Number of Users]]-Sales[[#This Row],[Licenses Bought]])</f>
        <v>1</v>
      </c>
      <c r="P2149" s="3">
        <f>IF(Sales[[#This Row],[Sales Month]]=MAX(Sales[Sales Month]),Sales[[#This Row],[Upsell $ Per Non-Paying User]]*Sales[[#This Row],[Non-Paying Users]],0)</f>
        <v>0</v>
      </c>
      <c r="Q2149" t="str">
        <f>_xlfn.IFS(Sales[[#This Row],[Current Upsell $]]=0," ",Sales[[#This Row],[Current Upsell $]]&gt;=400,"High",Sales[[#This Row],[Current Upsell $]]&gt;=100,"Medium",Sales[[#This Row],[Current Upsell $]]&lt;100,"Low")</f>
        <v xml:space="preserve"> </v>
      </c>
      <c r="R2149" t="str">
        <f>IF(Sales[[#This Row],[Current Upsell $]]&gt;0,_xlfn.TEXTJOIN(" ",FALSE,Sales[[#This Row],[Subscription Type]],Sales[[#This Row],[Upsell Priority]],TEXT(Sales[[#This Row],[Current Upsell $]],"$#")),"")</f>
        <v/>
      </c>
    </row>
    <row r="2150" spans="1:18" x14ac:dyDescent="0.25">
      <c r="A2150">
        <v>100007</v>
      </c>
      <c r="B2150" t="s">
        <v>2</v>
      </c>
      <c r="C2150">
        <v>12</v>
      </c>
      <c r="D2150" s="1">
        <v>44378</v>
      </c>
      <c r="E2150" s="1">
        <v>44742</v>
      </c>
      <c r="F2150">
        <v>600</v>
      </c>
      <c r="G2150">
        <v>639</v>
      </c>
      <c r="H2150" s="1">
        <v>43831</v>
      </c>
      <c r="I2150" s="1">
        <v>44378</v>
      </c>
      <c r="J2150">
        <v>18</v>
      </c>
      <c r="K2150">
        <v>0</v>
      </c>
      <c r="L2150" s="1">
        <v>43922</v>
      </c>
      <c r="M2150">
        <v>16080</v>
      </c>
      <c r="N2150" s="11">
        <f>_xlfn.SWITCH(Sales[[#This Row],[Subscription Type]],"Basic",10,"Premium",10,"Business",25,"Enterprise",27)</f>
        <v>27</v>
      </c>
      <c r="O2150">
        <f>IF(Sales[[#This Row],[Number of Users]]-Sales[[#This Row],[Licenses Bought]]&lt;0,0,Sales[[#This Row],[Number of Users]]-Sales[[#This Row],[Licenses Bought]])</f>
        <v>39</v>
      </c>
      <c r="P2150" s="3">
        <f>IF(Sales[[#This Row],[Sales Month]]=MAX(Sales[Sales Month]),Sales[[#This Row],[Upsell $ Per Non-Paying User]]*Sales[[#This Row],[Non-Paying Users]],0)</f>
        <v>0</v>
      </c>
      <c r="Q2150" t="str">
        <f>_xlfn.IFS(Sales[[#This Row],[Current Upsell $]]=0," ",Sales[[#This Row],[Current Upsell $]]&gt;=400,"High",Sales[[#This Row],[Current Upsell $]]&gt;=100,"Medium",Sales[[#This Row],[Current Upsell $]]&lt;100,"Low")</f>
        <v xml:space="preserve"> </v>
      </c>
      <c r="R2150" t="str">
        <f>IF(Sales[[#This Row],[Current Upsell $]]&gt;0,_xlfn.TEXTJOIN(" ",FALSE,Sales[[#This Row],[Subscription Type]],Sales[[#This Row],[Upsell Priority]],TEXT(Sales[[#This Row],[Current Upsell $]],"$#")),"")</f>
        <v/>
      </c>
    </row>
    <row r="2151" spans="1:18" x14ac:dyDescent="0.25">
      <c r="A2151">
        <v>100010</v>
      </c>
      <c r="B2151" t="s">
        <v>3</v>
      </c>
      <c r="F2151">
        <v>0</v>
      </c>
      <c r="G2151">
        <v>2</v>
      </c>
      <c r="H2151" s="1">
        <v>43862</v>
      </c>
      <c r="I2151" s="1">
        <v>44075</v>
      </c>
      <c r="J2151">
        <v>7</v>
      </c>
      <c r="K2151">
        <v>9</v>
      </c>
      <c r="L2151" s="1">
        <v>43922</v>
      </c>
      <c r="M2151">
        <v>0</v>
      </c>
      <c r="N2151" s="11">
        <f>_xlfn.SWITCH(Sales[[#This Row],[Subscription Type]],"Basic",10,"Premium",10,"Business",25,"Enterprise",27)</f>
        <v>10</v>
      </c>
      <c r="O2151">
        <f>IF(Sales[[#This Row],[Number of Users]]-Sales[[#This Row],[Licenses Bought]]&lt;0,0,Sales[[#This Row],[Number of Users]]-Sales[[#This Row],[Licenses Bought]])</f>
        <v>2</v>
      </c>
      <c r="P2151" s="3">
        <f>IF(Sales[[#This Row],[Sales Month]]=MAX(Sales[Sales Month]),Sales[[#This Row],[Upsell $ Per Non-Paying User]]*Sales[[#This Row],[Non-Paying Users]],0)</f>
        <v>0</v>
      </c>
      <c r="Q2151" t="str">
        <f>_xlfn.IFS(Sales[[#This Row],[Current Upsell $]]=0," ",Sales[[#This Row],[Current Upsell $]]&gt;=400,"High",Sales[[#This Row],[Current Upsell $]]&gt;=100,"Medium",Sales[[#This Row],[Current Upsell $]]&lt;100,"Low")</f>
        <v xml:space="preserve"> </v>
      </c>
      <c r="R2151" t="str">
        <f>IF(Sales[[#This Row],[Current Upsell $]]&gt;0,_xlfn.TEXTJOIN(" ",FALSE,Sales[[#This Row],[Subscription Type]],Sales[[#This Row],[Upsell Priority]],TEXT(Sales[[#This Row],[Current Upsell $]],"$#")),"")</f>
        <v/>
      </c>
    </row>
    <row r="2152" spans="1:18" x14ac:dyDescent="0.25">
      <c r="A2152">
        <v>100012</v>
      </c>
      <c r="B2152" t="s">
        <v>0</v>
      </c>
      <c r="D2152" s="1"/>
      <c r="E2152" s="1"/>
      <c r="F2152">
        <v>32</v>
      </c>
      <c r="G2152">
        <v>41</v>
      </c>
      <c r="H2152" s="1">
        <v>43891</v>
      </c>
      <c r="I2152" s="1">
        <v>44378</v>
      </c>
      <c r="J2152">
        <v>16</v>
      </c>
      <c r="K2152">
        <v>0</v>
      </c>
      <c r="L2152" s="1">
        <v>43922</v>
      </c>
      <c r="M2152">
        <v>320</v>
      </c>
      <c r="N2152" s="11">
        <f>_xlfn.SWITCH(Sales[[#This Row],[Subscription Type]],"Basic",10,"Premium",10,"Business",25,"Enterprise",27)</f>
        <v>10</v>
      </c>
      <c r="O2152">
        <f>IF(Sales[[#This Row],[Number of Users]]-Sales[[#This Row],[Licenses Bought]]&lt;0,0,Sales[[#This Row],[Number of Users]]-Sales[[#This Row],[Licenses Bought]])</f>
        <v>9</v>
      </c>
      <c r="P2152" s="3">
        <f>IF(Sales[[#This Row],[Sales Month]]=MAX(Sales[Sales Month]),Sales[[#This Row],[Upsell $ Per Non-Paying User]]*Sales[[#This Row],[Non-Paying Users]],0)</f>
        <v>0</v>
      </c>
      <c r="Q2152" t="str">
        <f>_xlfn.IFS(Sales[[#This Row],[Current Upsell $]]=0," ",Sales[[#This Row],[Current Upsell $]]&gt;=400,"High",Sales[[#This Row],[Current Upsell $]]&gt;=100,"Medium",Sales[[#This Row],[Current Upsell $]]&lt;100,"Low")</f>
        <v xml:space="preserve"> </v>
      </c>
      <c r="R2152" t="str">
        <f>IF(Sales[[#This Row],[Current Upsell $]]&gt;0,_xlfn.TEXTJOIN(" ",FALSE,Sales[[#This Row],[Subscription Type]],Sales[[#This Row],[Upsell Priority]],TEXT(Sales[[#This Row],[Current Upsell $]],"$#")),"")</f>
        <v/>
      </c>
    </row>
    <row r="2153" spans="1:18" x14ac:dyDescent="0.25">
      <c r="A2153">
        <v>100013</v>
      </c>
      <c r="B2153" t="s">
        <v>0</v>
      </c>
      <c r="F2153">
        <v>4</v>
      </c>
      <c r="G2153">
        <v>13</v>
      </c>
      <c r="H2153" s="1">
        <v>43891</v>
      </c>
      <c r="I2153" s="1">
        <v>44256</v>
      </c>
      <c r="J2153">
        <v>12</v>
      </c>
      <c r="K2153">
        <v>3</v>
      </c>
      <c r="L2153" s="1">
        <v>43922</v>
      </c>
      <c r="M2153">
        <v>40</v>
      </c>
      <c r="N2153" s="11">
        <f>_xlfn.SWITCH(Sales[[#This Row],[Subscription Type]],"Basic",10,"Premium",10,"Business",25,"Enterprise",27)</f>
        <v>10</v>
      </c>
      <c r="O2153">
        <f>IF(Sales[[#This Row],[Number of Users]]-Sales[[#This Row],[Licenses Bought]]&lt;0,0,Sales[[#This Row],[Number of Users]]-Sales[[#This Row],[Licenses Bought]])</f>
        <v>9</v>
      </c>
      <c r="P2153" s="3">
        <f>IF(Sales[[#This Row],[Sales Month]]=MAX(Sales[Sales Month]),Sales[[#This Row],[Upsell $ Per Non-Paying User]]*Sales[[#This Row],[Non-Paying Users]],0)</f>
        <v>0</v>
      </c>
      <c r="Q2153" t="str">
        <f>_xlfn.IFS(Sales[[#This Row],[Current Upsell $]]=0," ",Sales[[#This Row],[Current Upsell $]]&gt;=400,"High",Sales[[#This Row],[Current Upsell $]]&gt;=100,"Medium",Sales[[#This Row],[Current Upsell $]]&lt;100,"Low")</f>
        <v xml:space="preserve"> </v>
      </c>
      <c r="R2153" t="str">
        <f>IF(Sales[[#This Row],[Current Upsell $]]&gt;0,_xlfn.TEXTJOIN(" ",FALSE,Sales[[#This Row],[Subscription Type]],Sales[[#This Row],[Upsell Priority]],TEXT(Sales[[#This Row],[Current Upsell $]],"$#")),"")</f>
        <v/>
      </c>
    </row>
    <row r="2154" spans="1:18" x14ac:dyDescent="0.25">
      <c r="A2154">
        <v>100014</v>
      </c>
      <c r="B2154" t="s">
        <v>0</v>
      </c>
      <c r="F2154">
        <v>1</v>
      </c>
      <c r="G2154">
        <v>4</v>
      </c>
      <c r="H2154" s="1">
        <v>43891</v>
      </c>
      <c r="I2154" s="1">
        <v>44166</v>
      </c>
      <c r="J2154">
        <v>9</v>
      </c>
      <c r="K2154">
        <v>6</v>
      </c>
      <c r="L2154" s="1">
        <v>43922</v>
      </c>
      <c r="M2154">
        <v>10</v>
      </c>
      <c r="N2154" s="11">
        <f>_xlfn.SWITCH(Sales[[#This Row],[Subscription Type]],"Basic",10,"Premium",10,"Business",25,"Enterprise",27)</f>
        <v>10</v>
      </c>
      <c r="O2154">
        <f>IF(Sales[[#This Row],[Number of Users]]-Sales[[#This Row],[Licenses Bought]]&lt;0,0,Sales[[#This Row],[Number of Users]]-Sales[[#This Row],[Licenses Bought]])</f>
        <v>3</v>
      </c>
      <c r="P2154" s="3">
        <f>IF(Sales[[#This Row],[Sales Month]]=MAX(Sales[Sales Month]),Sales[[#This Row],[Upsell $ Per Non-Paying User]]*Sales[[#This Row],[Non-Paying Users]],0)</f>
        <v>0</v>
      </c>
      <c r="Q2154" t="str">
        <f>_xlfn.IFS(Sales[[#This Row],[Current Upsell $]]=0," ",Sales[[#This Row],[Current Upsell $]]&gt;=400,"High",Sales[[#This Row],[Current Upsell $]]&gt;=100,"Medium",Sales[[#This Row],[Current Upsell $]]&lt;100,"Low")</f>
        <v xml:space="preserve"> </v>
      </c>
      <c r="R2154" t="str">
        <f>IF(Sales[[#This Row],[Current Upsell $]]&gt;0,_xlfn.TEXTJOIN(" ",FALSE,Sales[[#This Row],[Subscription Type]],Sales[[#This Row],[Upsell Priority]],TEXT(Sales[[#This Row],[Current Upsell $]],"$#")),"")</f>
        <v/>
      </c>
    </row>
    <row r="2155" spans="1:18" x14ac:dyDescent="0.25">
      <c r="A2155">
        <v>100015</v>
      </c>
      <c r="B2155" t="s">
        <v>3</v>
      </c>
      <c r="F2155">
        <v>0</v>
      </c>
      <c r="G2155">
        <v>2</v>
      </c>
      <c r="H2155" s="1">
        <v>43891</v>
      </c>
      <c r="I2155" s="1">
        <v>44075</v>
      </c>
      <c r="J2155">
        <v>6</v>
      </c>
      <c r="K2155">
        <v>9</v>
      </c>
      <c r="L2155" s="1">
        <v>43922</v>
      </c>
      <c r="M2155">
        <v>0</v>
      </c>
      <c r="N2155" s="11">
        <f>_xlfn.SWITCH(Sales[[#This Row],[Subscription Type]],"Basic",10,"Premium",10,"Business",25,"Enterprise",27)</f>
        <v>10</v>
      </c>
      <c r="O2155">
        <f>IF(Sales[[#This Row],[Number of Users]]-Sales[[#This Row],[Licenses Bought]]&lt;0,0,Sales[[#This Row],[Number of Users]]-Sales[[#This Row],[Licenses Bought]])</f>
        <v>2</v>
      </c>
      <c r="P2155" s="3">
        <f>IF(Sales[[#This Row],[Sales Month]]=MAX(Sales[Sales Month]),Sales[[#This Row],[Upsell $ Per Non-Paying User]]*Sales[[#This Row],[Non-Paying Users]],0)</f>
        <v>0</v>
      </c>
      <c r="Q2155" t="str">
        <f>_xlfn.IFS(Sales[[#This Row],[Current Upsell $]]=0," ",Sales[[#This Row],[Current Upsell $]]&gt;=400,"High",Sales[[#This Row],[Current Upsell $]]&gt;=100,"Medium",Sales[[#This Row],[Current Upsell $]]&lt;100,"Low")</f>
        <v xml:space="preserve"> </v>
      </c>
      <c r="R2155" t="str">
        <f>IF(Sales[[#This Row],[Current Upsell $]]&gt;0,_xlfn.TEXTJOIN(" ",FALSE,Sales[[#This Row],[Subscription Type]],Sales[[#This Row],[Upsell Priority]],TEXT(Sales[[#This Row],[Current Upsell $]],"$#")),"")</f>
        <v/>
      </c>
    </row>
    <row r="2156" spans="1:18" x14ac:dyDescent="0.25">
      <c r="A2156">
        <v>100016</v>
      </c>
      <c r="B2156" t="s">
        <v>3</v>
      </c>
      <c r="F2156">
        <v>0</v>
      </c>
      <c r="G2156">
        <v>2</v>
      </c>
      <c r="H2156" s="1">
        <v>43891</v>
      </c>
      <c r="I2156" s="1">
        <v>44348</v>
      </c>
      <c r="J2156">
        <v>15</v>
      </c>
      <c r="K2156">
        <v>0</v>
      </c>
      <c r="L2156" s="1">
        <v>43922</v>
      </c>
      <c r="M2156">
        <v>0</v>
      </c>
      <c r="N2156" s="11">
        <f>_xlfn.SWITCH(Sales[[#This Row],[Subscription Type]],"Basic",10,"Premium",10,"Business",25,"Enterprise",27)</f>
        <v>10</v>
      </c>
      <c r="O2156">
        <f>IF(Sales[[#This Row],[Number of Users]]-Sales[[#This Row],[Licenses Bought]]&lt;0,0,Sales[[#This Row],[Number of Users]]-Sales[[#This Row],[Licenses Bought]])</f>
        <v>2</v>
      </c>
      <c r="P2156" s="3">
        <f>IF(Sales[[#This Row],[Sales Month]]=MAX(Sales[Sales Month]),Sales[[#This Row],[Upsell $ Per Non-Paying User]]*Sales[[#This Row],[Non-Paying Users]],0)</f>
        <v>0</v>
      </c>
      <c r="Q2156" t="str">
        <f>_xlfn.IFS(Sales[[#This Row],[Current Upsell $]]=0," ",Sales[[#This Row],[Current Upsell $]]&gt;=400,"High",Sales[[#This Row],[Current Upsell $]]&gt;=100,"Medium",Sales[[#This Row],[Current Upsell $]]&lt;100,"Low")</f>
        <v xml:space="preserve"> </v>
      </c>
      <c r="R2156" t="str">
        <f>IF(Sales[[#This Row],[Current Upsell $]]&gt;0,_xlfn.TEXTJOIN(" ",FALSE,Sales[[#This Row],[Subscription Type]],Sales[[#This Row],[Upsell Priority]],TEXT(Sales[[#This Row],[Current Upsell $]],"$#")),"")</f>
        <v/>
      </c>
    </row>
    <row r="2157" spans="1:18" x14ac:dyDescent="0.25">
      <c r="A2157">
        <v>100017</v>
      </c>
      <c r="B2157" t="s">
        <v>3</v>
      </c>
      <c r="D2157" s="1"/>
      <c r="E2157" s="1"/>
      <c r="F2157">
        <v>0</v>
      </c>
      <c r="G2157">
        <v>88</v>
      </c>
      <c r="H2157" s="1">
        <v>43922</v>
      </c>
      <c r="I2157" s="1">
        <v>44378</v>
      </c>
      <c r="J2157">
        <v>15</v>
      </c>
      <c r="K2157">
        <v>0</v>
      </c>
      <c r="L2157" s="1">
        <v>43922</v>
      </c>
      <c r="M2157">
        <v>0</v>
      </c>
      <c r="N2157" s="11">
        <f>_xlfn.SWITCH(Sales[[#This Row],[Subscription Type]],"Basic",10,"Premium",10,"Business",25,"Enterprise",27)</f>
        <v>10</v>
      </c>
      <c r="O2157">
        <f>IF(Sales[[#This Row],[Number of Users]]-Sales[[#This Row],[Licenses Bought]]&lt;0,0,Sales[[#This Row],[Number of Users]]-Sales[[#This Row],[Licenses Bought]])</f>
        <v>88</v>
      </c>
      <c r="P2157" s="3">
        <f>IF(Sales[[#This Row],[Sales Month]]=MAX(Sales[Sales Month]),Sales[[#This Row],[Upsell $ Per Non-Paying User]]*Sales[[#This Row],[Non-Paying Users]],0)</f>
        <v>0</v>
      </c>
      <c r="Q2157" t="str">
        <f>_xlfn.IFS(Sales[[#This Row],[Current Upsell $]]=0," ",Sales[[#This Row],[Current Upsell $]]&gt;=400,"High",Sales[[#This Row],[Current Upsell $]]&gt;=100,"Medium",Sales[[#This Row],[Current Upsell $]]&lt;100,"Low")</f>
        <v xml:space="preserve"> </v>
      </c>
      <c r="R2157" t="str">
        <f>IF(Sales[[#This Row],[Current Upsell $]]&gt;0,_xlfn.TEXTJOIN(" ",FALSE,Sales[[#This Row],[Subscription Type]],Sales[[#This Row],[Upsell Priority]],TEXT(Sales[[#This Row],[Current Upsell $]],"$#")),"")</f>
        <v/>
      </c>
    </row>
    <row r="2158" spans="1:18" x14ac:dyDescent="0.25">
      <c r="A2158">
        <v>100019</v>
      </c>
      <c r="B2158" t="s">
        <v>3</v>
      </c>
      <c r="D2158" s="1"/>
      <c r="E2158" s="1"/>
      <c r="F2158">
        <v>0</v>
      </c>
      <c r="G2158">
        <v>29</v>
      </c>
      <c r="H2158" s="1">
        <v>43922</v>
      </c>
      <c r="I2158" s="1">
        <v>44378</v>
      </c>
      <c r="J2158">
        <v>15</v>
      </c>
      <c r="K2158">
        <v>0</v>
      </c>
      <c r="L2158" s="1">
        <v>43922</v>
      </c>
      <c r="M2158">
        <v>0</v>
      </c>
      <c r="N2158" s="11">
        <f>_xlfn.SWITCH(Sales[[#This Row],[Subscription Type]],"Basic",10,"Premium",10,"Business",25,"Enterprise",27)</f>
        <v>10</v>
      </c>
      <c r="O2158">
        <f>IF(Sales[[#This Row],[Number of Users]]-Sales[[#This Row],[Licenses Bought]]&lt;0,0,Sales[[#This Row],[Number of Users]]-Sales[[#This Row],[Licenses Bought]])</f>
        <v>29</v>
      </c>
      <c r="P2158" s="3">
        <f>IF(Sales[[#This Row],[Sales Month]]=MAX(Sales[Sales Month]),Sales[[#This Row],[Upsell $ Per Non-Paying User]]*Sales[[#This Row],[Non-Paying Users]],0)</f>
        <v>0</v>
      </c>
      <c r="Q2158" t="str">
        <f>_xlfn.IFS(Sales[[#This Row],[Current Upsell $]]=0," ",Sales[[#This Row],[Current Upsell $]]&gt;=400,"High",Sales[[#This Row],[Current Upsell $]]&gt;=100,"Medium",Sales[[#This Row],[Current Upsell $]]&lt;100,"Low")</f>
        <v xml:space="preserve"> </v>
      </c>
      <c r="R2158" t="str">
        <f>IF(Sales[[#This Row],[Current Upsell $]]&gt;0,_xlfn.TEXTJOIN(" ",FALSE,Sales[[#This Row],[Subscription Type]],Sales[[#This Row],[Upsell Priority]],TEXT(Sales[[#This Row],[Current Upsell $]],"$#")),"")</f>
        <v/>
      </c>
    </row>
    <row r="2159" spans="1:18" x14ac:dyDescent="0.25">
      <c r="A2159">
        <v>100020</v>
      </c>
      <c r="B2159" t="s">
        <v>3</v>
      </c>
      <c r="D2159" s="1"/>
      <c r="E2159" s="1"/>
      <c r="F2159">
        <v>0</v>
      </c>
      <c r="G2159">
        <v>14</v>
      </c>
      <c r="H2159" s="1">
        <v>43922</v>
      </c>
      <c r="I2159" s="1">
        <v>44378</v>
      </c>
      <c r="J2159">
        <v>15</v>
      </c>
      <c r="K2159">
        <v>0</v>
      </c>
      <c r="L2159" s="1">
        <v>43922</v>
      </c>
      <c r="M2159">
        <v>0</v>
      </c>
      <c r="N2159" s="11">
        <f>_xlfn.SWITCH(Sales[[#This Row],[Subscription Type]],"Basic",10,"Premium",10,"Business",25,"Enterprise",27)</f>
        <v>10</v>
      </c>
      <c r="O2159">
        <f>IF(Sales[[#This Row],[Number of Users]]-Sales[[#This Row],[Licenses Bought]]&lt;0,0,Sales[[#This Row],[Number of Users]]-Sales[[#This Row],[Licenses Bought]])</f>
        <v>14</v>
      </c>
      <c r="P2159" s="3">
        <f>IF(Sales[[#This Row],[Sales Month]]=MAX(Sales[Sales Month]),Sales[[#This Row],[Upsell $ Per Non-Paying User]]*Sales[[#This Row],[Non-Paying Users]],0)</f>
        <v>0</v>
      </c>
      <c r="Q2159" t="str">
        <f>_xlfn.IFS(Sales[[#This Row],[Current Upsell $]]=0," ",Sales[[#This Row],[Current Upsell $]]&gt;=400,"High",Sales[[#This Row],[Current Upsell $]]&gt;=100,"Medium",Sales[[#This Row],[Current Upsell $]]&lt;100,"Low")</f>
        <v xml:space="preserve"> </v>
      </c>
      <c r="R2159" t="str">
        <f>IF(Sales[[#This Row],[Current Upsell $]]&gt;0,_xlfn.TEXTJOIN(" ",FALSE,Sales[[#This Row],[Subscription Type]],Sales[[#This Row],[Upsell Priority]],TEXT(Sales[[#This Row],[Current Upsell $]],"$#")),"")</f>
        <v/>
      </c>
    </row>
    <row r="2160" spans="1:18" x14ac:dyDescent="0.25">
      <c r="A2160">
        <v>100021</v>
      </c>
      <c r="B2160" t="s">
        <v>3</v>
      </c>
      <c r="F2160">
        <v>0</v>
      </c>
      <c r="G2160">
        <v>15</v>
      </c>
      <c r="H2160" s="1">
        <v>43922</v>
      </c>
      <c r="I2160" s="1">
        <v>44136</v>
      </c>
      <c r="J2160">
        <v>7</v>
      </c>
      <c r="K2160">
        <v>7</v>
      </c>
      <c r="L2160" s="1">
        <v>43922</v>
      </c>
      <c r="M2160">
        <v>0</v>
      </c>
      <c r="N2160" s="11">
        <f>_xlfn.SWITCH(Sales[[#This Row],[Subscription Type]],"Basic",10,"Premium",10,"Business",25,"Enterprise",27)</f>
        <v>10</v>
      </c>
      <c r="O2160">
        <f>IF(Sales[[#This Row],[Number of Users]]-Sales[[#This Row],[Licenses Bought]]&lt;0,0,Sales[[#This Row],[Number of Users]]-Sales[[#This Row],[Licenses Bought]])</f>
        <v>15</v>
      </c>
      <c r="P2160" s="3">
        <f>IF(Sales[[#This Row],[Sales Month]]=MAX(Sales[Sales Month]),Sales[[#This Row],[Upsell $ Per Non-Paying User]]*Sales[[#This Row],[Non-Paying Users]],0)</f>
        <v>0</v>
      </c>
      <c r="Q2160" t="str">
        <f>_xlfn.IFS(Sales[[#This Row],[Current Upsell $]]=0," ",Sales[[#This Row],[Current Upsell $]]&gt;=400,"High",Sales[[#This Row],[Current Upsell $]]&gt;=100,"Medium",Sales[[#This Row],[Current Upsell $]]&lt;100,"Low")</f>
        <v xml:space="preserve"> </v>
      </c>
      <c r="R2160" t="str">
        <f>IF(Sales[[#This Row],[Current Upsell $]]&gt;0,_xlfn.TEXTJOIN(" ",FALSE,Sales[[#This Row],[Subscription Type]],Sales[[#This Row],[Upsell Priority]],TEXT(Sales[[#This Row],[Current Upsell $]],"$#")),"")</f>
        <v/>
      </c>
    </row>
    <row r="2161" spans="1:18" x14ac:dyDescent="0.25">
      <c r="A2161">
        <v>100022</v>
      </c>
      <c r="B2161" t="s">
        <v>3</v>
      </c>
      <c r="F2161">
        <v>0</v>
      </c>
      <c r="G2161">
        <v>13</v>
      </c>
      <c r="H2161" s="1">
        <v>43922</v>
      </c>
      <c r="I2161" s="1">
        <v>44075</v>
      </c>
      <c r="J2161">
        <v>5</v>
      </c>
      <c r="K2161">
        <v>9</v>
      </c>
      <c r="L2161" s="1">
        <v>43922</v>
      </c>
      <c r="M2161">
        <v>0</v>
      </c>
      <c r="N2161" s="11">
        <f>_xlfn.SWITCH(Sales[[#This Row],[Subscription Type]],"Basic",10,"Premium",10,"Business",25,"Enterprise",27)</f>
        <v>10</v>
      </c>
      <c r="O2161">
        <f>IF(Sales[[#This Row],[Number of Users]]-Sales[[#This Row],[Licenses Bought]]&lt;0,0,Sales[[#This Row],[Number of Users]]-Sales[[#This Row],[Licenses Bought]])</f>
        <v>13</v>
      </c>
      <c r="P2161" s="3">
        <f>IF(Sales[[#This Row],[Sales Month]]=MAX(Sales[Sales Month]),Sales[[#This Row],[Upsell $ Per Non-Paying User]]*Sales[[#This Row],[Non-Paying Users]],0)</f>
        <v>0</v>
      </c>
      <c r="Q2161" t="str">
        <f>_xlfn.IFS(Sales[[#This Row],[Current Upsell $]]=0," ",Sales[[#This Row],[Current Upsell $]]&gt;=400,"High",Sales[[#This Row],[Current Upsell $]]&gt;=100,"Medium",Sales[[#This Row],[Current Upsell $]]&lt;100,"Low")</f>
        <v xml:space="preserve"> </v>
      </c>
      <c r="R2161" t="str">
        <f>IF(Sales[[#This Row],[Current Upsell $]]&gt;0,_xlfn.TEXTJOIN(" ",FALSE,Sales[[#This Row],[Subscription Type]],Sales[[#This Row],[Upsell Priority]],TEXT(Sales[[#This Row],[Current Upsell $]],"$#")),"")</f>
        <v/>
      </c>
    </row>
    <row r="2162" spans="1:18" x14ac:dyDescent="0.25">
      <c r="A2162">
        <v>100023</v>
      </c>
      <c r="B2162" t="s">
        <v>3</v>
      </c>
      <c r="F2162">
        <v>0</v>
      </c>
      <c r="G2162">
        <v>14</v>
      </c>
      <c r="H2162" s="1">
        <v>43922</v>
      </c>
      <c r="I2162" s="1">
        <v>44166</v>
      </c>
      <c r="J2162">
        <v>8</v>
      </c>
      <c r="K2162">
        <v>6</v>
      </c>
      <c r="L2162" s="1">
        <v>43922</v>
      </c>
      <c r="M2162">
        <v>0</v>
      </c>
      <c r="N2162" s="11">
        <f>_xlfn.SWITCH(Sales[[#This Row],[Subscription Type]],"Basic",10,"Premium",10,"Business",25,"Enterprise",27)</f>
        <v>10</v>
      </c>
      <c r="O2162">
        <f>IF(Sales[[#This Row],[Number of Users]]-Sales[[#This Row],[Licenses Bought]]&lt;0,0,Sales[[#This Row],[Number of Users]]-Sales[[#This Row],[Licenses Bought]])</f>
        <v>14</v>
      </c>
      <c r="P2162" s="3">
        <f>IF(Sales[[#This Row],[Sales Month]]=MAX(Sales[Sales Month]),Sales[[#This Row],[Upsell $ Per Non-Paying User]]*Sales[[#This Row],[Non-Paying Users]],0)</f>
        <v>0</v>
      </c>
      <c r="Q2162" t="str">
        <f>_xlfn.IFS(Sales[[#This Row],[Current Upsell $]]=0," ",Sales[[#This Row],[Current Upsell $]]&gt;=400,"High",Sales[[#This Row],[Current Upsell $]]&gt;=100,"Medium",Sales[[#This Row],[Current Upsell $]]&lt;100,"Low")</f>
        <v xml:space="preserve"> </v>
      </c>
      <c r="R2162" t="str">
        <f>IF(Sales[[#This Row],[Current Upsell $]]&gt;0,_xlfn.TEXTJOIN(" ",FALSE,Sales[[#This Row],[Subscription Type]],Sales[[#This Row],[Upsell Priority]],TEXT(Sales[[#This Row],[Current Upsell $]],"$#")),"")</f>
        <v/>
      </c>
    </row>
    <row r="2163" spans="1:18" x14ac:dyDescent="0.25">
      <c r="A2163">
        <v>100024</v>
      </c>
      <c r="B2163" t="s">
        <v>3</v>
      </c>
      <c r="F2163">
        <v>0</v>
      </c>
      <c r="G2163">
        <v>2</v>
      </c>
      <c r="H2163" s="1">
        <v>43922</v>
      </c>
      <c r="I2163" s="1">
        <v>43983</v>
      </c>
      <c r="J2163">
        <v>2</v>
      </c>
      <c r="K2163">
        <v>12</v>
      </c>
      <c r="L2163" s="1">
        <v>43922</v>
      </c>
      <c r="M2163">
        <v>0</v>
      </c>
      <c r="N2163" s="11">
        <f>_xlfn.SWITCH(Sales[[#This Row],[Subscription Type]],"Basic",10,"Premium",10,"Business",25,"Enterprise",27)</f>
        <v>10</v>
      </c>
      <c r="O2163">
        <f>IF(Sales[[#This Row],[Number of Users]]-Sales[[#This Row],[Licenses Bought]]&lt;0,0,Sales[[#This Row],[Number of Users]]-Sales[[#This Row],[Licenses Bought]])</f>
        <v>2</v>
      </c>
      <c r="P2163" s="3">
        <f>IF(Sales[[#This Row],[Sales Month]]=MAX(Sales[Sales Month]),Sales[[#This Row],[Upsell $ Per Non-Paying User]]*Sales[[#This Row],[Non-Paying Users]],0)</f>
        <v>0</v>
      </c>
      <c r="Q2163" t="str">
        <f>_xlfn.IFS(Sales[[#This Row],[Current Upsell $]]=0," ",Sales[[#This Row],[Current Upsell $]]&gt;=400,"High",Sales[[#This Row],[Current Upsell $]]&gt;=100,"Medium",Sales[[#This Row],[Current Upsell $]]&lt;100,"Low")</f>
        <v xml:space="preserve"> </v>
      </c>
      <c r="R2163" t="str">
        <f>IF(Sales[[#This Row],[Current Upsell $]]&gt;0,_xlfn.TEXTJOIN(" ",FALSE,Sales[[#This Row],[Subscription Type]],Sales[[#This Row],[Upsell Priority]],TEXT(Sales[[#This Row],[Current Upsell $]],"$#")),"")</f>
        <v/>
      </c>
    </row>
    <row r="2164" spans="1:18" x14ac:dyDescent="0.25">
      <c r="A2164">
        <v>100025</v>
      </c>
      <c r="B2164" t="s">
        <v>3</v>
      </c>
      <c r="F2164">
        <v>0</v>
      </c>
      <c r="G2164">
        <v>1</v>
      </c>
      <c r="H2164" s="1">
        <v>43922</v>
      </c>
      <c r="I2164" s="1">
        <v>44378</v>
      </c>
      <c r="J2164">
        <v>15</v>
      </c>
      <c r="K2164">
        <v>0</v>
      </c>
      <c r="L2164" s="1">
        <v>43922</v>
      </c>
      <c r="M2164">
        <v>0</v>
      </c>
      <c r="N2164" s="11">
        <f>_xlfn.SWITCH(Sales[[#This Row],[Subscription Type]],"Basic",10,"Premium",10,"Business",25,"Enterprise",27)</f>
        <v>10</v>
      </c>
      <c r="O2164">
        <f>IF(Sales[[#This Row],[Number of Users]]-Sales[[#This Row],[Licenses Bought]]&lt;0,0,Sales[[#This Row],[Number of Users]]-Sales[[#This Row],[Licenses Bought]])</f>
        <v>1</v>
      </c>
      <c r="P2164" s="3">
        <f>IF(Sales[[#This Row],[Sales Month]]=MAX(Sales[Sales Month]),Sales[[#This Row],[Upsell $ Per Non-Paying User]]*Sales[[#This Row],[Non-Paying Users]],0)</f>
        <v>0</v>
      </c>
      <c r="Q2164" t="str">
        <f>_xlfn.IFS(Sales[[#This Row],[Current Upsell $]]=0," ",Sales[[#This Row],[Current Upsell $]]&gt;=400,"High",Sales[[#This Row],[Current Upsell $]]&gt;=100,"Medium",Sales[[#This Row],[Current Upsell $]]&lt;100,"Low")</f>
        <v xml:space="preserve"> </v>
      </c>
      <c r="R2164" t="str">
        <f>IF(Sales[[#This Row],[Current Upsell $]]&gt;0,_xlfn.TEXTJOIN(" ",FALSE,Sales[[#This Row],[Subscription Type]],Sales[[#This Row],[Upsell Priority]],TEXT(Sales[[#This Row],[Current Upsell $]],"$#")),"")</f>
        <v/>
      </c>
    </row>
    <row r="2165" spans="1:18" x14ac:dyDescent="0.25">
      <c r="A2165">
        <v>100018</v>
      </c>
      <c r="B2165" t="s">
        <v>3</v>
      </c>
      <c r="D2165" s="1"/>
      <c r="E2165" s="1"/>
      <c r="F2165">
        <v>0</v>
      </c>
      <c r="G2165">
        <v>62</v>
      </c>
      <c r="H2165" s="1">
        <v>43922</v>
      </c>
      <c r="I2165" s="1">
        <v>44378</v>
      </c>
      <c r="J2165">
        <v>15</v>
      </c>
      <c r="K2165">
        <v>0</v>
      </c>
      <c r="L2165" s="1">
        <v>43922</v>
      </c>
      <c r="M2165">
        <v>0</v>
      </c>
      <c r="N2165" s="11">
        <f>_xlfn.SWITCH(Sales[[#This Row],[Subscription Type]],"Basic",10,"Premium",10,"Business",25,"Enterprise",27)</f>
        <v>10</v>
      </c>
      <c r="O2165">
        <f>IF(Sales[[#This Row],[Number of Users]]-Sales[[#This Row],[Licenses Bought]]&lt;0,0,Sales[[#This Row],[Number of Users]]-Sales[[#This Row],[Licenses Bought]])</f>
        <v>62</v>
      </c>
      <c r="P2165" s="3">
        <f>IF(Sales[[#This Row],[Sales Month]]=MAX(Sales[Sales Month]),Sales[[#This Row],[Upsell $ Per Non-Paying User]]*Sales[[#This Row],[Non-Paying Users]],0)</f>
        <v>0</v>
      </c>
      <c r="Q2165" t="str">
        <f>_xlfn.IFS(Sales[[#This Row],[Current Upsell $]]=0," ",Sales[[#This Row],[Current Upsell $]]&gt;=400,"High",Sales[[#This Row],[Current Upsell $]]&gt;=100,"Medium",Sales[[#This Row],[Current Upsell $]]&lt;100,"Low")</f>
        <v xml:space="preserve"> </v>
      </c>
      <c r="R2165" t="str">
        <f>IF(Sales[[#This Row],[Current Upsell $]]&gt;0,_xlfn.TEXTJOIN(" ",FALSE,Sales[[#This Row],[Subscription Type]],Sales[[#This Row],[Upsell Priority]],TEXT(Sales[[#This Row],[Current Upsell $]],"$#")),"")</f>
        <v/>
      </c>
    </row>
    <row r="2166" spans="1:18" x14ac:dyDescent="0.25">
      <c r="A2166">
        <v>100011</v>
      </c>
      <c r="B2166" t="s">
        <v>1</v>
      </c>
      <c r="D2166" s="1"/>
      <c r="E2166" s="1"/>
      <c r="F2166">
        <v>32</v>
      </c>
      <c r="G2166">
        <v>51</v>
      </c>
      <c r="H2166" s="1">
        <v>43891</v>
      </c>
      <c r="I2166" s="1">
        <v>44378</v>
      </c>
      <c r="J2166">
        <v>16</v>
      </c>
      <c r="K2166">
        <v>0</v>
      </c>
      <c r="L2166" s="1">
        <v>43922</v>
      </c>
      <c r="M2166">
        <v>800</v>
      </c>
      <c r="N2166" s="11">
        <f>_xlfn.SWITCH(Sales[[#This Row],[Subscription Type]],"Basic",10,"Premium",10,"Business",25,"Enterprise",27)</f>
        <v>25</v>
      </c>
      <c r="O2166">
        <f>IF(Sales[[#This Row],[Number of Users]]-Sales[[#This Row],[Licenses Bought]]&lt;0,0,Sales[[#This Row],[Number of Users]]-Sales[[#This Row],[Licenses Bought]])</f>
        <v>19</v>
      </c>
      <c r="P2166" s="3">
        <f>IF(Sales[[#This Row],[Sales Month]]=MAX(Sales[Sales Month]),Sales[[#This Row],[Upsell $ Per Non-Paying User]]*Sales[[#This Row],[Non-Paying Users]],0)</f>
        <v>0</v>
      </c>
      <c r="Q2166" t="str">
        <f>_xlfn.IFS(Sales[[#This Row],[Current Upsell $]]=0," ",Sales[[#This Row],[Current Upsell $]]&gt;=400,"High",Sales[[#This Row],[Current Upsell $]]&gt;=100,"Medium",Sales[[#This Row],[Current Upsell $]]&lt;100,"Low")</f>
        <v xml:space="preserve"> </v>
      </c>
      <c r="R2166" t="str">
        <f>IF(Sales[[#This Row],[Current Upsell $]]&gt;0,_xlfn.TEXTJOIN(" ",FALSE,Sales[[#This Row],[Subscription Type]],Sales[[#This Row],[Upsell Priority]],TEXT(Sales[[#This Row],[Current Upsell $]],"$#")),"")</f>
        <v/>
      </c>
    </row>
    <row r="2167" spans="1:18" x14ac:dyDescent="0.25">
      <c r="A2167">
        <v>100009</v>
      </c>
      <c r="B2167" t="s">
        <v>1</v>
      </c>
      <c r="D2167" s="1"/>
      <c r="E2167" s="1"/>
      <c r="F2167">
        <v>38</v>
      </c>
      <c r="G2167">
        <v>56</v>
      </c>
      <c r="H2167" s="1">
        <v>43862</v>
      </c>
      <c r="I2167" s="1">
        <v>44378</v>
      </c>
      <c r="J2167">
        <v>17</v>
      </c>
      <c r="K2167">
        <v>0</v>
      </c>
      <c r="L2167" s="1">
        <v>43922</v>
      </c>
      <c r="M2167">
        <v>950</v>
      </c>
      <c r="N2167" s="11">
        <f>_xlfn.SWITCH(Sales[[#This Row],[Subscription Type]],"Basic",10,"Premium",10,"Business",25,"Enterprise",27)</f>
        <v>25</v>
      </c>
      <c r="O2167">
        <f>IF(Sales[[#This Row],[Number of Users]]-Sales[[#This Row],[Licenses Bought]]&lt;0,0,Sales[[#This Row],[Number of Users]]-Sales[[#This Row],[Licenses Bought]])</f>
        <v>18</v>
      </c>
      <c r="P2167" s="3">
        <f>IF(Sales[[#This Row],[Sales Month]]=MAX(Sales[Sales Month]),Sales[[#This Row],[Upsell $ Per Non-Paying User]]*Sales[[#This Row],[Non-Paying Users]],0)</f>
        <v>0</v>
      </c>
      <c r="Q2167" t="str">
        <f>_xlfn.IFS(Sales[[#This Row],[Current Upsell $]]=0," ",Sales[[#This Row],[Current Upsell $]]&gt;=400,"High",Sales[[#This Row],[Current Upsell $]]&gt;=100,"Medium",Sales[[#This Row],[Current Upsell $]]&lt;100,"Low")</f>
        <v xml:space="preserve"> </v>
      </c>
      <c r="R2167" t="str">
        <f>IF(Sales[[#This Row],[Current Upsell $]]&gt;0,_xlfn.TEXTJOIN(" ",FALSE,Sales[[#This Row],[Subscription Type]],Sales[[#This Row],[Upsell Priority]],TEXT(Sales[[#This Row],[Current Upsell $]],"$#")),"")</f>
        <v/>
      </c>
    </row>
    <row r="2168" spans="1:18" x14ac:dyDescent="0.25">
      <c r="A2168">
        <v>100001</v>
      </c>
      <c r="B2168" t="s">
        <v>3</v>
      </c>
      <c r="F2168">
        <v>0</v>
      </c>
      <c r="G2168">
        <v>12</v>
      </c>
      <c r="H2168" s="1">
        <v>43647</v>
      </c>
      <c r="I2168" s="1">
        <v>43891</v>
      </c>
      <c r="J2168">
        <v>8</v>
      </c>
      <c r="K2168">
        <v>15</v>
      </c>
      <c r="L2168" s="1">
        <v>43891</v>
      </c>
      <c r="M2168">
        <v>0</v>
      </c>
      <c r="N2168" s="11">
        <f>_xlfn.SWITCH(Sales[[#This Row],[Subscription Type]],"Basic",10,"Premium",10,"Business",25,"Enterprise",27)</f>
        <v>10</v>
      </c>
      <c r="O2168">
        <f>IF(Sales[[#This Row],[Number of Users]]-Sales[[#This Row],[Licenses Bought]]&lt;0,0,Sales[[#This Row],[Number of Users]]-Sales[[#This Row],[Licenses Bought]])</f>
        <v>12</v>
      </c>
      <c r="P2168" s="3">
        <f>IF(Sales[[#This Row],[Sales Month]]=MAX(Sales[Sales Month]),Sales[[#This Row],[Upsell $ Per Non-Paying User]]*Sales[[#This Row],[Non-Paying Users]],0)</f>
        <v>0</v>
      </c>
      <c r="Q2168" t="str">
        <f>_xlfn.IFS(Sales[[#This Row],[Current Upsell $]]=0," ",Sales[[#This Row],[Current Upsell $]]&gt;=400,"High",Sales[[#This Row],[Current Upsell $]]&gt;=100,"Medium",Sales[[#This Row],[Current Upsell $]]&lt;100,"Low")</f>
        <v xml:space="preserve"> </v>
      </c>
      <c r="R2168" t="str">
        <f>IF(Sales[[#This Row],[Current Upsell $]]&gt;0,_xlfn.TEXTJOIN(" ",FALSE,Sales[[#This Row],[Subscription Type]],Sales[[#This Row],[Upsell Priority]],TEXT(Sales[[#This Row],[Current Upsell $]],"$#")),"")</f>
        <v/>
      </c>
    </row>
    <row r="2169" spans="1:18" x14ac:dyDescent="0.25">
      <c r="A2169">
        <v>100002</v>
      </c>
      <c r="B2169" t="s">
        <v>3</v>
      </c>
      <c r="F2169">
        <v>0</v>
      </c>
      <c r="G2169">
        <v>2</v>
      </c>
      <c r="H2169" s="1">
        <v>43647</v>
      </c>
      <c r="I2169" s="1">
        <v>44287</v>
      </c>
      <c r="J2169">
        <v>21</v>
      </c>
      <c r="K2169">
        <v>2</v>
      </c>
      <c r="L2169" s="1">
        <v>43891</v>
      </c>
      <c r="M2169">
        <v>0</v>
      </c>
      <c r="N2169" s="11">
        <f>_xlfn.SWITCH(Sales[[#This Row],[Subscription Type]],"Basic",10,"Premium",10,"Business",25,"Enterprise",27)</f>
        <v>10</v>
      </c>
      <c r="O2169">
        <f>IF(Sales[[#This Row],[Number of Users]]-Sales[[#This Row],[Licenses Bought]]&lt;0,0,Sales[[#This Row],[Number of Users]]-Sales[[#This Row],[Licenses Bought]])</f>
        <v>2</v>
      </c>
      <c r="P2169" s="3">
        <f>IF(Sales[[#This Row],[Sales Month]]=MAX(Sales[Sales Month]),Sales[[#This Row],[Upsell $ Per Non-Paying User]]*Sales[[#This Row],[Non-Paying Users]],0)</f>
        <v>0</v>
      </c>
      <c r="Q2169" t="str">
        <f>_xlfn.IFS(Sales[[#This Row],[Current Upsell $]]=0," ",Sales[[#This Row],[Current Upsell $]]&gt;=400,"High",Sales[[#This Row],[Current Upsell $]]&gt;=100,"Medium",Sales[[#This Row],[Current Upsell $]]&lt;100,"Low")</f>
        <v xml:space="preserve"> </v>
      </c>
      <c r="R2169" t="str">
        <f>IF(Sales[[#This Row],[Current Upsell $]]&gt;0,_xlfn.TEXTJOIN(" ",FALSE,Sales[[#This Row],[Subscription Type]],Sales[[#This Row],[Upsell Priority]],TEXT(Sales[[#This Row],[Current Upsell $]],"$#")),"")</f>
        <v/>
      </c>
    </row>
    <row r="2170" spans="1:18" x14ac:dyDescent="0.25">
      <c r="A2170">
        <v>100003</v>
      </c>
      <c r="B2170" t="s">
        <v>0</v>
      </c>
      <c r="F2170">
        <v>4</v>
      </c>
      <c r="G2170">
        <v>6</v>
      </c>
      <c r="H2170" s="1">
        <v>43709</v>
      </c>
      <c r="I2170" s="1">
        <v>43922</v>
      </c>
      <c r="J2170">
        <v>7</v>
      </c>
      <c r="K2170">
        <v>14</v>
      </c>
      <c r="L2170" s="1">
        <v>43891</v>
      </c>
      <c r="M2170">
        <v>40</v>
      </c>
      <c r="N2170" s="11">
        <f>_xlfn.SWITCH(Sales[[#This Row],[Subscription Type]],"Basic",10,"Premium",10,"Business",25,"Enterprise",27)</f>
        <v>10</v>
      </c>
      <c r="O2170">
        <f>IF(Sales[[#This Row],[Number of Users]]-Sales[[#This Row],[Licenses Bought]]&lt;0,0,Sales[[#This Row],[Number of Users]]-Sales[[#This Row],[Licenses Bought]])</f>
        <v>2</v>
      </c>
      <c r="P2170" s="3">
        <f>IF(Sales[[#This Row],[Sales Month]]=MAX(Sales[Sales Month]),Sales[[#This Row],[Upsell $ Per Non-Paying User]]*Sales[[#This Row],[Non-Paying Users]],0)</f>
        <v>0</v>
      </c>
      <c r="Q2170" t="str">
        <f>_xlfn.IFS(Sales[[#This Row],[Current Upsell $]]=0," ",Sales[[#This Row],[Current Upsell $]]&gt;=400,"High",Sales[[#This Row],[Current Upsell $]]&gt;=100,"Medium",Sales[[#This Row],[Current Upsell $]]&lt;100,"Low")</f>
        <v xml:space="preserve"> </v>
      </c>
      <c r="R2170" t="str">
        <f>IF(Sales[[#This Row],[Current Upsell $]]&gt;0,_xlfn.TEXTJOIN(" ",FALSE,Sales[[#This Row],[Subscription Type]],Sales[[#This Row],[Upsell Priority]],TEXT(Sales[[#This Row],[Current Upsell $]],"$#")),"")</f>
        <v/>
      </c>
    </row>
    <row r="2171" spans="1:18" x14ac:dyDescent="0.25">
      <c r="A2171">
        <v>100004</v>
      </c>
      <c r="B2171" t="s">
        <v>3</v>
      </c>
      <c r="F2171">
        <v>0</v>
      </c>
      <c r="G2171">
        <v>9</v>
      </c>
      <c r="H2171" s="1">
        <v>43770</v>
      </c>
      <c r="I2171" s="1">
        <v>44075</v>
      </c>
      <c r="J2171">
        <v>10</v>
      </c>
      <c r="K2171">
        <v>9</v>
      </c>
      <c r="L2171" s="1">
        <v>43891</v>
      </c>
      <c r="M2171">
        <v>0</v>
      </c>
      <c r="N2171" s="11">
        <f>_xlfn.SWITCH(Sales[[#This Row],[Subscription Type]],"Basic",10,"Premium",10,"Business",25,"Enterprise",27)</f>
        <v>10</v>
      </c>
      <c r="O2171">
        <f>IF(Sales[[#This Row],[Number of Users]]-Sales[[#This Row],[Licenses Bought]]&lt;0,0,Sales[[#This Row],[Number of Users]]-Sales[[#This Row],[Licenses Bought]])</f>
        <v>9</v>
      </c>
      <c r="P2171" s="3">
        <f>IF(Sales[[#This Row],[Sales Month]]=MAX(Sales[Sales Month]),Sales[[#This Row],[Upsell $ Per Non-Paying User]]*Sales[[#This Row],[Non-Paying Users]],0)</f>
        <v>0</v>
      </c>
      <c r="Q2171" t="str">
        <f>_xlfn.IFS(Sales[[#This Row],[Current Upsell $]]=0," ",Sales[[#This Row],[Current Upsell $]]&gt;=400,"High",Sales[[#This Row],[Current Upsell $]]&gt;=100,"Medium",Sales[[#This Row],[Current Upsell $]]&lt;100,"Low")</f>
        <v xml:space="preserve"> </v>
      </c>
      <c r="R2171" t="str">
        <f>IF(Sales[[#This Row],[Current Upsell $]]&gt;0,_xlfn.TEXTJOIN(" ",FALSE,Sales[[#This Row],[Subscription Type]],Sales[[#This Row],[Upsell Priority]],TEXT(Sales[[#This Row],[Current Upsell $]],"$#")),"")</f>
        <v/>
      </c>
    </row>
    <row r="2172" spans="1:18" x14ac:dyDescent="0.25">
      <c r="A2172">
        <v>100006</v>
      </c>
      <c r="B2172" t="s">
        <v>0</v>
      </c>
      <c r="F2172">
        <v>5</v>
      </c>
      <c r="G2172">
        <v>7</v>
      </c>
      <c r="H2172" s="1">
        <v>43800</v>
      </c>
      <c r="I2172" s="1">
        <v>44287</v>
      </c>
      <c r="J2172">
        <v>16</v>
      </c>
      <c r="K2172">
        <v>2</v>
      </c>
      <c r="L2172" s="1">
        <v>43891</v>
      </c>
      <c r="M2172">
        <v>50</v>
      </c>
      <c r="N2172" s="11">
        <f>_xlfn.SWITCH(Sales[[#This Row],[Subscription Type]],"Basic",10,"Premium",10,"Business",25,"Enterprise",27)</f>
        <v>10</v>
      </c>
      <c r="O2172">
        <f>IF(Sales[[#This Row],[Number of Users]]-Sales[[#This Row],[Licenses Bought]]&lt;0,0,Sales[[#This Row],[Number of Users]]-Sales[[#This Row],[Licenses Bought]])</f>
        <v>2</v>
      </c>
      <c r="P2172" s="3">
        <f>IF(Sales[[#This Row],[Sales Month]]=MAX(Sales[Sales Month]),Sales[[#This Row],[Upsell $ Per Non-Paying User]]*Sales[[#This Row],[Non-Paying Users]],0)</f>
        <v>0</v>
      </c>
      <c r="Q2172" t="str">
        <f>_xlfn.IFS(Sales[[#This Row],[Current Upsell $]]=0," ",Sales[[#This Row],[Current Upsell $]]&gt;=400,"High",Sales[[#This Row],[Current Upsell $]]&gt;=100,"Medium",Sales[[#This Row],[Current Upsell $]]&lt;100,"Low")</f>
        <v xml:space="preserve"> </v>
      </c>
      <c r="R2172" t="str">
        <f>IF(Sales[[#This Row],[Current Upsell $]]&gt;0,_xlfn.TEXTJOIN(" ",FALSE,Sales[[#This Row],[Subscription Type]],Sales[[#This Row],[Upsell Priority]],TEXT(Sales[[#This Row],[Current Upsell $]],"$#")),"")</f>
        <v/>
      </c>
    </row>
    <row r="2173" spans="1:18" x14ac:dyDescent="0.25">
      <c r="A2173">
        <v>100009</v>
      </c>
      <c r="B2173" t="s">
        <v>1</v>
      </c>
      <c r="D2173" s="1"/>
      <c r="E2173" s="1"/>
      <c r="F2173">
        <v>15</v>
      </c>
      <c r="G2173">
        <v>63</v>
      </c>
      <c r="H2173" s="1">
        <v>43862</v>
      </c>
      <c r="I2173" s="1">
        <v>44378</v>
      </c>
      <c r="J2173">
        <v>17</v>
      </c>
      <c r="K2173">
        <v>0</v>
      </c>
      <c r="L2173" s="1">
        <v>43891</v>
      </c>
      <c r="M2173">
        <v>375</v>
      </c>
      <c r="N2173" s="11">
        <f>_xlfn.SWITCH(Sales[[#This Row],[Subscription Type]],"Basic",10,"Premium",10,"Business",25,"Enterprise",27)</f>
        <v>25</v>
      </c>
      <c r="O2173">
        <f>IF(Sales[[#This Row],[Number of Users]]-Sales[[#This Row],[Licenses Bought]]&lt;0,0,Sales[[#This Row],[Number of Users]]-Sales[[#This Row],[Licenses Bought]])</f>
        <v>48</v>
      </c>
      <c r="P2173" s="3">
        <f>IF(Sales[[#This Row],[Sales Month]]=MAX(Sales[Sales Month]),Sales[[#This Row],[Upsell $ Per Non-Paying User]]*Sales[[#This Row],[Non-Paying Users]],0)</f>
        <v>0</v>
      </c>
      <c r="Q2173" t="str">
        <f>_xlfn.IFS(Sales[[#This Row],[Current Upsell $]]=0," ",Sales[[#This Row],[Current Upsell $]]&gt;=400,"High",Sales[[#This Row],[Current Upsell $]]&gt;=100,"Medium",Sales[[#This Row],[Current Upsell $]]&lt;100,"Low")</f>
        <v xml:space="preserve"> </v>
      </c>
      <c r="R2173" t="str">
        <f>IF(Sales[[#This Row],[Current Upsell $]]&gt;0,_xlfn.TEXTJOIN(" ",FALSE,Sales[[#This Row],[Subscription Type]],Sales[[#This Row],[Upsell Priority]],TEXT(Sales[[#This Row],[Current Upsell $]],"$#")),"")</f>
        <v/>
      </c>
    </row>
    <row r="2174" spans="1:18" x14ac:dyDescent="0.25">
      <c r="A2174">
        <v>100008</v>
      </c>
      <c r="B2174" t="s">
        <v>0</v>
      </c>
      <c r="D2174" s="1"/>
      <c r="E2174" s="1"/>
      <c r="F2174">
        <v>1</v>
      </c>
      <c r="G2174">
        <v>2</v>
      </c>
      <c r="H2174" s="1">
        <v>43831</v>
      </c>
      <c r="I2174" s="1">
        <v>44378</v>
      </c>
      <c r="J2174">
        <v>18</v>
      </c>
      <c r="K2174">
        <v>0</v>
      </c>
      <c r="L2174" s="1">
        <v>43891</v>
      </c>
      <c r="M2174">
        <v>10</v>
      </c>
      <c r="N2174" s="11">
        <f>_xlfn.SWITCH(Sales[[#This Row],[Subscription Type]],"Basic",10,"Premium",10,"Business",25,"Enterprise",27)</f>
        <v>10</v>
      </c>
      <c r="O2174">
        <f>IF(Sales[[#This Row],[Number of Users]]-Sales[[#This Row],[Licenses Bought]]&lt;0,0,Sales[[#This Row],[Number of Users]]-Sales[[#This Row],[Licenses Bought]])</f>
        <v>1</v>
      </c>
      <c r="P2174" s="3">
        <f>IF(Sales[[#This Row],[Sales Month]]=MAX(Sales[Sales Month]),Sales[[#This Row],[Upsell $ Per Non-Paying User]]*Sales[[#This Row],[Non-Paying Users]],0)</f>
        <v>0</v>
      </c>
      <c r="Q2174" t="str">
        <f>_xlfn.IFS(Sales[[#This Row],[Current Upsell $]]=0," ",Sales[[#This Row],[Current Upsell $]]&gt;=400,"High",Sales[[#This Row],[Current Upsell $]]&gt;=100,"Medium",Sales[[#This Row],[Current Upsell $]]&lt;100,"Low")</f>
        <v xml:space="preserve"> </v>
      </c>
      <c r="R2174" t="str">
        <f>IF(Sales[[#This Row],[Current Upsell $]]&gt;0,_xlfn.TEXTJOIN(" ",FALSE,Sales[[#This Row],[Subscription Type]],Sales[[#This Row],[Upsell Priority]],TEXT(Sales[[#This Row],[Current Upsell $]],"$#")),"")</f>
        <v/>
      </c>
    </row>
    <row r="2175" spans="1:18" x14ac:dyDescent="0.25">
      <c r="A2175">
        <v>100007</v>
      </c>
      <c r="B2175" t="s">
        <v>2</v>
      </c>
      <c r="C2175">
        <v>12</v>
      </c>
      <c r="D2175" s="1">
        <v>44378</v>
      </c>
      <c r="E2175" s="1">
        <v>44742</v>
      </c>
      <c r="F2175">
        <v>600</v>
      </c>
      <c r="G2175">
        <v>639</v>
      </c>
      <c r="H2175" s="1">
        <v>43831</v>
      </c>
      <c r="I2175" s="1">
        <v>44378</v>
      </c>
      <c r="J2175">
        <v>18</v>
      </c>
      <c r="K2175">
        <v>0</v>
      </c>
      <c r="L2175" s="1">
        <v>43891</v>
      </c>
      <c r="M2175">
        <v>10110</v>
      </c>
      <c r="N2175" s="11">
        <f>_xlfn.SWITCH(Sales[[#This Row],[Subscription Type]],"Basic",10,"Premium",10,"Business",25,"Enterprise",27)</f>
        <v>27</v>
      </c>
      <c r="O2175">
        <f>IF(Sales[[#This Row],[Number of Users]]-Sales[[#This Row],[Licenses Bought]]&lt;0,0,Sales[[#This Row],[Number of Users]]-Sales[[#This Row],[Licenses Bought]])</f>
        <v>39</v>
      </c>
      <c r="P2175" s="3">
        <f>IF(Sales[[#This Row],[Sales Month]]=MAX(Sales[Sales Month]),Sales[[#This Row],[Upsell $ Per Non-Paying User]]*Sales[[#This Row],[Non-Paying Users]],0)</f>
        <v>0</v>
      </c>
      <c r="Q2175" t="str">
        <f>_xlfn.IFS(Sales[[#This Row],[Current Upsell $]]=0," ",Sales[[#This Row],[Current Upsell $]]&gt;=400,"High",Sales[[#This Row],[Current Upsell $]]&gt;=100,"Medium",Sales[[#This Row],[Current Upsell $]]&lt;100,"Low")</f>
        <v xml:space="preserve"> </v>
      </c>
      <c r="R2175" t="str">
        <f>IF(Sales[[#This Row],[Current Upsell $]]&gt;0,_xlfn.TEXTJOIN(" ",FALSE,Sales[[#This Row],[Subscription Type]],Sales[[#This Row],[Upsell Priority]],TEXT(Sales[[#This Row],[Current Upsell $]],"$#")),"")</f>
        <v/>
      </c>
    </row>
    <row r="2176" spans="1:18" x14ac:dyDescent="0.25">
      <c r="A2176">
        <v>100010</v>
      </c>
      <c r="B2176" t="s">
        <v>3</v>
      </c>
      <c r="F2176">
        <v>0</v>
      </c>
      <c r="G2176">
        <v>2</v>
      </c>
      <c r="H2176" s="1">
        <v>43862</v>
      </c>
      <c r="I2176" s="1">
        <v>44075</v>
      </c>
      <c r="J2176">
        <v>7</v>
      </c>
      <c r="K2176">
        <v>9</v>
      </c>
      <c r="L2176" s="1">
        <v>43891</v>
      </c>
      <c r="M2176">
        <v>0</v>
      </c>
      <c r="N2176" s="11">
        <f>_xlfn.SWITCH(Sales[[#This Row],[Subscription Type]],"Basic",10,"Premium",10,"Business",25,"Enterprise",27)</f>
        <v>10</v>
      </c>
      <c r="O2176">
        <f>IF(Sales[[#This Row],[Number of Users]]-Sales[[#This Row],[Licenses Bought]]&lt;0,0,Sales[[#This Row],[Number of Users]]-Sales[[#This Row],[Licenses Bought]])</f>
        <v>2</v>
      </c>
      <c r="P2176" s="3">
        <f>IF(Sales[[#This Row],[Sales Month]]=MAX(Sales[Sales Month]),Sales[[#This Row],[Upsell $ Per Non-Paying User]]*Sales[[#This Row],[Non-Paying Users]],0)</f>
        <v>0</v>
      </c>
      <c r="Q2176" t="str">
        <f>_xlfn.IFS(Sales[[#This Row],[Current Upsell $]]=0," ",Sales[[#This Row],[Current Upsell $]]&gt;=400,"High",Sales[[#This Row],[Current Upsell $]]&gt;=100,"Medium",Sales[[#This Row],[Current Upsell $]]&lt;100,"Low")</f>
        <v xml:space="preserve"> </v>
      </c>
      <c r="R2176" t="str">
        <f>IF(Sales[[#This Row],[Current Upsell $]]&gt;0,_xlfn.TEXTJOIN(" ",FALSE,Sales[[#This Row],[Subscription Type]],Sales[[#This Row],[Upsell Priority]],TEXT(Sales[[#This Row],[Current Upsell $]],"$#")),"")</f>
        <v/>
      </c>
    </row>
    <row r="2177" spans="1:18" x14ac:dyDescent="0.25">
      <c r="A2177">
        <v>100013</v>
      </c>
      <c r="B2177" t="s">
        <v>3</v>
      </c>
      <c r="F2177">
        <v>0</v>
      </c>
      <c r="G2177">
        <v>13</v>
      </c>
      <c r="H2177" s="1">
        <v>43891</v>
      </c>
      <c r="I2177" s="1">
        <v>44256</v>
      </c>
      <c r="J2177">
        <v>12</v>
      </c>
      <c r="K2177">
        <v>3</v>
      </c>
      <c r="L2177" s="1">
        <v>43891</v>
      </c>
      <c r="M2177">
        <v>0</v>
      </c>
      <c r="N2177" s="11">
        <f>_xlfn.SWITCH(Sales[[#This Row],[Subscription Type]],"Basic",10,"Premium",10,"Business",25,"Enterprise",27)</f>
        <v>10</v>
      </c>
      <c r="O2177">
        <f>IF(Sales[[#This Row],[Number of Users]]-Sales[[#This Row],[Licenses Bought]]&lt;0,0,Sales[[#This Row],[Number of Users]]-Sales[[#This Row],[Licenses Bought]])</f>
        <v>13</v>
      </c>
      <c r="P2177" s="3">
        <f>IF(Sales[[#This Row],[Sales Month]]=MAX(Sales[Sales Month]),Sales[[#This Row],[Upsell $ Per Non-Paying User]]*Sales[[#This Row],[Non-Paying Users]],0)</f>
        <v>0</v>
      </c>
      <c r="Q2177" t="str">
        <f>_xlfn.IFS(Sales[[#This Row],[Current Upsell $]]=0," ",Sales[[#This Row],[Current Upsell $]]&gt;=400,"High",Sales[[#This Row],[Current Upsell $]]&gt;=100,"Medium",Sales[[#This Row],[Current Upsell $]]&lt;100,"Low")</f>
        <v xml:space="preserve"> </v>
      </c>
      <c r="R2177" t="str">
        <f>IF(Sales[[#This Row],[Current Upsell $]]&gt;0,_xlfn.TEXTJOIN(" ",FALSE,Sales[[#This Row],[Subscription Type]],Sales[[#This Row],[Upsell Priority]],TEXT(Sales[[#This Row],[Current Upsell $]],"$#")),"")</f>
        <v/>
      </c>
    </row>
    <row r="2178" spans="1:18" x14ac:dyDescent="0.25">
      <c r="A2178">
        <v>100014</v>
      </c>
      <c r="B2178" t="s">
        <v>3</v>
      </c>
      <c r="F2178">
        <v>0</v>
      </c>
      <c r="G2178">
        <v>4</v>
      </c>
      <c r="H2178" s="1">
        <v>43891</v>
      </c>
      <c r="I2178" s="1">
        <v>44166</v>
      </c>
      <c r="J2178">
        <v>9</v>
      </c>
      <c r="K2178">
        <v>6</v>
      </c>
      <c r="L2178" s="1">
        <v>43891</v>
      </c>
      <c r="M2178">
        <v>0</v>
      </c>
      <c r="N2178" s="11">
        <f>_xlfn.SWITCH(Sales[[#This Row],[Subscription Type]],"Basic",10,"Premium",10,"Business",25,"Enterprise",27)</f>
        <v>10</v>
      </c>
      <c r="O2178">
        <f>IF(Sales[[#This Row],[Number of Users]]-Sales[[#This Row],[Licenses Bought]]&lt;0,0,Sales[[#This Row],[Number of Users]]-Sales[[#This Row],[Licenses Bought]])</f>
        <v>4</v>
      </c>
      <c r="P2178" s="3">
        <f>IF(Sales[[#This Row],[Sales Month]]=MAX(Sales[Sales Month]),Sales[[#This Row],[Upsell $ Per Non-Paying User]]*Sales[[#This Row],[Non-Paying Users]],0)</f>
        <v>0</v>
      </c>
      <c r="Q2178" t="str">
        <f>_xlfn.IFS(Sales[[#This Row],[Current Upsell $]]=0," ",Sales[[#This Row],[Current Upsell $]]&gt;=400,"High",Sales[[#This Row],[Current Upsell $]]&gt;=100,"Medium",Sales[[#This Row],[Current Upsell $]]&lt;100,"Low")</f>
        <v xml:space="preserve"> </v>
      </c>
      <c r="R2178" t="str">
        <f>IF(Sales[[#This Row],[Current Upsell $]]&gt;0,_xlfn.TEXTJOIN(" ",FALSE,Sales[[#This Row],[Subscription Type]],Sales[[#This Row],[Upsell Priority]],TEXT(Sales[[#This Row],[Current Upsell $]],"$#")),"")</f>
        <v/>
      </c>
    </row>
    <row r="2179" spans="1:18" x14ac:dyDescent="0.25">
      <c r="A2179">
        <v>100015</v>
      </c>
      <c r="B2179" t="s">
        <v>3</v>
      </c>
      <c r="F2179">
        <v>0</v>
      </c>
      <c r="G2179">
        <v>2</v>
      </c>
      <c r="H2179" s="1">
        <v>43891</v>
      </c>
      <c r="I2179" s="1">
        <v>44075</v>
      </c>
      <c r="J2179">
        <v>6</v>
      </c>
      <c r="K2179">
        <v>9</v>
      </c>
      <c r="L2179" s="1">
        <v>43891</v>
      </c>
      <c r="M2179">
        <v>0</v>
      </c>
      <c r="N2179" s="11">
        <f>_xlfn.SWITCH(Sales[[#This Row],[Subscription Type]],"Basic",10,"Premium",10,"Business",25,"Enterprise",27)</f>
        <v>10</v>
      </c>
      <c r="O2179">
        <f>IF(Sales[[#This Row],[Number of Users]]-Sales[[#This Row],[Licenses Bought]]&lt;0,0,Sales[[#This Row],[Number of Users]]-Sales[[#This Row],[Licenses Bought]])</f>
        <v>2</v>
      </c>
      <c r="P2179" s="3">
        <f>IF(Sales[[#This Row],[Sales Month]]=MAX(Sales[Sales Month]),Sales[[#This Row],[Upsell $ Per Non-Paying User]]*Sales[[#This Row],[Non-Paying Users]],0)</f>
        <v>0</v>
      </c>
      <c r="Q2179" t="str">
        <f>_xlfn.IFS(Sales[[#This Row],[Current Upsell $]]=0," ",Sales[[#This Row],[Current Upsell $]]&gt;=400,"High",Sales[[#This Row],[Current Upsell $]]&gt;=100,"Medium",Sales[[#This Row],[Current Upsell $]]&lt;100,"Low")</f>
        <v xml:space="preserve"> </v>
      </c>
      <c r="R2179" t="str">
        <f>IF(Sales[[#This Row],[Current Upsell $]]&gt;0,_xlfn.TEXTJOIN(" ",FALSE,Sales[[#This Row],[Subscription Type]],Sales[[#This Row],[Upsell Priority]],TEXT(Sales[[#This Row],[Current Upsell $]],"$#")),"")</f>
        <v/>
      </c>
    </row>
    <row r="2180" spans="1:18" x14ac:dyDescent="0.25">
      <c r="A2180">
        <v>100016</v>
      </c>
      <c r="B2180" t="s">
        <v>3</v>
      </c>
      <c r="F2180">
        <v>0</v>
      </c>
      <c r="G2180">
        <v>1</v>
      </c>
      <c r="H2180" s="1">
        <v>43891</v>
      </c>
      <c r="I2180" s="1">
        <v>44348</v>
      </c>
      <c r="J2180">
        <v>15</v>
      </c>
      <c r="K2180">
        <v>0</v>
      </c>
      <c r="L2180" s="1">
        <v>43891</v>
      </c>
      <c r="M2180">
        <v>0</v>
      </c>
      <c r="N2180" s="11">
        <f>_xlfn.SWITCH(Sales[[#This Row],[Subscription Type]],"Basic",10,"Premium",10,"Business",25,"Enterprise",27)</f>
        <v>10</v>
      </c>
      <c r="O2180">
        <f>IF(Sales[[#This Row],[Number of Users]]-Sales[[#This Row],[Licenses Bought]]&lt;0,0,Sales[[#This Row],[Number of Users]]-Sales[[#This Row],[Licenses Bought]])</f>
        <v>1</v>
      </c>
      <c r="P2180" s="3">
        <f>IF(Sales[[#This Row],[Sales Month]]=MAX(Sales[Sales Month]),Sales[[#This Row],[Upsell $ Per Non-Paying User]]*Sales[[#This Row],[Non-Paying Users]],0)</f>
        <v>0</v>
      </c>
      <c r="Q2180" t="str">
        <f>_xlfn.IFS(Sales[[#This Row],[Current Upsell $]]=0," ",Sales[[#This Row],[Current Upsell $]]&gt;=400,"High",Sales[[#This Row],[Current Upsell $]]&gt;=100,"Medium",Sales[[#This Row],[Current Upsell $]]&lt;100,"Low")</f>
        <v xml:space="preserve"> </v>
      </c>
      <c r="R2180" t="str">
        <f>IF(Sales[[#This Row],[Current Upsell $]]&gt;0,_xlfn.TEXTJOIN(" ",FALSE,Sales[[#This Row],[Subscription Type]],Sales[[#This Row],[Upsell Priority]],TEXT(Sales[[#This Row],[Current Upsell $]],"$#")),"")</f>
        <v/>
      </c>
    </row>
    <row r="2181" spans="1:18" x14ac:dyDescent="0.25">
      <c r="A2181">
        <v>100005</v>
      </c>
      <c r="B2181" t="s">
        <v>1</v>
      </c>
      <c r="D2181" s="1"/>
      <c r="E2181" s="1"/>
      <c r="F2181">
        <v>29</v>
      </c>
      <c r="G2181">
        <v>47</v>
      </c>
      <c r="H2181" s="1">
        <v>43800</v>
      </c>
      <c r="I2181" s="1">
        <v>44378</v>
      </c>
      <c r="J2181">
        <v>19</v>
      </c>
      <c r="K2181">
        <v>0</v>
      </c>
      <c r="L2181" s="1">
        <v>43891</v>
      </c>
      <c r="M2181">
        <v>725</v>
      </c>
      <c r="N2181" s="11">
        <f>_xlfn.SWITCH(Sales[[#This Row],[Subscription Type]],"Basic",10,"Premium",10,"Business",25,"Enterprise",27)</f>
        <v>25</v>
      </c>
      <c r="O2181">
        <f>IF(Sales[[#This Row],[Number of Users]]-Sales[[#This Row],[Licenses Bought]]&lt;0,0,Sales[[#This Row],[Number of Users]]-Sales[[#This Row],[Licenses Bought]])</f>
        <v>18</v>
      </c>
      <c r="P2181" s="3">
        <f>IF(Sales[[#This Row],[Sales Month]]=MAX(Sales[Sales Month]),Sales[[#This Row],[Upsell $ Per Non-Paying User]]*Sales[[#This Row],[Non-Paying Users]],0)</f>
        <v>0</v>
      </c>
      <c r="Q2181" t="str">
        <f>_xlfn.IFS(Sales[[#This Row],[Current Upsell $]]=0," ",Sales[[#This Row],[Current Upsell $]]&gt;=400,"High",Sales[[#This Row],[Current Upsell $]]&gt;=100,"Medium",Sales[[#This Row],[Current Upsell $]]&lt;100,"Low")</f>
        <v xml:space="preserve"> </v>
      </c>
      <c r="R2181" t="str">
        <f>IF(Sales[[#This Row],[Current Upsell $]]&gt;0,_xlfn.TEXTJOIN(" ",FALSE,Sales[[#This Row],[Subscription Type]],Sales[[#This Row],[Upsell Priority]],TEXT(Sales[[#This Row],[Current Upsell $]],"$#")),"")</f>
        <v/>
      </c>
    </row>
    <row r="2182" spans="1:18" x14ac:dyDescent="0.25">
      <c r="A2182">
        <v>100011</v>
      </c>
      <c r="B2182" t="s">
        <v>3</v>
      </c>
      <c r="D2182" s="1"/>
      <c r="E2182" s="1"/>
      <c r="F2182">
        <v>0</v>
      </c>
      <c r="G2182">
        <v>42</v>
      </c>
      <c r="H2182" s="1">
        <v>43891</v>
      </c>
      <c r="I2182" s="1">
        <v>44378</v>
      </c>
      <c r="J2182">
        <v>16</v>
      </c>
      <c r="K2182">
        <v>0</v>
      </c>
      <c r="L2182" s="1">
        <v>43891</v>
      </c>
      <c r="M2182">
        <v>0</v>
      </c>
      <c r="N2182" s="11">
        <f>_xlfn.SWITCH(Sales[[#This Row],[Subscription Type]],"Basic",10,"Premium",10,"Business",25,"Enterprise",27)</f>
        <v>10</v>
      </c>
      <c r="O2182">
        <f>IF(Sales[[#This Row],[Number of Users]]-Sales[[#This Row],[Licenses Bought]]&lt;0,0,Sales[[#This Row],[Number of Users]]-Sales[[#This Row],[Licenses Bought]])</f>
        <v>42</v>
      </c>
      <c r="P2182" s="3">
        <f>IF(Sales[[#This Row],[Sales Month]]=MAX(Sales[Sales Month]),Sales[[#This Row],[Upsell $ Per Non-Paying User]]*Sales[[#This Row],[Non-Paying Users]],0)</f>
        <v>0</v>
      </c>
      <c r="Q2182" t="str">
        <f>_xlfn.IFS(Sales[[#This Row],[Current Upsell $]]=0," ",Sales[[#This Row],[Current Upsell $]]&gt;=400,"High",Sales[[#This Row],[Current Upsell $]]&gt;=100,"Medium",Sales[[#This Row],[Current Upsell $]]&lt;100,"Low")</f>
        <v xml:space="preserve"> </v>
      </c>
      <c r="R2182" t="str">
        <f>IF(Sales[[#This Row],[Current Upsell $]]&gt;0,_xlfn.TEXTJOIN(" ",FALSE,Sales[[#This Row],[Subscription Type]],Sales[[#This Row],[Upsell Priority]],TEXT(Sales[[#This Row],[Current Upsell $]],"$#")),"")</f>
        <v/>
      </c>
    </row>
    <row r="2183" spans="1:18" x14ac:dyDescent="0.25">
      <c r="A2183">
        <v>100012</v>
      </c>
      <c r="B2183" t="s">
        <v>3</v>
      </c>
      <c r="D2183" s="1"/>
      <c r="E2183" s="1"/>
      <c r="F2183">
        <v>0</v>
      </c>
      <c r="G2183">
        <v>40</v>
      </c>
      <c r="H2183" s="1">
        <v>43891</v>
      </c>
      <c r="I2183" s="1">
        <v>44378</v>
      </c>
      <c r="J2183">
        <v>16</v>
      </c>
      <c r="K2183">
        <v>0</v>
      </c>
      <c r="L2183" s="1">
        <v>43891</v>
      </c>
      <c r="M2183">
        <v>0</v>
      </c>
      <c r="N2183" s="11">
        <f>_xlfn.SWITCH(Sales[[#This Row],[Subscription Type]],"Basic",10,"Premium",10,"Business",25,"Enterprise",27)</f>
        <v>10</v>
      </c>
      <c r="O2183">
        <f>IF(Sales[[#This Row],[Number of Users]]-Sales[[#This Row],[Licenses Bought]]&lt;0,0,Sales[[#This Row],[Number of Users]]-Sales[[#This Row],[Licenses Bought]])</f>
        <v>40</v>
      </c>
      <c r="P2183" s="3">
        <f>IF(Sales[[#This Row],[Sales Month]]=MAX(Sales[Sales Month]),Sales[[#This Row],[Upsell $ Per Non-Paying User]]*Sales[[#This Row],[Non-Paying Users]],0)</f>
        <v>0</v>
      </c>
      <c r="Q2183" t="str">
        <f>_xlfn.IFS(Sales[[#This Row],[Current Upsell $]]=0," ",Sales[[#This Row],[Current Upsell $]]&gt;=400,"High",Sales[[#This Row],[Current Upsell $]]&gt;=100,"Medium",Sales[[#This Row],[Current Upsell $]]&lt;100,"Low")</f>
        <v xml:space="preserve"> </v>
      </c>
      <c r="R2183" t="str">
        <f>IF(Sales[[#This Row],[Current Upsell $]]&gt;0,_xlfn.TEXTJOIN(" ",FALSE,Sales[[#This Row],[Subscription Type]],Sales[[#This Row],[Upsell Priority]],TEXT(Sales[[#This Row],[Current Upsell $]],"$#")),"")</f>
        <v/>
      </c>
    </row>
    <row r="2184" spans="1:18" x14ac:dyDescent="0.25">
      <c r="A2184">
        <v>100001</v>
      </c>
      <c r="B2184" t="s">
        <v>3</v>
      </c>
      <c r="F2184">
        <v>0</v>
      </c>
      <c r="G2184">
        <v>11</v>
      </c>
      <c r="H2184" s="1">
        <v>43647</v>
      </c>
      <c r="I2184" s="1">
        <v>43891</v>
      </c>
      <c r="J2184">
        <v>8</v>
      </c>
      <c r="K2184">
        <v>15</v>
      </c>
      <c r="L2184" s="1">
        <v>43862</v>
      </c>
      <c r="M2184">
        <v>0</v>
      </c>
      <c r="N2184" s="11">
        <f>_xlfn.SWITCH(Sales[[#This Row],[Subscription Type]],"Basic",10,"Premium",10,"Business",25,"Enterprise",27)</f>
        <v>10</v>
      </c>
      <c r="O2184">
        <f>IF(Sales[[#This Row],[Number of Users]]-Sales[[#This Row],[Licenses Bought]]&lt;0,0,Sales[[#This Row],[Number of Users]]-Sales[[#This Row],[Licenses Bought]])</f>
        <v>11</v>
      </c>
      <c r="P2184" s="3">
        <f>IF(Sales[[#This Row],[Sales Month]]=MAX(Sales[Sales Month]),Sales[[#This Row],[Upsell $ Per Non-Paying User]]*Sales[[#This Row],[Non-Paying Users]],0)</f>
        <v>0</v>
      </c>
      <c r="Q2184" t="str">
        <f>_xlfn.IFS(Sales[[#This Row],[Current Upsell $]]=0," ",Sales[[#This Row],[Current Upsell $]]&gt;=400,"High",Sales[[#This Row],[Current Upsell $]]&gt;=100,"Medium",Sales[[#This Row],[Current Upsell $]]&lt;100,"Low")</f>
        <v xml:space="preserve"> </v>
      </c>
      <c r="R2184" t="str">
        <f>IF(Sales[[#This Row],[Current Upsell $]]&gt;0,_xlfn.TEXTJOIN(" ",FALSE,Sales[[#This Row],[Subscription Type]],Sales[[#This Row],[Upsell Priority]],TEXT(Sales[[#This Row],[Current Upsell $]],"$#")),"")</f>
        <v/>
      </c>
    </row>
    <row r="2185" spans="1:18" x14ac:dyDescent="0.25">
      <c r="A2185">
        <v>100002</v>
      </c>
      <c r="B2185" t="s">
        <v>3</v>
      </c>
      <c r="F2185">
        <v>0</v>
      </c>
      <c r="G2185">
        <v>2</v>
      </c>
      <c r="H2185" s="1">
        <v>43647</v>
      </c>
      <c r="I2185" s="1">
        <v>44287</v>
      </c>
      <c r="J2185">
        <v>21</v>
      </c>
      <c r="K2185">
        <v>2</v>
      </c>
      <c r="L2185" s="1">
        <v>43862</v>
      </c>
      <c r="M2185">
        <v>0</v>
      </c>
      <c r="N2185" s="11">
        <f>_xlfn.SWITCH(Sales[[#This Row],[Subscription Type]],"Basic",10,"Premium",10,"Business",25,"Enterprise",27)</f>
        <v>10</v>
      </c>
      <c r="O2185">
        <f>IF(Sales[[#This Row],[Number of Users]]-Sales[[#This Row],[Licenses Bought]]&lt;0,0,Sales[[#This Row],[Number of Users]]-Sales[[#This Row],[Licenses Bought]])</f>
        <v>2</v>
      </c>
      <c r="P2185" s="3">
        <f>IF(Sales[[#This Row],[Sales Month]]=MAX(Sales[Sales Month]),Sales[[#This Row],[Upsell $ Per Non-Paying User]]*Sales[[#This Row],[Non-Paying Users]],0)</f>
        <v>0</v>
      </c>
      <c r="Q2185" t="str">
        <f>_xlfn.IFS(Sales[[#This Row],[Current Upsell $]]=0," ",Sales[[#This Row],[Current Upsell $]]&gt;=400,"High",Sales[[#This Row],[Current Upsell $]]&gt;=100,"Medium",Sales[[#This Row],[Current Upsell $]]&lt;100,"Low")</f>
        <v xml:space="preserve"> </v>
      </c>
      <c r="R2185" t="str">
        <f>IF(Sales[[#This Row],[Current Upsell $]]&gt;0,_xlfn.TEXTJOIN(" ",FALSE,Sales[[#This Row],[Subscription Type]],Sales[[#This Row],[Upsell Priority]],TEXT(Sales[[#This Row],[Current Upsell $]],"$#")),"")</f>
        <v/>
      </c>
    </row>
    <row r="2186" spans="1:18" x14ac:dyDescent="0.25">
      <c r="A2186">
        <v>100003</v>
      </c>
      <c r="B2186" t="s">
        <v>0</v>
      </c>
      <c r="F2186">
        <v>4</v>
      </c>
      <c r="G2186">
        <v>5</v>
      </c>
      <c r="H2186" s="1">
        <v>43709</v>
      </c>
      <c r="I2186" s="1">
        <v>43922</v>
      </c>
      <c r="J2186">
        <v>7</v>
      </c>
      <c r="K2186">
        <v>14</v>
      </c>
      <c r="L2186" s="1">
        <v>43862</v>
      </c>
      <c r="M2186">
        <v>40</v>
      </c>
      <c r="N2186" s="11">
        <f>_xlfn.SWITCH(Sales[[#This Row],[Subscription Type]],"Basic",10,"Premium",10,"Business",25,"Enterprise",27)</f>
        <v>10</v>
      </c>
      <c r="O2186">
        <f>IF(Sales[[#This Row],[Number of Users]]-Sales[[#This Row],[Licenses Bought]]&lt;0,0,Sales[[#This Row],[Number of Users]]-Sales[[#This Row],[Licenses Bought]])</f>
        <v>1</v>
      </c>
      <c r="P2186" s="3">
        <f>IF(Sales[[#This Row],[Sales Month]]=MAX(Sales[Sales Month]),Sales[[#This Row],[Upsell $ Per Non-Paying User]]*Sales[[#This Row],[Non-Paying Users]],0)</f>
        <v>0</v>
      </c>
      <c r="Q2186" t="str">
        <f>_xlfn.IFS(Sales[[#This Row],[Current Upsell $]]=0," ",Sales[[#This Row],[Current Upsell $]]&gt;=400,"High",Sales[[#This Row],[Current Upsell $]]&gt;=100,"Medium",Sales[[#This Row],[Current Upsell $]]&lt;100,"Low")</f>
        <v xml:space="preserve"> </v>
      </c>
      <c r="R2186" t="str">
        <f>IF(Sales[[#This Row],[Current Upsell $]]&gt;0,_xlfn.TEXTJOIN(" ",FALSE,Sales[[#This Row],[Subscription Type]],Sales[[#This Row],[Upsell Priority]],TEXT(Sales[[#This Row],[Current Upsell $]],"$#")),"")</f>
        <v/>
      </c>
    </row>
    <row r="2187" spans="1:18" x14ac:dyDescent="0.25">
      <c r="A2187">
        <v>100004</v>
      </c>
      <c r="B2187" t="s">
        <v>3</v>
      </c>
      <c r="F2187">
        <v>0</v>
      </c>
      <c r="G2187">
        <v>8</v>
      </c>
      <c r="H2187" s="1">
        <v>43770</v>
      </c>
      <c r="I2187" s="1">
        <v>44075</v>
      </c>
      <c r="J2187">
        <v>10</v>
      </c>
      <c r="K2187">
        <v>9</v>
      </c>
      <c r="L2187" s="1">
        <v>43862</v>
      </c>
      <c r="M2187">
        <v>0</v>
      </c>
      <c r="N2187" s="11">
        <f>_xlfn.SWITCH(Sales[[#This Row],[Subscription Type]],"Basic",10,"Premium",10,"Business",25,"Enterprise",27)</f>
        <v>10</v>
      </c>
      <c r="O2187">
        <f>IF(Sales[[#This Row],[Number of Users]]-Sales[[#This Row],[Licenses Bought]]&lt;0,0,Sales[[#This Row],[Number of Users]]-Sales[[#This Row],[Licenses Bought]])</f>
        <v>8</v>
      </c>
      <c r="P2187" s="3">
        <f>IF(Sales[[#This Row],[Sales Month]]=MAX(Sales[Sales Month]),Sales[[#This Row],[Upsell $ Per Non-Paying User]]*Sales[[#This Row],[Non-Paying Users]],0)</f>
        <v>0</v>
      </c>
      <c r="Q2187" t="str">
        <f>_xlfn.IFS(Sales[[#This Row],[Current Upsell $]]=0," ",Sales[[#This Row],[Current Upsell $]]&gt;=400,"High",Sales[[#This Row],[Current Upsell $]]&gt;=100,"Medium",Sales[[#This Row],[Current Upsell $]]&lt;100,"Low")</f>
        <v xml:space="preserve"> </v>
      </c>
      <c r="R2187" t="str">
        <f>IF(Sales[[#This Row],[Current Upsell $]]&gt;0,_xlfn.TEXTJOIN(" ",FALSE,Sales[[#This Row],[Subscription Type]],Sales[[#This Row],[Upsell Priority]],TEXT(Sales[[#This Row],[Current Upsell $]],"$#")),"")</f>
        <v/>
      </c>
    </row>
    <row r="2188" spans="1:18" x14ac:dyDescent="0.25">
      <c r="A2188">
        <v>100005</v>
      </c>
      <c r="B2188" t="s">
        <v>1</v>
      </c>
      <c r="D2188" s="1"/>
      <c r="E2188" s="1"/>
      <c r="F2188">
        <v>37</v>
      </c>
      <c r="G2188">
        <v>32</v>
      </c>
      <c r="H2188" s="1">
        <v>43800</v>
      </c>
      <c r="I2188" s="1">
        <v>44378</v>
      </c>
      <c r="J2188">
        <v>19</v>
      </c>
      <c r="K2188">
        <v>0</v>
      </c>
      <c r="L2188" s="1">
        <v>43862</v>
      </c>
      <c r="M2188">
        <v>925</v>
      </c>
      <c r="N2188" s="11">
        <f>_xlfn.SWITCH(Sales[[#This Row],[Subscription Type]],"Basic",10,"Premium",10,"Business",25,"Enterprise",27)</f>
        <v>25</v>
      </c>
      <c r="O2188">
        <f>IF(Sales[[#This Row],[Number of Users]]-Sales[[#This Row],[Licenses Bought]]&lt;0,0,Sales[[#This Row],[Number of Users]]-Sales[[#This Row],[Licenses Bought]])</f>
        <v>0</v>
      </c>
      <c r="P2188" s="3">
        <f>IF(Sales[[#This Row],[Sales Month]]=MAX(Sales[Sales Month]),Sales[[#This Row],[Upsell $ Per Non-Paying User]]*Sales[[#This Row],[Non-Paying Users]],0)</f>
        <v>0</v>
      </c>
      <c r="Q2188" t="str">
        <f>_xlfn.IFS(Sales[[#This Row],[Current Upsell $]]=0," ",Sales[[#This Row],[Current Upsell $]]&gt;=400,"High",Sales[[#This Row],[Current Upsell $]]&gt;=100,"Medium",Sales[[#This Row],[Current Upsell $]]&lt;100,"Low")</f>
        <v xml:space="preserve"> </v>
      </c>
      <c r="R2188" t="str">
        <f>IF(Sales[[#This Row],[Current Upsell $]]&gt;0,_xlfn.TEXTJOIN(" ",FALSE,Sales[[#This Row],[Subscription Type]],Sales[[#This Row],[Upsell Priority]],TEXT(Sales[[#This Row],[Current Upsell $]],"$#")),"")</f>
        <v/>
      </c>
    </row>
    <row r="2189" spans="1:18" x14ac:dyDescent="0.25">
      <c r="A2189">
        <v>100006</v>
      </c>
      <c r="B2189" t="s">
        <v>0</v>
      </c>
      <c r="F2189">
        <v>5</v>
      </c>
      <c r="G2189">
        <v>6</v>
      </c>
      <c r="H2189" s="1">
        <v>43800</v>
      </c>
      <c r="I2189" s="1">
        <v>44287</v>
      </c>
      <c r="J2189">
        <v>16</v>
      </c>
      <c r="K2189">
        <v>2</v>
      </c>
      <c r="L2189" s="1">
        <v>43862</v>
      </c>
      <c r="M2189">
        <v>50</v>
      </c>
      <c r="N2189" s="11">
        <f>_xlfn.SWITCH(Sales[[#This Row],[Subscription Type]],"Basic",10,"Premium",10,"Business",25,"Enterprise",27)</f>
        <v>10</v>
      </c>
      <c r="O2189">
        <f>IF(Sales[[#This Row],[Number of Users]]-Sales[[#This Row],[Licenses Bought]]&lt;0,0,Sales[[#This Row],[Number of Users]]-Sales[[#This Row],[Licenses Bought]])</f>
        <v>1</v>
      </c>
      <c r="P2189" s="3">
        <f>IF(Sales[[#This Row],[Sales Month]]=MAX(Sales[Sales Month]),Sales[[#This Row],[Upsell $ Per Non-Paying User]]*Sales[[#This Row],[Non-Paying Users]],0)</f>
        <v>0</v>
      </c>
      <c r="Q2189" t="str">
        <f>_xlfn.IFS(Sales[[#This Row],[Current Upsell $]]=0," ",Sales[[#This Row],[Current Upsell $]]&gt;=400,"High",Sales[[#This Row],[Current Upsell $]]&gt;=100,"Medium",Sales[[#This Row],[Current Upsell $]]&lt;100,"Low")</f>
        <v xml:space="preserve"> </v>
      </c>
      <c r="R2189" t="str">
        <f>IF(Sales[[#This Row],[Current Upsell $]]&gt;0,_xlfn.TEXTJOIN(" ",FALSE,Sales[[#This Row],[Subscription Type]],Sales[[#This Row],[Upsell Priority]],TEXT(Sales[[#This Row],[Current Upsell $]],"$#")),"")</f>
        <v/>
      </c>
    </row>
    <row r="2190" spans="1:18" x14ac:dyDescent="0.25">
      <c r="A2190">
        <v>100008</v>
      </c>
      <c r="B2190" t="s">
        <v>0</v>
      </c>
      <c r="D2190" s="1"/>
      <c r="E2190" s="1"/>
      <c r="F2190">
        <v>1</v>
      </c>
      <c r="G2190">
        <v>2</v>
      </c>
      <c r="H2190" s="1">
        <v>43831</v>
      </c>
      <c r="I2190" s="1">
        <v>44378</v>
      </c>
      <c r="J2190">
        <v>18</v>
      </c>
      <c r="K2190">
        <v>0</v>
      </c>
      <c r="L2190" s="1">
        <v>43862</v>
      </c>
      <c r="M2190">
        <v>10</v>
      </c>
      <c r="N2190" s="11">
        <f>_xlfn.SWITCH(Sales[[#This Row],[Subscription Type]],"Basic",10,"Premium",10,"Business",25,"Enterprise",27)</f>
        <v>10</v>
      </c>
      <c r="O2190">
        <f>IF(Sales[[#This Row],[Number of Users]]-Sales[[#This Row],[Licenses Bought]]&lt;0,0,Sales[[#This Row],[Number of Users]]-Sales[[#This Row],[Licenses Bought]])</f>
        <v>1</v>
      </c>
      <c r="P2190" s="3">
        <f>IF(Sales[[#This Row],[Sales Month]]=MAX(Sales[Sales Month]),Sales[[#This Row],[Upsell $ Per Non-Paying User]]*Sales[[#This Row],[Non-Paying Users]],0)</f>
        <v>0</v>
      </c>
      <c r="Q2190" t="str">
        <f>_xlfn.IFS(Sales[[#This Row],[Current Upsell $]]=0," ",Sales[[#This Row],[Current Upsell $]]&gt;=400,"High",Sales[[#This Row],[Current Upsell $]]&gt;=100,"Medium",Sales[[#This Row],[Current Upsell $]]&lt;100,"Low")</f>
        <v xml:space="preserve"> </v>
      </c>
      <c r="R2190" t="str">
        <f>IF(Sales[[#This Row],[Current Upsell $]]&gt;0,_xlfn.TEXTJOIN(" ",FALSE,Sales[[#This Row],[Subscription Type]],Sales[[#This Row],[Upsell Priority]],TEXT(Sales[[#This Row],[Current Upsell $]],"$#")),"")</f>
        <v/>
      </c>
    </row>
    <row r="2191" spans="1:18" x14ac:dyDescent="0.25">
      <c r="A2191">
        <v>100010</v>
      </c>
      <c r="B2191" t="s">
        <v>3</v>
      </c>
      <c r="F2191">
        <v>0</v>
      </c>
      <c r="G2191">
        <v>2</v>
      </c>
      <c r="H2191" s="1">
        <v>43862</v>
      </c>
      <c r="I2191" s="1">
        <v>44075</v>
      </c>
      <c r="J2191">
        <v>7</v>
      </c>
      <c r="K2191">
        <v>9</v>
      </c>
      <c r="L2191" s="1">
        <v>43862</v>
      </c>
      <c r="M2191">
        <v>0</v>
      </c>
      <c r="N2191" s="11">
        <f>_xlfn.SWITCH(Sales[[#This Row],[Subscription Type]],"Basic",10,"Premium",10,"Business",25,"Enterprise",27)</f>
        <v>10</v>
      </c>
      <c r="O2191">
        <f>IF(Sales[[#This Row],[Number of Users]]-Sales[[#This Row],[Licenses Bought]]&lt;0,0,Sales[[#This Row],[Number of Users]]-Sales[[#This Row],[Licenses Bought]])</f>
        <v>2</v>
      </c>
      <c r="P2191" s="3">
        <f>IF(Sales[[#This Row],[Sales Month]]=MAX(Sales[Sales Month]),Sales[[#This Row],[Upsell $ Per Non-Paying User]]*Sales[[#This Row],[Non-Paying Users]],0)</f>
        <v>0</v>
      </c>
      <c r="Q2191" t="str">
        <f>_xlfn.IFS(Sales[[#This Row],[Current Upsell $]]=0," ",Sales[[#This Row],[Current Upsell $]]&gt;=400,"High",Sales[[#This Row],[Current Upsell $]]&gt;=100,"Medium",Sales[[#This Row],[Current Upsell $]]&lt;100,"Low")</f>
        <v xml:space="preserve"> </v>
      </c>
      <c r="R2191" t="str">
        <f>IF(Sales[[#This Row],[Current Upsell $]]&gt;0,_xlfn.TEXTJOIN(" ",FALSE,Sales[[#This Row],[Subscription Type]],Sales[[#This Row],[Upsell Priority]],TEXT(Sales[[#This Row],[Current Upsell $]],"$#")),"")</f>
        <v/>
      </c>
    </row>
    <row r="2192" spans="1:18" x14ac:dyDescent="0.25">
      <c r="A2192">
        <v>100007</v>
      </c>
      <c r="B2192" t="s">
        <v>2</v>
      </c>
      <c r="C2192">
        <v>12</v>
      </c>
      <c r="D2192" s="1">
        <v>44378</v>
      </c>
      <c r="E2192" s="1">
        <v>44742</v>
      </c>
      <c r="F2192">
        <v>600</v>
      </c>
      <c r="G2192">
        <v>628</v>
      </c>
      <c r="H2192" s="1">
        <v>43831</v>
      </c>
      <c r="I2192" s="1">
        <v>44378</v>
      </c>
      <c r="J2192">
        <v>18</v>
      </c>
      <c r="K2192">
        <v>0</v>
      </c>
      <c r="L2192" s="1">
        <v>43862</v>
      </c>
      <c r="M2192">
        <v>4710</v>
      </c>
      <c r="N2192" s="11">
        <f>_xlfn.SWITCH(Sales[[#This Row],[Subscription Type]],"Basic",10,"Premium",10,"Business",25,"Enterprise",27)</f>
        <v>27</v>
      </c>
      <c r="O2192">
        <f>IF(Sales[[#This Row],[Number of Users]]-Sales[[#This Row],[Licenses Bought]]&lt;0,0,Sales[[#This Row],[Number of Users]]-Sales[[#This Row],[Licenses Bought]])</f>
        <v>28</v>
      </c>
      <c r="P2192" s="3">
        <f>IF(Sales[[#This Row],[Sales Month]]=MAX(Sales[Sales Month]),Sales[[#This Row],[Upsell $ Per Non-Paying User]]*Sales[[#This Row],[Non-Paying Users]],0)</f>
        <v>0</v>
      </c>
      <c r="Q2192" t="str">
        <f>_xlfn.IFS(Sales[[#This Row],[Current Upsell $]]=0," ",Sales[[#This Row],[Current Upsell $]]&gt;=400,"High",Sales[[#This Row],[Current Upsell $]]&gt;=100,"Medium",Sales[[#This Row],[Current Upsell $]]&lt;100,"Low")</f>
        <v xml:space="preserve"> </v>
      </c>
      <c r="R2192" t="str">
        <f>IF(Sales[[#This Row],[Current Upsell $]]&gt;0,_xlfn.TEXTJOIN(" ",FALSE,Sales[[#This Row],[Subscription Type]],Sales[[#This Row],[Upsell Priority]],TEXT(Sales[[#This Row],[Current Upsell $]],"$#")),"")</f>
        <v/>
      </c>
    </row>
    <row r="2193" spans="1:18" x14ac:dyDescent="0.25">
      <c r="A2193">
        <v>100009</v>
      </c>
      <c r="B2193" t="s">
        <v>3</v>
      </c>
      <c r="D2193" s="1"/>
      <c r="E2193" s="1"/>
      <c r="F2193">
        <v>0</v>
      </c>
      <c r="G2193">
        <v>58</v>
      </c>
      <c r="H2193" s="1">
        <v>43862</v>
      </c>
      <c r="I2193" s="1">
        <v>44378</v>
      </c>
      <c r="J2193">
        <v>17</v>
      </c>
      <c r="K2193">
        <v>0</v>
      </c>
      <c r="L2193" s="1">
        <v>43862</v>
      </c>
      <c r="M2193">
        <v>0</v>
      </c>
      <c r="N2193" s="11">
        <f>_xlfn.SWITCH(Sales[[#This Row],[Subscription Type]],"Basic",10,"Premium",10,"Business",25,"Enterprise",27)</f>
        <v>10</v>
      </c>
      <c r="O2193">
        <f>IF(Sales[[#This Row],[Number of Users]]-Sales[[#This Row],[Licenses Bought]]&lt;0,0,Sales[[#This Row],[Number of Users]]-Sales[[#This Row],[Licenses Bought]])</f>
        <v>58</v>
      </c>
      <c r="P2193" s="3">
        <f>IF(Sales[[#This Row],[Sales Month]]=MAX(Sales[Sales Month]),Sales[[#This Row],[Upsell $ Per Non-Paying User]]*Sales[[#This Row],[Non-Paying Users]],0)</f>
        <v>0</v>
      </c>
      <c r="Q2193" t="str">
        <f>_xlfn.IFS(Sales[[#This Row],[Current Upsell $]]=0," ",Sales[[#This Row],[Current Upsell $]]&gt;=400,"High",Sales[[#This Row],[Current Upsell $]]&gt;=100,"Medium",Sales[[#This Row],[Current Upsell $]]&lt;100,"Low")</f>
        <v xml:space="preserve"> </v>
      </c>
      <c r="R2193" t="str">
        <f>IF(Sales[[#This Row],[Current Upsell $]]&gt;0,_xlfn.TEXTJOIN(" ",FALSE,Sales[[#This Row],[Subscription Type]],Sales[[#This Row],[Upsell Priority]],TEXT(Sales[[#This Row],[Current Upsell $]],"$#")),"")</f>
        <v/>
      </c>
    </row>
    <row r="2194" spans="1:18" x14ac:dyDescent="0.25">
      <c r="A2194">
        <v>100001</v>
      </c>
      <c r="B2194" t="s">
        <v>3</v>
      </c>
      <c r="F2194">
        <v>0</v>
      </c>
      <c r="G2194">
        <v>9</v>
      </c>
      <c r="H2194" s="1">
        <v>43647</v>
      </c>
      <c r="I2194" s="1">
        <v>43891</v>
      </c>
      <c r="J2194">
        <v>8</v>
      </c>
      <c r="K2194">
        <v>15</v>
      </c>
      <c r="L2194" s="1">
        <v>43831</v>
      </c>
      <c r="M2194">
        <v>0</v>
      </c>
      <c r="N2194" s="11">
        <f>_xlfn.SWITCH(Sales[[#This Row],[Subscription Type]],"Basic",10,"Premium",10,"Business",25,"Enterprise",27)</f>
        <v>10</v>
      </c>
      <c r="O2194">
        <f>IF(Sales[[#This Row],[Number of Users]]-Sales[[#This Row],[Licenses Bought]]&lt;0,0,Sales[[#This Row],[Number of Users]]-Sales[[#This Row],[Licenses Bought]])</f>
        <v>9</v>
      </c>
      <c r="P2194" s="3">
        <f>IF(Sales[[#This Row],[Sales Month]]=MAX(Sales[Sales Month]),Sales[[#This Row],[Upsell $ Per Non-Paying User]]*Sales[[#This Row],[Non-Paying Users]],0)</f>
        <v>0</v>
      </c>
      <c r="Q2194" t="str">
        <f>_xlfn.IFS(Sales[[#This Row],[Current Upsell $]]=0," ",Sales[[#This Row],[Current Upsell $]]&gt;=400,"High",Sales[[#This Row],[Current Upsell $]]&gt;=100,"Medium",Sales[[#This Row],[Current Upsell $]]&lt;100,"Low")</f>
        <v xml:space="preserve"> </v>
      </c>
      <c r="R2194" t="str">
        <f>IF(Sales[[#This Row],[Current Upsell $]]&gt;0,_xlfn.TEXTJOIN(" ",FALSE,Sales[[#This Row],[Subscription Type]],Sales[[#This Row],[Upsell Priority]],TEXT(Sales[[#This Row],[Current Upsell $]],"$#")),"")</f>
        <v/>
      </c>
    </row>
    <row r="2195" spans="1:18" x14ac:dyDescent="0.25">
      <c r="A2195">
        <v>100002</v>
      </c>
      <c r="B2195" t="s">
        <v>3</v>
      </c>
      <c r="F2195">
        <v>0</v>
      </c>
      <c r="G2195">
        <v>2</v>
      </c>
      <c r="H2195" s="1">
        <v>43647</v>
      </c>
      <c r="I2195" s="1">
        <v>44287</v>
      </c>
      <c r="J2195">
        <v>21</v>
      </c>
      <c r="K2195">
        <v>2</v>
      </c>
      <c r="L2195" s="1">
        <v>43831</v>
      </c>
      <c r="M2195">
        <v>0</v>
      </c>
      <c r="N2195" s="11">
        <f>_xlfn.SWITCH(Sales[[#This Row],[Subscription Type]],"Basic",10,"Premium",10,"Business",25,"Enterprise",27)</f>
        <v>10</v>
      </c>
      <c r="O2195">
        <f>IF(Sales[[#This Row],[Number of Users]]-Sales[[#This Row],[Licenses Bought]]&lt;0,0,Sales[[#This Row],[Number of Users]]-Sales[[#This Row],[Licenses Bought]])</f>
        <v>2</v>
      </c>
      <c r="P2195" s="3">
        <f>IF(Sales[[#This Row],[Sales Month]]=MAX(Sales[Sales Month]),Sales[[#This Row],[Upsell $ Per Non-Paying User]]*Sales[[#This Row],[Non-Paying Users]],0)</f>
        <v>0</v>
      </c>
      <c r="Q2195" t="str">
        <f>_xlfn.IFS(Sales[[#This Row],[Current Upsell $]]=0," ",Sales[[#This Row],[Current Upsell $]]&gt;=400,"High",Sales[[#This Row],[Current Upsell $]]&gt;=100,"Medium",Sales[[#This Row],[Current Upsell $]]&lt;100,"Low")</f>
        <v xml:space="preserve"> </v>
      </c>
      <c r="R2195" t="str">
        <f>IF(Sales[[#This Row],[Current Upsell $]]&gt;0,_xlfn.TEXTJOIN(" ",FALSE,Sales[[#This Row],[Subscription Type]],Sales[[#This Row],[Upsell Priority]],TEXT(Sales[[#This Row],[Current Upsell $]],"$#")),"")</f>
        <v/>
      </c>
    </row>
    <row r="2196" spans="1:18" x14ac:dyDescent="0.25">
      <c r="A2196">
        <v>100003</v>
      </c>
      <c r="B2196" t="s">
        <v>0</v>
      </c>
      <c r="F2196">
        <v>4</v>
      </c>
      <c r="G2196">
        <v>6</v>
      </c>
      <c r="H2196" s="1">
        <v>43709</v>
      </c>
      <c r="I2196" s="1">
        <v>43922</v>
      </c>
      <c r="J2196">
        <v>7</v>
      </c>
      <c r="K2196">
        <v>14</v>
      </c>
      <c r="L2196" s="1">
        <v>43831</v>
      </c>
      <c r="M2196">
        <v>40</v>
      </c>
      <c r="N2196" s="11">
        <f>_xlfn.SWITCH(Sales[[#This Row],[Subscription Type]],"Basic",10,"Premium",10,"Business",25,"Enterprise",27)</f>
        <v>10</v>
      </c>
      <c r="O2196">
        <f>IF(Sales[[#This Row],[Number of Users]]-Sales[[#This Row],[Licenses Bought]]&lt;0,0,Sales[[#This Row],[Number of Users]]-Sales[[#This Row],[Licenses Bought]])</f>
        <v>2</v>
      </c>
      <c r="P2196" s="3">
        <f>IF(Sales[[#This Row],[Sales Month]]=MAX(Sales[Sales Month]),Sales[[#This Row],[Upsell $ Per Non-Paying User]]*Sales[[#This Row],[Non-Paying Users]],0)</f>
        <v>0</v>
      </c>
      <c r="Q2196" t="str">
        <f>_xlfn.IFS(Sales[[#This Row],[Current Upsell $]]=0," ",Sales[[#This Row],[Current Upsell $]]&gt;=400,"High",Sales[[#This Row],[Current Upsell $]]&gt;=100,"Medium",Sales[[#This Row],[Current Upsell $]]&lt;100,"Low")</f>
        <v xml:space="preserve"> </v>
      </c>
      <c r="R2196" t="str">
        <f>IF(Sales[[#This Row],[Current Upsell $]]&gt;0,_xlfn.TEXTJOIN(" ",FALSE,Sales[[#This Row],[Subscription Type]],Sales[[#This Row],[Upsell Priority]],TEXT(Sales[[#This Row],[Current Upsell $]],"$#")),"")</f>
        <v/>
      </c>
    </row>
    <row r="2197" spans="1:18" x14ac:dyDescent="0.25">
      <c r="A2197">
        <v>100004</v>
      </c>
      <c r="B2197" t="s">
        <v>3</v>
      </c>
      <c r="F2197">
        <v>0</v>
      </c>
      <c r="G2197">
        <v>7</v>
      </c>
      <c r="H2197" s="1">
        <v>43770</v>
      </c>
      <c r="I2197" s="1">
        <v>44075</v>
      </c>
      <c r="J2197">
        <v>10</v>
      </c>
      <c r="K2197">
        <v>9</v>
      </c>
      <c r="L2197" s="1">
        <v>43831</v>
      </c>
      <c r="M2197">
        <v>0</v>
      </c>
      <c r="N2197" s="11">
        <f>_xlfn.SWITCH(Sales[[#This Row],[Subscription Type]],"Basic",10,"Premium",10,"Business",25,"Enterprise",27)</f>
        <v>10</v>
      </c>
      <c r="O2197">
        <f>IF(Sales[[#This Row],[Number of Users]]-Sales[[#This Row],[Licenses Bought]]&lt;0,0,Sales[[#This Row],[Number of Users]]-Sales[[#This Row],[Licenses Bought]])</f>
        <v>7</v>
      </c>
      <c r="P2197" s="3">
        <f>IF(Sales[[#This Row],[Sales Month]]=MAX(Sales[Sales Month]),Sales[[#This Row],[Upsell $ Per Non-Paying User]]*Sales[[#This Row],[Non-Paying Users]],0)</f>
        <v>0</v>
      </c>
      <c r="Q2197" t="str">
        <f>_xlfn.IFS(Sales[[#This Row],[Current Upsell $]]=0," ",Sales[[#This Row],[Current Upsell $]]&gt;=400,"High",Sales[[#This Row],[Current Upsell $]]&gt;=100,"Medium",Sales[[#This Row],[Current Upsell $]]&lt;100,"Low")</f>
        <v xml:space="preserve"> </v>
      </c>
      <c r="R2197" t="str">
        <f>IF(Sales[[#This Row],[Current Upsell $]]&gt;0,_xlfn.TEXTJOIN(" ",FALSE,Sales[[#This Row],[Subscription Type]],Sales[[#This Row],[Upsell Priority]],TEXT(Sales[[#This Row],[Current Upsell $]],"$#")),"")</f>
        <v/>
      </c>
    </row>
    <row r="2198" spans="1:18" x14ac:dyDescent="0.25">
      <c r="A2198">
        <v>100007</v>
      </c>
      <c r="B2198" t="s">
        <v>3</v>
      </c>
      <c r="D2198" s="1"/>
      <c r="E2198" s="1"/>
      <c r="F2198">
        <v>0</v>
      </c>
      <c r="G2198">
        <v>555</v>
      </c>
      <c r="H2198" s="1">
        <v>43831</v>
      </c>
      <c r="I2198" s="1">
        <v>44378</v>
      </c>
      <c r="J2198">
        <v>18</v>
      </c>
      <c r="K2198">
        <v>0</v>
      </c>
      <c r="L2198" s="1">
        <v>43831</v>
      </c>
      <c r="M2198">
        <v>0</v>
      </c>
      <c r="N2198" s="11">
        <f>_xlfn.SWITCH(Sales[[#This Row],[Subscription Type]],"Basic",10,"Premium",10,"Business",25,"Enterprise",27)</f>
        <v>10</v>
      </c>
      <c r="O2198">
        <f>IF(Sales[[#This Row],[Number of Users]]-Sales[[#This Row],[Licenses Bought]]&lt;0,0,Sales[[#This Row],[Number of Users]]-Sales[[#This Row],[Licenses Bought]])</f>
        <v>555</v>
      </c>
      <c r="P2198" s="3">
        <f>IF(Sales[[#This Row],[Sales Month]]=MAX(Sales[Sales Month]),Sales[[#This Row],[Upsell $ Per Non-Paying User]]*Sales[[#This Row],[Non-Paying Users]],0)</f>
        <v>0</v>
      </c>
      <c r="Q2198" t="str">
        <f>_xlfn.IFS(Sales[[#This Row],[Current Upsell $]]=0," ",Sales[[#This Row],[Current Upsell $]]&gt;=400,"High",Sales[[#This Row],[Current Upsell $]]&gt;=100,"Medium",Sales[[#This Row],[Current Upsell $]]&lt;100,"Low")</f>
        <v xml:space="preserve"> </v>
      </c>
      <c r="R2198" t="str">
        <f>IF(Sales[[#This Row],[Current Upsell $]]&gt;0,_xlfn.TEXTJOIN(" ",FALSE,Sales[[#This Row],[Subscription Type]],Sales[[#This Row],[Upsell Priority]],TEXT(Sales[[#This Row],[Current Upsell $]],"$#")),"")</f>
        <v/>
      </c>
    </row>
    <row r="2199" spans="1:18" x14ac:dyDescent="0.25">
      <c r="A2199">
        <v>100006</v>
      </c>
      <c r="B2199" t="s">
        <v>0</v>
      </c>
      <c r="F2199">
        <v>3</v>
      </c>
      <c r="G2199">
        <v>8</v>
      </c>
      <c r="H2199" s="1">
        <v>43800</v>
      </c>
      <c r="I2199" s="1">
        <v>44287</v>
      </c>
      <c r="J2199">
        <v>16</v>
      </c>
      <c r="K2199">
        <v>2</v>
      </c>
      <c r="L2199" s="1">
        <v>43831</v>
      </c>
      <c r="M2199">
        <v>30</v>
      </c>
      <c r="N2199" s="11">
        <f>_xlfn.SWITCH(Sales[[#This Row],[Subscription Type]],"Basic",10,"Premium",10,"Business",25,"Enterprise",27)</f>
        <v>10</v>
      </c>
      <c r="O2199">
        <f>IF(Sales[[#This Row],[Number of Users]]-Sales[[#This Row],[Licenses Bought]]&lt;0,0,Sales[[#This Row],[Number of Users]]-Sales[[#This Row],[Licenses Bought]])</f>
        <v>5</v>
      </c>
      <c r="P2199" s="3">
        <f>IF(Sales[[#This Row],[Sales Month]]=MAX(Sales[Sales Month]),Sales[[#This Row],[Upsell $ Per Non-Paying User]]*Sales[[#This Row],[Non-Paying Users]],0)</f>
        <v>0</v>
      </c>
      <c r="Q2199" t="str">
        <f>_xlfn.IFS(Sales[[#This Row],[Current Upsell $]]=0," ",Sales[[#This Row],[Current Upsell $]]&gt;=400,"High",Sales[[#This Row],[Current Upsell $]]&gt;=100,"Medium",Sales[[#This Row],[Current Upsell $]]&lt;100,"Low")</f>
        <v xml:space="preserve"> </v>
      </c>
      <c r="R2199" t="str">
        <f>IF(Sales[[#This Row],[Current Upsell $]]&gt;0,_xlfn.TEXTJOIN(" ",FALSE,Sales[[#This Row],[Subscription Type]],Sales[[#This Row],[Upsell Priority]],TEXT(Sales[[#This Row],[Current Upsell $]],"$#")),"")</f>
        <v/>
      </c>
    </row>
    <row r="2200" spans="1:18" x14ac:dyDescent="0.25">
      <c r="A2200">
        <v>100008</v>
      </c>
      <c r="B2200" t="s">
        <v>3</v>
      </c>
      <c r="D2200" s="1"/>
      <c r="E2200" s="1"/>
      <c r="F2200">
        <v>0</v>
      </c>
      <c r="G2200">
        <v>2</v>
      </c>
      <c r="H2200" s="1">
        <v>43831</v>
      </c>
      <c r="I2200" s="1">
        <v>44378</v>
      </c>
      <c r="J2200">
        <v>18</v>
      </c>
      <c r="K2200">
        <v>0</v>
      </c>
      <c r="L2200" s="1">
        <v>43831</v>
      </c>
      <c r="M2200">
        <v>0</v>
      </c>
      <c r="N2200" s="11">
        <f>_xlfn.SWITCH(Sales[[#This Row],[Subscription Type]],"Basic",10,"Premium",10,"Business",25,"Enterprise",27)</f>
        <v>10</v>
      </c>
      <c r="O2200">
        <f>IF(Sales[[#This Row],[Number of Users]]-Sales[[#This Row],[Licenses Bought]]&lt;0,0,Sales[[#This Row],[Number of Users]]-Sales[[#This Row],[Licenses Bought]])</f>
        <v>2</v>
      </c>
      <c r="P2200" s="3">
        <f>IF(Sales[[#This Row],[Sales Month]]=MAX(Sales[Sales Month]),Sales[[#This Row],[Upsell $ Per Non-Paying User]]*Sales[[#This Row],[Non-Paying Users]],0)</f>
        <v>0</v>
      </c>
      <c r="Q2200" t="str">
        <f>_xlfn.IFS(Sales[[#This Row],[Current Upsell $]]=0," ",Sales[[#This Row],[Current Upsell $]]&gt;=400,"High",Sales[[#This Row],[Current Upsell $]]&gt;=100,"Medium",Sales[[#This Row],[Current Upsell $]]&lt;100,"Low")</f>
        <v xml:space="preserve"> </v>
      </c>
      <c r="R2200" t="str">
        <f>IF(Sales[[#This Row],[Current Upsell $]]&gt;0,_xlfn.TEXTJOIN(" ",FALSE,Sales[[#This Row],[Subscription Type]],Sales[[#This Row],[Upsell Priority]],TEXT(Sales[[#This Row],[Current Upsell $]],"$#")),"")</f>
        <v/>
      </c>
    </row>
    <row r="2201" spans="1:18" x14ac:dyDescent="0.25">
      <c r="A2201">
        <v>100005</v>
      </c>
      <c r="B2201" t="s">
        <v>1</v>
      </c>
      <c r="D2201" s="1"/>
      <c r="E2201" s="1"/>
      <c r="F2201">
        <v>23</v>
      </c>
      <c r="G2201">
        <v>40</v>
      </c>
      <c r="H2201" s="1">
        <v>43800</v>
      </c>
      <c r="I2201" s="1">
        <v>44378</v>
      </c>
      <c r="J2201">
        <v>19</v>
      </c>
      <c r="K2201">
        <v>0</v>
      </c>
      <c r="L2201" s="1">
        <v>43831</v>
      </c>
      <c r="M2201">
        <v>575</v>
      </c>
      <c r="N2201" s="11">
        <f>_xlfn.SWITCH(Sales[[#This Row],[Subscription Type]],"Basic",10,"Premium",10,"Business",25,"Enterprise",27)</f>
        <v>25</v>
      </c>
      <c r="O2201">
        <f>IF(Sales[[#This Row],[Number of Users]]-Sales[[#This Row],[Licenses Bought]]&lt;0,0,Sales[[#This Row],[Number of Users]]-Sales[[#This Row],[Licenses Bought]])</f>
        <v>17</v>
      </c>
      <c r="P2201" s="3">
        <f>IF(Sales[[#This Row],[Sales Month]]=MAX(Sales[Sales Month]),Sales[[#This Row],[Upsell $ Per Non-Paying User]]*Sales[[#This Row],[Non-Paying Users]],0)</f>
        <v>0</v>
      </c>
      <c r="Q2201" t="str">
        <f>_xlfn.IFS(Sales[[#This Row],[Current Upsell $]]=0," ",Sales[[#This Row],[Current Upsell $]]&gt;=400,"High",Sales[[#This Row],[Current Upsell $]]&gt;=100,"Medium",Sales[[#This Row],[Current Upsell $]]&lt;100,"Low")</f>
        <v xml:space="preserve"> </v>
      </c>
      <c r="R2201" t="str">
        <f>IF(Sales[[#This Row],[Current Upsell $]]&gt;0,_xlfn.TEXTJOIN(" ",FALSE,Sales[[#This Row],[Subscription Type]],Sales[[#This Row],[Upsell Priority]],TEXT(Sales[[#This Row],[Current Upsell $]],"$#")),"")</f>
        <v/>
      </c>
    </row>
    <row r="2202" spans="1:18" x14ac:dyDescent="0.25">
      <c r="A2202">
        <v>100001</v>
      </c>
      <c r="B2202" t="s">
        <v>3</v>
      </c>
      <c r="F2202">
        <v>0</v>
      </c>
      <c r="G2202">
        <v>12</v>
      </c>
      <c r="H2202" s="1">
        <v>43647</v>
      </c>
      <c r="I2202" s="1">
        <v>43891</v>
      </c>
      <c r="J2202">
        <v>8</v>
      </c>
      <c r="K2202">
        <v>15</v>
      </c>
      <c r="L2202" s="1">
        <v>43800</v>
      </c>
      <c r="M2202">
        <v>0</v>
      </c>
      <c r="N2202" s="11">
        <f>_xlfn.SWITCH(Sales[[#This Row],[Subscription Type]],"Basic",10,"Premium",10,"Business",25,"Enterprise",27)</f>
        <v>10</v>
      </c>
      <c r="O2202">
        <f>IF(Sales[[#This Row],[Number of Users]]-Sales[[#This Row],[Licenses Bought]]&lt;0,0,Sales[[#This Row],[Number of Users]]-Sales[[#This Row],[Licenses Bought]])</f>
        <v>12</v>
      </c>
      <c r="P2202" s="3">
        <f>IF(Sales[[#This Row],[Sales Month]]=MAX(Sales[Sales Month]),Sales[[#This Row],[Upsell $ Per Non-Paying User]]*Sales[[#This Row],[Non-Paying Users]],0)</f>
        <v>0</v>
      </c>
      <c r="Q2202" t="str">
        <f>_xlfn.IFS(Sales[[#This Row],[Current Upsell $]]=0," ",Sales[[#This Row],[Current Upsell $]]&gt;=400,"High",Sales[[#This Row],[Current Upsell $]]&gt;=100,"Medium",Sales[[#This Row],[Current Upsell $]]&lt;100,"Low")</f>
        <v xml:space="preserve"> </v>
      </c>
      <c r="R2202" t="str">
        <f>IF(Sales[[#This Row],[Current Upsell $]]&gt;0,_xlfn.TEXTJOIN(" ",FALSE,Sales[[#This Row],[Subscription Type]],Sales[[#This Row],[Upsell Priority]],TEXT(Sales[[#This Row],[Current Upsell $]],"$#")),"")</f>
        <v/>
      </c>
    </row>
    <row r="2203" spans="1:18" x14ac:dyDescent="0.25">
      <c r="A2203">
        <v>100002</v>
      </c>
      <c r="B2203" t="s">
        <v>3</v>
      </c>
      <c r="F2203">
        <v>0</v>
      </c>
      <c r="G2203">
        <v>2</v>
      </c>
      <c r="H2203" s="1">
        <v>43647</v>
      </c>
      <c r="I2203" s="1">
        <v>44287</v>
      </c>
      <c r="J2203">
        <v>21</v>
      </c>
      <c r="K2203">
        <v>2</v>
      </c>
      <c r="L2203" s="1">
        <v>43800</v>
      </c>
      <c r="M2203">
        <v>0</v>
      </c>
      <c r="N2203" s="11">
        <f>_xlfn.SWITCH(Sales[[#This Row],[Subscription Type]],"Basic",10,"Premium",10,"Business",25,"Enterprise",27)</f>
        <v>10</v>
      </c>
      <c r="O2203">
        <f>IF(Sales[[#This Row],[Number of Users]]-Sales[[#This Row],[Licenses Bought]]&lt;0,0,Sales[[#This Row],[Number of Users]]-Sales[[#This Row],[Licenses Bought]])</f>
        <v>2</v>
      </c>
      <c r="P2203" s="3">
        <f>IF(Sales[[#This Row],[Sales Month]]=MAX(Sales[Sales Month]),Sales[[#This Row],[Upsell $ Per Non-Paying User]]*Sales[[#This Row],[Non-Paying Users]],0)</f>
        <v>0</v>
      </c>
      <c r="Q2203" t="str">
        <f>_xlfn.IFS(Sales[[#This Row],[Current Upsell $]]=0," ",Sales[[#This Row],[Current Upsell $]]&gt;=400,"High",Sales[[#This Row],[Current Upsell $]]&gt;=100,"Medium",Sales[[#This Row],[Current Upsell $]]&lt;100,"Low")</f>
        <v xml:space="preserve"> </v>
      </c>
      <c r="R2203" t="str">
        <f>IF(Sales[[#This Row],[Current Upsell $]]&gt;0,_xlfn.TEXTJOIN(" ",FALSE,Sales[[#This Row],[Subscription Type]],Sales[[#This Row],[Upsell Priority]],TEXT(Sales[[#This Row],[Current Upsell $]],"$#")),"")</f>
        <v/>
      </c>
    </row>
    <row r="2204" spans="1:18" x14ac:dyDescent="0.25">
      <c r="A2204">
        <v>100003</v>
      </c>
      <c r="B2204" t="s">
        <v>0</v>
      </c>
      <c r="F2204">
        <v>4</v>
      </c>
      <c r="G2204">
        <v>5</v>
      </c>
      <c r="H2204" s="1">
        <v>43709</v>
      </c>
      <c r="I2204" s="1">
        <v>43922</v>
      </c>
      <c r="J2204">
        <v>7</v>
      </c>
      <c r="K2204">
        <v>14</v>
      </c>
      <c r="L2204" s="1">
        <v>43800</v>
      </c>
      <c r="M2204">
        <v>40</v>
      </c>
      <c r="N2204" s="11">
        <f>_xlfn.SWITCH(Sales[[#This Row],[Subscription Type]],"Basic",10,"Premium",10,"Business",25,"Enterprise",27)</f>
        <v>10</v>
      </c>
      <c r="O2204">
        <f>IF(Sales[[#This Row],[Number of Users]]-Sales[[#This Row],[Licenses Bought]]&lt;0,0,Sales[[#This Row],[Number of Users]]-Sales[[#This Row],[Licenses Bought]])</f>
        <v>1</v>
      </c>
      <c r="P2204" s="3">
        <f>IF(Sales[[#This Row],[Sales Month]]=MAX(Sales[Sales Month]),Sales[[#This Row],[Upsell $ Per Non-Paying User]]*Sales[[#This Row],[Non-Paying Users]],0)</f>
        <v>0</v>
      </c>
      <c r="Q2204" t="str">
        <f>_xlfn.IFS(Sales[[#This Row],[Current Upsell $]]=0," ",Sales[[#This Row],[Current Upsell $]]&gt;=400,"High",Sales[[#This Row],[Current Upsell $]]&gt;=100,"Medium",Sales[[#This Row],[Current Upsell $]]&lt;100,"Low")</f>
        <v xml:space="preserve"> </v>
      </c>
      <c r="R2204" t="str">
        <f>IF(Sales[[#This Row],[Current Upsell $]]&gt;0,_xlfn.TEXTJOIN(" ",FALSE,Sales[[#This Row],[Subscription Type]],Sales[[#This Row],[Upsell Priority]],TEXT(Sales[[#This Row],[Current Upsell $]],"$#")),"")</f>
        <v/>
      </c>
    </row>
    <row r="2205" spans="1:18" x14ac:dyDescent="0.25">
      <c r="A2205">
        <v>100004</v>
      </c>
      <c r="B2205" t="s">
        <v>3</v>
      </c>
      <c r="F2205">
        <v>0</v>
      </c>
      <c r="G2205">
        <v>7</v>
      </c>
      <c r="H2205" s="1">
        <v>43770</v>
      </c>
      <c r="I2205" s="1">
        <v>44075</v>
      </c>
      <c r="J2205">
        <v>10</v>
      </c>
      <c r="K2205">
        <v>9</v>
      </c>
      <c r="L2205" s="1">
        <v>43800</v>
      </c>
      <c r="M2205">
        <v>0</v>
      </c>
      <c r="N2205" s="11">
        <f>_xlfn.SWITCH(Sales[[#This Row],[Subscription Type]],"Basic",10,"Premium",10,"Business",25,"Enterprise",27)</f>
        <v>10</v>
      </c>
      <c r="O2205">
        <f>IF(Sales[[#This Row],[Number of Users]]-Sales[[#This Row],[Licenses Bought]]&lt;0,0,Sales[[#This Row],[Number of Users]]-Sales[[#This Row],[Licenses Bought]])</f>
        <v>7</v>
      </c>
      <c r="P2205" s="3">
        <f>IF(Sales[[#This Row],[Sales Month]]=MAX(Sales[Sales Month]),Sales[[#This Row],[Upsell $ Per Non-Paying User]]*Sales[[#This Row],[Non-Paying Users]],0)</f>
        <v>0</v>
      </c>
      <c r="Q2205" t="str">
        <f>_xlfn.IFS(Sales[[#This Row],[Current Upsell $]]=0," ",Sales[[#This Row],[Current Upsell $]]&gt;=400,"High",Sales[[#This Row],[Current Upsell $]]&gt;=100,"Medium",Sales[[#This Row],[Current Upsell $]]&lt;100,"Low")</f>
        <v xml:space="preserve"> </v>
      </c>
      <c r="R2205" t="str">
        <f>IF(Sales[[#This Row],[Current Upsell $]]&gt;0,_xlfn.TEXTJOIN(" ",FALSE,Sales[[#This Row],[Subscription Type]],Sales[[#This Row],[Upsell Priority]],TEXT(Sales[[#This Row],[Current Upsell $]],"$#")),"")</f>
        <v/>
      </c>
    </row>
    <row r="2206" spans="1:18" x14ac:dyDescent="0.25">
      <c r="A2206">
        <v>100006</v>
      </c>
      <c r="B2206" t="s">
        <v>3</v>
      </c>
      <c r="F2206">
        <v>0</v>
      </c>
      <c r="G2206">
        <v>5</v>
      </c>
      <c r="H2206" s="1">
        <v>43800</v>
      </c>
      <c r="I2206" s="1">
        <v>44287</v>
      </c>
      <c r="J2206">
        <v>16</v>
      </c>
      <c r="K2206">
        <v>2</v>
      </c>
      <c r="L2206" s="1">
        <v>43800</v>
      </c>
      <c r="M2206">
        <v>0</v>
      </c>
      <c r="N2206" s="11">
        <f>_xlfn.SWITCH(Sales[[#This Row],[Subscription Type]],"Basic",10,"Premium",10,"Business",25,"Enterprise",27)</f>
        <v>10</v>
      </c>
      <c r="O2206">
        <f>IF(Sales[[#This Row],[Number of Users]]-Sales[[#This Row],[Licenses Bought]]&lt;0,0,Sales[[#This Row],[Number of Users]]-Sales[[#This Row],[Licenses Bought]])</f>
        <v>5</v>
      </c>
      <c r="P2206" s="3">
        <f>IF(Sales[[#This Row],[Sales Month]]=MAX(Sales[Sales Month]),Sales[[#This Row],[Upsell $ Per Non-Paying User]]*Sales[[#This Row],[Non-Paying Users]],0)</f>
        <v>0</v>
      </c>
      <c r="Q2206" t="str">
        <f>_xlfn.IFS(Sales[[#This Row],[Current Upsell $]]=0," ",Sales[[#This Row],[Current Upsell $]]&gt;=400,"High",Sales[[#This Row],[Current Upsell $]]&gt;=100,"Medium",Sales[[#This Row],[Current Upsell $]]&lt;100,"Low")</f>
        <v xml:space="preserve"> </v>
      </c>
      <c r="R2206" t="str">
        <f>IF(Sales[[#This Row],[Current Upsell $]]&gt;0,_xlfn.TEXTJOIN(" ",FALSE,Sales[[#This Row],[Subscription Type]],Sales[[#This Row],[Upsell Priority]],TEXT(Sales[[#This Row],[Current Upsell $]],"$#")),"")</f>
        <v/>
      </c>
    </row>
    <row r="2207" spans="1:18" x14ac:dyDescent="0.25">
      <c r="A2207">
        <v>100005</v>
      </c>
      <c r="B2207" t="s">
        <v>3</v>
      </c>
      <c r="D2207" s="1"/>
      <c r="E2207" s="1"/>
      <c r="F2207">
        <v>0</v>
      </c>
      <c r="G2207">
        <v>47</v>
      </c>
      <c r="H2207" s="1">
        <v>43800</v>
      </c>
      <c r="I2207" s="1">
        <v>44378</v>
      </c>
      <c r="J2207">
        <v>19</v>
      </c>
      <c r="K2207">
        <v>0</v>
      </c>
      <c r="L2207" s="1">
        <v>43800</v>
      </c>
      <c r="M2207">
        <v>0</v>
      </c>
      <c r="N2207" s="11">
        <f>_xlfn.SWITCH(Sales[[#This Row],[Subscription Type]],"Basic",10,"Premium",10,"Business",25,"Enterprise",27)</f>
        <v>10</v>
      </c>
      <c r="O2207">
        <f>IF(Sales[[#This Row],[Number of Users]]-Sales[[#This Row],[Licenses Bought]]&lt;0,0,Sales[[#This Row],[Number of Users]]-Sales[[#This Row],[Licenses Bought]])</f>
        <v>47</v>
      </c>
      <c r="P2207" s="3">
        <f>IF(Sales[[#This Row],[Sales Month]]=MAX(Sales[Sales Month]),Sales[[#This Row],[Upsell $ Per Non-Paying User]]*Sales[[#This Row],[Non-Paying Users]],0)</f>
        <v>0</v>
      </c>
      <c r="Q2207" t="str">
        <f>_xlfn.IFS(Sales[[#This Row],[Current Upsell $]]=0," ",Sales[[#This Row],[Current Upsell $]]&gt;=400,"High",Sales[[#This Row],[Current Upsell $]]&gt;=100,"Medium",Sales[[#This Row],[Current Upsell $]]&lt;100,"Low")</f>
        <v xml:space="preserve"> </v>
      </c>
      <c r="R2207" t="str">
        <f>IF(Sales[[#This Row],[Current Upsell $]]&gt;0,_xlfn.TEXTJOIN(" ",FALSE,Sales[[#This Row],[Subscription Type]],Sales[[#This Row],[Upsell Priority]],TEXT(Sales[[#This Row],[Current Upsell $]],"$#")),"")</f>
        <v/>
      </c>
    </row>
    <row r="2208" spans="1:18" x14ac:dyDescent="0.25">
      <c r="A2208">
        <v>100001</v>
      </c>
      <c r="B2208" t="s">
        <v>3</v>
      </c>
      <c r="F2208">
        <v>0</v>
      </c>
      <c r="G2208">
        <v>11</v>
      </c>
      <c r="H2208" s="1">
        <v>43647</v>
      </c>
      <c r="I2208" s="1">
        <v>43891</v>
      </c>
      <c r="J2208">
        <v>8</v>
      </c>
      <c r="K2208">
        <v>15</v>
      </c>
      <c r="L2208" s="1">
        <v>43770</v>
      </c>
      <c r="M2208">
        <v>0</v>
      </c>
      <c r="N2208" s="11">
        <f>_xlfn.SWITCH(Sales[[#This Row],[Subscription Type]],"Basic",10,"Premium",10,"Business",25,"Enterprise",27)</f>
        <v>10</v>
      </c>
      <c r="O2208">
        <f>IF(Sales[[#This Row],[Number of Users]]-Sales[[#This Row],[Licenses Bought]]&lt;0,0,Sales[[#This Row],[Number of Users]]-Sales[[#This Row],[Licenses Bought]])</f>
        <v>11</v>
      </c>
      <c r="P2208" s="3">
        <f>IF(Sales[[#This Row],[Sales Month]]=MAX(Sales[Sales Month]),Sales[[#This Row],[Upsell $ Per Non-Paying User]]*Sales[[#This Row],[Non-Paying Users]],0)</f>
        <v>0</v>
      </c>
      <c r="Q2208" t="str">
        <f>_xlfn.IFS(Sales[[#This Row],[Current Upsell $]]=0," ",Sales[[#This Row],[Current Upsell $]]&gt;=400,"High",Sales[[#This Row],[Current Upsell $]]&gt;=100,"Medium",Sales[[#This Row],[Current Upsell $]]&lt;100,"Low")</f>
        <v xml:space="preserve"> </v>
      </c>
      <c r="R2208" t="str">
        <f>IF(Sales[[#This Row],[Current Upsell $]]&gt;0,_xlfn.TEXTJOIN(" ",FALSE,Sales[[#This Row],[Subscription Type]],Sales[[#This Row],[Upsell Priority]],TEXT(Sales[[#This Row],[Current Upsell $]],"$#")),"")</f>
        <v/>
      </c>
    </row>
    <row r="2209" spans="1:18" x14ac:dyDescent="0.25">
      <c r="A2209">
        <v>100002</v>
      </c>
      <c r="B2209" t="s">
        <v>3</v>
      </c>
      <c r="F2209">
        <v>0</v>
      </c>
      <c r="G2209">
        <v>2</v>
      </c>
      <c r="H2209" s="1">
        <v>43647</v>
      </c>
      <c r="I2209" s="1">
        <v>44287</v>
      </c>
      <c r="J2209">
        <v>21</v>
      </c>
      <c r="K2209">
        <v>2</v>
      </c>
      <c r="L2209" s="1">
        <v>43770</v>
      </c>
      <c r="M2209">
        <v>0</v>
      </c>
      <c r="N2209" s="11">
        <f>_xlfn.SWITCH(Sales[[#This Row],[Subscription Type]],"Basic",10,"Premium",10,"Business",25,"Enterprise",27)</f>
        <v>10</v>
      </c>
      <c r="O2209">
        <f>IF(Sales[[#This Row],[Number of Users]]-Sales[[#This Row],[Licenses Bought]]&lt;0,0,Sales[[#This Row],[Number of Users]]-Sales[[#This Row],[Licenses Bought]])</f>
        <v>2</v>
      </c>
      <c r="P2209" s="3">
        <f>IF(Sales[[#This Row],[Sales Month]]=MAX(Sales[Sales Month]),Sales[[#This Row],[Upsell $ Per Non-Paying User]]*Sales[[#This Row],[Non-Paying Users]],0)</f>
        <v>0</v>
      </c>
      <c r="Q2209" t="str">
        <f>_xlfn.IFS(Sales[[#This Row],[Current Upsell $]]=0," ",Sales[[#This Row],[Current Upsell $]]&gt;=400,"High",Sales[[#This Row],[Current Upsell $]]&gt;=100,"Medium",Sales[[#This Row],[Current Upsell $]]&lt;100,"Low")</f>
        <v xml:space="preserve"> </v>
      </c>
      <c r="R2209" t="str">
        <f>IF(Sales[[#This Row],[Current Upsell $]]&gt;0,_xlfn.TEXTJOIN(" ",FALSE,Sales[[#This Row],[Subscription Type]],Sales[[#This Row],[Upsell Priority]],TEXT(Sales[[#This Row],[Current Upsell $]],"$#")),"")</f>
        <v/>
      </c>
    </row>
    <row r="2210" spans="1:18" x14ac:dyDescent="0.25">
      <c r="A2210">
        <v>100003</v>
      </c>
      <c r="B2210" t="s">
        <v>0</v>
      </c>
      <c r="F2210">
        <v>4</v>
      </c>
      <c r="G2210">
        <v>5</v>
      </c>
      <c r="H2210" s="1">
        <v>43709</v>
      </c>
      <c r="I2210" s="1">
        <v>43922</v>
      </c>
      <c r="J2210">
        <v>7</v>
      </c>
      <c r="K2210">
        <v>14</v>
      </c>
      <c r="L2210" s="1">
        <v>43770</v>
      </c>
      <c r="M2210">
        <v>40</v>
      </c>
      <c r="N2210" s="11">
        <f>_xlfn.SWITCH(Sales[[#This Row],[Subscription Type]],"Basic",10,"Premium",10,"Business",25,"Enterprise",27)</f>
        <v>10</v>
      </c>
      <c r="O2210">
        <f>IF(Sales[[#This Row],[Number of Users]]-Sales[[#This Row],[Licenses Bought]]&lt;0,0,Sales[[#This Row],[Number of Users]]-Sales[[#This Row],[Licenses Bought]])</f>
        <v>1</v>
      </c>
      <c r="P2210" s="3">
        <f>IF(Sales[[#This Row],[Sales Month]]=MAX(Sales[Sales Month]),Sales[[#This Row],[Upsell $ Per Non-Paying User]]*Sales[[#This Row],[Non-Paying Users]],0)</f>
        <v>0</v>
      </c>
      <c r="Q2210" t="str">
        <f>_xlfn.IFS(Sales[[#This Row],[Current Upsell $]]=0," ",Sales[[#This Row],[Current Upsell $]]&gt;=400,"High",Sales[[#This Row],[Current Upsell $]]&gt;=100,"Medium",Sales[[#This Row],[Current Upsell $]]&lt;100,"Low")</f>
        <v xml:space="preserve"> </v>
      </c>
      <c r="R2210" t="str">
        <f>IF(Sales[[#This Row],[Current Upsell $]]&gt;0,_xlfn.TEXTJOIN(" ",FALSE,Sales[[#This Row],[Subscription Type]],Sales[[#This Row],[Upsell Priority]],TEXT(Sales[[#This Row],[Current Upsell $]],"$#")),"")</f>
        <v/>
      </c>
    </row>
    <row r="2211" spans="1:18" x14ac:dyDescent="0.25">
      <c r="A2211">
        <v>100004</v>
      </c>
      <c r="B2211" t="s">
        <v>3</v>
      </c>
      <c r="F2211">
        <v>0</v>
      </c>
      <c r="G2211">
        <v>7</v>
      </c>
      <c r="H2211" s="1">
        <v>43770</v>
      </c>
      <c r="I2211" s="1">
        <v>44075</v>
      </c>
      <c r="J2211">
        <v>10</v>
      </c>
      <c r="K2211">
        <v>9</v>
      </c>
      <c r="L2211" s="1">
        <v>43770</v>
      </c>
      <c r="M2211">
        <v>0</v>
      </c>
      <c r="N2211" s="11">
        <f>_xlfn.SWITCH(Sales[[#This Row],[Subscription Type]],"Basic",10,"Premium",10,"Business",25,"Enterprise",27)</f>
        <v>10</v>
      </c>
      <c r="O2211">
        <f>IF(Sales[[#This Row],[Number of Users]]-Sales[[#This Row],[Licenses Bought]]&lt;0,0,Sales[[#This Row],[Number of Users]]-Sales[[#This Row],[Licenses Bought]])</f>
        <v>7</v>
      </c>
      <c r="P2211" s="3">
        <f>IF(Sales[[#This Row],[Sales Month]]=MAX(Sales[Sales Month]),Sales[[#This Row],[Upsell $ Per Non-Paying User]]*Sales[[#This Row],[Non-Paying Users]],0)</f>
        <v>0</v>
      </c>
      <c r="Q2211" t="str">
        <f>_xlfn.IFS(Sales[[#This Row],[Current Upsell $]]=0," ",Sales[[#This Row],[Current Upsell $]]&gt;=400,"High",Sales[[#This Row],[Current Upsell $]]&gt;=100,"Medium",Sales[[#This Row],[Current Upsell $]]&lt;100,"Low")</f>
        <v xml:space="preserve"> </v>
      </c>
      <c r="R2211" t="str">
        <f>IF(Sales[[#This Row],[Current Upsell $]]&gt;0,_xlfn.TEXTJOIN(" ",FALSE,Sales[[#This Row],[Subscription Type]],Sales[[#This Row],[Upsell Priority]],TEXT(Sales[[#This Row],[Current Upsell $]],"$#")),"")</f>
        <v/>
      </c>
    </row>
    <row r="2212" spans="1:18" x14ac:dyDescent="0.25">
      <c r="A2212">
        <v>100001</v>
      </c>
      <c r="B2212" t="s">
        <v>3</v>
      </c>
      <c r="F2212">
        <v>0</v>
      </c>
      <c r="G2212">
        <v>9</v>
      </c>
      <c r="H2212" s="1">
        <v>43647</v>
      </c>
      <c r="I2212" s="1">
        <v>43891</v>
      </c>
      <c r="J2212">
        <v>8</v>
      </c>
      <c r="K2212">
        <v>15</v>
      </c>
      <c r="L2212" s="1">
        <v>43739</v>
      </c>
      <c r="M2212">
        <v>0</v>
      </c>
      <c r="N2212" s="11">
        <f>_xlfn.SWITCH(Sales[[#This Row],[Subscription Type]],"Basic",10,"Premium",10,"Business",25,"Enterprise",27)</f>
        <v>10</v>
      </c>
      <c r="O2212">
        <f>IF(Sales[[#This Row],[Number of Users]]-Sales[[#This Row],[Licenses Bought]]&lt;0,0,Sales[[#This Row],[Number of Users]]-Sales[[#This Row],[Licenses Bought]])</f>
        <v>9</v>
      </c>
      <c r="P2212" s="3">
        <f>IF(Sales[[#This Row],[Sales Month]]=MAX(Sales[Sales Month]),Sales[[#This Row],[Upsell $ Per Non-Paying User]]*Sales[[#This Row],[Non-Paying Users]],0)</f>
        <v>0</v>
      </c>
      <c r="Q2212" t="str">
        <f>_xlfn.IFS(Sales[[#This Row],[Current Upsell $]]=0," ",Sales[[#This Row],[Current Upsell $]]&gt;=400,"High",Sales[[#This Row],[Current Upsell $]]&gt;=100,"Medium",Sales[[#This Row],[Current Upsell $]]&lt;100,"Low")</f>
        <v xml:space="preserve"> </v>
      </c>
      <c r="R2212" t="str">
        <f>IF(Sales[[#This Row],[Current Upsell $]]&gt;0,_xlfn.TEXTJOIN(" ",FALSE,Sales[[#This Row],[Subscription Type]],Sales[[#This Row],[Upsell Priority]],TEXT(Sales[[#This Row],[Current Upsell $]],"$#")),"")</f>
        <v/>
      </c>
    </row>
    <row r="2213" spans="1:18" x14ac:dyDescent="0.25">
      <c r="A2213">
        <v>100002</v>
      </c>
      <c r="B2213" t="s">
        <v>3</v>
      </c>
      <c r="F2213">
        <v>0</v>
      </c>
      <c r="G2213">
        <v>1</v>
      </c>
      <c r="H2213" s="1">
        <v>43647</v>
      </c>
      <c r="I2213" s="1">
        <v>44287</v>
      </c>
      <c r="J2213">
        <v>21</v>
      </c>
      <c r="K2213">
        <v>2</v>
      </c>
      <c r="L2213" s="1">
        <v>43739</v>
      </c>
      <c r="M2213">
        <v>0</v>
      </c>
      <c r="N2213" s="11">
        <f>_xlfn.SWITCH(Sales[[#This Row],[Subscription Type]],"Basic",10,"Premium",10,"Business",25,"Enterprise",27)</f>
        <v>10</v>
      </c>
      <c r="O2213">
        <f>IF(Sales[[#This Row],[Number of Users]]-Sales[[#This Row],[Licenses Bought]]&lt;0,0,Sales[[#This Row],[Number of Users]]-Sales[[#This Row],[Licenses Bought]])</f>
        <v>1</v>
      </c>
      <c r="P2213" s="3">
        <f>IF(Sales[[#This Row],[Sales Month]]=MAX(Sales[Sales Month]),Sales[[#This Row],[Upsell $ Per Non-Paying User]]*Sales[[#This Row],[Non-Paying Users]],0)</f>
        <v>0</v>
      </c>
      <c r="Q2213" t="str">
        <f>_xlfn.IFS(Sales[[#This Row],[Current Upsell $]]=0," ",Sales[[#This Row],[Current Upsell $]]&gt;=400,"High",Sales[[#This Row],[Current Upsell $]]&gt;=100,"Medium",Sales[[#This Row],[Current Upsell $]]&lt;100,"Low")</f>
        <v xml:space="preserve"> </v>
      </c>
      <c r="R2213" t="str">
        <f>IF(Sales[[#This Row],[Current Upsell $]]&gt;0,_xlfn.TEXTJOIN(" ",FALSE,Sales[[#This Row],[Subscription Type]],Sales[[#This Row],[Upsell Priority]],TEXT(Sales[[#This Row],[Current Upsell $]],"$#")),"")</f>
        <v/>
      </c>
    </row>
    <row r="2214" spans="1:18" x14ac:dyDescent="0.25">
      <c r="A2214">
        <v>100003</v>
      </c>
      <c r="B2214" t="s">
        <v>0</v>
      </c>
      <c r="F2214">
        <v>2</v>
      </c>
      <c r="G2214">
        <v>4</v>
      </c>
      <c r="H2214" s="1">
        <v>43709</v>
      </c>
      <c r="I2214" s="1">
        <v>43922</v>
      </c>
      <c r="J2214">
        <v>7</v>
      </c>
      <c r="K2214">
        <v>14</v>
      </c>
      <c r="L2214" s="1">
        <v>43739</v>
      </c>
      <c r="M2214">
        <v>20</v>
      </c>
      <c r="N2214" s="11">
        <f>_xlfn.SWITCH(Sales[[#This Row],[Subscription Type]],"Basic",10,"Premium",10,"Business",25,"Enterprise",27)</f>
        <v>10</v>
      </c>
      <c r="O2214">
        <f>IF(Sales[[#This Row],[Number of Users]]-Sales[[#This Row],[Licenses Bought]]&lt;0,0,Sales[[#This Row],[Number of Users]]-Sales[[#This Row],[Licenses Bought]])</f>
        <v>2</v>
      </c>
      <c r="P2214" s="3">
        <f>IF(Sales[[#This Row],[Sales Month]]=MAX(Sales[Sales Month]),Sales[[#This Row],[Upsell $ Per Non-Paying User]]*Sales[[#This Row],[Non-Paying Users]],0)</f>
        <v>0</v>
      </c>
      <c r="Q2214" t="str">
        <f>_xlfn.IFS(Sales[[#This Row],[Current Upsell $]]=0," ",Sales[[#This Row],[Current Upsell $]]&gt;=400,"High",Sales[[#This Row],[Current Upsell $]]&gt;=100,"Medium",Sales[[#This Row],[Current Upsell $]]&lt;100,"Low")</f>
        <v xml:space="preserve"> </v>
      </c>
      <c r="R2214" t="str">
        <f>IF(Sales[[#This Row],[Current Upsell $]]&gt;0,_xlfn.TEXTJOIN(" ",FALSE,Sales[[#This Row],[Subscription Type]],Sales[[#This Row],[Upsell Priority]],TEXT(Sales[[#This Row],[Current Upsell $]],"$#")),"")</f>
        <v/>
      </c>
    </row>
    <row r="2215" spans="1:18" x14ac:dyDescent="0.25">
      <c r="A2215">
        <v>100001</v>
      </c>
      <c r="B2215" t="s">
        <v>3</v>
      </c>
      <c r="F2215">
        <v>0</v>
      </c>
      <c r="G2215">
        <v>11</v>
      </c>
      <c r="H2215" s="1">
        <v>43647</v>
      </c>
      <c r="I2215" s="1">
        <v>43891</v>
      </c>
      <c r="J2215">
        <v>8</v>
      </c>
      <c r="K2215">
        <v>15</v>
      </c>
      <c r="L2215" s="1">
        <v>43709</v>
      </c>
      <c r="M2215">
        <v>0</v>
      </c>
      <c r="N2215" s="11">
        <f>_xlfn.SWITCH(Sales[[#This Row],[Subscription Type]],"Basic",10,"Premium",10,"Business",25,"Enterprise",27)</f>
        <v>10</v>
      </c>
      <c r="O2215">
        <f>IF(Sales[[#This Row],[Number of Users]]-Sales[[#This Row],[Licenses Bought]]&lt;0,0,Sales[[#This Row],[Number of Users]]-Sales[[#This Row],[Licenses Bought]])</f>
        <v>11</v>
      </c>
      <c r="P2215" s="3">
        <f>IF(Sales[[#This Row],[Sales Month]]=MAX(Sales[Sales Month]),Sales[[#This Row],[Upsell $ Per Non-Paying User]]*Sales[[#This Row],[Non-Paying Users]],0)</f>
        <v>0</v>
      </c>
      <c r="Q2215" t="str">
        <f>_xlfn.IFS(Sales[[#This Row],[Current Upsell $]]=0," ",Sales[[#This Row],[Current Upsell $]]&gt;=400,"High",Sales[[#This Row],[Current Upsell $]]&gt;=100,"Medium",Sales[[#This Row],[Current Upsell $]]&lt;100,"Low")</f>
        <v xml:space="preserve"> </v>
      </c>
      <c r="R2215" t="str">
        <f>IF(Sales[[#This Row],[Current Upsell $]]&gt;0,_xlfn.TEXTJOIN(" ",FALSE,Sales[[#This Row],[Subscription Type]],Sales[[#This Row],[Upsell Priority]],TEXT(Sales[[#This Row],[Current Upsell $]],"$#")),"")</f>
        <v/>
      </c>
    </row>
    <row r="2216" spans="1:18" x14ac:dyDescent="0.25">
      <c r="A2216">
        <v>100002</v>
      </c>
      <c r="B2216" t="s">
        <v>3</v>
      </c>
      <c r="F2216">
        <v>0</v>
      </c>
      <c r="G2216">
        <v>2</v>
      </c>
      <c r="H2216" s="1">
        <v>43647</v>
      </c>
      <c r="I2216" s="1">
        <v>44287</v>
      </c>
      <c r="J2216">
        <v>21</v>
      </c>
      <c r="K2216">
        <v>2</v>
      </c>
      <c r="L2216" s="1">
        <v>43709</v>
      </c>
      <c r="M2216">
        <v>0</v>
      </c>
      <c r="N2216" s="11">
        <f>_xlfn.SWITCH(Sales[[#This Row],[Subscription Type]],"Basic",10,"Premium",10,"Business",25,"Enterprise",27)</f>
        <v>10</v>
      </c>
      <c r="O2216">
        <f>IF(Sales[[#This Row],[Number of Users]]-Sales[[#This Row],[Licenses Bought]]&lt;0,0,Sales[[#This Row],[Number of Users]]-Sales[[#This Row],[Licenses Bought]])</f>
        <v>2</v>
      </c>
      <c r="P2216" s="3">
        <f>IF(Sales[[#This Row],[Sales Month]]=MAX(Sales[Sales Month]),Sales[[#This Row],[Upsell $ Per Non-Paying User]]*Sales[[#This Row],[Non-Paying Users]],0)</f>
        <v>0</v>
      </c>
      <c r="Q2216" t="str">
        <f>_xlfn.IFS(Sales[[#This Row],[Current Upsell $]]=0," ",Sales[[#This Row],[Current Upsell $]]&gt;=400,"High",Sales[[#This Row],[Current Upsell $]]&gt;=100,"Medium",Sales[[#This Row],[Current Upsell $]]&lt;100,"Low")</f>
        <v xml:space="preserve"> </v>
      </c>
      <c r="R2216" t="str">
        <f>IF(Sales[[#This Row],[Current Upsell $]]&gt;0,_xlfn.TEXTJOIN(" ",FALSE,Sales[[#This Row],[Subscription Type]],Sales[[#This Row],[Upsell Priority]],TEXT(Sales[[#This Row],[Current Upsell $]],"$#")),"")</f>
        <v/>
      </c>
    </row>
    <row r="2217" spans="1:18" x14ac:dyDescent="0.25">
      <c r="A2217">
        <v>100003</v>
      </c>
      <c r="B2217" t="s">
        <v>3</v>
      </c>
      <c r="F2217">
        <v>0</v>
      </c>
      <c r="G2217">
        <v>5</v>
      </c>
      <c r="H2217" s="1">
        <v>43709</v>
      </c>
      <c r="I2217" s="1">
        <v>43922</v>
      </c>
      <c r="J2217">
        <v>7</v>
      </c>
      <c r="K2217">
        <v>14</v>
      </c>
      <c r="L2217" s="1">
        <v>43709</v>
      </c>
      <c r="M2217">
        <v>0</v>
      </c>
      <c r="N2217" s="11">
        <f>_xlfn.SWITCH(Sales[[#This Row],[Subscription Type]],"Basic",10,"Premium",10,"Business",25,"Enterprise",27)</f>
        <v>10</v>
      </c>
      <c r="O2217">
        <f>IF(Sales[[#This Row],[Number of Users]]-Sales[[#This Row],[Licenses Bought]]&lt;0,0,Sales[[#This Row],[Number of Users]]-Sales[[#This Row],[Licenses Bought]])</f>
        <v>5</v>
      </c>
      <c r="P2217" s="3">
        <f>IF(Sales[[#This Row],[Sales Month]]=MAX(Sales[Sales Month]),Sales[[#This Row],[Upsell $ Per Non-Paying User]]*Sales[[#This Row],[Non-Paying Users]],0)</f>
        <v>0</v>
      </c>
      <c r="Q2217" t="str">
        <f>_xlfn.IFS(Sales[[#This Row],[Current Upsell $]]=0," ",Sales[[#This Row],[Current Upsell $]]&gt;=400,"High",Sales[[#This Row],[Current Upsell $]]&gt;=100,"Medium",Sales[[#This Row],[Current Upsell $]]&lt;100,"Low")</f>
        <v xml:space="preserve"> </v>
      </c>
      <c r="R2217" t="str">
        <f>IF(Sales[[#This Row],[Current Upsell $]]&gt;0,_xlfn.TEXTJOIN(" ",FALSE,Sales[[#This Row],[Subscription Type]],Sales[[#This Row],[Upsell Priority]],TEXT(Sales[[#This Row],[Current Upsell $]],"$#")),"")</f>
        <v/>
      </c>
    </row>
    <row r="2218" spans="1:18" x14ac:dyDescent="0.25">
      <c r="A2218">
        <v>100001</v>
      </c>
      <c r="B2218" t="s">
        <v>3</v>
      </c>
      <c r="F2218">
        <v>0</v>
      </c>
      <c r="G2218">
        <v>11</v>
      </c>
      <c r="H2218" s="1">
        <v>43647</v>
      </c>
      <c r="I2218" s="1">
        <v>43891</v>
      </c>
      <c r="J2218">
        <v>8</v>
      </c>
      <c r="K2218">
        <v>15</v>
      </c>
      <c r="L2218" s="1">
        <v>43678</v>
      </c>
      <c r="M2218">
        <v>0</v>
      </c>
      <c r="N2218" s="11">
        <f>_xlfn.SWITCH(Sales[[#This Row],[Subscription Type]],"Basic",10,"Premium",10,"Business",25,"Enterprise",27)</f>
        <v>10</v>
      </c>
      <c r="O2218">
        <f>IF(Sales[[#This Row],[Number of Users]]-Sales[[#This Row],[Licenses Bought]]&lt;0,0,Sales[[#This Row],[Number of Users]]-Sales[[#This Row],[Licenses Bought]])</f>
        <v>11</v>
      </c>
      <c r="P2218" s="3">
        <f>IF(Sales[[#This Row],[Sales Month]]=MAX(Sales[Sales Month]),Sales[[#This Row],[Upsell $ Per Non-Paying User]]*Sales[[#This Row],[Non-Paying Users]],0)</f>
        <v>0</v>
      </c>
      <c r="Q2218" t="str">
        <f>_xlfn.IFS(Sales[[#This Row],[Current Upsell $]]=0," ",Sales[[#This Row],[Current Upsell $]]&gt;=400,"High",Sales[[#This Row],[Current Upsell $]]&gt;=100,"Medium",Sales[[#This Row],[Current Upsell $]]&lt;100,"Low")</f>
        <v xml:space="preserve"> </v>
      </c>
      <c r="R2218" t="str">
        <f>IF(Sales[[#This Row],[Current Upsell $]]&gt;0,_xlfn.TEXTJOIN(" ",FALSE,Sales[[#This Row],[Subscription Type]],Sales[[#This Row],[Upsell Priority]],TEXT(Sales[[#This Row],[Current Upsell $]],"$#")),"")</f>
        <v/>
      </c>
    </row>
    <row r="2219" spans="1:18" x14ac:dyDescent="0.25">
      <c r="A2219">
        <v>100002</v>
      </c>
      <c r="B2219" t="s">
        <v>3</v>
      </c>
      <c r="F2219">
        <v>0</v>
      </c>
      <c r="G2219">
        <v>2</v>
      </c>
      <c r="H2219" s="1">
        <v>43647</v>
      </c>
      <c r="I2219" s="1">
        <v>44287</v>
      </c>
      <c r="J2219">
        <v>21</v>
      </c>
      <c r="K2219">
        <v>2</v>
      </c>
      <c r="L2219" s="1">
        <v>43678</v>
      </c>
      <c r="M2219">
        <v>0</v>
      </c>
      <c r="N2219" s="11">
        <f>_xlfn.SWITCH(Sales[[#This Row],[Subscription Type]],"Basic",10,"Premium",10,"Business",25,"Enterprise",27)</f>
        <v>10</v>
      </c>
      <c r="O2219">
        <f>IF(Sales[[#This Row],[Number of Users]]-Sales[[#This Row],[Licenses Bought]]&lt;0,0,Sales[[#This Row],[Number of Users]]-Sales[[#This Row],[Licenses Bought]])</f>
        <v>2</v>
      </c>
      <c r="P2219" s="3">
        <f>IF(Sales[[#This Row],[Sales Month]]=MAX(Sales[Sales Month]),Sales[[#This Row],[Upsell $ Per Non-Paying User]]*Sales[[#This Row],[Non-Paying Users]],0)</f>
        <v>0</v>
      </c>
      <c r="Q2219" t="str">
        <f>_xlfn.IFS(Sales[[#This Row],[Current Upsell $]]=0," ",Sales[[#This Row],[Current Upsell $]]&gt;=400,"High",Sales[[#This Row],[Current Upsell $]]&gt;=100,"Medium",Sales[[#This Row],[Current Upsell $]]&lt;100,"Low")</f>
        <v xml:space="preserve"> </v>
      </c>
      <c r="R2219" t="str">
        <f>IF(Sales[[#This Row],[Current Upsell $]]&gt;0,_xlfn.TEXTJOIN(" ",FALSE,Sales[[#This Row],[Subscription Type]],Sales[[#This Row],[Upsell Priority]],TEXT(Sales[[#This Row],[Current Upsell $]],"$#")),"")</f>
        <v/>
      </c>
    </row>
    <row r="2220" spans="1:18" x14ac:dyDescent="0.25">
      <c r="A2220">
        <v>100001</v>
      </c>
      <c r="B2220" t="s">
        <v>3</v>
      </c>
      <c r="F2220">
        <v>0</v>
      </c>
      <c r="G2220">
        <v>12</v>
      </c>
      <c r="H2220" s="1">
        <v>43647</v>
      </c>
      <c r="I2220" s="1">
        <v>43891</v>
      </c>
      <c r="J2220">
        <v>8</v>
      </c>
      <c r="K2220">
        <v>15</v>
      </c>
      <c r="L2220" s="1">
        <v>43647</v>
      </c>
      <c r="M2220">
        <v>0</v>
      </c>
      <c r="N2220" s="11">
        <f>_xlfn.SWITCH(Sales[[#This Row],[Subscription Type]],"Basic",10,"Premium",10,"Business",25,"Enterprise",27)</f>
        <v>10</v>
      </c>
      <c r="O2220">
        <f>IF(Sales[[#This Row],[Number of Users]]-Sales[[#This Row],[Licenses Bought]]&lt;0,0,Sales[[#This Row],[Number of Users]]-Sales[[#This Row],[Licenses Bought]])</f>
        <v>12</v>
      </c>
      <c r="P2220" s="3">
        <f>IF(Sales[[#This Row],[Sales Month]]=MAX(Sales[Sales Month]),Sales[[#This Row],[Upsell $ Per Non-Paying User]]*Sales[[#This Row],[Non-Paying Users]],0)</f>
        <v>0</v>
      </c>
      <c r="Q2220" t="str">
        <f>_xlfn.IFS(Sales[[#This Row],[Current Upsell $]]=0," ",Sales[[#This Row],[Current Upsell $]]&gt;=400,"High",Sales[[#This Row],[Current Upsell $]]&gt;=100,"Medium",Sales[[#This Row],[Current Upsell $]]&lt;100,"Low")</f>
        <v xml:space="preserve"> </v>
      </c>
      <c r="R2220" t="str">
        <f>IF(Sales[[#This Row],[Current Upsell $]]&gt;0,_xlfn.TEXTJOIN(" ",FALSE,Sales[[#This Row],[Subscription Type]],Sales[[#This Row],[Upsell Priority]],TEXT(Sales[[#This Row],[Current Upsell $]],"$#")),"")</f>
        <v/>
      </c>
    </row>
    <row r="2221" spans="1:18" x14ac:dyDescent="0.25">
      <c r="A2221">
        <v>100002</v>
      </c>
      <c r="B2221" t="s">
        <v>3</v>
      </c>
      <c r="F2221">
        <v>0</v>
      </c>
      <c r="G2221">
        <v>2</v>
      </c>
      <c r="H2221" s="1">
        <v>43647</v>
      </c>
      <c r="I2221" s="1">
        <v>44287</v>
      </c>
      <c r="J2221">
        <v>21</v>
      </c>
      <c r="K2221">
        <v>2</v>
      </c>
      <c r="L2221" s="1">
        <v>43647</v>
      </c>
      <c r="M2221">
        <v>0</v>
      </c>
      <c r="N2221" s="11">
        <f>_xlfn.SWITCH(Sales[[#This Row],[Subscription Type]],"Basic",10,"Premium",10,"Business",25,"Enterprise",27)</f>
        <v>10</v>
      </c>
      <c r="O2221">
        <f>IF(Sales[[#This Row],[Number of Users]]-Sales[[#This Row],[Licenses Bought]]&lt;0,0,Sales[[#This Row],[Number of Users]]-Sales[[#This Row],[Licenses Bought]])</f>
        <v>2</v>
      </c>
      <c r="P2221" s="3">
        <f>IF(Sales[[#This Row],[Sales Month]]=MAX(Sales[Sales Month]),Sales[[#This Row],[Upsell $ Per Non-Paying User]]*Sales[[#This Row],[Non-Paying Users]],0)</f>
        <v>0</v>
      </c>
      <c r="Q2221" t="str">
        <f>_xlfn.IFS(Sales[[#This Row],[Current Upsell $]]=0," ",Sales[[#This Row],[Current Upsell $]]&gt;=400,"High",Sales[[#This Row],[Current Upsell $]]&gt;=100,"Medium",Sales[[#This Row],[Current Upsell $]]&lt;100,"Low")</f>
        <v xml:space="preserve"> </v>
      </c>
      <c r="R2221" t="str">
        <f>IF(Sales[[#This Row],[Current Upsell $]]&gt;0,_xlfn.TEXTJOIN(" ",FALSE,Sales[[#This Row],[Subscription Type]],Sales[[#This Row],[Upsell Priority]],TEXT(Sales[[#This Row],[Current Upsell $]],"$#")),"")</f>
        <v/>
      </c>
    </row>
    <row r="2222" spans="1:18" x14ac:dyDescent="0.25">
      <c r="K2222" s="1"/>
      <c r="L2222" s="1"/>
      <c r="O2222" s="1"/>
    </row>
    <row r="2223" spans="1:18" x14ac:dyDescent="0.25">
      <c r="K2223" s="1"/>
      <c r="L2223" s="1"/>
      <c r="O2223" s="1"/>
    </row>
    <row r="2224" spans="1:18"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ref="A2:P9385">
    <sortCondition ref="K1:K9385"/>
  </sortState>
  <pageMargins left="0.7" right="0.7" top="0.75" bottom="0.75" header="0.3" footer="0.3"/>
  <drawing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78D73-27F5-4AE4-A1F3-20265D428CD8}">
  <dimension ref="A3:I16"/>
  <sheetViews>
    <sheetView zoomScale="72" workbookViewId="0">
      <selection activeCell="B9" sqref="B9"/>
    </sheetView>
  </sheetViews>
  <sheetFormatPr baseColWidth="10" defaultRowHeight="15.75" x14ac:dyDescent="0.25"/>
  <cols>
    <col min="1" max="1" width="17.875" bestFit="1" customWidth="1"/>
    <col min="2" max="2" width="22.5" bestFit="1" customWidth="1"/>
    <col min="3" max="3" width="17.5" bestFit="1" customWidth="1"/>
    <col min="4" max="4" width="21.125" bestFit="1" customWidth="1"/>
    <col min="5" max="5" width="17.5" bestFit="1" customWidth="1"/>
    <col min="6" max="6" width="21.125" bestFit="1" customWidth="1"/>
    <col min="7" max="7" width="17.5" bestFit="1" customWidth="1"/>
    <col min="8" max="8" width="26.125" bestFit="1" customWidth="1"/>
    <col min="9" max="9" width="22.5" bestFit="1" customWidth="1"/>
    <col min="10" max="10" width="29.625" bestFit="1" customWidth="1"/>
    <col min="11" max="11" width="24.875" bestFit="1" customWidth="1"/>
    <col min="12" max="12" width="29.625" bestFit="1" customWidth="1"/>
    <col min="13" max="13" width="24.875" bestFit="1" customWidth="1"/>
    <col min="14" max="14" width="29.625" bestFit="1" customWidth="1"/>
    <col min="15" max="15" width="24.875" bestFit="1" customWidth="1"/>
    <col min="16" max="16" width="29.625" bestFit="1" customWidth="1"/>
    <col min="17" max="17" width="24.875" bestFit="1" customWidth="1"/>
    <col min="18" max="18" width="29.625" bestFit="1" customWidth="1"/>
    <col min="19" max="19" width="24.875" bestFit="1" customWidth="1"/>
    <col min="20" max="20" width="29.625" bestFit="1" customWidth="1"/>
    <col min="21" max="21" width="24.875" bestFit="1" customWidth="1"/>
    <col min="22" max="22" width="29.625" bestFit="1" customWidth="1"/>
    <col min="23" max="23" width="24.875" bestFit="1" customWidth="1"/>
    <col min="24" max="24" width="29.625" bestFit="1" customWidth="1"/>
    <col min="25" max="25" width="24.875" bestFit="1" customWidth="1"/>
    <col min="26" max="26" width="36.75" bestFit="1" customWidth="1"/>
    <col min="27" max="27" width="32.25" bestFit="1" customWidth="1"/>
  </cols>
  <sheetData>
    <row r="3" spans="1:9" x14ac:dyDescent="0.25">
      <c r="B3" s="4" t="s">
        <v>28</v>
      </c>
    </row>
    <row r="4" spans="1:9" x14ac:dyDescent="0.25">
      <c r="B4" s="1" t="s">
        <v>27</v>
      </c>
      <c r="D4" s="1" t="s">
        <v>25</v>
      </c>
      <c r="F4" s="1" t="s">
        <v>26</v>
      </c>
      <c r="H4" s="1" t="s">
        <v>29</v>
      </c>
      <c r="I4" s="1" t="s">
        <v>30</v>
      </c>
    </row>
    <row r="5" spans="1:9" x14ac:dyDescent="0.25">
      <c r="A5" s="4" t="s">
        <v>19</v>
      </c>
      <c r="B5" t="s">
        <v>17</v>
      </c>
      <c r="C5" t="s">
        <v>18</v>
      </c>
      <c r="D5" t="s">
        <v>17</v>
      </c>
      <c r="E5" t="s">
        <v>18</v>
      </c>
      <c r="F5" t="s">
        <v>17</v>
      </c>
      <c r="G5" t="s">
        <v>18</v>
      </c>
    </row>
    <row r="6" spans="1:9" x14ac:dyDescent="0.25">
      <c r="A6" s="5" t="s">
        <v>21</v>
      </c>
      <c r="B6" s="39">
        <v>40625</v>
      </c>
      <c r="C6" s="39">
        <v>327.62096774193549</v>
      </c>
      <c r="D6" s="39">
        <v>45505</v>
      </c>
      <c r="E6" s="39">
        <v>327.37410071942446</v>
      </c>
      <c r="F6" s="39">
        <v>49945</v>
      </c>
      <c r="G6" s="39">
        <v>310.21739130434781</v>
      </c>
      <c r="H6" s="39">
        <v>136075</v>
      </c>
      <c r="I6" s="39">
        <v>320.93160377358492</v>
      </c>
    </row>
    <row r="7" spans="1:9" x14ac:dyDescent="0.25">
      <c r="A7" s="6" t="s">
        <v>22</v>
      </c>
      <c r="B7" s="39">
        <v>8090</v>
      </c>
      <c r="C7" s="39">
        <v>110.82191780821918</v>
      </c>
      <c r="D7" s="39">
        <v>7930</v>
      </c>
      <c r="E7" s="39">
        <v>102.98701298701299</v>
      </c>
      <c r="F7" s="39">
        <v>10995</v>
      </c>
      <c r="G7" s="39">
        <v>112.19387755102041</v>
      </c>
      <c r="H7" s="39">
        <v>27015</v>
      </c>
      <c r="I7" s="39">
        <v>108.93145161290323</v>
      </c>
    </row>
    <row r="8" spans="1:9" x14ac:dyDescent="0.25">
      <c r="A8" s="7" t="s">
        <v>1</v>
      </c>
      <c r="B8" s="39">
        <v>2900</v>
      </c>
      <c r="C8" s="39">
        <v>322.22222222222223</v>
      </c>
      <c r="D8" s="39">
        <v>3600</v>
      </c>
      <c r="E8" s="39">
        <v>276.92307692307691</v>
      </c>
      <c r="F8" s="39">
        <v>4625</v>
      </c>
      <c r="G8" s="39">
        <v>330.35714285714283</v>
      </c>
      <c r="H8" s="39">
        <v>11125</v>
      </c>
      <c r="I8" s="39">
        <v>309.02777777777777</v>
      </c>
    </row>
    <row r="9" spans="1:9" x14ac:dyDescent="0.25">
      <c r="A9" s="7" t="s">
        <v>0</v>
      </c>
      <c r="B9" s="39">
        <v>5190</v>
      </c>
      <c r="C9" s="39">
        <v>81.09375</v>
      </c>
      <c r="D9" s="39">
        <v>4330</v>
      </c>
      <c r="E9" s="39">
        <v>67.65625</v>
      </c>
      <c r="F9" s="39">
        <v>6370</v>
      </c>
      <c r="G9" s="39">
        <v>75.833333333333329</v>
      </c>
      <c r="H9" s="39">
        <v>15890</v>
      </c>
      <c r="I9" s="39">
        <v>74.952830188679243</v>
      </c>
    </row>
    <row r="10" spans="1:9" x14ac:dyDescent="0.25">
      <c r="A10" s="6" t="s">
        <v>23</v>
      </c>
      <c r="B10" s="39">
        <v>22120</v>
      </c>
      <c r="C10" s="39">
        <v>553</v>
      </c>
      <c r="D10" s="39">
        <v>27160</v>
      </c>
      <c r="E10" s="39">
        <v>532.54901960784309</v>
      </c>
      <c r="F10" s="39">
        <v>26050</v>
      </c>
      <c r="G10" s="39">
        <v>531.63265306122446</v>
      </c>
      <c r="H10" s="39">
        <v>75330</v>
      </c>
      <c r="I10" s="39">
        <v>538.07142857142856</v>
      </c>
    </row>
    <row r="11" spans="1:9" x14ac:dyDescent="0.25">
      <c r="A11" s="7" t="s">
        <v>1</v>
      </c>
      <c r="B11" s="39">
        <v>13850</v>
      </c>
      <c r="C11" s="39">
        <v>923.33333333333337</v>
      </c>
      <c r="D11" s="39">
        <v>15600</v>
      </c>
      <c r="E11" s="39">
        <v>917.64705882352939</v>
      </c>
      <c r="F11" s="39">
        <v>14700</v>
      </c>
      <c r="G11" s="39">
        <v>918.75</v>
      </c>
      <c r="H11" s="39">
        <v>44150</v>
      </c>
      <c r="I11" s="39">
        <v>919.79166666666663</v>
      </c>
    </row>
    <row r="12" spans="1:9" x14ac:dyDescent="0.25">
      <c r="A12" s="7" t="s">
        <v>0</v>
      </c>
      <c r="B12" s="39">
        <v>8270</v>
      </c>
      <c r="C12" s="39">
        <v>330.8</v>
      </c>
      <c r="D12" s="39">
        <v>11560</v>
      </c>
      <c r="E12" s="39">
        <v>340</v>
      </c>
      <c r="F12" s="39">
        <v>11350</v>
      </c>
      <c r="G12" s="39">
        <v>343.93939393939394</v>
      </c>
      <c r="H12" s="39">
        <v>31180</v>
      </c>
      <c r="I12" s="39">
        <v>338.91304347826087</v>
      </c>
    </row>
    <row r="13" spans="1:9" x14ac:dyDescent="0.25">
      <c r="A13" s="6" t="s">
        <v>24</v>
      </c>
      <c r="B13" s="39">
        <v>10415</v>
      </c>
      <c r="C13" s="39">
        <v>946.81818181818187</v>
      </c>
      <c r="D13" s="39">
        <v>10415</v>
      </c>
      <c r="E13" s="39">
        <v>946.81818181818187</v>
      </c>
      <c r="F13" s="39">
        <v>12900</v>
      </c>
      <c r="G13" s="39">
        <v>921.42857142857144</v>
      </c>
      <c r="H13" s="39">
        <v>33730</v>
      </c>
      <c r="I13" s="39">
        <v>936.94444444444446</v>
      </c>
    </row>
    <row r="14" spans="1:9" x14ac:dyDescent="0.25">
      <c r="A14" s="7" t="s">
        <v>1</v>
      </c>
      <c r="B14" s="39">
        <v>7125</v>
      </c>
      <c r="C14" s="39">
        <v>1425</v>
      </c>
      <c r="D14" s="39">
        <v>7125</v>
      </c>
      <c r="E14" s="39">
        <v>1425</v>
      </c>
      <c r="F14" s="39">
        <v>8500</v>
      </c>
      <c r="G14" s="39">
        <v>1416.6666666666667</v>
      </c>
      <c r="H14" s="39">
        <v>22750</v>
      </c>
      <c r="I14" s="39">
        <v>1421.875</v>
      </c>
    </row>
    <row r="15" spans="1:9" x14ac:dyDescent="0.25">
      <c r="A15" s="7" t="s">
        <v>0</v>
      </c>
      <c r="B15" s="39">
        <v>3290</v>
      </c>
      <c r="C15" s="39">
        <v>548.33333333333337</v>
      </c>
      <c r="D15" s="39">
        <v>3290</v>
      </c>
      <c r="E15" s="39">
        <v>548.33333333333337</v>
      </c>
      <c r="F15" s="39">
        <v>4400</v>
      </c>
      <c r="G15" s="39">
        <v>550</v>
      </c>
      <c r="H15" s="39">
        <v>10980</v>
      </c>
      <c r="I15" s="39">
        <v>549</v>
      </c>
    </row>
    <row r="16" spans="1:9" x14ac:dyDescent="0.25">
      <c r="A16" s="5" t="s">
        <v>20</v>
      </c>
      <c r="B16" s="39">
        <v>40625</v>
      </c>
      <c r="C16" s="39">
        <v>327.62096774193549</v>
      </c>
      <c r="D16" s="39">
        <v>45505</v>
      </c>
      <c r="E16" s="39">
        <v>327.37410071942446</v>
      </c>
      <c r="F16" s="39">
        <v>49945</v>
      </c>
      <c r="G16" s="39">
        <v>310.21739130434781</v>
      </c>
      <c r="H16" s="39">
        <v>136075</v>
      </c>
      <c r="I16" s="39">
        <v>320.93160377358492</v>
      </c>
    </row>
  </sheetData>
  <pageMargins left="0.7" right="0.7" top="0.75" bottom="0.75" header="0.3" footer="0.3"/>
  <drawing r:id="rId2"/>
  <legacy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E28FA-A7A3-4080-B3B8-DEE8238BA561}">
  <dimension ref="A1:K20"/>
  <sheetViews>
    <sheetView tabSelected="1" topLeftCell="B1" zoomScale="80" workbookViewId="0">
      <selection activeCell="F2" sqref="F2"/>
    </sheetView>
  </sheetViews>
  <sheetFormatPr baseColWidth="10" defaultRowHeight="15.75" x14ac:dyDescent="0.25"/>
  <cols>
    <col min="1" max="1" width="13.375" customWidth="1"/>
    <col min="2" max="2" width="21.875" bestFit="1" customWidth="1"/>
    <col min="3" max="3" width="32.375" bestFit="1" customWidth="1"/>
    <col min="4" max="4" width="23.125" bestFit="1" customWidth="1"/>
    <col min="5" max="5" width="22.375" bestFit="1" customWidth="1"/>
    <col min="6" max="6" width="18.125" bestFit="1" customWidth="1"/>
    <col min="7" max="7" width="20.875" bestFit="1" customWidth="1"/>
    <col min="8" max="8" width="15.375" bestFit="1" customWidth="1"/>
    <col min="9" max="9" width="10.75" customWidth="1"/>
    <col min="10" max="10" width="16.375" bestFit="1" customWidth="1"/>
    <col min="11" max="11" width="21.875" bestFit="1" customWidth="1"/>
  </cols>
  <sheetData>
    <row r="1" spans="1:11" x14ac:dyDescent="0.25">
      <c r="A1" s="12" t="s">
        <v>12</v>
      </c>
      <c r="B1" s="12" t="s">
        <v>36</v>
      </c>
      <c r="C1" s="12" t="s">
        <v>37</v>
      </c>
      <c r="D1" s="12" t="s">
        <v>38</v>
      </c>
      <c r="E1" s="12" t="s">
        <v>41</v>
      </c>
      <c r="F1" s="12" t="s">
        <v>42</v>
      </c>
      <c r="G1" s="12" t="s">
        <v>43</v>
      </c>
      <c r="H1" s="12" t="s">
        <v>44</v>
      </c>
      <c r="I1" s="12" t="s">
        <v>45</v>
      </c>
      <c r="J1" s="12" t="s">
        <v>46</v>
      </c>
      <c r="K1" s="12" t="s">
        <v>47</v>
      </c>
    </row>
    <row r="2" spans="1:11" x14ac:dyDescent="0.25">
      <c r="A2" s="1">
        <v>44013</v>
      </c>
      <c r="B2" s="13">
        <f>COUNTIF(Sales[Sales Month],Sales_Trends[[#This Row],[Sales Month]])</f>
        <v>76</v>
      </c>
      <c r="C2" s="10">
        <f>SUMIF(Sales[Sales Month],Sales_Trends[[#This Row],[Sales Month]],Sales[Sales Amount])</f>
        <v>28325</v>
      </c>
      <c r="D2" s="3">
        <f>Sales_Trends[[#This Row],[Total Sales]]/Sales_Trends[[#This Row],[Number Of Customers]]</f>
        <v>372.69736842105266</v>
      </c>
      <c r="E2">
        <f>COUNTIFS(Sales[Subscription Type],"Basic",Sales[Sales Month],Sales_Trends[[#This Row],[Sales Month]])</f>
        <v>47</v>
      </c>
      <c r="F2">
        <f>COUNTIFS(Sales[Subscription Type],"&lt;&gt;Basic",Sales[Sales Month],Sales_Trends[[#This Row],[Sales Month]])</f>
        <v>29</v>
      </c>
      <c r="G2" s="14">
        <f>Sales_Trends[[#This Row],[Non-Paying Customers]]/Sales_Trends[[#This Row],[Paying Customers]]</f>
        <v>1.6206896551724137</v>
      </c>
      <c r="H2" s="10">
        <f>SUMIFS(Sales[Sales Amount],Sales[Sales Month],Sales_Trends[[#This Row],[Sales Month]],Sales[Subscription Type],"Premium")</f>
        <v>2200</v>
      </c>
      <c r="I2" s="10">
        <f>SUMIFS(Sales[Sales Amount],Sales[Sales Month],Sales_Trends[[#This Row],[Sales Month]],Sales[Subscription Type],"Business")</f>
        <v>8125</v>
      </c>
      <c r="J2" s="10">
        <f>SUMIFS(Sales[Sales Amount],Sales[Sales Month],Sales_Trends[[#This Row],[Sales Month]],Sales[Subscription Type],"Enterprise")</f>
        <v>18000</v>
      </c>
      <c r="K2" s="16">
        <f>Sales_Trends[[#This Row],[Enterprise Sales]]/Sales_Trends[[#This Row],[Total Sales]]</f>
        <v>0.63548102383053839</v>
      </c>
    </row>
    <row r="3" spans="1:11" x14ac:dyDescent="0.25">
      <c r="A3" s="1">
        <v>44044</v>
      </c>
      <c r="B3" s="13">
        <f>COUNTIF(Sales[Sales Month],Sales_Trends[[#This Row],[Sales Month]])</f>
        <v>104</v>
      </c>
      <c r="C3" s="10">
        <f>SUMIF(Sales[Sales Month],Sales_Trends[[#This Row],[Sales Month]],Sales[Sales Amount])</f>
        <v>32005</v>
      </c>
      <c r="D3" s="3">
        <f>Sales_Trends[[#This Row],[Total Sales]]/Sales_Trends[[#This Row],[Number Of Customers]]</f>
        <v>307.74038461538464</v>
      </c>
      <c r="E3">
        <f>COUNTIFS(Sales[Subscription Type],"Basic",Sales[Sales Month],Sales_Trends[[#This Row],[Sales Month]])</f>
        <v>63</v>
      </c>
      <c r="F3">
        <f>COUNTIFS(Sales[Subscription Type],"&lt;&gt;Basic",Sales[Sales Month],Sales_Trends[[#This Row],[Sales Month]])</f>
        <v>41</v>
      </c>
      <c r="G3" s="14">
        <f>Sales_Trends[[#This Row],[Non-Paying Customers]]/Sales_Trends[[#This Row],[Paying Customers]]</f>
        <v>1.5365853658536586</v>
      </c>
      <c r="H3" s="10">
        <f>SUMIFS(Sales[Sales Amount],Sales[Sales Month],Sales_Trends[[#This Row],[Sales Month]],Sales[Subscription Type],"Premium")</f>
        <v>3530</v>
      </c>
      <c r="I3" s="10">
        <f>SUMIFS(Sales[Sales Amount],Sales[Sales Month],Sales_Trends[[#This Row],[Sales Month]],Sales[Subscription Type],"Business")</f>
        <v>10475</v>
      </c>
      <c r="J3" s="10">
        <f>SUMIFS(Sales[Sales Amount],Sales[Sales Month],Sales_Trends[[#This Row],[Sales Month]],Sales[Subscription Type],"Enterprise")</f>
        <v>18000</v>
      </c>
      <c r="K3" s="16">
        <f>Sales_Trends[[#This Row],[Enterprise Sales]]/Sales_Trends[[#This Row],[Total Sales]]</f>
        <v>0.56241212310576472</v>
      </c>
    </row>
    <row r="4" spans="1:11" x14ac:dyDescent="0.25">
      <c r="A4" s="1">
        <v>44075</v>
      </c>
      <c r="B4" s="13">
        <f>COUNTIF(Sales[Sales Month],Sales_Trends[[#This Row],[Sales Month]])</f>
        <v>137</v>
      </c>
      <c r="C4" s="10">
        <f>SUMIF(Sales[Sales Month],Sales_Trends[[#This Row],[Sales Month]],Sales[Sales Amount])</f>
        <v>34890</v>
      </c>
      <c r="D4" s="3">
        <f>Sales_Trends[[#This Row],[Total Sales]]/Sales_Trends[[#This Row],[Number Of Customers]]</f>
        <v>254.67153284671534</v>
      </c>
      <c r="E4">
        <f>COUNTIFS(Sales[Subscription Type],"Basic",Sales[Sales Month],Sales_Trends[[#This Row],[Sales Month]])</f>
        <v>83</v>
      </c>
      <c r="F4">
        <f>COUNTIFS(Sales[Subscription Type],"&lt;&gt;Basic",Sales[Sales Month],Sales_Trends[[#This Row],[Sales Month]])</f>
        <v>54</v>
      </c>
      <c r="G4" s="14">
        <f>Sales_Trends[[#This Row],[Non-Paying Customers]]/Sales_Trends[[#This Row],[Paying Customers]]</f>
        <v>1.537037037037037</v>
      </c>
      <c r="H4" s="10">
        <f>SUMIFS(Sales[Sales Amount],Sales[Sales Month],Sales_Trends[[#This Row],[Sales Month]],Sales[Subscription Type],"Premium")</f>
        <v>5190</v>
      </c>
      <c r="I4" s="10">
        <f>SUMIFS(Sales[Sales Amount],Sales[Sales Month],Sales_Trends[[#This Row],[Sales Month]],Sales[Subscription Type],"Business")</f>
        <v>11700</v>
      </c>
      <c r="J4" s="10">
        <f>SUMIFS(Sales[Sales Amount],Sales[Sales Month],Sales_Trends[[#This Row],[Sales Month]],Sales[Subscription Type],"Enterprise")</f>
        <v>18000</v>
      </c>
      <c r="K4" s="16">
        <f>Sales_Trends[[#This Row],[Enterprise Sales]]/Sales_Trends[[#This Row],[Total Sales]]</f>
        <v>0.51590713671539123</v>
      </c>
    </row>
    <row r="5" spans="1:11" x14ac:dyDescent="0.25">
      <c r="A5" s="1">
        <v>44105</v>
      </c>
      <c r="B5" s="13">
        <f>COUNTIF(Sales[Sales Month],Sales_Trends[[#This Row],[Sales Month]])</f>
        <v>147</v>
      </c>
      <c r="C5" s="10">
        <f>SUMIF(Sales[Sales Month],Sales_Trends[[#This Row],[Sales Month]],Sales[Sales Amount])</f>
        <v>40615</v>
      </c>
      <c r="D5" s="3">
        <f>Sales_Trends[[#This Row],[Total Sales]]/Sales_Trends[[#This Row],[Number Of Customers]]</f>
        <v>276.29251700680271</v>
      </c>
      <c r="E5">
        <f>COUNTIFS(Sales[Subscription Type],"Basic",Sales[Sales Month],Sales_Trends[[#This Row],[Sales Month]])</f>
        <v>70</v>
      </c>
      <c r="F5">
        <f>COUNTIFS(Sales[Subscription Type],"&lt;&gt;Basic",Sales[Sales Month],Sales_Trends[[#This Row],[Sales Month]])</f>
        <v>77</v>
      </c>
      <c r="G5" s="14">
        <f>Sales_Trends[[#This Row],[Non-Paying Customers]]/Sales_Trends[[#This Row],[Paying Customers]]</f>
        <v>0.90909090909090906</v>
      </c>
      <c r="H5" s="10">
        <f>SUMIFS(Sales[Sales Amount],Sales[Sales Month],Sales_Trends[[#This Row],[Sales Month]],Sales[Subscription Type],"Premium")</f>
        <v>6990</v>
      </c>
      <c r="I5" s="10">
        <f>SUMIFS(Sales[Sales Amount],Sales[Sales Month],Sales_Trends[[#This Row],[Sales Month]],Sales[Subscription Type],"Business")</f>
        <v>15625</v>
      </c>
      <c r="J5" s="10">
        <f>SUMIFS(Sales[Sales Amount],Sales[Sales Month],Sales_Trends[[#This Row],[Sales Month]],Sales[Subscription Type],"Enterprise")</f>
        <v>18000</v>
      </c>
      <c r="K5" s="16">
        <f>Sales_Trends[[#This Row],[Enterprise Sales]]/Sales_Trends[[#This Row],[Total Sales]]</f>
        <v>0.44318601501908161</v>
      </c>
    </row>
    <row r="6" spans="1:11" x14ac:dyDescent="0.25">
      <c r="A6" s="1">
        <v>44136</v>
      </c>
      <c r="B6" s="13">
        <f>COUNTIF(Sales[Sales Month],Sales_Trends[[#This Row],[Sales Month]])</f>
        <v>146</v>
      </c>
      <c r="C6" s="10">
        <f>SUMIF(Sales[Sales Month],Sales_Trends[[#This Row],[Sales Month]],Sales[Sales Amount])</f>
        <v>46605</v>
      </c>
      <c r="D6" s="3">
        <f>Sales_Trends[[#This Row],[Total Sales]]/Sales_Trends[[#This Row],[Number Of Customers]]</f>
        <v>319.21232876712327</v>
      </c>
      <c r="E6">
        <f>COUNTIFS(Sales[Subscription Type],"Basic",Sales[Sales Month],Sales_Trends[[#This Row],[Sales Month]])</f>
        <v>61</v>
      </c>
      <c r="F6">
        <f>COUNTIFS(Sales[Subscription Type],"&lt;&gt;Basic",Sales[Sales Month],Sales_Trends[[#This Row],[Sales Month]])</f>
        <v>85</v>
      </c>
      <c r="G6" s="14">
        <f>Sales_Trends[[#This Row],[Non-Paying Customers]]/Sales_Trends[[#This Row],[Paying Customers]]</f>
        <v>0.71764705882352942</v>
      </c>
      <c r="H6" s="10">
        <f>SUMIFS(Sales[Sales Amount],Sales[Sales Month],Sales_Trends[[#This Row],[Sales Month]],Sales[Subscription Type],"Premium")</f>
        <v>9660</v>
      </c>
      <c r="I6" s="10">
        <f>SUMIFS(Sales[Sales Amount],Sales[Sales Month],Sales_Trends[[#This Row],[Sales Month]],Sales[Subscription Type],"Business")</f>
        <v>17925</v>
      </c>
      <c r="J6" s="10">
        <f>SUMIFS(Sales[Sales Amount],Sales[Sales Month],Sales_Trends[[#This Row],[Sales Month]],Sales[Subscription Type],"Enterprise")</f>
        <v>19020</v>
      </c>
      <c r="K6" s="16">
        <f>Sales_Trends[[#This Row],[Enterprise Sales]]/Sales_Trends[[#This Row],[Total Sales]]</f>
        <v>0.4081107177341487</v>
      </c>
    </row>
    <row r="7" spans="1:11" x14ac:dyDescent="0.25">
      <c r="A7" s="1">
        <v>44166</v>
      </c>
      <c r="B7" s="13">
        <f>COUNTIF(Sales[Sales Month],Sales_Trends[[#This Row],[Sales Month]])</f>
        <v>153</v>
      </c>
      <c r="C7" s="10">
        <f>SUMIF(Sales[Sales Month],Sales_Trends[[#This Row],[Sales Month]],Sales[Sales Amount])</f>
        <v>50195</v>
      </c>
      <c r="D7" s="3">
        <f>Sales_Trends[[#This Row],[Total Sales]]/Sales_Trends[[#This Row],[Number Of Customers]]</f>
        <v>328.07189542483661</v>
      </c>
      <c r="E7">
        <f>COUNTIFS(Sales[Subscription Type],"Basic",Sales[Sales Month],Sales_Trends[[#This Row],[Sales Month]])</f>
        <v>62</v>
      </c>
      <c r="F7">
        <f>COUNTIFS(Sales[Subscription Type],"&lt;&gt;Basic",Sales[Sales Month],Sales_Trends[[#This Row],[Sales Month]])</f>
        <v>91</v>
      </c>
      <c r="G7" s="14">
        <f>Sales_Trends[[#This Row],[Non-Paying Customers]]/Sales_Trends[[#This Row],[Paying Customers]]</f>
        <v>0.68131868131868134</v>
      </c>
      <c r="H7" s="10">
        <f>SUMIFS(Sales[Sales Amount],Sales[Sales Month],Sales_Trends[[#This Row],[Sales Month]],Sales[Subscription Type],"Premium")</f>
        <v>11180</v>
      </c>
      <c r="I7" s="10">
        <f>SUMIFS(Sales[Sales Amount],Sales[Sales Month],Sales_Trends[[#This Row],[Sales Month]],Sales[Subscription Type],"Business")</f>
        <v>19275</v>
      </c>
      <c r="J7" s="10">
        <f>SUMIFS(Sales[Sales Amount],Sales[Sales Month],Sales_Trends[[#This Row],[Sales Month]],Sales[Subscription Type],"Enterprise")</f>
        <v>19740</v>
      </c>
      <c r="K7" s="16">
        <f>Sales_Trends[[#This Row],[Enterprise Sales]]/Sales_Trends[[#This Row],[Total Sales]]</f>
        <v>0.39326626157983863</v>
      </c>
    </row>
    <row r="8" spans="1:11" x14ac:dyDescent="0.25">
      <c r="A8" s="1">
        <v>44197</v>
      </c>
      <c r="B8" s="13">
        <f>COUNTIF(Sales[Sales Month],Sales_Trends[[#This Row],[Sales Month]])</f>
        <v>158</v>
      </c>
      <c r="C8" s="10">
        <f>SUMIF(Sales[Sales Month],Sales_Trends[[#This Row],[Sales Month]],Sales[Sales Amount])</f>
        <v>51605</v>
      </c>
      <c r="D8" s="3">
        <f>Sales_Trends[[#This Row],[Total Sales]]/Sales_Trends[[#This Row],[Number Of Customers]]</f>
        <v>326.61392405063293</v>
      </c>
      <c r="E8">
        <f>COUNTIFS(Sales[Subscription Type],"Basic",Sales[Sales Month],Sales_Trends[[#This Row],[Sales Month]])</f>
        <v>63</v>
      </c>
      <c r="F8">
        <f>COUNTIFS(Sales[Subscription Type],"&lt;&gt;Basic",Sales[Sales Month],Sales_Trends[[#This Row],[Sales Month]])</f>
        <v>95</v>
      </c>
      <c r="G8" s="14">
        <f>Sales_Trends[[#This Row],[Non-Paying Customers]]/Sales_Trends[[#This Row],[Paying Customers]]</f>
        <v>0.66315789473684206</v>
      </c>
      <c r="H8" s="10">
        <f>SUMIFS(Sales[Sales Amount],Sales[Sales Month],Sales_Trends[[#This Row],[Sales Month]],Sales[Subscription Type],"Premium")</f>
        <v>11750</v>
      </c>
      <c r="I8" s="10">
        <f>SUMIFS(Sales[Sales Amount],Sales[Sales Month],Sales_Trends[[#This Row],[Sales Month]],Sales[Subscription Type],"Business")</f>
        <v>19125</v>
      </c>
      <c r="J8" s="10">
        <f>SUMIFS(Sales[Sales Amount],Sales[Sales Month],Sales_Trends[[#This Row],[Sales Month]],Sales[Subscription Type],"Enterprise")</f>
        <v>20730</v>
      </c>
      <c r="K8" s="16">
        <f>Sales_Trends[[#This Row],[Enterprise Sales]]/Sales_Trends[[#This Row],[Total Sales]]</f>
        <v>0.40170526111810873</v>
      </c>
    </row>
    <row r="9" spans="1:11" x14ac:dyDescent="0.25">
      <c r="A9" s="1">
        <v>44228</v>
      </c>
      <c r="B9" s="13">
        <f>COUNTIF(Sales[Sales Month],Sales_Trends[[#This Row],[Sales Month]])</f>
        <v>175</v>
      </c>
      <c r="C9" s="10">
        <f>SUMIF(Sales[Sales Month],Sales_Trends[[#This Row],[Sales Month]],Sales[Sales Amount])</f>
        <v>54120</v>
      </c>
      <c r="D9" s="3">
        <f>Sales_Trends[[#This Row],[Total Sales]]/Sales_Trends[[#This Row],[Number Of Customers]]</f>
        <v>309.25714285714287</v>
      </c>
      <c r="E9">
        <f>COUNTIFS(Sales[Subscription Type],"Basic",Sales[Sales Month],Sales_Trends[[#This Row],[Sales Month]])</f>
        <v>76</v>
      </c>
      <c r="F9">
        <f>COUNTIFS(Sales[Subscription Type],"&lt;&gt;Basic",Sales[Sales Month],Sales_Trends[[#This Row],[Sales Month]])</f>
        <v>99</v>
      </c>
      <c r="G9" s="14">
        <f>Sales_Trends[[#This Row],[Non-Paying Customers]]/Sales_Trends[[#This Row],[Paying Customers]]</f>
        <v>0.76767676767676762</v>
      </c>
      <c r="H9" s="10">
        <f>SUMIFS(Sales[Sales Amount],Sales[Sales Month],Sales_Trends[[#This Row],[Sales Month]],Sales[Subscription Type],"Premium")</f>
        <v>12520</v>
      </c>
      <c r="I9" s="10">
        <f>SUMIFS(Sales[Sales Amount],Sales[Sales Month],Sales_Trends[[#This Row],[Sales Month]],Sales[Subscription Type],"Business")</f>
        <v>19250</v>
      </c>
      <c r="J9" s="10">
        <f>SUMIFS(Sales[Sales Amount],Sales[Sales Month],Sales_Trends[[#This Row],[Sales Month]],Sales[Subscription Type],"Enterprise")</f>
        <v>22350</v>
      </c>
      <c r="K9" s="16">
        <f>Sales_Trends[[#This Row],[Enterprise Sales]]/Sales_Trends[[#This Row],[Total Sales]]</f>
        <v>0.41297117516629711</v>
      </c>
    </row>
    <row r="10" spans="1:11" x14ac:dyDescent="0.25">
      <c r="A10" s="1">
        <v>44256</v>
      </c>
      <c r="B10" s="13">
        <f>COUNTIF(Sales[Sales Month],Sales_Trends[[#This Row],[Sales Month]])</f>
        <v>194</v>
      </c>
      <c r="C10" s="10">
        <f>SUMIF(Sales[Sales Month],Sales_Trends[[#This Row],[Sales Month]],Sales[Sales Amount])</f>
        <v>57040</v>
      </c>
      <c r="D10" s="3">
        <f>Sales_Trends[[#This Row],[Total Sales]]/Sales_Trends[[#This Row],[Number Of Customers]]</f>
        <v>294.02061855670104</v>
      </c>
      <c r="E10">
        <f>COUNTIFS(Sales[Subscription Type],"Basic",Sales[Sales Month],Sales_Trends[[#This Row],[Sales Month]])</f>
        <v>78</v>
      </c>
      <c r="F10">
        <f>COUNTIFS(Sales[Subscription Type],"&lt;&gt;Basic",Sales[Sales Month],Sales_Trends[[#This Row],[Sales Month]])</f>
        <v>116</v>
      </c>
      <c r="G10" s="14">
        <f>Sales_Trends[[#This Row],[Non-Paying Customers]]/Sales_Trends[[#This Row],[Paying Customers]]</f>
        <v>0.67241379310344829</v>
      </c>
      <c r="H10" s="10">
        <f>SUMIFS(Sales[Sales Amount],Sales[Sales Month],Sales_Trends[[#This Row],[Sales Month]],Sales[Subscription Type],"Premium")</f>
        <v>14220</v>
      </c>
      <c r="I10" s="10">
        <f>SUMIFS(Sales[Sales Amount],Sales[Sales Month],Sales_Trends[[#This Row],[Sales Month]],Sales[Subscription Type],"Business")</f>
        <v>20500</v>
      </c>
      <c r="J10" s="10">
        <f>SUMIFS(Sales[Sales Amount],Sales[Sales Month],Sales_Trends[[#This Row],[Sales Month]],Sales[Subscription Type],"Enterprise")</f>
        <v>22320</v>
      </c>
      <c r="K10" s="16">
        <f>Sales_Trends[[#This Row],[Enterprise Sales]]/Sales_Trends[[#This Row],[Total Sales]]</f>
        <v>0.39130434782608697</v>
      </c>
    </row>
    <row r="11" spans="1:11" x14ac:dyDescent="0.25">
      <c r="A11" s="1">
        <v>44287</v>
      </c>
      <c r="B11" s="13">
        <f>COUNTIF(Sales[Sales Month],Sales_Trends[[#This Row],[Sales Month]])</f>
        <v>208</v>
      </c>
      <c r="C11" s="10">
        <f>SUMIF(Sales[Sales Month],Sales_Trends[[#This Row],[Sales Month]],Sales[Sales Amount])</f>
        <v>63125</v>
      </c>
      <c r="D11" s="3">
        <f>Sales_Trends[[#This Row],[Total Sales]]/Sales_Trends[[#This Row],[Number Of Customers]]</f>
        <v>303.48557692307691</v>
      </c>
      <c r="E11">
        <f>COUNTIFS(Sales[Subscription Type],"Basic",Sales[Sales Month],Sales_Trends[[#This Row],[Sales Month]])</f>
        <v>80</v>
      </c>
      <c r="F11">
        <f>COUNTIFS(Sales[Subscription Type],"&lt;&gt;Basic",Sales[Sales Month],Sales_Trends[[#This Row],[Sales Month]])</f>
        <v>128</v>
      </c>
      <c r="G11" s="14">
        <f>Sales_Trends[[#This Row],[Non-Paying Customers]]/Sales_Trends[[#This Row],[Paying Customers]]</f>
        <v>0.625</v>
      </c>
      <c r="H11" s="10">
        <f>SUMIFS(Sales[Sales Amount],Sales[Sales Month],Sales_Trends[[#This Row],[Sales Month]],Sales[Subscription Type],"Premium")</f>
        <v>16750</v>
      </c>
      <c r="I11" s="10">
        <f>SUMIFS(Sales[Sales Amount],Sales[Sales Month],Sales_Trends[[#This Row],[Sales Month]],Sales[Subscription Type],"Business")</f>
        <v>23875</v>
      </c>
      <c r="J11" s="10">
        <f>SUMIFS(Sales[Sales Amount],Sales[Sales Month],Sales_Trends[[#This Row],[Sales Month]],Sales[Subscription Type],"Enterprise")</f>
        <v>22500</v>
      </c>
      <c r="K11" s="16">
        <f>Sales_Trends[[#This Row],[Enterprise Sales]]/Sales_Trends[[#This Row],[Total Sales]]</f>
        <v>0.35643564356435642</v>
      </c>
    </row>
    <row r="12" spans="1:11" x14ac:dyDescent="0.25">
      <c r="A12" s="1">
        <v>44317</v>
      </c>
      <c r="B12" s="13">
        <f>COUNTIF(Sales[Sales Month],Sales_Trends[[#This Row],[Sales Month]])</f>
        <v>249</v>
      </c>
      <c r="C12" s="10">
        <f>SUMIF(Sales[Sales Month],Sales_Trends[[#This Row],[Sales Month]],Sales[Sales Amount])</f>
        <v>68155</v>
      </c>
      <c r="D12" s="3">
        <f>Sales_Trends[[#This Row],[Total Sales]]/Sales_Trends[[#This Row],[Number Of Customers]]</f>
        <v>273.71485943775099</v>
      </c>
      <c r="E12">
        <f>COUNTIFS(Sales[Subscription Type],"Basic",Sales[Sales Month],Sales_Trends[[#This Row],[Sales Month]])</f>
        <v>106</v>
      </c>
      <c r="F12">
        <f>COUNTIFS(Sales[Subscription Type],"&lt;&gt;Basic",Sales[Sales Month],Sales_Trends[[#This Row],[Sales Month]])</f>
        <v>143</v>
      </c>
      <c r="G12" s="14">
        <f>Sales_Trends[[#This Row],[Non-Paying Customers]]/Sales_Trends[[#This Row],[Paying Customers]]</f>
        <v>0.74125874125874125</v>
      </c>
      <c r="H12" s="10">
        <f>SUMIFS(Sales[Sales Amount],Sales[Sales Month],Sales_Trends[[#This Row],[Sales Month]],Sales[Subscription Type],"Premium")</f>
        <v>19180</v>
      </c>
      <c r="I12" s="10">
        <f>SUMIFS(Sales[Sales Amount],Sales[Sales Month],Sales_Trends[[#This Row],[Sales Month]],Sales[Subscription Type],"Business")</f>
        <v>26325</v>
      </c>
      <c r="J12" s="10">
        <f>SUMIFS(Sales[Sales Amount],Sales[Sales Month],Sales_Trends[[#This Row],[Sales Month]],Sales[Subscription Type],"Enterprise")</f>
        <v>22650</v>
      </c>
      <c r="K12" s="16">
        <f>Sales_Trends[[#This Row],[Enterprise Sales]]/Sales_Trends[[#This Row],[Total Sales]]</f>
        <v>0.33233071674858777</v>
      </c>
    </row>
    <row r="13" spans="1:11" x14ac:dyDescent="0.25">
      <c r="A13" s="1">
        <v>44348</v>
      </c>
      <c r="B13" s="13">
        <f>COUNTIF(Sales[Sales Month],Sales_Trends[[#This Row],[Sales Month]])</f>
        <v>307</v>
      </c>
      <c r="C13" s="10">
        <f>SUMIF(Sales[Sales Month],Sales_Trends[[#This Row],[Sales Month]],Sales[Sales Amount])</f>
        <v>80335</v>
      </c>
      <c r="D13" s="3">
        <f>Sales_Trends[[#This Row],[Total Sales]]/Sales_Trends[[#This Row],[Number Of Customers]]</f>
        <v>261.67752442996743</v>
      </c>
      <c r="E13">
        <f>COUNTIFS(Sales[Subscription Type],"Basic",Sales[Sales Month],Sales_Trends[[#This Row],[Sales Month]])</f>
        <v>140</v>
      </c>
      <c r="F13">
        <f>COUNTIFS(Sales[Subscription Type],"&lt;&gt;Basic",Sales[Sales Month],Sales_Trends[[#This Row],[Sales Month]])</f>
        <v>167</v>
      </c>
      <c r="G13" s="14">
        <f>Sales_Trends[[#This Row],[Non-Paying Customers]]/Sales_Trends[[#This Row],[Paying Customers]]</f>
        <v>0.83832335329341312</v>
      </c>
      <c r="H13" s="10">
        <f>SUMIFS(Sales[Sales Amount],Sales[Sales Month],Sales_Trends[[#This Row],[Sales Month]],Sales[Subscription Type],"Premium")</f>
        <v>22120</v>
      </c>
      <c r="I13" s="10">
        <f>SUMIFS(Sales[Sales Amount],Sales[Sales Month],Sales_Trends[[#This Row],[Sales Month]],Sales[Subscription Type],"Business")</f>
        <v>27825</v>
      </c>
      <c r="J13" s="10">
        <f>SUMIFS(Sales[Sales Amount],Sales[Sales Month],Sales_Trends[[#This Row],[Sales Month]],Sales[Subscription Type],"Enterprise")</f>
        <v>30390</v>
      </c>
      <c r="K13" s="16">
        <f>Sales_Trends[[#This Row],[Enterprise Sales]]/Sales_Trends[[#This Row],[Total Sales]]</f>
        <v>0.3782909068276592</v>
      </c>
    </row>
    <row r="16" spans="1:11" x14ac:dyDescent="0.25">
      <c r="C16" s="2" t="s">
        <v>39</v>
      </c>
    </row>
    <row r="17" spans="3:3" x14ac:dyDescent="0.25">
      <c r="C17" s="38">
        <f>C13-C2</f>
        <v>52010</v>
      </c>
    </row>
    <row r="19" spans="3:3" x14ac:dyDescent="0.25">
      <c r="C19" s="2" t="s">
        <v>40</v>
      </c>
    </row>
    <row r="20" spans="3:3" x14ac:dyDescent="0.25">
      <c r="C20" s="15">
        <f>(C13-C2)/C2</f>
        <v>1.8361871138570167</v>
      </c>
    </row>
  </sheetData>
  <pageMargins left="0.7" right="0.7" top="0.75" bottom="0.75" header="0.3" footer="0.3"/>
  <pageSetup orientation="portrait" r:id="rId1"/>
  <drawing r:id="rId2"/>
  <legacy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BB931-FBB0-466D-8B83-202D32748EF3}">
  <sheetPr>
    <outlinePr summaryBelow="0"/>
  </sheetPr>
  <dimension ref="B1:H16"/>
  <sheetViews>
    <sheetView showGridLines="0" topLeftCell="A2" workbookViewId="0">
      <selection activeCell="E8" sqref="E8"/>
    </sheetView>
  </sheetViews>
  <sheetFormatPr baseColWidth="10" defaultRowHeight="15.75" outlineLevelRow="1" outlineLevelCol="1" x14ac:dyDescent="0.25"/>
  <cols>
    <col min="3" max="3" width="9.625" bestFit="1" customWidth="1"/>
    <col min="4" max="6" width="14" bestFit="1" customWidth="1" outlineLevel="1"/>
    <col min="8" max="8" width="27.625" bestFit="1" customWidth="1"/>
  </cols>
  <sheetData>
    <row r="1" spans="2:8" ht="16.5" thickBot="1" x14ac:dyDescent="0.3"/>
    <row r="2" spans="2:8" ht="18.75" x14ac:dyDescent="0.3">
      <c r="B2" s="26" t="s">
        <v>71</v>
      </c>
      <c r="C2" s="26"/>
      <c r="D2" s="31"/>
      <c r="E2" s="31"/>
      <c r="F2" s="31"/>
    </row>
    <row r="3" spans="2:8" ht="18.75" collapsed="1" x14ac:dyDescent="0.3">
      <c r="B3" s="25"/>
      <c r="C3" s="25"/>
      <c r="D3" s="32" t="s">
        <v>60</v>
      </c>
      <c r="E3" s="32" t="s">
        <v>66</v>
      </c>
      <c r="F3" s="32" t="s">
        <v>58</v>
      </c>
    </row>
    <row r="4" spans="2:8" ht="22.5" hidden="1" outlineLevel="1" x14ac:dyDescent="0.25">
      <c r="B4" s="28"/>
      <c r="C4" s="28"/>
      <c r="D4" s="24"/>
      <c r="E4" s="33" t="s">
        <v>57</v>
      </c>
      <c r="F4" s="33" t="s">
        <v>57</v>
      </c>
    </row>
    <row r="5" spans="2:8" x14ac:dyDescent="0.25">
      <c r="B5" s="29" t="s">
        <v>59</v>
      </c>
      <c r="C5" s="29"/>
      <c r="D5" s="27"/>
      <c r="E5" s="27"/>
      <c r="F5" s="27"/>
    </row>
    <row r="6" spans="2:8" outlineLevel="1" x14ac:dyDescent="0.25">
      <c r="B6" s="28"/>
      <c r="C6" s="28" t="s">
        <v>0</v>
      </c>
      <c r="D6" s="41">
        <v>10</v>
      </c>
      <c r="E6" s="43">
        <v>10</v>
      </c>
      <c r="F6" s="43">
        <v>15</v>
      </c>
    </row>
    <row r="7" spans="2:8" outlineLevel="1" x14ac:dyDescent="0.25">
      <c r="B7" s="28"/>
      <c r="C7" s="28" t="s">
        <v>1</v>
      </c>
      <c r="D7" s="41">
        <v>25</v>
      </c>
      <c r="E7" s="43">
        <v>25</v>
      </c>
      <c r="F7" s="43">
        <v>35</v>
      </c>
    </row>
    <row r="8" spans="2:8" outlineLevel="1" x14ac:dyDescent="0.25">
      <c r="B8" s="28"/>
      <c r="C8" s="28" t="s">
        <v>2</v>
      </c>
      <c r="D8" s="41">
        <v>23</v>
      </c>
      <c r="E8" s="43">
        <v>23</v>
      </c>
      <c r="F8" s="43">
        <v>33</v>
      </c>
    </row>
    <row r="9" spans="2:8" x14ac:dyDescent="0.25">
      <c r="B9" s="29" t="s">
        <v>61</v>
      </c>
      <c r="C9" s="29"/>
      <c r="D9" s="27"/>
      <c r="E9" s="27"/>
      <c r="F9" s="27"/>
    </row>
    <row r="10" spans="2:8" outlineLevel="1" x14ac:dyDescent="0.25">
      <c r="B10" s="28"/>
      <c r="C10" s="28" t="s">
        <v>0</v>
      </c>
      <c r="D10" s="41">
        <v>22120</v>
      </c>
      <c r="E10" s="41">
        <v>22120</v>
      </c>
      <c r="F10" s="41">
        <v>33180</v>
      </c>
    </row>
    <row r="11" spans="2:8" outlineLevel="1" x14ac:dyDescent="0.25">
      <c r="B11" s="28"/>
      <c r="C11" s="28" t="s">
        <v>1</v>
      </c>
      <c r="D11" s="41">
        <v>27825</v>
      </c>
      <c r="E11" s="41">
        <v>27825</v>
      </c>
      <c r="F11" s="41">
        <v>38955</v>
      </c>
    </row>
    <row r="12" spans="2:8" outlineLevel="1" x14ac:dyDescent="0.25">
      <c r="B12" s="28"/>
      <c r="C12" s="28" t="s">
        <v>2</v>
      </c>
      <c r="D12" s="41">
        <v>30360</v>
      </c>
      <c r="E12" s="41">
        <v>30360</v>
      </c>
      <c r="F12" s="41">
        <v>43560</v>
      </c>
      <c r="H12" s="2" t="s">
        <v>67</v>
      </c>
    </row>
    <row r="13" spans="2:8" ht="16.5" outlineLevel="1" thickBot="1" x14ac:dyDescent="0.3">
      <c r="B13" s="30"/>
      <c r="C13" s="30" t="s">
        <v>65</v>
      </c>
      <c r="D13" s="42">
        <v>80305</v>
      </c>
      <c r="E13" s="42">
        <v>80305</v>
      </c>
      <c r="F13" s="42">
        <v>115695</v>
      </c>
      <c r="H13" s="40">
        <f>F13-E13</f>
        <v>35390</v>
      </c>
    </row>
    <row r="14" spans="2:8" x14ac:dyDescent="0.25">
      <c r="B14" t="s">
        <v>62</v>
      </c>
    </row>
    <row r="15" spans="2:8" x14ac:dyDescent="0.25">
      <c r="B15" t="s">
        <v>63</v>
      </c>
    </row>
    <row r="16" spans="2:8" x14ac:dyDescent="0.25">
      <c r="B16"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515F1-10AD-4760-AC3A-8D2FB9B724D4}">
  <dimension ref="A1:H27"/>
  <sheetViews>
    <sheetView zoomScale="78" workbookViewId="0">
      <selection activeCell="F26" sqref="F26"/>
    </sheetView>
  </sheetViews>
  <sheetFormatPr baseColWidth="10" defaultRowHeight="15.75" x14ac:dyDescent="0.25"/>
  <cols>
    <col min="1" max="1" width="26.5" bestFit="1" customWidth="1"/>
    <col min="2" max="2" width="19.375" bestFit="1" customWidth="1"/>
    <col min="3" max="3" width="17.375" customWidth="1"/>
    <col min="4" max="4" width="24.5" bestFit="1" customWidth="1"/>
    <col min="5" max="5" width="15.875" bestFit="1" customWidth="1"/>
  </cols>
  <sheetData>
    <row r="1" spans="1:5" x14ac:dyDescent="0.25">
      <c r="A1" t="s">
        <v>14</v>
      </c>
      <c r="B1" s="19" t="s">
        <v>48</v>
      </c>
      <c r="C1" s="20" t="s">
        <v>49</v>
      </c>
      <c r="D1" s="20" t="s">
        <v>50</v>
      </c>
    </row>
    <row r="2" spans="1:5" x14ac:dyDescent="0.25">
      <c r="A2" t="s">
        <v>3</v>
      </c>
      <c r="B2" s="34">
        <f ca="1">SUMIF(Sales[[Subscription Type]:[Current Upsell $]],Tabla4[[#This Row],[Subscription Type]],Sales[Current Upsell $])</f>
        <v>18350</v>
      </c>
      <c r="C2" s="18">
        <v>0.5</v>
      </c>
      <c r="D2" s="36">
        <f ca="1">Tabla4[[#This Row],[Upsell Opportunity]]*Tabla4[[#This Row],[Convertion Rates]]</f>
        <v>9175</v>
      </c>
    </row>
    <row r="3" spans="1:5" x14ac:dyDescent="0.25">
      <c r="A3" s="21" t="s">
        <v>0</v>
      </c>
      <c r="B3" s="35">
        <f ca="1">SUMIF(Sales[[Subscription Type]:[Current Upsell $]],Tabla4[[#This Row],[Subscription Type]],Sales[Current Upsell $])</f>
        <v>8460</v>
      </c>
      <c r="C3" s="23">
        <v>0.45</v>
      </c>
      <c r="D3" s="37">
        <f ca="1">Tabla4[[#This Row],[Upsell Opportunity]]*Tabla4[[#This Row],[Convertion Rates]]</f>
        <v>3807</v>
      </c>
    </row>
    <row r="4" spans="1:5" x14ac:dyDescent="0.25">
      <c r="A4" s="21" t="s">
        <v>1</v>
      </c>
      <c r="B4" s="35">
        <f ca="1">SUMIF(Sales[[Subscription Type]:[Current Upsell $]],Tabla4[[#This Row],[Subscription Type]],Sales[Current Upsell $])</f>
        <v>8475</v>
      </c>
      <c r="C4" s="23">
        <v>0.3</v>
      </c>
      <c r="D4" s="37">
        <f ca="1">Tabla4[[#This Row],[Upsell Opportunity]]*Tabla4[[#This Row],[Convertion Rates]]</f>
        <v>2542.5</v>
      </c>
    </row>
    <row r="5" spans="1:5" x14ac:dyDescent="0.25">
      <c r="A5" s="21" t="s">
        <v>2</v>
      </c>
      <c r="B5" s="35">
        <f ca="1">SUMIF(Sales[[Subscription Type]:[Current Upsell $]],Tabla4[[#This Row],[Subscription Type]],Sales[Current Upsell $])</f>
        <v>2808</v>
      </c>
      <c r="C5" s="23">
        <v>0.15</v>
      </c>
      <c r="D5" s="37">
        <f ca="1">Tabla4[[#This Row],[Upsell Opportunity]]*Tabla4[[#This Row],[Convertion Rates]]</f>
        <v>421.2</v>
      </c>
    </row>
    <row r="6" spans="1:5" x14ac:dyDescent="0.25">
      <c r="A6" s="21" t="s">
        <v>51</v>
      </c>
      <c r="B6" s="22"/>
      <c r="C6" s="23"/>
      <c r="D6" s="37">
        <f ca="1">SUM(Tabla4[Projected Upsell Amount])</f>
        <v>15945.7</v>
      </c>
    </row>
    <row r="9" spans="1:5" x14ac:dyDescent="0.25">
      <c r="A9" t="s">
        <v>52</v>
      </c>
      <c r="B9" t="s">
        <v>53</v>
      </c>
      <c r="C9" t="s">
        <v>54</v>
      </c>
    </row>
    <row r="10" spans="1:5" x14ac:dyDescent="0.25">
      <c r="A10" s="10">
        <f ca="1">SUMIF(Sales[[Sales Month]:[Sales Amount]],MAX(Sales[Sales Month]),Sales[Sales Amount])</f>
        <v>80335</v>
      </c>
      <c r="B10" s="14">
        <v>0.24478745254247908</v>
      </c>
      <c r="C10" s="10">
        <f ca="1">Scernario2[Sales Last Month]*(1+Scernario2[Growth Rate])</f>
        <v>100000.00000000006</v>
      </c>
    </row>
    <row r="13" spans="1:5" x14ac:dyDescent="0.25">
      <c r="A13" t="s">
        <v>14</v>
      </c>
      <c r="B13" t="s">
        <v>55</v>
      </c>
      <c r="C13" t="s">
        <v>4</v>
      </c>
      <c r="D13" t="s">
        <v>68</v>
      </c>
      <c r="E13" t="s">
        <v>56</v>
      </c>
    </row>
    <row r="14" spans="1:5" x14ac:dyDescent="0.25">
      <c r="A14" t="s">
        <v>0</v>
      </c>
      <c r="B14" s="10">
        <v>10</v>
      </c>
      <c r="C14">
        <f>SUMIFS(Sales[Licenses Bought],Sales[Subscription Type],Scenario3[[#This Row],[Subscription Type]],Sales[Sales Month],MAX(Sales[Sales Month]))</f>
        <v>2212</v>
      </c>
      <c r="D14" s="17">
        <v>-0.05</v>
      </c>
      <c r="E14" s="10">
        <f>Scenario3[[#This Row],[Licence Price]]*Scenario3[[#This Row],[Licenses Bought]]*(1+Scenario3[[#This Row],[Elasticity]])</f>
        <v>21014</v>
      </c>
    </row>
    <row r="15" spans="1:5" x14ac:dyDescent="0.25">
      <c r="A15" t="s">
        <v>1</v>
      </c>
      <c r="B15" s="10">
        <v>25</v>
      </c>
      <c r="C15">
        <f>SUMIFS(Sales[Licenses Bought],Sales[Subscription Type],Scenario3[[#This Row],[Subscription Type]],Sales[Sales Month],MAX(Sales[Sales Month]))</f>
        <v>1113</v>
      </c>
      <c r="D15" s="17">
        <v>-0.03</v>
      </c>
      <c r="E15" s="10">
        <f>Scenario3[[#This Row],[Licence Price]]*Scenario3[[#This Row],[Licenses Bought]]*(1+Scenario3[[#This Row],[Elasticity]])</f>
        <v>26990.25</v>
      </c>
    </row>
    <row r="16" spans="1:5" x14ac:dyDescent="0.25">
      <c r="A16" t="s">
        <v>2</v>
      </c>
      <c r="B16" s="10">
        <v>23</v>
      </c>
      <c r="C16">
        <f>SUMIFS(Sales[Licenses Bought],Sales[Subscription Type],Scenario3[[#This Row],[Subscription Type]],Sales[Sales Month],MAX(Sales[Sales Month]))</f>
        <v>1320</v>
      </c>
      <c r="D16" s="17">
        <v>-0.02</v>
      </c>
      <c r="E16" s="10">
        <f>Scenario3[[#This Row],[Licence Price]]*Scenario3[[#This Row],[Licenses Bought]]*(1+Scenario3[[#This Row],[Elasticity]])</f>
        <v>29752.799999999999</v>
      </c>
    </row>
    <row r="17" spans="1:8" x14ac:dyDescent="0.25">
      <c r="A17" t="s">
        <v>65</v>
      </c>
      <c r="B17" s="44"/>
      <c r="C17" s="9"/>
      <c r="D17" s="9"/>
      <c r="E17" s="45">
        <f>SUM(Scenario3[Projected Sales])</f>
        <v>77757.05</v>
      </c>
    </row>
    <row r="19" spans="1:8" x14ac:dyDescent="0.25">
      <c r="B19" s="53" t="s">
        <v>69</v>
      </c>
      <c r="C19" s="53"/>
      <c r="D19" s="53"/>
      <c r="E19" s="53"/>
      <c r="F19" s="53"/>
      <c r="G19" s="53"/>
      <c r="H19" s="53"/>
    </row>
    <row r="20" spans="1:8" x14ac:dyDescent="0.25">
      <c r="A20" s="50" t="s">
        <v>70</v>
      </c>
      <c r="B20" s="54" t="s">
        <v>68</v>
      </c>
      <c r="C20" s="54"/>
      <c r="D20" s="54"/>
      <c r="E20" s="54"/>
      <c r="F20" s="54"/>
      <c r="G20" s="54"/>
      <c r="H20" s="54"/>
    </row>
    <row r="21" spans="1:8" x14ac:dyDescent="0.25">
      <c r="A21" s="51">
        <f>E14</f>
        <v>21014</v>
      </c>
      <c r="B21" s="46">
        <v>-1.2500000000000001E-2</v>
      </c>
      <c r="C21" s="47">
        <f>B21*2</f>
        <v>-2.5000000000000001E-2</v>
      </c>
      <c r="D21" s="47">
        <f t="shared" ref="D21:H21" si="0">C21*2</f>
        <v>-0.05</v>
      </c>
      <c r="E21" s="47">
        <f t="shared" si="0"/>
        <v>-0.1</v>
      </c>
      <c r="F21" s="47">
        <f t="shared" si="0"/>
        <v>-0.2</v>
      </c>
      <c r="G21" s="47">
        <f t="shared" si="0"/>
        <v>-0.4</v>
      </c>
      <c r="H21" s="47">
        <f t="shared" si="0"/>
        <v>-0.8</v>
      </c>
    </row>
    <row r="22" spans="1:8" x14ac:dyDescent="0.25">
      <c r="A22" s="48">
        <v>12.5</v>
      </c>
      <c r="B22" s="49">
        <f t="dataTable" ref="B22:H27" dt2D="1" dtr="1" r1="D14" r2="B14"/>
        <v>27304.375</v>
      </c>
      <c r="C22" s="49">
        <v>26958.75</v>
      </c>
      <c r="D22" s="49">
        <v>26267.5</v>
      </c>
      <c r="E22" s="49">
        <v>24885</v>
      </c>
      <c r="F22" s="49">
        <v>22120</v>
      </c>
      <c r="G22" s="49">
        <v>16590</v>
      </c>
      <c r="H22" s="49">
        <v>5529.9999999999991</v>
      </c>
    </row>
    <row r="23" spans="1:8" x14ac:dyDescent="0.25">
      <c r="A23" s="48">
        <v>15</v>
      </c>
      <c r="B23" s="49">
        <v>32765.25</v>
      </c>
      <c r="C23" s="49">
        <v>32350.5</v>
      </c>
      <c r="D23" s="49">
        <v>31521</v>
      </c>
      <c r="E23" s="49">
        <v>29862</v>
      </c>
      <c r="F23" s="49">
        <v>26544</v>
      </c>
      <c r="G23" s="49">
        <v>19908</v>
      </c>
      <c r="H23" s="49">
        <v>6635.9999999999982</v>
      </c>
    </row>
    <row r="24" spans="1:8" x14ac:dyDescent="0.25">
      <c r="A24" s="48">
        <v>17.5</v>
      </c>
      <c r="B24" s="49">
        <v>38226.125</v>
      </c>
      <c r="C24" s="49">
        <v>37742.25</v>
      </c>
      <c r="D24" s="49">
        <v>36774.5</v>
      </c>
      <c r="E24" s="49">
        <v>34839</v>
      </c>
      <c r="F24" s="49">
        <v>30968</v>
      </c>
      <c r="G24" s="49">
        <v>23226</v>
      </c>
      <c r="H24" s="49">
        <v>7741.9999999999982</v>
      </c>
    </row>
    <row r="25" spans="1:8" x14ac:dyDescent="0.25">
      <c r="A25" s="48">
        <v>20</v>
      </c>
      <c r="B25" s="49">
        <v>43687</v>
      </c>
      <c r="C25" s="49">
        <v>43134</v>
      </c>
      <c r="D25" s="49">
        <v>42028</v>
      </c>
      <c r="E25" s="49">
        <v>39816</v>
      </c>
      <c r="F25" s="49">
        <v>35392</v>
      </c>
      <c r="G25" s="49">
        <v>26544</v>
      </c>
      <c r="H25" s="49">
        <v>8847.9999999999982</v>
      </c>
    </row>
    <row r="26" spans="1:8" x14ac:dyDescent="0.25">
      <c r="A26" s="48">
        <v>22.5</v>
      </c>
      <c r="B26" s="49">
        <v>49147.875</v>
      </c>
      <c r="C26" s="49">
        <v>48525.75</v>
      </c>
      <c r="D26" s="49">
        <v>47281.5</v>
      </c>
      <c r="E26" s="49">
        <v>44793</v>
      </c>
      <c r="F26" s="49">
        <v>39816</v>
      </c>
      <c r="G26" s="49">
        <v>29862</v>
      </c>
      <c r="H26" s="49">
        <v>9953.9999999999982</v>
      </c>
    </row>
    <row r="27" spans="1:8" x14ac:dyDescent="0.25">
      <c r="A27" s="48">
        <v>25</v>
      </c>
      <c r="B27" s="49">
        <v>54608.75</v>
      </c>
      <c r="C27" s="49">
        <v>53917.5</v>
      </c>
      <c r="D27" s="49">
        <v>52535</v>
      </c>
      <c r="E27" s="49">
        <v>49770</v>
      </c>
      <c r="F27" s="49">
        <v>44240</v>
      </c>
      <c r="G27" s="49">
        <v>33180</v>
      </c>
      <c r="H27" s="49">
        <v>11059.999999999998</v>
      </c>
    </row>
  </sheetData>
  <scenarios current="0" show="0" sqref="D14:D17">
    <scenario name="Actual" locked="1" count="3" user="Hp" comment="Creado por Hp el 3/3/2025">
      <inputCells r="B14" val="10" numFmtId="44"/>
      <inputCells r="B15" val="25" numFmtId="44"/>
      <inputCells r="B16" val="23" numFmtId="44"/>
    </scenario>
    <scenario name="Altos" locked="1" count="3" user="Hp" comment="Creado por Hp el 3/3/2025">
      <inputCells r="B14" val="15" numFmtId="44"/>
      <inputCells r="B15" val="35" numFmtId="44"/>
      <inputCells r="B16" val="33" numFmtId="44"/>
    </scenario>
  </scenarios>
  <mergeCells count="2">
    <mergeCell ref="B19:H19"/>
    <mergeCell ref="B20:H20"/>
  </mergeCells>
  <conditionalFormatting sqref="B22:H27">
    <cfRule type="cellIs" dxfId="20" priority="1" operator="lessThan">
      <formula>$A$21</formula>
    </cfRule>
  </conditionalFormatting>
  <pageMargins left="0.7" right="0.7" top="0.75" bottom="0.75" header="0.3" footer="0.3"/>
  <pageSetup orientation="portrait" r:id="rId1"/>
  <drawing r:id="rId2"/>
  <legacyDrawing r:id="rId3"/>
  <tableParts count="3">
    <tablePart r:id="rId4"/>
    <tablePart r:id="rId5"/>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FDCF7-0FED-4DA3-B4B4-817913391C13}">
  <dimension ref="A1:D26"/>
  <sheetViews>
    <sheetView zoomScale="69" zoomScaleNormal="100" workbookViewId="0">
      <selection sqref="A1:B25"/>
    </sheetView>
  </sheetViews>
  <sheetFormatPr baseColWidth="10" defaultRowHeight="15.75" x14ac:dyDescent="0.25"/>
  <cols>
    <col min="1" max="1" width="11.25" customWidth="1"/>
    <col min="3" max="3" width="27.75" bestFit="1" customWidth="1"/>
    <col min="4" max="4" width="30.5" bestFit="1" customWidth="1"/>
  </cols>
  <sheetData>
    <row r="1" spans="1:4" x14ac:dyDescent="0.25">
      <c r="A1" t="s">
        <v>12</v>
      </c>
      <c r="B1" t="s">
        <v>37</v>
      </c>
      <c r="C1" t="s">
        <v>72</v>
      </c>
      <c r="D1" t="s">
        <v>73</v>
      </c>
    </row>
    <row r="2" spans="1:4" x14ac:dyDescent="0.25">
      <c r="A2" s="1">
        <v>43647</v>
      </c>
      <c r="B2" s="10">
        <f ca="1">SUMIF(Sales[[Sales Month]:[Sales Amount]],Forecast[[#This Row],[Sales Month]],Sales[Sales Amount])</f>
        <v>0</v>
      </c>
      <c r="C2" s="10"/>
    </row>
    <row r="3" spans="1:4" x14ac:dyDescent="0.25">
      <c r="A3" s="1">
        <v>43678</v>
      </c>
      <c r="B3" s="10">
        <f ca="1">SUMIF(Sales[[Sales Month]:[Sales Amount]],Forecast[[#This Row],[Sales Month]],Sales[Sales Amount])</f>
        <v>0</v>
      </c>
      <c r="C3" s="10"/>
    </row>
    <row r="4" spans="1:4" x14ac:dyDescent="0.25">
      <c r="A4" s="1">
        <v>43709</v>
      </c>
      <c r="B4" s="10">
        <f ca="1">SUMIF(Sales[[Sales Month]:[Sales Amount]],Forecast[[#This Row],[Sales Month]],Sales[Sales Amount])</f>
        <v>0</v>
      </c>
      <c r="C4" s="10"/>
    </row>
    <row r="5" spans="1:4" x14ac:dyDescent="0.25">
      <c r="A5" s="1">
        <v>43739</v>
      </c>
      <c r="B5" s="10">
        <f ca="1">SUMIF(Sales[[Sales Month]:[Sales Amount]],Forecast[[#This Row],[Sales Month]],Sales[Sales Amount])</f>
        <v>20</v>
      </c>
      <c r="C5" s="10">
        <f ca="1">AVERAGE(B2:B4)</f>
        <v>0</v>
      </c>
      <c r="D5" s="10">
        <f ca="1">(B2*0.15)+(B3*0.35)+(B4*0.5)/(0.15+0.35+0.5)</f>
        <v>0</v>
      </c>
    </row>
    <row r="6" spans="1:4" x14ac:dyDescent="0.25">
      <c r="A6" s="1">
        <v>43770</v>
      </c>
      <c r="B6" s="10">
        <f ca="1">SUMIF(Sales[[Sales Month]:[Sales Amount]],Forecast[[#This Row],[Sales Month]],Sales[Sales Amount])</f>
        <v>40</v>
      </c>
      <c r="C6" s="10">
        <f t="shared" ref="C6:C26" ca="1" si="0">AVERAGE(B3:B5)</f>
        <v>6.666666666666667</v>
      </c>
      <c r="D6" s="10">
        <f ca="1">(B3*0.15)+(B4*0.35)+(B5*0.5)</f>
        <v>10</v>
      </c>
    </row>
    <row r="7" spans="1:4" x14ac:dyDescent="0.25">
      <c r="A7" s="1">
        <v>43800</v>
      </c>
      <c r="B7" s="10">
        <f ca="1">SUMIF(Sales[[Sales Month]:[Sales Amount]],Forecast[[#This Row],[Sales Month]],Sales[Sales Amount])</f>
        <v>40</v>
      </c>
      <c r="C7" s="10">
        <f t="shared" ca="1" si="0"/>
        <v>20</v>
      </c>
      <c r="D7" s="10">
        <f t="shared" ref="D7:D26" ca="1" si="1">(B4*0.15)+(B5*0.35)+(B6*0.5)</f>
        <v>27</v>
      </c>
    </row>
    <row r="8" spans="1:4" x14ac:dyDescent="0.25">
      <c r="A8" s="1">
        <v>43831</v>
      </c>
      <c r="B8" s="10">
        <f ca="1">SUMIF(Sales[[Sales Month]:[Sales Amount]],Forecast[[#This Row],[Sales Month]],Sales[Sales Amount])</f>
        <v>645</v>
      </c>
      <c r="C8" s="10">
        <f t="shared" ca="1" si="0"/>
        <v>33.333333333333336</v>
      </c>
      <c r="D8" s="10">
        <f t="shared" ca="1" si="1"/>
        <v>37</v>
      </c>
    </row>
    <row r="9" spans="1:4" x14ac:dyDescent="0.25">
      <c r="A9" s="1">
        <v>43862</v>
      </c>
      <c r="B9" s="10">
        <f ca="1">SUMIF(Sales[[Sales Month]:[Sales Amount]],Forecast[[#This Row],[Sales Month]],Sales[Sales Amount])</f>
        <v>5735</v>
      </c>
      <c r="C9" s="10">
        <f t="shared" ca="1" si="0"/>
        <v>241.66666666666666</v>
      </c>
      <c r="D9" s="10">
        <f t="shared" ca="1" si="1"/>
        <v>342.5</v>
      </c>
    </row>
    <row r="10" spans="1:4" x14ac:dyDescent="0.25">
      <c r="A10" s="1">
        <v>43891</v>
      </c>
      <c r="B10" s="10">
        <f ca="1">SUMIF(Sales[[Sales Month]:[Sales Amount]],Forecast[[#This Row],[Sales Month]],Sales[Sales Amount])</f>
        <v>11310</v>
      </c>
      <c r="C10" s="10">
        <f t="shared" ca="1" si="0"/>
        <v>2140</v>
      </c>
      <c r="D10" s="10">
        <f t="shared" ca="1" si="1"/>
        <v>3099.25</v>
      </c>
    </row>
    <row r="11" spans="1:4" x14ac:dyDescent="0.25">
      <c r="A11" s="1">
        <v>43922</v>
      </c>
      <c r="B11" s="10">
        <f ca="1">SUMIF(Sales[[Sales Month]:[Sales Amount]],Forecast[[#This Row],[Sales Month]],Sales[Sales Amount])</f>
        <v>19225</v>
      </c>
      <c r="C11" s="10">
        <f t="shared" ca="1" si="0"/>
        <v>5896.666666666667</v>
      </c>
      <c r="D11" s="10">
        <f t="shared" ca="1" si="1"/>
        <v>7759</v>
      </c>
    </row>
    <row r="12" spans="1:4" x14ac:dyDescent="0.25">
      <c r="A12" s="1">
        <v>43952</v>
      </c>
      <c r="B12" s="10">
        <f ca="1">SUMIF(Sales[[Sales Month]:[Sales Amount]],Forecast[[#This Row],[Sales Month]],Sales[Sales Amount])</f>
        <v>23805</v>
      </c>
      <c r="C12" s="10">
        <f t="shared" ca="1" si="0"/>
        <v>12090</v>
      </c>
      <c r="D12" s="10">
        <f t="shared" ca="1" si="1"/>
        <v>14431.25</v>
      </c>
    </row>
    <row r="13" spans="1:4" x14ac:dyDescent="0.25">
      <c r="A13" s="1">
        <v>43983</v>
      </c>
      <c r="B13" s="10">
        <f ca="1">SUMIF(Sales[[Sales Month]:[Sales Amount]],Forecast[[#This Row],[Sales Month]],Sales[Sales Amount])</f>
        <v>25190</v>
      </c>
      <c r="C13" s="10">
        <f t="shared" ca="1" si="0"/>
        <v>18113.333333333332</v>
      </c>
      <c r="D13" s="10">
        <f t="shared" ca="1" si="1"/>
        <v>20327.75</v>
      </c>
    </row>
    <row r="14" spans="1:4" x14ac:dyDescent="0.25">
      <c r="A14" s="1">
        <v>44013</v>
      </c>
      <c r="B14" s="10">
        <f ca="1">SUMIF(Sales[[Sales Month]:[Sales Amount]],Forecast[[#This Row],[Sales Month]],Sales[Sales Amount])</f>
        <v>28325</v>
      </c>
      <c r="C14" s="10">
        <f t="shared" ca="1" si="0"/>
        <v>22740</v>
      </c>
      <c r="D14" s="10">
        <f t="shared" ca="1" si="1"/>
        <v>23810.5</v>
      </c>
    </row>
    <row r="15" spans="1:4" x14ac:dyDescent="0.25">
      <c r="A15" s="1">
        <v>44044</v>
      </c>
      <c r="B15" s="10">
        <f ca="1">SUMIF(Sales[[Sales Month]:[Sales Amount]],Forecast[[#This Row],[Sales Month]],Sales[Sales Amount])</f>
        <v>32005</v>
      </c>
      <c r="C15" s="10">
        <f t="shared" ca="1" si="0"/>
        <v>25773.333333333332</v>
      </c>
      <c r="D15" s="10">
        <f t="shared" ca="1" si="1"/>
        <v>26549.75</v>
      </c>
    </row>
    <row r="16" spans="1:4" x14ac:dyDescent="0.25">
      <c r="A16" s="1">
        <v>44075</v>
      </c>
      <c r="B16" s="10">
        <f ca="1">SUMIF(Sales[[Sales Month]:[Sales Amount]],Forecast[[#This Row],[Sales Month]],Sales[Sales Amount])</f>
        <v>34890</v>
      </c>
      <c r="C16" s="10">
        <f t="shared" ca="1" si="0"/>
        <v>28506.666666666668</v>
      </c>
      <c r="D16" s="10">
        <f t="shared" ca="1" si="1"/>
        <v>29694.75</v>
      </c>
    </row>
    <row r="17" spans="1:4" x14ac:dyDescent="0.25">
      <c r="A17" s="1">
        <v>44105</v>
      </c>
      <c r="B17" s="10">
        <f ca="1">SUMIF(Sales[[Sales Month]:[Sales Amount]],Forecast[[#This Row],[Sales Month]],Sales[Sales Amount])</f>
        <v>40615</v>
      </c>
      <c r="C17" s="10">
        <f t="shared" ca="1" si="0"/>
        <v>31740</v>
      </c>
      <c r="D17" s="10">
        <f t="shared" ca="1" si="1"/>
        <v>32895.5</v>
      </c>
    </row>
    <row r="18" spans="1:4" x14ac:dyDescent="0.25">
      <c r="A18" s="1">
        <v>44136</v>
      </c>
      <c r="B18" s="10">
        <f ca="1">SUMIF(Sales[[Sales Month]:[Sales Amount]],Forecast[[#This Row],[Sales Month]],Sales[Sales Amount])</f>
        <v>46605</v>
      </c>
      <c r="C18" s="10">
        <f t="shared" ca="1" si="0"/>
        <v>35836.666666666664</v>
      </c>
      <c r="D18" s="10">
        <f t="shared" ca="1" si="1"/>
        <v>37319.75</v>
      </c>
    </row>
    <row r="19" spans="1:4" x14ac:dyDescent="0.25">
      <c r="A19" s="1">
        <v>44166</v>
      </c>
      <c r="B19" s="10">
        <f ca="1">SUMIF(Sales[[Sales Month]:[Sales Amount]],Forecast[[#This Row],[Sales Month]],Sales[Sales Amount])</f>
        <v>50195</v>
      </c>
      <c r="C19" s="10">
        <f t="shared" ca="1" si="0"/>
        <v>40703.333333333336</v>
      </c>
      <c r="D19" s="10">
        <f t="shared" ca="1" si="1"/>
        <v>42751.25</v>
      </c>
    </row>
    <row r="20" spans="1:4" x14ac:dyDescent="0.25">
      <c r="A20" s="1">
        <v>44197</v>
      </c>
      <c r="B20" s="10">
        <f ca="1">SUMIF(Sales[[Sales Month]:[Sales Amount]],Forecast[[#This Row],[Sales Month]],Sales[Sales Amount])</f>
        <v>51605</v>
      </c>
      <c r="C20" s="10">
        <f t="shared" ca="1" si="0"/>
        <v>45805</v>
      </c>
      <c r="D20" s="10">
        <f t="shared" ca="1" si="1"/>
        <v>47501.5</v>
      </c>
    </row>
    <row r="21" spans="1:4" x14ac:dyDescent="0.25">
      <c r="A21" s="1">
        <v>44228</v>
      </c>
      <c r="B21" s="10">
        <f ca="1">SUMIF(Sales[[Sales Month]:[Sales Amount]],Forecast[[#This Row],[Sales Month]],Sales[Sales Amount])</f>
        <v>54120</v>
      </c>
      <c r="C21" s="10">
        <f t="shared" ca="1" si="0"/>
        <v>49468.333333333336</v>
      </c>
      <c r="D21" s="10">
        <f t="shared" ca="1" si="1"/>
        <v>50361.5</v>
      </c>
    </row>
    <row r="22" spans="1:4" x14ac:dyDescent="0.25">
      <c r="A22" s="1">
        <v>44256</v>
      </c>
      <c r="B22" s="10">
        <f ca="1">SUMIF(Sales[[Sales Month]:[Sales Amount]],Forecast[[#This Row],[Sales Month]],Sales[Sales Amount])</f>
        <v>57040</v>
      </c>
      <c r="C22" s="10">
        <f t="shared" ca="1" si="0"/>
        <v>51973.333333333336</v>
      </c>
      <c r="D22" s="10">
        <f t="shared" ca="1" si="1"/>
        <v>52651</v>
      </c>
    </row>
    <row r="23" spans="1:4" x14ac:dyDescent="0.25">
      <c r="A23" s="1">
        <v>44287</v>
      </c>
      <c r="B23" s="10">
        <f ca="1">SUMIF(Sales[[Sales Month]:[Sales Amount]],Forecast[[#This Row],[Sales Month]],Sales[Sales Amount])</f>
        <v>63125</v>
      </c>
      <c r="C23" s="10">
        <f t="shared" ca="1" si="0"/>
        <v>54255</v>
      </c>
      <c r="D23" s="10">
        <f t="shared" ca="1" si="1"/>
        <v>55202.75</v>
      </c>
    </row>
    <row r="24" spans="1:4" x14ac:dyDescent="0.25">
      <c r="A24" s="1">
        <v>44317</v>
      </c>
      <c r="B24" s="10">
        <f ca="1">SUMIF(Sales[[Sales Month]:[Sales Amount]],Forecast[[#This Row],[Sales Month]],Sales[Sales Amount])</f>
        <v>68155</v>
      </c>
      <c r="C24" s="10">
        <f t="shared" ca="1" si="0"/>
        <v>58095</v>
      </c>
      <c r="D24" s="10">
        <f t="shared" ca="1" si="1"/>
        <v>59644.5</v>
      </c>
    </row>
    <row r="25" spans="1:4" x14ac:dyDescent="0.25">
      <c r="A25" s="1">
        <v>44348</v>
      </c>
      <c r="B25" s="10">
        <f ca="1">SUMIF(Sales[[Sales Month]:[Sales Amount]],Forecast[[#This Row],[Sales Month]],Sales[Sales Amount])</f>
        <v>80335</v>
      </c>
      <c r="C25" s="10">
        <f t="shared" ca="1" si="0"/>
        <v>62773.333333333336</v>
      </c>
      <c r="D25" s="10">
        <f t="shared" ca="1" si="1"/>
        <v>64727.25</v>
      </c>
    </row>
    <row r="26" spans="1:4" x14ac:dyDescent="0.25">
      <c r="A26" s="1">
        <v>44378</v>
      </c>
      <c r="B26" s="10">
        <f ca="1">SUMIF(Sales[[Sales Month]:[Sales Amount]],Forecast[[#This Row],[Sales Month]],Sales[Sales Amount])</f>
        <v>0</v>
      </c>
      <c r="C26" s="10">
        <f t="shared" ca="1" si="0"/>
        <v>70538.333333333328</v>
      </c>
      <c r="D26" s="10">
        <f t="shared" ca="1" si="1"/>
        <v>73490.5</v>
      </c>
    </row>
  </sheetData>
  <pageMargins left="0.7" right="0.7" top="0.75" bottom="0.75" header="0.3" footer="0.3"/>
  <drawing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5AD10-DD7E-457E-8EE1-EE45B9D429E3}">
  <dimension ref="A1:H37"/>
  <sheetViews>
    <sheetView topLeftCell="A24" zoomScale="49" zoomScaleNormal="70" workbookViewId="0">
      <selection activeCell="Q51" sqref="Q51"/>
    </sheetView>
  </sheetViews>
  <sheetFormatPr baseColWidth="10" defaultRowHeight="15.75" x14ac:dyDescent="0.25"/>
  <cols>
    <col min="1" max="1" width="13.375" customWidth="1"/>
    <col min="2" max="2" width="11.875" customWidth="1"/>
    <col min="3" max="3" width="21" customWidth="1"/>
    <col min="4" max="4" width="36.5" customWidth="1"/>
    <col min="5" max="5" width="37.25" customWidth="1"/>
    <col min="6" max="6" width="37.625" bestFit="1" customWidth="1"/>
    <col min="7" max="7" width="44.25" bestFit="1" customWidth="1"/>
    <col min="8" max="8" width="45.5" bestFit="1" customWidth="1"/>
  </cols>
  <sheetData>
    <row r="1" spans="1:8" x14ac:dyDescent="0.25">
      <c r="A1" t="s">
        <v>12</v>
      </c>
      <c r="B1" t="s">
        <v>37</v>
      </c>
      <c r="C1" t="s">
        <v>74</v>
      </c>
      <c r="D1" t="s">
        <v>75</v>
      </c>
      <c r="E1" t="s">
        <v>76</v>
      </c>
      <c r="F1" t="s">
        <v>77</v>
      </c>
      <c r="G1" t="s">
        <v>79</v>
      </c>
      <c r="H1" t="s">
        <v>78</v>
      </c>
    </row>
    <row r="2" spans="1:8" x14ac:dyDescent="0.25">
      <c r="A2" s="1">
        <v>43647</v>
      </c>
      <c r="B2" s="39">
        <v>0</v>
      </c>
      <c r="F2" s="39"/>
      <c r="G2" s="39"/>
      <c r="H2" s="39"/>
    </row>
    <row r="3" spans="1:8" x14ac:dyDescent="0.25">
      <c r="A3" s="1">
        <v>43678</v>
      </c>
      <c r="B3" s="39">
        <v>0</v>
      </c>
      <c r="F3" s="39"/>
      <c r="G3" s="39"/>
      <c r="H3" s="39"/>
    </row>
    <row r="4" spans="1:8" x14ac:dyDescent="0.25">
      <c r="A4" s="1">
        <v>43709</v>
      </c>
      <c r="B4" s="39">
        <v>0</v>
      </c>
      <c r="F4" s="39"/>
      <c r="G4" s="39"/>
      <c r="H4" s="39"/>
    </row>
    <row r="5" spans="1:8" x14ac:dyDescent="0.25">
      <c r="A5" s="1">
        <v>43739</v>
      </c>
      <c r="B5" s="39">
        <v>20</v>
      </c>
      <c r="F5" s="39"/>
      <c r="G5" s="39"/>
      <c r="H5" s="39"/>
    </row>
    <row r="6" spans="1:8" x14ac:dyDescent="0.25">
      <c r="A6" s="1">
        <v>43770</v>
      </c>
      <c r="B6" s="39">
        <v>40</v>
      </c>
      <c r="F6" s="39"/>
      <c r="G6" s="39"/>
      <c r="H6" s="39"/>
    </row>
    <row r="7" spans="1:8" x14ac:dyDescent="0.25">
      <c r="A7" s="1">
        <v>43800</v>
      </c>
      <c r="B7" s="39">
        <v>40</v>
      </c>
      <c r="F7" s="39"/>
      <c r="G7" s="39"/>
      <c r="H7" s="39"/>
    </row>
    <row r="8" spans="1:8" x14ac:dyDescent="0.25">
      <c r="A8" s="1">
        <v>43831</v>
      </c>
      <c r="B8" s="39">
        <v>645</v>
      </c>
      <c r="F8" s="39"/>
      <c r="G8" s="39"/>
      <c r="H8" s="39"/>
    </row>
    <row r="9" spans="1:8" x14ac:dyDescent="0.25">
      <c r="A9" s="1">
        <v>43862</v>
      </c>
      <c r="B9" s="39">
        <v>5735</v>
      </c>
      <c r="F9" s="39"/>
      <c r="G9" s="39"/>
      <c r="H9" s="39"/>
    </row>
    <row r="10" spans="1:8" x14ac:dyDescent="0.25">
      <c r="A10" s="1">
        <v>43891</v>
      </c>
      <c r="B10" s="39">
        <v>11310</v>
      </c>
      <c r="F10" s="39"/>
      <c r="G10" s="39"/>
      <c r="H10" s="39"/>
    </row>
    <row r="11" spans="1:8" x14ac:dyDescent="0.25">
      <c r="A11" s="1">
        <v>43922</v>
      </c>
      <c r="B11" s="39">
        <v>19225</v>
      </c>
      <c r="F11" s="39"/>
      <c r="G11" s="39"/>
      <c r="H11" s="39"/>
    </row>
    <row r="12" spans="1:8" x14ac:dyDescent="0.25">
      <c r="A12" s="1">
        <v>43952</v>
      </c>
      <c r="B12" s="39">
        <v>23805</v>
      </c>
      <c r="F12" s="39"/>
      <c r="G12" s="39"/>
      <c r="H12" s="39"/>
    </row>
    <row r="13" spans="1:8" x14ac:dyDescent="0.25">
      <c r="A13" s="1">
        <v>43983</v>
      </c>
      <c r="B13" s="39">
        <v>25190</v>
      </c>
      <c r="F13" s="39"/>
      <c r="G13" s="39"/>
      <c r="H13" s="39"/>
    </row>
    <row r="14" spans="1:8" x14ac:dyDescent="0.25">
      <c r="A14" s="1">
        <v>44013</v>
      </c>
      <c r="B14" s="39">
        <v>28325</v>
      </c>
      <c r="F14" s="39"/>
      <c r="G14" s="39"/>
      <c r="H14" s="39"/>
    </row>
    <row r="15" spans="1:8" x14ac:dyDescent="0.25">
      <c r="A15" s="1">
        <v>44044</v>
      </c>
      <c r="B15" s="39">
        <v>32005</v>
      </c>
      <c r="F15" s="39"/>
      <c r="G15" s="39"/>
      <c r="H15" s="39"/>
    </row>
    <row r="16" spans="1:8" x14ac:dyDescent="0.25">
      <c r="A16" s="1">
        <v>44075</v>
      </c>
      <c r="B16" s="39">
        <v>34890</v>
      </c>
      <c r="F16" s="39"/>
      <c r="G16" s="39"/>
      <c r="H16" s="39"/>
    </row>
    <row r="17" spans="1:8" x14ac:dyDescent="0.25">
      <c r="A17" s="1">
        <v>44105</v>
      </c>
      <c r="B17" s="39">
        <v>40615</v>
      </c>
      <c r="F17" s="39"/>
      <c r="G17" s="39"/>
      <c r="H17" s="39"/>
    </row>
    <row r="18" spans="1:8" x14ac:dyDescent="0.25">
      <c r="A18" s="1">
        <v>44136</v>
      </c>
      <c r="B18" s="39">
        <v>46605</v>
      </c>
      <c r="F18" s="39"/>
      <c r="G18" s="39"/>
      <c r="H18" s="39"/>
    </row>
    <row r="19" spans="1:8" x14ac:dyDescent="0.25">
      <c r="A19" s="1">
        <v>44166</v>
      </c>
      <c r="B19" s="39">
        <v>50195</v>
      </c>
      <c r="F19" s="39"/>
      <c r="G19" s="39"/>
      <c r="H19" s="39"/>
    </row>
    <row r="20" spans="1:8" x14ac:dyDescent="0.25">
      <c r="A20" s="1">
        <v>44197</v>
      </c>
      <c r="B20" s="39">
        <v>51605</v>
      </c>
      <c r="F20" s="39"/>
      <c r="G20" s="39"/>
      <c r="H20" s="39"/>
    </row>
    <row r="21" spans="1:8" x14ac:dyDescent="0.25">
      <c r="A21" s="1">
        <v>44228</v>
      </c>
      <c r="B21" s="39">
        <v>54120</v>
      </c>
      <c r="F21" s="39"/>
      <c r="G21" s="39"/>
      <c r="H21" s="39"/>
    </row>
    <row r="22" spans="1:8" x14ac:dyDescent="0.25">
      <c r="A22" s="1">
        <v>44256</v>
      </c>
      <c r="B22" s="39">
        <v>57040</v>
      </c>
      <c r="F22" s="39"/>
      <c r="G22" s="39"/>
      <c r="H22" s="39"/>
    </row>
    <row r="23" spans="1:8" x14ac:dyDescent="0.25">
      <c r="A23" s="1">
        <v>44287</v>
      </c>
      <c r="B23" s="39">
        <v>63125</v>
      </c>
      <c r="F23" s="39"/>
      <c r="G23" s="39"/>
      <c r="H23" s="39"/>
    </row>
    <row r="24" spans="1:8" x14ac:dyDescent="0.25">
      <c r="A24" s="1">
        <v>44317</v>
      </c>
      <c r="B24" s="39">
        <v>68155</v>
      </c>
      <c r="F24" s="39"/>
      <c r="G24" s="39"/>
      <c r="H24" s="39"/>
    </row>
    <row r="25" spans="1:8" x14ac:dyDescent="0.25">
      <c r="A25" s="1">
        <v>44348</v>
      </c>
      <c r="B25" s="39">
        <v>80335</v>
      </c>
      <c r="C25" s="52">
        <v>80335</v>
      </c>
      <c r="D25" s="52">
        <v>80335</v>
      </c>
      <c r="E25" s="52">
        <v>80335</v>
      </c>
      <c r="F25" s="52">
        <f>Tabla7[[#This Row],[Total Sales]]</f>
        <v>80335</v>
      </c>
      <c r="G25" s="52">
        <f>Tabla7[[#This Row],[Total Sales]]</f>
        <v>80335</v>
      </c>
      <c r="H25" s="52">
        <f>Tabla7[[#This Row],[Total Sales]]</f>
        <v>80335</v>
      </c>
    </row>
    <row r="26" spans="1:8" x14ac:dyDescent="0.25">
      <c r="A26" s="1">
        <v>44378</v>
      </c>
      <c r="C26" s="52">
        <f t="shared" ref="C26:C31" si="0">_xlfn.FORECAST.ETS(A26,$B$2:$B$25,$A$2:$A$25,1,1)</f>
        <v>82995.899706484532</v>
      </c>
      <c r="D26" s="52">
        <f t="shared" ref="D26:D31" si="1">C26-_xlfn.FORECAST.ETS.CONFINT(A26,$B$2:$B$25,$A$2:$A$25,0.9,1,1)</f>
        <v>77967.187598291886</v>
      </c>
      <c r="E26" s="52">
        <f t="shared" ref="E26:E31" si="2">C26+_xlfn.FORECAST.ETS.CONFINT(A26,$B$2:$B$25,$A$2:$A$25,0.9,1,1)</f>
        <v>88024.611814677177</v>
      </c>
      <c r="F26" s="52">
        <f>_xlfn.FORECAST.ETS(A26,$B$14:$B$25,$A$14:$A$25,1,1)</f>
        <v>78454.491921128021</v>
      </c>
      <c r="G26" s="52">
        <f>Tabla7[[#This Row],[Prevision 95% de confianza]]-_xlfn.FORECAST.ETS.CONFINT(A26,$B$2:$B$25,$A$2:$A$25,0.95)</f>
        <v>72462.411860517954</v>
      </c>
      <c r="H26" s="52">
        <f>Tabla7[[#This Row],[Prevision 95% de confianza]]+_xlfn.FORECAST.ETS.CONFINT(A26,$B$2:$B$25,$A$2:$A$25,0.95)</f>
        <v>84446.571981738089</v>
      </c>
    </row>
    <row r="27" spans="1:8" x14ac:dyDescent="0.25">
      <c r="A27" s="1">
        <v>44409</v>
      </c>
      <c r="C27" s="52">
        <f t="shared" si="0"/>
        <v>86538.844926448161</v>
      </c>
      <c r="D27" s="52">
        <f t="shared" si="1"/>
        <v>79770.039648911581</v>
      </c>
      <c r="E27" s="52">
        <f t="shared" si="2"/>
        <v>93307.65020398474</v>
      </c>
      <c r="F27" s="52">
        <f t="shared" ref="F27:F37" si="3">_xlfn.FORECAST.ETS(A27,$B$14:$B$25,$A$14:$A$25,1,1)</f>
        <v>82653.508289769248</v>
      </c>
      <c r="G27" s="52">
        <f>Tabla7[[#This Row],[Prevision 95% de confianza]]-_xlfn.FORECAST.ETS.CONFINT(A27,$B$2:$B$25,$A$2:$A$25,0.95)</f>
        <v>74587.979330256712</v>
      </c>
      <c r="H27" s="52">
        <f>Tabla7[[#This Row],[Prevision 95% de confianza]]+_xlfn.FORECAST.ETS.CONFINT(A27,$B$2:$B$25,$A$2:$A$25,0.95)</f>
        <v>90719.037249281784</v>
      </c>
    </row>
    <row r="28" spans="1:8" x14ac:dyDescent="0.25">
      <c r="A28" s="1">
        <v>44440</v>
      </c>
      <c r="C28" s="52">
        <f t="shared" si="0"/>
        <v>90081.790146411789</v>
      </c>
      <c r="D28" s="52">
        <f t="shared" si="1"/>
        <v>81933.716848446944</v>
      </c>
      <c r="E28" s="52">
        <f t="shared" si="2"/>
        <v>98229.863444376635</v>
      </c>
      <c r="F28" s="52">
        <f t="shared" si="3"/>
        <v>86852.52465841049</v>
      </c>
      <c r="G28" s="52">
        <f>Tabla7[[#This Row],[Prevision 95% de confianza]]-_xlfn.FORECAST.ETS.CONFINT(A28,$B$2:$B$25,$A$2:$A$25,0.95)</f>
        <v>77143.496483665323</v>
      </c>
      <c r="H28" s="52">
        <f>Tabla7[[#This Row],[Prevision 95% de confianza]]+_xlfn.FORECAST.ETS.CONFINT(A28,$B$2:$B$25,$A$2:$A$25,0.95)</f>
        <v>96561.552833155656</v>
      </c>
    </row>
    <row r="29" spans="1:8" x14ac:dyDescent="0.25">
      <c r="A29" s="1">
        <v>44470</v>
      </c>
      <c r="C29" s="52">
        <f t="shared" si="0"/>
        <v>93624.735366375418</v>
      </c>
      <c r="D29" s="52">
        <f t="shared" si="1"/>
        <v>84296.760409592098</v>
      </c>
      <c r="E29" s="52">
        <f t="shared" si="2"/>
        <v>102952.71032315874</v>
      </c>
      <c r="F29" s="52">
        <f t="shared" si="3"/>
        <v>91051.541027051731</v>
      </c>
      <c r="G29" s="52">
        <f>Tabla7[[#This Row],[Prevision 95% de confianza]]-_xlfn.FORECAST.ETS.CONFINT(A29,$B$2:$B$25,$A$2:$A$25,0.95)</f>
        <v>79936.573309303407</v>
      </c>
      <c r="H29" s="52">
        <f>Tabla7[[#This Row],[Prevision 95% de confianza]]+_xlfn.FORECAST.ETS.CONFINT(A29,$B$2:$B$25,$A$2:$A$25,0.95)</f>
        <v>102166.50874480006</v>
      </c>
    </row>
    <row r="30" spans="1:8" x14ac:dyDescent="0.25">
      <c r="A30" s="1">
        <v>44501</v>
      </c>
      <c r="C30" s="52">
        <f t="shared" si="0"/>
        <v>97167.680586339047</v>
      </c>
      <c r="D30" s="52">
        <f t="shared" si="1"/>
        <v>86790.935892688503</v>
      </c>
      <c r="E30" s="52">
        <f t="shared" si="2"/>
        <v>107544.42527998959</v>
      </c>
      <c r="F30" s="52">
        <f t="shared" si="3"/>
        <v>95250.557395692973</v>
      </c>
      <c r="G30" s="52">
        <f>Tabla7[[#This Row],[Prevision 95% de confianza]]-_xlfn.FORECAST.ETS.CONFINT(A30,$B$2:$B$25,$A$2:$A$25,0.95)</f>
        <v>82885.903457447916</v>
      </c>
      <c r="H30" s="52">
        <f>Tabla7[[#This Row],[Prevision 95% de confianza]]+_xlfn.FORECAST.ETS.CONFINT(A30,$B$2:$B$25,$A$2:$A$25,0.95)</f>
        <v>107615.21133393803</v>
      </c>
    </row>
    <row r="31" spans="1:8" x14ac:dyDescent="0.25">
      <c r="A31" s="1">
        <v>44531</v>
      </c>
      <c r="C31" s="52">
        <f t="shared" si="0"/>
        <v>100710.62580630268</v>
      </c>
      <c r="D31" s="52">
        <f t="shared" si="1"/>
        <v>89379.770146936848</v>
      </c>
      <c r="E31" s="52">
        <f t="shared" si="2"/>
        <v>112041.4814656685</v>
      </c>
      <c r="F31" s="52">
        <f t="shared" si="3"/>
        <v>99449.5737643342</v>
      </c>
      <c r="G31" s="52">
        <f>Tabla7[[#This Row],[Prevision 95% de confianza]]-_xlfn.FORECAST.ETS.CONFINT(A31,$B$2:$B$25,$A$2:$A$25,0.95)</f>
        <v>85948.026488338161</v>
      </c>
      <c r="H31" s="52">
        <f>Tabla7[[#This Row],[Prevision 95% de confianza]]+_xlfn.FORECAST.ETS.CONFINT(A31,$B$2:$B$25,$A$2:$A$25,0.95)</f>
        <v>112951.12104033024</v>
      </c>
    </row>
    <row r="32" spans="1:8" x14ac:dyDescent="0.25">
      <c r="A32" s="1">
        <v>44562</v>
      </c>
      <c r="C32" s="39">
        <f t="shared" ref="C32:C37" si="4">_xlfn.FORECAST.ETS(A32,$B$2:$B$25,$A$2:$A$25,1,1)</f>
        <v>104253.57102626631</v>
      </c>
      <c r="D32" s="39">
        <f t="shared" ref="D32:D37" si="5">C32-_xlfn.FORECAST.ETS.CONFINT(A32,$B$2:$B$25,$A$2:$A$25,0.9,1,1)</f>
        <v>92041.055070133385</v>
      </c>
      <c r="E32" s="39">
        <f t="shared" ref="E32:E37" si="6">C32+_xlfn.FORECAST.ETS.CONFINT(A32,$B$2:$B$25,$A$2:$A$25,0.9,1,1)</f>
        <v>116466.08698239923</v>
      </c>
      <c r="F32" s="52">
        <f t="shared" si="3"/>
        <v>103648.59013297544</v>
      </c>
      <c r="G32" s="52">
        <f>Tabla7[[#This Row],[Prevision 95% de confianza]]-_xlfn.FORECAST.ETS.CONFINT(A32,$B$2:$B$25,$A$2:$A$25,0.95)</f>
        <v>89096.479816020495</v>
      </c>
      <c r="H32" s="52">
        <f>Tabla7[[#This Row],[Prevision 95% de confianza]]+_xlfn.FORECAST.ETS.CONFINT(A32,$B$2:$B$25,$A$2:$A$25,0.95)</f>
        <v>118200.70044993039</v>
      </c>
    </row>
    <row r="33" spans="1:8" x14ac:dyDescent="0.25">
      <c r="A33" s="1">
        <v>44593</v>
      </c>
      <c r="C33" s="39">
        <f t="shared" si="4"/>
        <v>107796.51624622993</v>
      </c>
      <c r="D33" s="39">
        <f t="shared" si="5"/>
        <v>94760.080804386482</v>
      </c>
      <c r="E33" s="39">
        <f t="shared" si="6"/>
        <v>120832.95168807339</v>
      </c>
      <c r="F33" s="52">
        <f t="shared" si="3"/>
        <v>107847.60650161668</v>
      </c>
      <c r="G33" s="52">
        <f>Tabla7[[#This Row],[Prevision 95% de confianza]]-_xlfn.FORECAST.ETS.CONFINT(A33,$B$2:$B$25,$A$2:$A$25,0.95)</f>
        <v>92313.73556372046</v>
      </c>
      <c r="H33" s="52">
        <f>Tabla7[[#This Row],[Prevision 95% de confianza]]+_xlfn.FORECAST.ETS.CONFINT(A33,$B$2:$B$25,$A$2:$A$25,0.95)</f>
        <v>123381.47743951291</v>
      </c>
    </row>
    <row r="34" spans="1:8" x14ac:dyDescent="0.25">
      <c r="A34" s="1">
        <v>44621</v>
      </c>
      <c r="C34" s="39">
        <f t="shared" si="4"/>
        <v>111339.46146619356</v>
      </c>
      <c r="D34" s="39">
        <f t="shared" si="5"/>
        <v>97526.50922197997</v>
      </c>
      <c r="E34" s="39">
        <f t="shared" si="6"/>
        <v>125152.41371040716</v>
      </c>
      <c r="F34" s="52">
        <f t="shared" si="3"/>
        <v>112046.62287025791</v>
      </c>
      <c r="G34" s="52">
        <f>Tabla7[[#This Row],[Prevision 95% de confianza]]-_xlfn.FORECAST.ETS.CONFINT(A34,$B$2:$B$25,$A$2:$A$25,0.95)</f>
        <v>95587.475092466571</v>
      </c>
      <c r="H34" s="52">
        <f>Tabla7[[#This Row],[Prevision 95% de confianza]]+_xlfn.FORECAST.ETS.CONFINT(A34,$B$2:$B$25,$A$2:$A$25,0.95)</f>
        <v>128505.77064804925</v>
      </c>
    </row>
    <row r="35" spans="1:8" x14ac:dyDescent="0.25">
      <c r="A35" s="1">
        <v>44652</v>
      </c>
      <c r="C35" s="39">
        <f t="shared" si="4"/>
        <v>114882.40668615719</v>
      </c>
      <c r="D35" s="39">
        <f t="shared" si="5"/>
        <v>100332.74694548242</v>
      </c>
      <c r="E35" s="39">
        <f t="shared" si="6"/>
        <v>129432.06642683197</v>
      </c>
      <c r="F35" s="52">
        <f t="shared" si="3"/>
        <v>116245.63923889915</v>
      </c>
      <c r="G35" s="52">
        <f>Tabla7[[#This Row],[Prevision 95% de confianza]]-_xlfn.FORECAST.ETS.CONFINT(A35,$B$2:$B$25,$A$2:$A$25,0.95)</f>
        <v>98908.650334976293</v>
      </c>
      <c r="H35" s="52">
        <f>Tabla7[[#This Row],[Prevision 95% de confianza]]+_xlfn.FORECAST.ETS.CONFINT(A35,$B$2:$B$25,$A$2:$A$25,0.95)</f>
        <v>133582.62814282201</v>
      </c>
    </row>
    <row r="36" spans="1:8" x14ac:dyDescent="0.25">
      <c r="A36" s="1">
        <v>44682</v>
      </c>
      <c r="C36" s="39">
        <f t="shared" si="4"/>
        <v>118425.35190612082</v>
      </c>
      <c r="D36" s="39">
        <f t="shared" si="5"/>
        <v>103173.02270003875</v>
      </c>
      <c r="E36" s="39">
        <f t="shared" si="6"/>
        <v>133677.68111220287</v>
      </c>
      <c r="F36" s="52">
        <f t="shared" si="3"/>
        <v>120444.65560754039</v>
      </c>
      <c r="G36" s="52">
        <f>Tabla7[[#This Row],[Prevision 95% de confianza]]-_xlfn.FORECAST.ETS.CONFINT(A36,$B$2:$B$25,$A$2:$A$25,0.95)</f>
        <v>102270.38439310167</v>
      </c>
      <c r="H36" s="52">
        <f>Tabla7[[#This Row],[Prevision 95% de confianza]]+_xlfn.FORECAST.ETS.CONFINT(A36,$B$2:$B$25,$A$2:$A$25,0.95)</f>
        <v>138618.92682197911</v>
      </c>
    </row>
    <row r="37" spans="1:8" x14ac:dyDescent="0.25">
      <c r="A37" s="1">
        <v>44713</v>
      </c>
      <c r="C37" s="39">
        <f t="shared" si="4"/>
        <v>121968.29712608445</v>
      </c>
      <c r="D37" s="39">
        <f t="shared" si="5"/>
        <v>106042.82874362577</v>
      </c>
      <c r="E37" s="39">
        <f t="shared" si="6"/>
        <v>137893.76550854315</v>
      </c>
      <c r="F37" s="52">
        <f t="shared" si="3"/>
        <v>124643.67197618162</v>
      </c>
      <c r="G37" s="52">
        <f>Tabla7[[#This Row],[Prevision 95% de confianza]]-_xlfn.FORECAST.ETS.CONFINT(A37,$B$2:$B$25,$A$2:$A$25,0.95)</f>
        <v>105667.3059609269</v>
      </c>
      <c r="H37" s="52">
        <f>Tabla7[[#This Row],[Prevision 95% de confianza]]+_xlfn.FORECAST.ETS.CONFINT(A37,$B$2:$B$25,$A$2:$A$25,0.95)</f>
        <v>143620.03799143634</v>
      </c>
    </row>
  </sheetData>
  <pageMargins left="0.7" right="0.7" top="0.75" bottom="0.75" header="0.3" footer="0.3"/>
  <drawing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Account Sales History</vt:lpstr>
      <vt:lpstr>PivotTables</vt:lpstr>
      <vt:lpstr>Sales Trends</vt:lpstr>
      <vt:lpstr>Resumen del escenario</vt:lpstr>
      <vt:lpstr>Scenario Analysis</vt:lpstr>
      <vt:lpstr>Forescasting</vt:lpstr>
      <vt:lpstr>Forescast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Hp</cp:lastModifiedBy>
  <dcterms:created xsi:type="dcterms:W3CDTF">2023-05-29T14:37:46Z</dcterms:created>
  <dcterms:modified xsi:type="dcterms:W3CDTF">2025-03-04T02:35:39Z</dcterms:modified>
</cp:coreProperties>
</file>