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showInkAnnotation="0" autoCompressPictures="0"/>
  <mc:AlternateContent xmlns:mc="http://schemas.openxmlformats.org/markup-compatibility/2006">
    <mc:Choice Requires="x15">
      <x15ac:absPath xmlns:x15ac="http://schemas.microsoft.com/office/spreadsheetml/2010/11/ac" url="C:\Users\penny\OneDrive - Oregon State University\Postdoc\PyMME\MyBarometers\Thermobar_outer\Machine_Learning_Phase_ID\"/>
    </mc:Choice>
  </mc:AlternateContent>
  <xr:revisionPtr revIDLastSave="0" documentId="13_ncr:1_{0F942A7B-F219-4089-9A80-0E763842E8AC}" xr6:coauthVersionLast="47" xr6:coauthVersionMax="47" xr10:uidLastSave="{00000000-0000-0000-0000-000000000000}"/>
  <bookViews>
    <workbookView xWindow="28680" yWindow="-120" windowWidth="21840" windowHeight="13290" tabRatio="903" xr2:uid="{00000000-000D-0000-FFFF-FFFF00000000}"/>
  </bookViews>
  <sheets>
    <sheet name="Formatted_Amp" sheetId="15" r:id="rId1"/>
    <sheet name="Formatted_Plag" sheetId="14" r:id="rId2"/>
    <sheet name="Formatted_pyroxene" sheetId="13" r:id="rId3"/>
    <sheet name="Information" sheetId="12" r:id="rId4"/>
    <sheet name="EPMA Analytical Conditions" sheetId="8" r:id="rId5"/>
    <sheet name="Amphibole" sheetId="1" r:id="rId6"/>
    <sheet name="Olivine" sheetId="2" r:id="rId7"/>
    <sheet name="Pyroxene" sheetId="3" r:id="rId8"/>
    <sheet name="Plagioclase" sheetId="4" r:id="rId9"/>
    <sheet name="Plagioclase Transect" sheetId="6" r:id="rId10"/>
    <sheet name="Whole Rock Major Element XRF" sheetId="5" r:id="rId11"/>
    <sheet name="Whole Rock Rare Earth ICP-MS" sheetId="7" r:id="rId12"/>
    <sheet name="17-04L Mass Balance and Dy" sheetId="9" r:id="rId13"/>
    <sheet name="San Carlos Standard Measurement" sheetId="10" r:id="rId14"/>
    <sheet name="Al in Ol Pairs" sheetId="11"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P222" i="15" l="1"/>
  <c r="P221" i="15"/>
  <c r="P220" i="15"/>
  <c r="P219" i="15"/>
  <c r="P218" i="15"/>
  <c r="P217" i="15"/>
  <c r="P216" i="15"/>
  <c r="P215" i="15"/>
  <c r="P214" i="15"/>
  <c r="P213" i="15"/>
  <c r="P212" i="15"/>
  <c r="P211" i="15"/>
  <c r="P210" i="15"/>
  <c r="P209" i="15"/>
  <c r="P208" i="15"/>
  <c r="P207" i="15"/>
  <c r="P206" i="15"/>
  <c r="P205" i="15"/>
  <c r="P204" i="15"/>
  <c r="P203" i="15"/>
  <c r="P202" i="15"/>
  <c r="P201" i="15"/>
  <c r="P200" i="15"/>
  <c r="P199" i="15"/>
  <c r="P198" i="15"/>
  <c r="P197" i="15"/>
  <c r="P196" i="15"/>
  <c r="P195" i="15"/>
  <c r="P194" i="15"/>
  <c r="P193" i="15"/>
  <c r="P192" i="15"/>
  <c r="P191" i="15"/>
  <c r="P190" i="15"/>
  <c r="P189" i="15"/>
  <c r="P188" i="15"/>
  <c r="P187" i="15"/>
  <c r="P186" i="15"/>
  <c r="P185" i="15"/>
  <c r="P184" i="15"/>
  <c r="P183" i="15"/>
  <c r="P182" i="15"/>
  <c r="P181" i="15"/>
  <c r="P180" i="15"/>
  <c r="P179" i="15"/>
  <c r="P178" i="15"/>
  <c r="P177" i="15"/>
  <c r="P176" i="15"/>
  <c r="P175" i="15"/>
  <c r="P174" i="15"/>
  <c r="P173" i="15"/>
  <c r="P172" i="15"/>
  <c r="P171" i="15"/>
  <c r="P170" i="15"/>
  <c r="P169" i="15"/>
  <c r="P168" i="15"/>
  <c r="P167" i="15"/>
  <c r="P166" i="15"/>
  <c r="P165" i="15"/>
  <c r="P164" i="15"/>
  <c r="P163" i="15"/>
  <c r="P162" i="15"/>
  <c r="P161" i="15"/>
  <c r="P160" i="15"/>
  <c r="P159" i="15"/>
  <c r="P158" i="15"/>
  <c r="P157" i="15"/>
  <c r="P156" i="15"/>
  <c r="P155" i="15"/>
  <c r="P154" i="15"/>
  <c r="P153" i="15"/>
  <c r="P152" i="15"/>
  <c r="P151" i="15"/>
  <c r="P150" i="15"/>
  <c r="P149" i="15"/>
  <c r="P148" i="15"/>
  <c r="P147" i="15"/>
  <c r="P146" i="15"/>
  <c r="P145" i="15"/>
  <c r="P144" i="15"/>
  <c r="P143" i="15"/>
  <c r="P142" i="15"/>
  <c r="P141" i="15"/>
  <c r="P140" i="15"/>
  <c r="P139" i="15"/>
  <c r="P138" i="15"/>
  <c r="P137" i="15"/>
  <c r="P136" i="15"/>
  <c r="P135" i="15"/>
  <c r="P134" i="15"/>
  <c r="P133" i="15"/>
  <c r="P132" i="15"/>
  <c r="P131" i="15"/>
  <c r="P130" i="15"/>
  <c r="P129" i="15"/>
  <c r="P128" i="15"/>
  <c r="P127" i="15"/>
  <c r="P126" i="15"/>
  <c r="P125" i="15"/>
  <c r="P124" i="15"/>
  <c r="P123" i="15"/>
  <c r="P122" i="15"/>
  <c r="P121" i="15"/>
  <c r="P120" i="15"/>
  <c r="P119" i="15"/>
  <c r="P118" i="15"/>
  <c r="P117" i="15"/>
  <c r="P116" i="15"/>
  <c r="P115" i="15"/>
  <c r="P114" i="15"/>
  <c r="P113" i="15"/>
  <c r="P112" i="15"/>
  <c r="P111" i="15"/>
  <c r="P110" i="15"/>
  <c r="P109" i="15"/>
  <c r="P108" i="15"/>
  <c r="P107" i="15"/>
  <c r="P106" i="15"/>
  <c r="P105" i="15"/>
  <c r="P104" i="15"/>
  <c r="P103" i="15"/>
  <c r="P102" i="15"/>
  <c r="P101" i="15"/>
  <c r="P100" i="15"/>
  <c r="P99" i="15"/>
  <c r="P98" i="15"/>
  <c r="P97" i="15"/>
  <c r="P96" i="15"/>
  <c r="P95" i="15"/>
  <c r="P94" i="15"/>
  <c r="P93" i="15"/>
  <c r="P92" i="15"/>
  <c r="P91" i="15"/>
  <c r="P90" i="15"/>
  <c r="P89" i="15"/>
  <c r="P88" i="15"/>
  <c r="P87" i="15"/>
  <c r="P86" i="15"/>
  <c r="P85" i="15"/>
  <c r="P84" i="15"/>
  <c r="P83" i="15"/>
  <c r="P82" i="15"/>
  <c r="P81" i="15"/>
  <c r="P80" i="15"/>
  <c r="P79" i="15"/>
  <c r="P78" i="15"/>
  <c r="P77" i="15"/>
  <c r="P76" i="15"/>
  <c r="P75" i="15"/>
  <c r="P74" i="15"/>
  <c r="P73" i="15"/>
  <c r="P72" i="15"/>
  <c r="P71" i="15"/>
  <c r="P70" i="15"/>
  <c r="P69" i="15"/>
  <c r="P68" i="15"/>
  <c r="P67" i="15"/>
  <c r="P66" i="15"/>
  <c r="P65" i="15"/>
  <c r="P64" i="15"/>
  <c r="P63" i="15"/>
  <c r="P62" i="15"/>
  <c r="P61" i="15"/>
  <c r="P60" i="15"/>
  <c r="P59" i="15"/>
  <c r="P58" i="15"/>
  <c r="P57" i="15"/>
  <c r="P56" i="15"/>
  <c r="P55" i="15"/>
  <c r="P54" i="15"/>
  <c r="P53" i="15"/>
  <c r="P52" i="15"/>
  <c r="P51" i="15"/>
  <c r="P50" i="15"/>
  <c r="P49" i="15"/>
  <c r="P48" i="15"/>
  <c r="P47" i="15"/>
  <c r="P46" i="15"/>
  <c r="P45" i="15"/>
  <c r="P44" i="15"/>
  <c r="P43" i="15"/>
  <c r="P42" i="15"/>
  <c r="P41" i="15"/>
  <c r="P40" i="15"/>
  <c r="P39" i="15"/>
  <c r="P38" i="15"/>
  <c r="P37" i="15"/>
  <c r="P36" i="15"/>
  <c r="P35" i="15"/>
  <c r="P34" i="15"/>
  <c r="P33" i="15"/>
  <c r="P32" i="15"/>
  <c r="P31" i="15"/>
  <c r="P30" i="15"/>
  <c r="P29" i="15"/>
  <c r="P28" i="15"/>
  <c r="P27" i="15"/>
  <c r="P26" i="15"/>
  <c r="P25" i="15"/>
  <c r="P24" i="15"/>
  <c r="P23" i="15"/>
  <c r="P22" i="15"/>
  <c r="P21" i="15"/>
  <c r="P20" i="15"/>
  <c r="P19" i="15"/>
  <c r="P18" i="15"/>
  <c r="P17" i="15"/>
  <c r="P16" i="15"/>
  <c r="P15" i="15"/>
  <c r="P14" i="15"/>
  <c r="P13" i="15"/>
  <c r="P12" i="15"/>
  <c r="P11" i="15"/>
  <c r="P10" i="15"/>
  <c r="P9" i="15"/>
  <c r="P8" i="15"/>
  <c r="P7" i="15"/>
  <c r="P6" i="15"/>
  <c r="P5" i="15"/>
  <c r="P4" i="15"/>
  <c r="P3" i="15"/>
  <c r="P2" i="15"/>
  <c r="P59" i="14"/>
  <c r="P58" i="14"/>
  <c r="P57" i="14"/>
  <c r="P56" i="14"/>
  <c r="P55" i="14"/>
  <c r="P54" i="14"/>
  <c r="P53" i="14"/>
  <c r="P52" i="14"/>
  <c r="P51" i="14"/>
  <c r="P50" i="14"/>
  <c r="P49" i="14"/>
  <c r="P48" i="14"/>
  <c r="P47" i="14"/>
  <c r="P46" i="14"/>
  <c r="P45" i="14"/>
  <c r="Q127" i="13"/>
  <c r="Q126" i="13"/>
  <c r="Q125" i="13"/>
  <c r="Q124" i="13"/>
  <c r="Q123" i="13"/>
  <c r="Q122" i="13"/>
  <c r="Q121" i="13"/>
  <c r="Q120" i="13"/>
  <c r="Q119" i="13"/>
  <c r="Q118" i="13"/>
  <c r="Q117" i="13"/>
  <c r="U116" i="13"/>
  <c r="Q116" i="13"/>
  <c r="U115" i="13"/>
  <c r="Q115" i="13"/>
  <c r="U114" i="13"/>
  <c r="Q114" i="13"/>
  <c r="U113" i="13"/>
  <c r="Q113" i="13"/>
  <c r="U112" i="13"/>
  <c r="Q112" i="13"/>
  <c r="U111" i="13"/>
  <c r="Q111" i="13"/>
  <c r="U110" i="13"/>
  <c r="Q110" i="13"/>
  <c r="U109" i="13"/>
  <c r="Q109" i="13"/>
  <c r="U108" i="13"/>
  <c r="Q108" i="13"/>
  <c r="U107" i="13"/>
  <c r="Q107" i="13"/>
  <c r="U106" i="13"/>
  <c r="Q106" i="13"/>
  <c r="U105" i="13"/>
  <c r="Q105" i="13"/>
  <c r="U104" i="13"/>
  <c r="Q104" i="13"/>
  <c r="U103" i="13"/>
  <c r="Q103" i="13"/>
  <c r="U102" i="13"/>
  <c r="Q102" i="13"/>
  <c r="U101" i="13"/>
  <c r="Q101" i="13"/>
  <c r="U100" i="13"/>
  <c r="Q100" i="13"/>
  <c r="U99" i="13"/>
  <c r="Q99" i="13"/>
  <c r="U98" i="13"/>
  <c r="Q98" i="13"/>
  <c r="U97" i="13"/>
  <c r="Q97" i="13"/>
  <c r="U96" i="13"/>
  <c r="Q96" i="13"/>
  <c r="U95" i="13"/>
  <c r="Q95" i="13"/>
  <c r="U94" i="13"/>
  <c r="Q94" i="13"/>
  <c r="U93" i="13"/>
  <c r="Q93" i="13"/>
  <c r="U92" i="13"/>
  <c r="Q92" i="13"/>
  <c r="U91" i="13"/>
  <c r="Q91" i="13"/>
  <c r="U90" i="13"/>
  <c r="Q90" i="13"/>
  <c r="U89" i="13"/>
  <c r="Q89" i="13"/>
  <c r="U88" i="13"/>
  <c r="Q88" i="13"/>
  <c r="U87" i="13"/>
  <c r="Q87" i="13"/>
  <c r="U86" i="13"/>
  <c r="Q86" i="13"/>
  <c r="U85" i="13"/>
  <c r="Q85" i="13"/>
  <c r="U84" i="13"/>
  <c r="Q84" i="13"/>
  <c r="U83" i="13"/>
  <c r="Q83" i="13"/>
  <c r="U82" i="13"/>
  <c r="Q82" i="13"/>
  <c r="U81" i="13"/>
  <c r="Q81" i="13"/>
  <c r="U80" i="13"/>
  <c r="Q80" i="13"/>
  <c r="U79" i="13"/>
  <c r="Q79" i="13"/>
  <c r="U78" i="13"/>
  <c r="Q78" i="13"/>
  <c r="U77" i="13"/>
  <c r="Q77" i="13"/>
  <c r="U76" i="13"/>
  <c r="Q76" i="13"/>
  <c r="U75" i="13"/>
  <c r="Q75" i="13"/>
  <c r="U74" i="13"/>
  <c r="Q74" i="13"/>
  <c r="U73" i="13"/>
  <c r="Q73" i="13"/>
  <c r="U72" i="13"/>
  <c r="Q72" i="13"/>
  <c r="Q71" i="13"/>
  <c r="Q70" i="13"/>
  <c r="Q69" i="13"/>
  <c r="Q68" i="13"/>
  <c r="Q67" i="13"/>
  <c r="Q66" i="13"/>
  <c r="Q65" i="13"/>
  <c r="Q64" i="13"/>
  <c r="Q63" i="13"/>
  <c r="Q62" i="13"/>
  <c r="Q61" i="13"/>
  <c r="Q60" i="13"/>
  <c r="Q59" i="13"/>
  <c r="Q58" i="13"/>
  <c r="Q57" i="13"/>
  <c r="Q56" i="13"/>
  <c r="U55" i="13"/>
  <c r="Q55" i="13"/>
  <c r="U54" i="13"/>
  <c r="Q54" i="13"/>
  <c r="U53" i="13"/>
  <c r="Q53" i="13"/>
  <c r="U52" i="13"/>
  <c r="Q52" i="13"/>
  <c r="U51" i="13"/>
  <c r="Q51" i="13"/>
  <c r="U50" i="13"/>
  <c r="Q50" i="13"/>
  <c r="U49" i="13"/>
  <c r="Q49" i="13"/>
  <c r="U48" i="13"/>
  <c r="Q48" i="13"/>
  <c r="U47" i="13"/>
  <c r="Q47" i="13"/>
  <c r="U46" i="13"/>
  <c r="Q46" i="13"/>
  <c r="U45" i="13"/>
  <c r="Q45" i="13"/>
  <c r="U44" i="13"/>
  <c r="Q44" i="13"/>
  <c r="U43" i="13"/>
  <c r="Q43" i="13"/>
  <c r="U42" i="13"/>
  <c r="Q42" i="13"/>
  <c r="U41" i="13"/>
  <c r="Q41" i="13"/>
  <c r="U40" i="13"/>
  <c r="Q40" i="13"/>
  <c r="U39" i="13"/>
  <c r="Q39" i="13"/>
  <c r="U38" i="13"/>
  <c r="Q38" i="13"/>
  <c r="U37" i="13"/>
  <c r="Q37" i="13"/>
  <c r="U36" i="13"/>
  <c r="Q36" i="13"/>
  <c r="U35" i="13"/>
  <c r="Q35" i="13"/>
  <c r="U34" i="13"/>
  <c r="Q34" i="13"/>
  <c r="U33" i="13"/>
  <c r="Q33" i="13"/>
  <c r="U32" i="13"/>
  <c r="Q32" i="13"/>
  <c r="U31" i="13"/>
  <c r="Q31" i="13"/>
  <c r="U30" i="13"/>
  <c r="Q30" i="13"/>
  <c r="U29" i="13"/>
  <c r="Q29" i="13"/>
  <c r="U28" i="13"/>
  <c r="Q28" i="13"/>
  <c r="U27" i="13"/>
  <c r="Q27" i="13"/>
  <c r="U26" i="13"/>
  <c r="Q26" i="13"/>
  <c r="U25" i="13"/>
  <c r="Q25" i="13"/>
  <c r="U24" i="13"/>
  <c r="Q24" i="13"/>
  <c r="U23" i="13"/>
  <c r="Q23" i="13"/>
  <c r="U22" i="13"/>
  <c r="Q22" i="13"/>
  <c r="U21" i="13"/>
  <c r="Q21" i="13"/>
  <c r="U20" i="13"/>
  <c r="Q20" i="13"/>
  <c r="U19" i="13"/>
  <c r="Q19" i="13"/>
  <c r="U18" i="13"/>
  <c r="Q18" i="13"/>
  <c r="U17" i="13"/>
  <c r="Q17" i="13"/>
  <c r="U16" i="13"/>
  <c r="Q16" i="13"/>
  <c r="U15" i="13"/>
  <c r="Q15" i="13"/>
  <c r="U14" i="13"/>
  <c r="Q14" i="13"/>
  <c r="U13" i="13"/>
  <c r="Q13" i="13"/>
  <c r="U12" i="13"/>
  <c r="Q12" i="13"/>
  <c r="U11" i="13"/>
  <c r="Q11" i="13"/>
  <c r="U10" i="13"/>
  <c r="Q10" i="13"/>
  <c r="U9" i="13"/>
  <c r="Q9" i="13"/>
  <c r="U8" i="13"/>
  <c r="Q8" i="13"/>
  <c r="U7" i="13"/>
  <c r="Q7" i="13"/>
  <c r="U6" i="13"/>
  <c r="Q6" i="13"/>
  <c r="U5" i="13"/>
  <c r="Q5" i="13"/>
  <c r="U4" i="13"/>
  <c r="Q4" i="13"/>
  <c r="U3" i="13"/>
  <c r="Q3" i="13"/>
  <c r="U2" i="13"/>
  <c r="Q2" i="13"/>
  <c r="F126" i="9"/>
  <c r="F127" i="9"/>
  <c r="F125" i="9"/>
  <c r="H125" i="9" s="1"/>
  <c r="I125" i="9" s="1"/>
  <c r="J125" i="9" s="1"/>
  <c r="N9" i="10"/>
  <c r="N8" i="10"/>
  <c r="N7" i="10"/>
  <c r="N6" i="10"/>
  <c r="N5" i="10"/>
  <c r="N4" i="10"/>
  <c r="N3" i="10"/>
  <c r="N2" i="10"/>
  <c r="H127" i="9"/>
  <c r="I127" i="9" s="1"/>
  <c r="H126" i="9"/>
  <c r="I126" i="9"/>
  <c r="L72" i="9"/>
  <c r="C113" i="9" s="1"/>
  <c r="P113" i="9" s="1"/>
  <c r="R113" i="9" s="1"/>
  <c r="L95" i="9"/>
  <c r="L78" i="9"/>
  <c r="K95" i="9"/>
  <c r="J95" i="9"/>
  <c r="I95" i="9"/>
  <c r="H95" i="9"/>
  <c r="G95" i="9"/>
  <c r="F95" i="9"/>
  <c r="E95" i="9"/>
  <c r="D95" i="9"/>
  <c r="C95" i="9"/>
  <c r="B95" i="9"/>
  <c r="K78" i="9"/>
  <c r="J78" i="9"/>
  <c r="I78" i="9"/>
  <c r="H78" i="9"/>
  <c r="G78" i="9"/>
  <c r="F78" i="9"/>
  <c r="E78" i="9"/>
  <c r="D78" i="9"/>
  <c r="C78" i="9"/>
  <c r="B78" i="9"/>
  <c r="C72" i="9"/>
  <c r="D72" i="9"/>
  <c r="E72" i="9"/>
  <c r="F72" i="9"/>
  <c r="G72" i="9"/>
  <c r="H72" i="9"/>
  <c r="I72" i="9"/>
  <c r="J72" i="9"/>
  <c r="K72" i="9"/>
  <c r="B72" i="9"/>
  <c r="P46" i="4"/>
  <c r="P47" i="4"/>
  <c r="P48" i="4"/>
  <c r="P49" i="4"/>
  <c r="P50" i="4"/>
  <c r="P51" i="4"/>
  <c r="P52" i="4"/>
  <c r="P53" i="4"/>
  <c r="P54" i="4"/>
  <c r="P55" i="4"/>
  <c r="P56" i="4"/>
  <c r="P57" i="4"/>
  <c r="P58" i="4"/>
  <c r="P59" i="4"/>
  <c r="P45" i="4"/>
  <c r="Q3" i="3"/>
  <c r="Q4" i="3"/>
  <c r="Q5" i="3"/>
  <c r="Q6" i="3"/>
  <c r="Q7" i="3"/>
  <c r="Q8" i="3"/>
  <c r="Q9" i="3"/>
  <c r="Q10" i="3"/>
  <c r="Q11" i="3"/>
  <c r="Q12" i="3"/>
  <c r="Q13" i="3"/>
  <c r="Q14" i="3"/>
  <c r="Q15" i="3"/>
  <c r="Q16" i="3"/>
  <c r="Q17" i="3"/>
  <c r="Q18" i="3"/>
  <c r="Q19" i="3"/>
  <c r="Q20" i="3"/>
  <c r="Q21" i="3"/>
  <c r="Q22" i="3"/>
  <c r="Q115" i="3"/>
  <c r="Q23" i="3"/>
  <c r="Q24" i="3"/>
  <c r="Q25" i="3"/>
  <c r="Q26" i="3"/>
  <c r="Q27" i="3"/>
  <c r="Q28" i="3"/>
  <c r="Q29" i="3"/>
  <c r="Q30" i="3"/>
  <c r="Q31"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32" i="3"/>
  <c r="Q33" i="3"/>
  <c r="Q34" i="3"/>
  <c r="Q35" i="3"/>
  <c r="Q36" i="3"/>
  <c r="Q37" i="3"/>
  <c r="Q116" i="3"/>
  <c r="Q38" i="3"/>
  <c r="Q39" i="3"/>
  <c r="Q40" i="3"/>
  <c r="Q41" i="3"/>
  <c r="Q73" i="3"/>
  <c r="Q42" i="3"/>
  <c r="Q43" i="3"/>
  <c r="Q44" i="3"/>
  <c r="Q45" i="3"/>
  <c r="Q46" i="3"/>
  <c r="Q47" i="3"/>
  <c r="Q48" i="3"/>
  <c r="Q49" i="3"/>
  <c r="Q50" i="3"/>
  <c r="Q51" i="3"/>
  <c r="Q72" i="3"/>
  <c r="Q52" i="3"/>
  <c r="Q53" i="3"/>
  <c r="Q54" i="3"/>
  <c r="Q55" i="3"/>
  <c r="Q56" i="3"/>
  <c r="Q57" i="3"/>
  <c r="Q58" i="3"/>
  <c r="Q59" i="3"/>
  <c r="Q60" i="3"/>
  <c r="Q61" i="3"/>
  <c r="Q117" i="3"/>
  <c r="Q118" i="3"/>
  <c r="Q119" i="3"/>
  <c r="Q62" i="3"/>
  <c r="Q120" i="3"/>
  <c r="Q121" i="3"/>
  <c r="Q122" i="3"/>
  <c r="Q123" i="3"/>
  <c r="Q63" i="3"/>
  <c r="Q64" i="3"/>
  <c r="Q65" i="3"/>
  <c r="Q66" i="3"/>
  <c r="Q67" i="3"/>
  <c r="Q68" i="3"/>
  <c r="Q69" i="3"/>
  <c r="Q70" i="3"/>
  <c r="Q71" i="3"/>
  <c r="Q124" i="3"/>
  <c r="Q125" i="3"/>
  <c r="Q126" i="3"/>
  <c r="Q127" i="3"/>
  <c r="Q2" i="3"/>
  <c r="U55" i="3"/>
  <c r="U54" i="3"/>
  <c r="U53" i="3"/>
  <c r="U52" i="3"/>
  <c r="U72" i="3"/>
  <c r="U51" i="3"/>
  <c r="U50" i="3"/>
  <c r="U49" i="3"/>
  <c r="U48" i="3"/>
  <c r="U47" i="3"/>
  <c r="U46" i="3"/>
  <c r="U45" i="3"/>
  <c r="U44" i="3"/>
  <c r="U43" i="3"/>
  <c r="U42" i="3"/>
  <c r="U73" i="3"/>
  <c r="U41" i="3"/>
  <c r="U40" i="3"/>
  <c r="U39" i="3"/>
  <c r="U38" i="3"/>
  <c r="U116" i="3"/>
  <c r="U37" i="3"/>
  <c r="U36" i="3"/>
  <c r="U35" i="3"/>
  <c r="U34" i="3"/>
  <c r="U33" i="3"/>
  <c r="U32" i="3"/>
  <c r="U114" i="3"/>
  <c r="U113" i="3"/>
  <c r="U112" i="3"/>
  <c r="U111" i="3"/>
  <c r="U110" i="3"/>
  <c r="U109" i="3"/>
  <c r="U108" i="3"/>
  <c r="U107" i="3"/>
  <c r="U106" i="3"/>
  <c r="U105" i="3"/>
  <c r="U104" i="3"/>
  <c r="U103" i="3"/>
  <c r="U102" i="3"/>
  <c r="U101" i="3"/>
  <c r="U100" i="3"/>
  <c r="U99" i="3"/>
  <c r="U98" i="3"/>
  <c r="U97" i="3"/>
  <c r="U96" i="3"/>
  <c r="U95" i="3"/>
  <c r="U94" i="3"/>
  <c r="U93" i="3"/>
  <c r="U92" i="3"/>
  <c r="U91" i="3"/>
  <c r="U90" i="3"/>
  <c r="U89" i="3"/>
  <c r="U88" i="3"/>
  <c r="U87" i="3"/>
  <c r="U86" i="3"/>
  <c r="U85" i="3"/>
  <c r="U84" i="3"/>
  <c r="U83" i="3"/>
  <c r="U82" i="3"/>
  <c r="U81" i="3"/>
  <c r="U80" i="3"/>
  <c r="U79" i="3"/>
  <c r="U78" i="3"/>
  <c r="U77" i="3"/>
  <c r="U76" i="3"/>
  <c r="U75" i="3"/>
  <c r="U74" i="3"/>
  <c r="U31" i="3"/>
  <c r="U30" i="3"/>
  <c r="U29" i="3"/>
  <c r="U28" i="3"/>
  <c r="U27" i="3"/>
  <c r="U26" i="3"/>
  <c r="U25" i="3"/>
  <c r="U24" i="3"/>
  <c r="U23" i="3"/>
  <c r="U115" i="3"/>
  <c r="U22" i="3"/>
  <c r="U21" i="3"/>
  <c r="U20" i="3"/>
  <c r="U19" i="3"/>
  <c r="U18" i="3"/>
  <c r="U17" i="3"/>
  <c r="U16" i="3"/>
  <c r="U15" i="3"/>
  <c r="U14" i="3"/>
  <c r="U13" i="3"/>
  <c r="U12" i="3"/>
  <c r="U11" i="3"/>
  <c r="U10" i="3"/>
  <c r="U9" i="3"/>
  <c r="U8" i="3"/>
  <c r="U7" i="3"/>
  <c r="U6" i="3"/>
  <c r="U5" i="3"/>
  <c r="U4" i="3"/>
  <c r="U3" i="3"/>
  <c r="U2" i="3"/>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4" i="1"/>
  <c r="P123" i="1"/>
  <c r="P122" i="1"/>
  <c r="P121" i="1"/>
  <c r="P120" i="1"/>
  <c r="P119" i="1"/>
  <c r="P118" i="1"/>
  <c r="P117" i="1"/>
  <c r="K125" i="9" l="1"/>
  <c r="C114" i="9"/>
  <c r="P114" i="9" s="1"/>
  <c r="R114" i="9" s="1"/>
  <c r="C108" i="9"/>
  <c r="P108" i="9" s="1"/>
  <c r="R108" i="9" s="1"/>
  <c r="C110" i="9"/>
  <c r="P110" i="9" s="1"/>
  <c r="R110" i="9" s="1"/>
  <c r="C115" i="9"/>
  <c r="P115" i="9" s="1"/>
  <c r="R115" i="9" s="1"/>
  <c r="C112" i="9"/>
  <c r="P112" i="9" s="1"/>
  <c r="R112" i="9" s="1"/>
  <c r="C117" i="9"/>
  <c r="P117" i="9" s="1"/>
  <c r="R117" i="9" s="1"/>
  <c r="C109" i="9"/>
  <c r="P109" i="9" s="1"/>
  <c r="R109" i="9" s="1"/>
  <c r="C111" i="9"/>
  <c r="P111" i="9" s="1"/>
  <c r="R111" i="9" s="1"/>
  <c r="C116" i="9"/>
  <c r="P116" i="9" s="1"/>
  <c r="R116" i="9" s="1"/>
</calcChain>
</file>

<file path=xl/sharedStrings.xml><?xml version="1.0" encoding="utf-8"?>
<sst xmlns="http://schemas.openxmlformats.org/spreadsheetml/2006/main" count="3033" uniqueCount="283">
  <si>
    <t>02b</t>
  </si>
  <si>
    <t>04b</t>
  </si>
  <si>
    <t>s</t>
  </si>
  <si>
    <t>04d</t>
  </si>
  <si>
    <t>06a</t>
  </si>
  <si>
    <t>9a</t>
  </si>
  <si>
    <t xml:space="preserve">    Na2O</t>
  </si>
  <si>
    <t xml:space="preserve">     MgO</t>
  </si>
  <si>
    <t xml:space="preserve">   Al2O3</t>
  </si>
  <si>
    <t xml:space="preserve">    SiO2</t>
  </si>
  <si>
    <t xml:space="preserve">     K2O</t>
  </si>
  <si>
    <t xml:space="preserve">     CaO</t>
  </si>
  <si>
    <t xml:space="preserve">     MnO</t>
  </si>
  <si>
    <t xml:space="preserve">     FeO</t>
  </si>
  <si>
    <t xml:space="preserve">    TiO2</t>
  </si>
  <si>
    <t xml:space="preserve">   Cr2O3</t>
  </si>
  <si>
    <t xml:space="preserve">    P2O5</t>
  </si>
  <si>
    <t xml:space="preserve">     NiO</t>
  </si>
  <si>
    <t>Total</t>
  </si>
  <si>
    <t>04k</t>
  </si>
  <si>
    <t>ol1</t>
  </si>
  <si>
    <t>05</t>
  </si>
  <si>
    <t>9o</t>
  </si>
  <si>
    <t>23small</t>
  </si>
  <si>
    <t>23big</t>
  </si>
  <si>
    <t>cluster</t>
  </si>
  <si>
    <t>rim</t>
  </si>
  <si>
    <t>core</t>
  </si>
  <si>
    <t>m</t>
  </si>
  <si>
    <t>09a</t>
  </si>
  <si>
    <t>A1</t>
  </si>
  <si>
    <t>A2</t>
  </si>
  <si>
    <t>A3</t>
  </si>
  <si>
    <t>A4</t>
  </si>
  <si>
    <t>A5</t>
  </si>
  <si>
    <t>A6</t>
  </si>
  <si>
    <t>A7</t>
  </si>
  <si>
    <t>A8</t>
  </si>
  <si>
    <t>A9</t>
  </si>
  <si>
    <t>A10</t>
  </si>
  <si>
    <t xml:space="preserve">   TOTAL</t>
  </si>
  <si>
    <t>cpx</t>
  </si>
  <si>
    <t>opx</t>
  </si>
  <si>
    <t>9b</t>
  </si>
  <si>
    <t>9p</t>
  </si>
  <si>
    <t>Sample</t>
  </si>
  <si>
    <t>Site</t>
  </si>
  <si>
    <t>Point</t>
  </si>
  <si>
    <t>Mg#</t>
  </si>
  <si>
    <t>Fo</t>
  </si>
  <si>
    <t>Core or Rim</t>
  </si>
  <si>
    <t>Wo</t>
  </si>
  <si>
    <t>En</t>
  </si>
  <si>
    <t>Fs</t>
  </si>
  <si>
    <t>Mineral</t>
  </si>
  <si>
    <t>Ab</t>
  </si>
  <si>
    <t>An</t>
  </si>
  <si>
    <t>Or</t>
  </si>
  <si>
    <t>Relative Distance from Core</t>
  </si>
  <si>
    <t>Average Limits of Detection</t>
  </si>
  <si>
    <t>17-01A</t>
  </si>
  <si>
    <t>17-02B</t>
  </si>
  <si>
    <t>17-04B</t>
  </si>
  <si>
    <t>17-04D</t>
  </si>
  <si>
    <t>17-04F</t>
  </si>
  <si>
    <t>SO3 &gt;/=</t>
  </si>
  <si>
    <t xml:space="preserve"> SiO2  </t>
  </si>
  <si>
    <t xml:space="preserve"> TiO2  </t>
  </si>
  <si>
    <t xml:space="preserve"> Al2O3 </t>
  </si>
  <si>
    <t xml:space="preserve"> FeO*</t>
  </si>
  <si>
    <t xml:space="preserve"> MnO   </t>
  </si>
  <si>
    <t xml:space="preserve"> MgO   </t>
  </si>
  <si>
    <t xml:space="preserve"> CaO   </t>
  </si>
  <si>
    <t xml:space="preserve"> Na2O  </t>
  </si>
  <si>
    <t xml:space="preserve"> K2O   </t>
  </si>
  <si>
    <t xml:space="preserve"> P2O5  </t>
  </si>
  <si>
    <t xml:space="preserve"> Sum</t>
  </si>
  <si>
    <t>LOI %</t>
  </si>
  <si>
    <t>17-04K</t>
  </si>
  <si>
    <t>17-04L</t>
  </si>
  <si>
    <t>17-05</t>
  </si>
  <si>
    <t>17-06A</t>
  </si>
  <si>
    <t>17-09A</t>
  </si>
  <si>
    <t>17-13</t>
  </si>
  <si>
    <t>17-15F</t>
  </si>
  <si>
    <t>17-16B</t>
  </si>
  <si>
    <t xml:space="preserve"> Ni</t>
  </si>
  <si>
    <t xml:space="preserve"> Cr</t>
  </si>
  <si>
    <t xml:space="preserve"> Sc</t>
  </si>
  <si>
    <t xml:space="preserve"> V</t>
  </si>
  <si>
    <t xml:space="preserve"> Ba</t>
  </si>
  <si>
    <t xml:space="preserve"> Rb</t>
  </si>
  <si>
    <t xml:space="preserve"> Sr</t>
  </si>
  <si>
    <t xml:space="preserve"> Zr</t>
  </si>
  <si>
    <t xml:space="preserve"> Y</t>
  </si>
  <si>
    <t xml:space="preserve"> Nb</t>
  </si>
  <si>
    <t xml:space="preserve"> Ga</t>
  </si>
  <si>
    <t xml:space="preserve"> Cu</t>
  </si>
  <si>
    <t xml:space="preserve"> Zn</t>
  </si>
  <si>
    <t xml:space="preserve"> Pb</t>
  </si>
  <si>
    <t xml:space="preserve"> La</t>
  </si>
  <si>
    <t xml:space="preserve"> Ce</t>
  </si>
  <si>
    <t xml:space="preserve"> Th</t>
  </si>
  <si>
    <t xml:space="preserve"> Nd</t>
  </si>
  <si>
    <t xml:space="preserve"> U</t>
  </si>
  <si>
    <t>La ppm</t>
  </si>
  <si>
    <t>Ce ppm</t>
  </si>
  <si>
    <t>Pr ppm</t>
  </si>
  <si>
    <t>Nd ppm</t>
  </si>
  <si>
    <t>Sm ppm</t>
  </si>
  <si>
    <t>Eu ppm</t>
  </si>
  <si>
    <t>Gd ppm</t>
  </si>
  <si>
    <t>Tb ppm</t>
  </si>
  <si>
    <t>Dy ppm</t>
  </si>
  <si>
    <t>Ho ppm</t>
  </si>
  <si>
    <t>Er ppm</t>
  </si>
  <si>
    <t>Tm ppm</t>
  </si>
  <si>
    <t>Yb ppm</t>
  </si>
  <si>
    <t>Lu ppm</t>
  </si>
  <si>
    <t>Ba ppm</t>
  </si>
  <si>
    <t>Th ppm</t>
  </si>
  <si>
    <t>Nb ppm</t>
  </si>
  <si>
    <t>Y ppm</t>
  </si>
  <si>
    <t>Hf ppm</t>
  </si>
  <si>
    <t>Ta ppm</t>
  </si>
  <si>
    <t>U ppm</t>
  </si>
  <si>
    <t>Pb ppm</t>
  </si>
  <si>
    <t>Rb ppm</t>
  </si>
  <si>
    <t>Cs ppm</t>
  </si>
  <si>
    <t>Sr ppm</t>
  </si>
  <si>
    <t>Sc ppm</t>
  </si>
  <si>
    <t>Zr ppm</t>
  </si>
  <si>
    <t>*5% RMSE</t>
  </si>
  <si>
    <t>Average Percent Error</t>
  </si>
  <si>
    <t>Average Percent Error Cpx</t>
  </si>
  <si>
    <t>Average Percent Error Opx</t>
  </si>
  <si>
    <t>Accelerating Potential</t>
  </si>
  <si>
    <t>Beam Diameter</t>
  </si>
  <si>
    <t>Probe Current</t>
  </si>
  <si>
    <t>Si</t>
  </si>
  <si>
    <t>15 kV</t>
  </si>
  <si>
    <t>1-5 um</t>
  </si>
  <si>
    <t>25 nA</t>
  </si>
  <si>
    <t>Spectrometer 1: TAP</t>
  </si>
  <si>
    <t>Na</t>
  </si>
  <si>
    <t>Mg</t>
  </si>
  <si>
    <t>On Peak Count Times (s):</t>
  </si>
  <si>
    <t>Spectrometer 2: TAP</t>
  </si>
  <si>
    <t>Al</t>
  </si>
  <si>
    <t>Spectrometer 3: LiF</t>
  </si>
  <si>
    <t>Mn</t>
  </si>
  <si>
    <t>Fe</t>
  </si>
  <si>
    <t>Spectrometer 4: PETJ</t>
  </si>
  <si>
    <t>K</t>
  </si>
  <si>
    <t>Ca</t>
  </si>
  <si>
    <t>P</t>
  </si>
  <si>
    <t>Spectrometer 5: LiFH</t>
  </si>
  <si>
    <t>Ni</t>
  </si>
  <si>
    <t>Cr</t>
  </si>
  <si>
    <t>Ti</t>
  </si>
  <si>
    <t>S (data not reported)</t>
  </si>
  <si>
    <t>Below Detection Limit</t>
  </si>
  <si>
    <t>Probe analyses of amphibole</t>
  </si>
  <si>
    <t>Average Amph Composition</t>
  </si>
  <si>
    <t>Average low An plag</t>
  </si>
  <si>
    <t>Probe analyses of clinopyroxene</t>
  </si>
  <si>
    <t>Average cpx</t>
  </si>
  <si>
    <t>Ideal An85</t>
  </si>
  <si>
    <t>Ideal Apatite</t>
  </si>
  <si>
    <t>We used compositions of amphibole, low An plagioclase, and clinopyroxene based on probe analyses of these phases in the sample.</t>
  </si>
  <si>
    <t>Other phases added to the mass balance are ideal and have, in the case of apatite and titanomagnetite, been observed petrographically</t>
  </si>
  <si>
    <t>An85 was added in order to balance the CaO and Al2O3 of the bulk rock</t>
  </si>
  <si>
    <t>Here we provide probe analyses of amphibole, plagioclase, and clinopyroxene, show our reconstituted whole rock composition, and calculation of amphibole Yb, La, and Dy</t>
  </si>
  <si>
    <t>Probe analyses</t>
  </si>
  <si>
    <t>Ideal titanomagnetite</t>
  </si>
  <si>
    <t>Mass Balance</t>
  </si>
  <si>
    <t>Amphibole (normalized to 100)</t>
  </si>
  <si>
    <t>Clinopyroxene</t>
  </si>
  <si>
    <t>Apatite</t>
  </si>
  <si>
    <t>An85</t>
  </si>
  <si>
    <t>Probe analyses of low An (An65) plag</t>
  </si>
  <si>
    <t>An65 Plag</t>
  </si>
  <si>
    <t>Titanomagnetite</t>
  </si>
  <si>
    <t>XAn65</t>
  </si>
  <si>
    <t>Xamph</t>
  </si>
  <si>
    <t>Xcpx</t>
  </si>
  <si>
    <t>Average or ideal Compositions Used</t>
  </si>
  <si>
    <t>Proportion of phases</t>
  </si>
  <si>
    <t>XAn85</t>
  </si>
  <si>
    <t>Xap</t>
  </si>
  <si>
    <t>Xtmnt</t>
  </si>
  <si>
    <t>Reconstituted Composition</t>
  </si>
  <si>
    <t>Measured Whole Rock Composition</t>
  </si>
  <si>
    <t>Percent Error</t>
  </si>
  <si>
    <t>Calculation of amphibole Dy/Dy*</t>
  </si>
  <si>
    <t>Element</t>
  </si>
  <si>
    <t>Damph</t>
  </si>
  <si>
    <t>Dcpx</t>
  </si>
  <si>
    <t>Dplag</t>
  </si>
  <si>
    <t>Cliquid</t>
  </si>
  <si>
    <t>Camph</t>
  </si>
  <si>
    <t>Dy*</t>
  </si>
  <si>
    <t>Dy/Dy*</t>
  </si>
  <si>
    <t>La</t>
  </si>
  <si>
    <t>Yb</t>
  </si>
  <si>
    <t>Dy</t>
  </si>
  <si>
    <t>Crock (measured by ICP-MS and normalized to Primitive Mantle)</t>
  </si>
  <si>
    <t>D is the mineral-melt partition coefficient</t>
  </si>
  <si>
    <t>Bulk D</t>
  </si>
  <si>
    <t>Red boxes indicate analysis below limit of detection</t>
  </si>
  <si>
    <t xml:space="preserve">  SAMPLE</t>
  </si>
  <si>
    <t>BEAMSIZE</t>
  </si>
  <si>
    <t>san carlos unknown 1</t>
  </si>
  <si>
    <t>SC olivine grain 1</t>
  </si>
  <si>
    <t>SC olivine grain 1 pt1</t>
  </si>
  <si>
    <t>SC olivine grain 1 pt2</t>
  </si>
  <si>
    <t>SC olivine grain 2 pt1</t>
  </si>
  <si>
    <t>SC olivine grain 2 pt2</t>
  </si>
  <si>
    <t>SC olivine grain 3 pt1</t>
  </si>
  <si>
    <t>SC olivine grain 3 pt2</t>
  </si>
  <si>
    <t>&lt;0.002</t>
  </si>
  <si>
    <t>&lt;0.003</t>
  </si>
  <si>
    <t xml:space="preserve">Al %ERR </t>
  </si>
  <si>
    <t>Al2O3%Deviation</t>
  </si>
  <si>
    <t>OlNo</t>
  </si>
  <si>
    <t>SpinelNo</t>
  </si>
  <si>
    <t>Cr#</t>
  </si>
  <si>
    <t>02bol6sp1</t>
  </si>
  <si>
    <t>02B</t>
  </si>
  <si>
    <t>02bol6sp2</t>
  </si>
  <si>
    <t>02bol5sp1</t>
  </si>
  <si>
    <t>02bol3sp1</t>
  </si>
  <si>
    <t>02bol3sp2</t>
  </si>
  <si>
    <t>02bol8sp2</t>
  </si>
  <si>
    <t>04kol5sp1</t>
  </si>
  <si>
    <t>04K</t>
  </si>
  <si>
    <t>04kol1sp2</t>
  </si>
  <si>
    <t>04kol2sp3</t>
  </si>
  <si>
    <t>04kol7sp1</t>
  </si>
  <si>
    <t>04kol9sp3</t>
  </si>
  <si>
    <t>05ol1sp1</t>
  </si>
  <si>
    <t>05ol1sp2</t>
  </si>
  <si>
    <t>05ol4sp1</t>
  </si>
  <si>
    <t>05ol4sp2</t>
  </si>
  <si>
    <t>05ol7sp1</t>
  </si>
  <si>
    <t>05ol7sp2</t>
  </si>
  <si>
    <t>05ol7sp3</t>
  </si>
  <si>
    <t>05ol8sp2</t>
  </si>
  <si>
    <t>05ol8sp3</t>
  </si>
  <si>
    <t>04fol1sp3</t>
  </si>
  <si>
    <t>04F</t>
  </si>
  <si>
    <t>04fol2sp1</t>
  </si>
  <si>
    <t>04fol2sp2</t>
  </si>
  <si>
    <t>04fol2sp3</t>
  </si>
  <si>
    <t>04fol7sp1</t>
  </si>
  <si>
    <t>Pair ID</t>
  </si>
  <si>
    <t>Percent Error With Thermometer and Probe Uncertainty</t>
  </si>
  <si>
    <t>Percent Error with Probe Uncertainty Only</t>
  </si>
  <si>
    <t>Chromite Analyses</t>
  </si>
  <si>
    <t>Olivine Analyses</t>
  </si>
  <si>
    <t>Temperature (Celcius)</t>
  </si>
  <si>
    <t>MgO</t>
  </si>
  <si>
    <t>Al2O3</t>
  </si>
  <si>
    <t>SiO2</t>
  </si>
  <si>
    <t>MnO</t>
  </si>
  <si>
    <t>FeO</t>
  </si>
  <si>
    <t>NiO</t>
  </si>
  <si>
    <t>Cr2O3</t>
  </si>
  <si>
    <t>TiO2</t>
  </si>
  <si>
    <t>CaO</t>
  </si>
  <si>
    <t xml:space="preserve">*Na2O and K2O were not measured for olivine analyses and were below the limit of detection for chromite analyses. P2O5 is below the limit of detection for all analyses. </t>
  </si>
  <si>
    <t>*Olivine analyses are normalized to 100%</t>
  </si>
  <si>
    <t>Detection limits</t>
  </si>
  <si>
    <t>Below limit of detection</t>
  </si>
  <si>
    <t>Supplement to:</t>
  </si>
  <si>
    <t>Evidence for Superhydrous Primitive Arc Magmas from Mafic Enclaves at Shiveluch Volcano, Kamchatka</t>
  </si>
  <si>
    <t>In Contributions to Mineralogy and Petrology</t>
  </si>
  <si>
    <t>Authors: Andrea E. Goltz (corresponding), Michael J. Krawczynski, Maxim Gavrilenko, Natalia V. Gorbach, and Philipp Ruprecht</t>
  </si>
  <si>
    <t>Corresponding Author information:</t>
  </si>
  <si>
    <t>Affiliation: Washington University in St. Louis, Department of Earth and Planetary Sciences, St. Louis, MO, USA</t>
  </si>
  <si>
    <t>Email: agoltz@wustl.edu</t>
  </si>
  <si>
    <t>Dap</t>
  </si>
  <si>
    <t xml:space="preserve">We considered REE contributions from amphibole and plagioclase because they are the two major phases in this sample. We also considered REE partitioning into clinopyroxene and apatite in spite of their low abundances because of their strong partitioning of the middle and heavy REE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</si>
</sst>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 "/>
    <numFmt numFmtId="165" formatCode="0.000"/>
    <numFmt numFmtId="166" formatCode="0\ \ "/>
    <numFmt numFmtId="167" formatCode="0.0"/>
  </numFmts>
  <fonts count="16">
    <font>
      <sz val="12"/>
      <color theme="1"/>
      <name val="Calibri"/>
      <family val="2"/>
      <charset val="134"/>
      <scheme val="minor"/>
    </font>
    <font>
      <sz val="18"/>
      <color theme="1"/>
      <name val="Calibri"/>
      <scheme val="minor"/>
    </font>
    <font>
      <b/>
      <sz val="18"/>
      <color theme="1"/>
      <name val="Calibri"/>
      <scheme val="minor"/>
    </font>
    <font>
      <sz val="16"/>
      <color theme="1"/>
      <name val="Calibri"/>
      <scheme val="minor"/>
    </font>
    <font>
      <b/>
      <sz val="12"/>
      <color theme="1"/>
      <name val="Calibri"/>
      <family val="2"/>
      <charset val="134"/>
      <scheme val="minor"/>
    </font>
    <font>
      <u/>
      <sz val="12"/>
      <color theme="10"/>
      <name val="Calibri"/>
      <family val="2"/>
      <charset val="134"/>
      <scheme val="minor"/>
    </font>
    <font>
      <u/>
      <sz val="12"/>
      <color theme="11"/>
      <name val="Calibri"/>
      <family val="2"/>
      <charset val="134"/>
      <scheme val="minor"/>
    </font>
    <font>
      <b/>
      <sz val="16"/>
      <color theme="1"/>
      <name val="Calibri"/>
      <scheme val="minor"/>
    </font>
    <font>
      <sz val="14"/>
      <color theme="1"/>
      <name val="Calibri"/>
      <scheme val="minor"/>
    </font>
    <font>
      <sz val="14"/>
      <color rgb="FF000000"/>
      <name val="Calibri"/>
      <scheme val="minor"/>
    </font>
    <font>
      <sz val="16"/>
      <color rgb="FF000000"/>
      <name val="Calibri"/>
      <scheme val="minor"/>
    </font>
    <font>
      <sz val="11"/>
      <color rgb="FF000000"/>
      <name val="Calibri"/>
      <family val="2"/>
      <scheme val="minor"/>
    </font>
    <font>
      <b/>
      <sz val="9"/>
      <name val="Helvetica"/>
    </font>
    <font>
      <sz val="10"/>
      <name val="Courier"/>
      <family val="1"/>
    </font>
    <font>
      <b/>
      <sz val="10"/>
      <name val="Helvetica"/>
    </font>
    <font>
      <sz val="10"/>
      <name val="Helvetica"/>
    </font>
  </fonts>
  <fills count="5">
    <fill>
      <patternFill patternType="none"/>
    </fill>
    <fill>
      <patternFill patternType="gray125"/>
    </fill>
    <fill>
      <patternFill patternType="solid">
        <fgColor theme="5"/>
        <bgColor indexed="64"/>
      </patternFill>
    </fill>
    <fill>
      <patternFill patternType="solid">
        <fgColor theme="6" tint="0.59999389629810485"/>
        <bgColor indexed="64"/>
      </patternFill>
    </fill>
    <fill>
      <patternFill patternType="solid">
        <fgColor rgb="FFFF0000"/>
        <bgColor indexed="64"/>
      </patternFill>
    </fill>
  </fills>
  <borders count="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s>
  <cellStyleXfs count="185">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73">
    <xf numFmtId="0" fontId="0" fillId="0" borderId="0" xfId="0"/>
    <xf numFmtId="0" fontId="2" fillId="0" borderId="0" xfId="0" applyFont="1" applyFill="1"/>
    <xf numFmtId="0" fontId="0" fillId="0" borderId="0" xfId="0" applyFill="1"/>
    <xf numFmtId="0" fontId="0" fillId="0" borderId="0" xfId="0" applyFont="1" applyFill="1"/>
    <xf numFmtId="0" fontId="2" fillId="0" borderId="2" xfId="0" applyFont="1" applyFill="1" applyBorder="1" applyAlignment="1">
      <alignment vertical="center"/>
    </xf>
    <xf numFmtId="0" fontId="3" fillId="0" borderId="3" xfId="0" applyFont="1" applyFill="1" applyBorder="1" applyAlignment="1">
      <alignment vertical="center"/>
    </xf>
    <xf numFmtId="0" fontId="0" fillId="0" borderId="0" xfId="0" applyFont="1" applyFill="1" applyAlignment="1">
      <alignment vertical="center"/>
    </xf>
    <xf numFmtId="0" fontId="3" fillId="0" borderId="1" xfId="0" applyFont="1" applyFill="1" applyBorder="1" applyAlignment="1">
      <alignment vertical="center"/>
    </xf>
    <xf numFmtId="0" fontId="10" fillId="0" borderId="1" xfId="0" applyFont="1" applyFill="1" applyBorder="1" applyAlignment="1">
      <alignment vertical="center"/>
    </xf>
    <xf numFmtId="49" fontId="3" fillId="0" borderId="1" xfId="0" applyNumberFormat="1" applyFont="1" applyFill="1" applyBorder="1" applyAlignment="1">
      <alignment vertical="center"/>
    </xf>
    <xf numFmtId="49" fontId="10" fillId="0" borderId="1" xfId="0" applyNumberFormat="1" applyFont="1" applyFill="1" applyBorder="1" applyAlignment="1">
      <alignment vertical="center"/>
    </xf>
    <xf numFmtId="0" fontId="2" fillId="0" borderId="5" xfId="0" applyFont="1" applyFill="1" applyBorder="1" applyAlignment="1">
      <alignment vertical="center"/>
    </xf>
    <xf numFmtId="0" fontId="0" fillId="0" borderId="4" xfId="0" applyFont="1" applyFill="1" applyBorder="1" applyAlignment="1">
      <alignment vertical="center"/>
    </xf>
    <xf numFmtId="0" fontId="2" fillId="0" borderId="0" xfId="0" applyFont="1" applyFill="1" applyAlignment="1">
      <alignment vertical="center"/>
    </xf>
    <xf numFmtId="2" fontId="8" fillId="0" borderId="0" xfId="0" applyNumberFormat="1" applyFont="1" applyFill="1" applyAlignment="1">
      <alignment vertical="center"/>
    </xf>
    <xf numFmtId="0" fontId="1" fillId="0" borderId="0" xfId="0" applyFont="1" applyFill="1" applyAlignment="1">
      <alignment vertical="center"/>
    </xf>
    <xf numFmtId="0" fontId="4" fillId="0" borderId="0" xfId="0" applyFont="1"/>
    <xf numFmtId="0" fontId="7" fillId="0" borderId="0" xfId="0" applyFont="1" applyFill="1" applyAlignment="1">
      <alignment vertical="center"/>
    </xf>
    <xf numFmtId="0" fontId="3" fillId="0" borderId="5" xfId="0" applyFont="1" applyFill="1" applyBorder="1" applyAlignment="1">
      <alignment vertical="center"/>
    </xf>
    <xf numFmtId="0" fontId="3" fillId="0" borderId="6" xfId="0" applyFont="1" applyFill="1" applyBorder="1" applyAlignment="1">
      <alignment vertical="center"/>
    </xf>
    <xf numFmtId="0" fontId="12" fillId="0" borderId="0" xfId="0" applyFont="1" applyFill="1" applyBorder="1" applyAlignment="1">
      <alignment horizontal="center"/>
    </xf>
    <xf numFmtId="0" fontId="12" fillId="0" borderId="0" xfId="0" applyFont="1" applyBorder="1" applyAlignment="1">
      <alignment horizontal="center"/>
    </xf>
    <xf numFmtId="164" fontId="12" fillId="0" borderId="0" xfId="0" applyNumberFormat="1" applyFont="1" applyBorder="1"/>
    <xf numFmtId="165" fontId="12" fillId="0" borderId="0" xfId="0" applyNumberFormat="1" applyFont="1" applyBorder="1"/>
    <xf numFmtId="1" fontId="12" fillId="0" borderId="0" xfId="0" applyNumberFormat="1" applyFont="1" applyFill="1" applyBorder="1" applyAlignment="1">
      <alignment horizontal="center"/>
    </xf>
    <xf numFmtId="1" fontId="12" fillId="0" borderId="0" xfId="0" applyNumberFormat="1" applyFont="1" applyBorder="1" applyAlignment="1">
      <alignment horizontal="center"/>
    </xf>
    <xf numFmtId="164" fontId="13" fillId="0" borderId="0" xfId="0" applyNumberFormat="1" applyFont="1" applyFill="1" applyBorder="1"/>
    <xf numFmtId="165" fontId="13" fillId="0" borderId="0" xfId="0" applyNumberFormat="1" applyFont="1" applyFill="1" applyBorder="1"/>
    <xf numFmtId="166" fontId="12" fillId="0" borderId="0" xfId="0" applyNumberFormat="1" applyFont="1" applyBorder="1"/>
    <xf numFmtId="166" fontId="13" fillId="0" borderId="0" xfId="0" applyNumberFormat="1" applyFont="1" applyFill="1" applyBorder="1" applyAlignment="1">
      <alignment horizontal="right"/>
    </xf>
    <xf numFmtId="0" fontId="12" fillId="0" borderId="0" xfId="0" applyFont="1" applyBorder="1"/>
    <xf numFmtId="167" fontId="12" fillId="0" borderId="0" xfId="0" applyNumberFormat="1" applyFont="1" applyBorder="1"/>
    <xf numFmtId="167" fontId="13" fillId="0" borderId="0" xfId="0" applyNumberFormat="1" applyFont="1" applyFill="1" applyBorder="1" applyAlignment="1">
      <alignment horizontal="right"/>
    </xf>
    <xf numFmtId="0" fontId="12" fillId="0" borderId="0" xfId="0" applyFont="1" applyBorder="1" applyAlignment="1">
      <alignment horizontal="left"/>
    </xf>
    <xf numFmtId="0" fontId="14" fillId="0" borderId="2" xfId="0" applyFont="1" applyBorder="1" applyAlignment="1">
      <alignment horizontal="left"/>
    </xf>
    <xf numFmtId="165" fontId="14" fillId="0" borderId="2" xfId="0" applyNumberFormat="1" applyFont="1" applyBorder="1" applyAlignment="1">
      <alignment horizontal="right"/>
    </xf>
    <xf numFmtId="0" fontId="14" fillId="0" borderId="2" xfId="0" applyFont="1" applyBorder="1" applyAlignment="1">
      <alignment horizontal="right"/>
    </xf>
    <xf numFmtId="167" fontId="14" fillId="0" borderId="2" xfId="0" applyNumberFormat="1" applyFont="1" applyBorder="1" applyAlignment="1">
      <alignment horizontal="right"/>
    </xf>
    <xf numFmtId="2" fontId="15" fillId="0" borderId="0" xfId="0" applyNumberFormat="1" applyFont="1"/>
    <xf numFmtId="1" fontId="15" fillId="0" borderId="0" xfId="0" applyNumberFormat="1" applyFont="1"/>
    <xf numFmtId="167" fontId="15" fillId="0" borderId="0" xfId="0" applyNumberFormat="1" applyFont="1"/>
    <xf numFmtId="1" fontId="15" fillId="0" borderId="0" xfId="0" applyNumberFormat="1" applyFont="1" applyBorder="1"/>
    <xf numFmtId="0" fontId="14" fillId="0" borderId="0" xfId="0" applyFont="1"/>
    <xf numFmtId="0" fontId="0" fillId="0" borderId="0" xfId="0" applyFont="1"/>
    <xf numFmtId="2" fontId="9" fillId="0" borderId="0" xfId="0" applyNumberFormat="1" applyFont="1" applyFill="1" applyAlignment="1">
      <alignment vertical="center"/>
    </xf>
    <xf numFmtId="2" fontId="0" fillId="0" borderId="0" xfId="0" applyNumberFormat="1" applyFont="1" applyFill="1" applyAlignment="1">
      <alignment vertical="center"/>
    </xf>
    <xf numFmtId="0" fontId="0" fillId="2" borderId="0" xfId="0" applyFont="1" applyFill="1" applyAlignment="1">
      <alignment vertical="center"/>
    </xf>
    <xf numFmtId="0" fontId="4" fillId="0" borderId="0" xfId="0" applyFont="1" applyFill="1" applyAlignment="1">
      <alignment vertical="center"/>
    </xf>
    <xf numFmtId="2" fontId="8" fillId="0" borderId="4" xfId="0" applyNumberFormat="1" applyFont="1" applyFill="1" applyBorder="1" applyAlignment="1">
      <alignment vertical="center"/>
    </xf>
    <xf numFmtId="2" fontId="0" fillId="0" borderId="0" xfId="0" applyNumberFormat="1"/>
    <xf numFmtId="167" fontId="8" fillId="0" borderId="0" xfId="0" applyNumberFormat="1" applyFont="1" applyFill="1" applyAlignment="1">
      <alignment vertical="center"/>
    </xf>
    <xf numFmtId="165" fontId="8" fillId="0" borderId="0" xfId="0" applyNumberFormat="1" applyFont="1" applyFill="1" applyAlignment="1">
      <alignment vertical="center"/>
    </xf>
    <xf numFmtId="2" fontId="8" fillId="0" borderId="0" xfId="0" applyNumberFormat="1" applyFont="1" applyFill="1"/>
    <xf numFmtId="2" fontId="0" fillId="0" borderId="0" xfId="0" applyNumberFormat="1" applyFont="1" applyFill="1"/>
    <xf numFmtId="167" fontId="8" fillId="0" borderId="0" xfId="0" applyNumberFormat="1" applyFont="1" applyFill="1"/>
    <xf numFmtId="2" fontId="0" fillId="0" borderId="0" xfId="0" applyNumberFormat="1" applyFill="1"/>
    <xf numFmtId="167" fontId="0" fillId="0" borderId="0" xfId="0" applyNumberFormat="1" applyFill="1"/>
    <xf numFmtId="167" fontId="11" fillId="0" borderId="0" xfId="0" applyNumberFormat="1" applyFont="1" applyFill="1"/>
    <xf numFmtId="0" fontId="4" fillId="0" borderId="0" xfId="0" applyFont="1" applyFill="1"/>
    <xf numFmtId="2" fontId="4" fillId="0" borderId="0" xfId="0" applyNumberFormat="1" applyFont="1" applyFill="1"/>
    <xf numFmtId="2" fontId="0" fillId="3" borderId="0" xfId="0" applyNumberFormat="1" applyFill="1"/>
    <xf numFmtId="2" fontId="4" fillId="0" borderId="0" xfId="0" applyNumberFormat="1" applyFont="1"/>
    <xf numFmtId="165" fontId="0" fillId="0" borderId="0" xfId="0" applyNumberFormat="1"/>
    <xf numFmtId="167" fontId="0" fillId="0" borderId="0" xfId="0" applyNumberFormat="1"/>
    <xf numFmtId="0" fontId="0" fillId="2" borderId="0" xfId="0" applyFill="1"/>
    <xf numFmtId="1" fontId="0" fillId="0" borderId="0" xfId="0" applyNumberFormat="1"/>
    <xf numFmtId="0" fontId="4" fillId="0" borderId="0" xfId="0" applyFont="1" applyFill="1" applyAlignment="1">
      <alignment horizontal="center"/>
    </xf>
    <xf numFmtId="49" fontId="3" fillId="4" borderId="1" xfId="0" applyNumberFormat="1" applyFont="1" applyFill="1" applyBorder="1" applyAlignment="1">
      <alignment vertical="center"/>
    </xf>
    <xf numFmtId="0" fontId="3" fillId="4" borderId="1" xfId="0" applyFont="1" applyFill="1" applyBorder="1" applyAlignment="1">
      <alignment vertical="center"/>
    </xf>
    <xf numFmtId="2" fontId="8" fillId="4" borderId="0" xfId="0" applyNumberFormat="1" applyFont="1" applyFill="1" applyAlignment="1">
      <alignment vertical="center"/>
    </xf>
    <xf numFmtId="167" fontId="8" fillId="4" borderId="0" xfId="0" applyNumberFormat="1" applyFont="1" applyFill="1" applyAlignment="1">
      <alignment vertical="center"/>
    </xf>
    <xf numFmtId="165" fontId="8" fillId="4" borderId="0" xfId="0" applyNumberFormat="1" applyFont="1" applyFill="1" applyAlignment="1">
      <alignment vertical="center"/>
    </xf>
    <xf numFmtId="0" fontId="0" fillId="4" borderId="0" xfId="0" applyFont="1" applyFill="1" applyAlignment="1">
      <alignment vertical="center"/>
    </xf>
  </cellXfs>
  <cellStyles count="18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Normal" xfId="0" builtinId="0"/>
  </cellStyles>
  <dxfs count="38">
    <dxf>
      <font>
        <color rgb="FF9C0006"/>
      </font>
      <fill>
        <patternFill patternType="none">
          <fgColor indexed="64"/>
          <bgColor auto="1"/>
        </patternFill>
      </fill>
    </dxf>
    <dxf>
      <font>
        <color rgb="FF9C0006"/>
      </font>
      <fill>
        <patternFill patternType="none">
          <fgColor indexed="64"/>
          <bgColor auto="1"/>
        </patternFill>
      </fill>
    </dxf>
    <dxf>
      <font>
        <color theme="5"/>
      </font>
      <fill>
        <patternFill patternType="solid">
          <fgColor indexed="64"/>
          <bgColor theme="5"/>
        </patternFill>
      </fill>
    </dxf>
    <dxf>
      <font>
        <color theme="5"/>
      </font>
      <fill>
        <patternFill patternType="solid">
          <fgColor indexed="64"/>
          <bgColor theme="5"/>
        </patternFill>
      </fill>
    </dxf>
    <dxf>
      <font>
        <color theme="5"/>
      </font>
      <fill>
        <patternFill patternType="solid">
          <fgColor indexed="64"/>
          <bgColor theme="5"/>
        </patternFill>
      </fill>
    </dxf>
    <dxf>
      <font>
        <color theme="5"/>
      </font>
      <fill>
        <patternFill patternType="solid">
          <fgColor indexed="64"/>
          <bgColor theme="5"/>
        </patternFill>
      </fill>
    </dxf>
    <dxf>
      <font>
        <color theme="5"/>
      </font>
      <fill>
        <patternFill patternType="solid">
          <fgColor indexed="64"/>
          <bgColor theme="5"/>
        </patternFill>
      </fill>
    </dxf>
    <dxf>
      <font>
        <color theme="5"/>
      </font>
      <fill>
        <patternFill patternType="solid">
          <fgColor indexed="64"/>
          <bgColor theme="5"/>
        </patternFill>
      </fill>
    </dxf>
    <dxf>
      <font>
        <color theme="5"/>
      </font>
      <fill>
        <patternFill patternType="solid">
          <fgColor indexed="64"/>
          <bgColor theme="5"/>
        </patternFill>
      </fill>
    </dxf>
    <dxf>
      <font>
        <color theme="5"/>
      </font>
      <fill>
        <patternFill patternType="solid">
          <fgColor indexed="64"/>
          <bgColor theme="5"/>
        </patternFill>
      </fill>
    </dxf>
    <dxf>
      <font>
        <color theme="5"/>
      </font>
      <fill>
        <patternFill patternType="solid">
          <fgColor indexed="64"/>
          <bgColor theme="5"/>
        </patternFill>
      </fill>
    </dxf>
    <dxf>
      <font>
        <color theme="5"/>
      </font>
      <fill>
        <patternFill patternType="solid">
          <fgColor indexed="64"/>
          <bgColor theme="5"/>
        </patternFill>
      </fill>
    </dxf>
    <dxf>
      <font>
        <color theme="5"/>
      </font>
      <fill>
        <patternFill patternType="solid">
          <fgColor indexed="64"/>
          <bgColor theme="5"/>
        </patternFill>
      </fill>
    </dxf>
    <dxf>
      <font>
        <color theme="5"/>
      </font>
      <fill>
        <patternFill patternType="solid">
          <fgColor indexed="64"/>
          <bgColor theme="5"/>
        </patternFill>
      </fill>
    </dxf>
    <dxf>
      <font>
        <color theme="5"/>
      </font>
      <fill>
        <patternFill patternType="solid">
          <fgColor indexed="64"/>
          <bgColor theme="5"/>
        </patternFill>
      </fill>
    </dxf>
    <dxf>
      <font>
        <color theme="5"/>
      </font>
      <fill>
        <patternFill patternType="solid">
          <fgColor indexed="64"/>
          <bgColor theme="5"/>
        </patternFill>
      </fill>
    </dxf>
    <dxf>
      <font>
        <color theme="5"/>
      </font>
      <fill>
        <patternFill patternType="solid">
          <fgColor indexed="64"/>
          <bgColor theme="5"/>
        </patternFill>
      </fill>
    </dxf>
    <dxf>
      <font>
        <color theme="5"/>
      </font>
      <fill>
        <patternFill patternType="solid">
          <fgColor indexed="64"/>
          <bgColor theme="5"/>
        </patternFill>
      </fill>
    </dxf>
    <dxf>
      <font>
        <color theme="5"/>
      </font>
      <fill>
        <patternFill patternType="solid">
          <fgColor indexed="64"/>
          <bgColor theme="5"/>
        </patternFill>
      </fill>
    </dxf>
    <dxf>
      <font>
        <color theme="5"/>
      </font>
      <fill>
        <patternFill patternType="solid">
          <fgColor indexed="64"/>
          <bgColor theme="5"/>
        </patternFill>
      </fill>
    </dxf>
    <dxf>
      <font>
        <color rgb="FF9C0006"/>
      </font>
      <fill>
        <patternFill>
          <bgColor rgb="FFFFC7CE"/>
        </patternFill>
      </fill>
    </dxf>
    <dxf>
      <font>
        <color theme="5"/>
      </font>
      <fill>
        <patternFill patternType="solid">
          <fgColor indexed="64"/>
          <bgColor theme="5"/>
        </patternFill>
      </fill>
    </dxf>
    <dxf>
      <font>
        <color theme="5"/>
      </font>
      <fill>
        <patternFill patternType="solid">
          <fgColor indexed="64"/>
          <bgColor theme="5"/>
        </patternFill>
      </fill>
    </dxf>
    <dxf>
      <font>
        <color theme="5"/>
      </font>
      <fill>
        <patternFill patternType="solid">
          <fgColor indexed="64"/>
          <bgColor theme="5"/>
        </patternFill>
      </fill>
    </dxf>
    <dxf>
      <font>
        <color theme="5"/>
      </font>
      <fill>
        <patternFill patternType="solid">
          <fgColor indexed="64"/>
          <bgColor theme="5"/>
        </patternFill>
      </fill>
    </dxf>
    <dxf>
      <font>
        <color theme="5"/>
      </font>
      <fill>
        <patternFill patternType="solid">
          <fgColor indexed="64"/>
          <bgColor theme="5"/>
        </patternFill>
      </fill>
    </dxf>
    <dxf>
      <font>
        <b val="0"/>
        <i val="0"/>
        <color theme="5"/>
      </font>
      <fill>
        <patternFill patternType="solid">
          <fgColor indexed="64"/>
          <bgColor theme="5"/>
        </patternFill>
      </fill>
    </dxf>
    <dxf>
      <font>
        <color theme="5"/>
      </font>
      <fill>
        <patternFill patternType="solid">
          <fgColor indexed="64"/>
          <bgColor theme="5"/>
        </patternFill>
      </fill>
    </dxf>
    <dxf>
      <font>
        <color theme="5"/>
      </font>
      <fill>
        <patternFill patternType="solid">
          <fgColor indexed="64"/>
          <bgColor theme="5"/>
        </patternFill>
      </fill>
    </dxf>
    <dxf>
      <font>
        <color theme="5"/>
      </font>
      <fill>
        <patternFill patternType="solid">
          <fgColor indexed="64"/>
          <bgColor theme="5"/>
        </patternFill>
      </fill>
    </dxf>
    <dxf>
      <font>
        <color theme="5"/>
      </font>
      <fill>
        <patternFill patternType="solid">
          <fgColor indexed="64"/>
          <bgColor theme="5"/>
        </patternFill>
      </fill>
    </dxf>
    <dxf>
      <font>
        <color theme="5"/>
      </font>
      <fill>
        <patternFill patternType="solid">
          <fgColor indexed="64"/>
          <bgColor theme="5"/>
        </patternFill>
      </fill>
    </dxf>
    <dxf>
      <font>
        <color theme="5"/>
      </font>
      <fill>
        <patternFill patternType="solid">
          <fgColor indexed="64"/>
          <bgColor theme="5"/>
        </patternFill>
      </fill>
    </dxf>
    <dxf>
      <font>
        <color theme="5"/>
      </font>
      <fill>
        <patternFill patternType="solid">
          <fgColor indexed="64"/>
          <bgColor theme="5"/>
        </patternFill>
      </fill>
    </dxf>
    <dxf>
      <font>
        <color theme="5"/>
      </font>
      <fill>
        <patternFill patternType="solid">
          <fgColor indexed="64"/>
          <bgColor theme="5"/>
        </patternFill>
      </fill>
    </dxf>
    <dxf>
      <font>
        <color theme="5"/>
      </font>
      <fill>
        <patternFill patternType="solid">
          <fgColor indexed="64"/>
          <bgColor theme="5"/>
        </patternFill>
      </fill>
    </dxf>
    <dxf>
      <font>
        <b val="0"/>
        <i val="0"/>
        <color theme="5"/>
      </font>
      <fill>
        <patternFill patternType="solid">
          <fgColor indexed="64"/>
          <bgColor theme="5"/>
        </patternFill>
      </fill>
    </dxf>
    <dxf>
      <font>
        <color theme="5"/>
      </font>
      <fill>
        <patternFill patternType="solid">
          <fgColor indexed="64"/>
          <bgColor theme="5"/>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90446-5641-44E7-91CD-A72FAF6782C9}">
  <dimension ref="A1:Q490"/>
  <sheetViews>
    <sheetView tabSelected="1" topLeftCell="A457" zoomScale="60" zoomScaleNormal="60" workbookViewId="0">
      <pane xSplit="3" topLeftCell="D1" activePane="topRight" state="frozen"/>
      <selection pane="topRight" activeCell="D2" sqref="D2:M486"/>
    </sheetView>
  </sheetViews>
  <sheetFormatPr defaultColWidth="10.796875" defaultRowHeight="15.6"/>
  <cols>
    <col min="1" max="16384" width="10.796875" style="6"/>
  </cols>
  <sheetData>
    <row r="1" spans="1:17" s="4" customFormat="1" ht="23.4">
      <c r="A1" s="4" t="s">
        <v>45</v>
      </c>
      <c r="B1" s="4" t="s">
        <v>46</v>
      </c>
      <c r="C1" s="4" t="s">
        <v>47</v>
      </c>
      <c r="D1" s="4" t="s">
        <v>9</v>
      </c>
      <c r="E1" s="4" t="s">
        <v>14</v>
      </c>
      <c r="F1" s="4" t="s">
        <v>8</v>
      </c>
      <c r="G1" s="4" t="s">
        <v>13</v>
      </c>
      <c r="H1" s="4" t="s">
        <v>7</v>
      </c>
      <c r="I1" s="4" t="s">
        <v>11</v>
      </c>
      <c r="J1" s="4" t="s">
        <v>12</v>
      </c>
      <c r="K1" s="4" t="s">
        <v>6</v>
      </c>
      <c r="L1" s="4" t="s">
        <v>10</v>
      </c>
      <c r="M1" s="4" t="s">
        <v>15</v>
      </c>
      <c r="N1" s="4" t="s">
        <v>16</v>
      </c>
      <c r="O1" s="4" t="s">
        <v>17</v>
      </c>
      <c r="P1" s="4" t="s">
        <v>18</v>
      </c>
      <c r="Q1" s="4" t="s">
        <v>48</v>
      </c>
    </row>
    <row r="2" spans="1:17" ht="21">
      <c r="A2" s="5" t="s">
        <v>0</v>
      </c>
      <c r="B2" s="5">
        <v>13</v>
      </c>
      <c r="C2" s="5">
        <v>5</v>
      </c>
      <c r="D2" s="14">
        <v>44.848399999999998</v>
      </c>
      <c r="E2" s="14">
        <v>1.3785499999999999</v>
      </c>
      <c r="F2" s="14">
        <v>11.7081</v>
      </c>
      <c r="G2" s="14">
        <v>8.6029900000000001</v>
      </c>
      <c r="H2" s="14">
        <v>16.576499999999999</v>
      </c>
      <c r="I2" s="14">
        <v>10.662599999999999</v>
      </c>
      <c r="J2" s="14">
        <v>0.14519299999999999</v>
      </c>
      <c r="K2" s="14">
        <v>2.5672000000000001</v>
      </c>
      <c r="L2" s="14">
        <v>0.243316</v>
      </c>
      <c r="M2" s="14">
        <v>0.14832699999999999</v>
      </c>
      <c r="N2" s="14">
        <v>3.8490000000000003E-2</v>
      </c>
      <c r="O2" s="14">
        <v>4.6669000000000002E-2</v>
      </c>
      <c r="P2" s="14">
        <f>SUM(K2:O2)</f>
        <v>3.0440020000000003</v>
      </c>
      <c r="Q2" s="14">
        <v>0.77440923775831683</v>
      </c>
    </row>
    <row r="3" spans="1:17" ht="21">
      <c r="A3" s="7" t="s">
        <v>0</v>
      </c>
      <c r="B3" s="8">
        <v>13</v>
      </c>
      <c r="C3" s="7">
        <v>6</v>
      </c>
      <c r="D3" s="14">
        <v>45.212000000000003</v>
      </c>
      <c r="E3" s="14">
        <v>2.33954</v>
      </c>
      <c r="F3" s="14">
        <v>9.7913999999999994</v>
      </c>
      <c r="G3" s="14">
        <v>10.282</v>
      </c>
      <c r="H3" s="14">
        <v>15.858499999999999</v>
      </c>
      <c r="I3" s="14">
        <v>10.5007</v>
      </c>
      <c r="J3" s="14">
        <v>0.20824200000000001</v>
      </c>
      <c r="K3" s="14">
        <v>2.47634</v>
      </c>
      <c r="L3" s="14">
        <v>0.28708800000000001</v>
      </c>
      <c r="M3" s="14">
        <v>6.2436999999999999E-2</v>
      </c>
      <c r="N3" s="14">
        <v>0.14594199999999999</v>
      </c>
      <c r="O3" s="14">
        <v>2.2921E-2</v>
      </c>
      <c r="P3" s="14">
        <f>SUM(K3:O3)</f>
        <v>2.9947280000000003</v>
      </c>
      <c r="Q3" s="14">
        <v>0.7328491249198239</v>
      </c>
    </row>
    <row r="4" spans="1:17" ht="21">
      <c r="A4" s="7" t="s">
        <v>0</v>
      </c>
      <c r="B4" s="8">
        <v>13</v>
      </c>
      <c r="C4" s="7">
        <v>9</v>
      </c>
      <c r="D4" s="14">
        <v>41.334499999999998</v>
      </c>
      <c r="E4" s="14">
        <v>1.9816100000000001</v>
      </c>
      <c r="F4" s="14">
        <v>16.739799999999999</v>
      </c>
      <c r="G4" s="14">
        <v>5.9602300000000001</v>
      </c>
      <c r="H4" s="14">
        <v>16.3797</v>
      </c>
      <c r="I4" s="14">
        <v>11.5578</v>
      </c>
      <c r="J4" s="14">
        <v>8.4403000000000006E-2</v>
      </c>
      <c r="K4" s="14">
        <v>3.08155</v>
      </c>
      <c r="L4" s="14">
        <v>0.29212300000000002</v>
      </c>
      <c r="M4" s="14">
        <v>4.0070000000000001E-3</v>
      </c>
      <c r="N4" s="14">
        <v>3.8794000000000002E-2</v>
      </c>
      <c r="O4" s="14">
        <v>8.8469000000000006E-2</v>
      </c>
      <c r="P4" s="14">
        <f>SUM(K4:O4)</f>
        <v>3.5049430000000004</v>
      </c>
      <c r="Q4" s="14">
        <v>0.83040828315464821</v>
      </c>
    </row>
    <row r="5" spans="1:17" ht="21">
      <c r="A5" s="7" t="s">
        <v>0</v>
      </c>
      <c r="B5" s="8">
        <v>13</v>
      </c>
      <c r="C5" s="7">
        <v>15</v>
      </c>
      <c r="D5" s="14">
        <v>46.731099999999998</v>
      </c>
      <c r="E5" s="14">
        <v>1.6899299999999999</v>
      </c>
      <c r="F5" s="14">
        <v>8.8328199999999999</v>
      </c>
      <c r="G5" s="14">
        <v>9.7174999999999994</v>
      </c>
      <c r="H5" s="14">
        <v>17.253399999999999</v>
      </c>
      <c r="I5" s="14">
        <v>9.9787499999999998</v>
      </c>
      <c r="J5" s="14">
        <v>0.235791</v>
      </c>
      <c r="K5" s="14">
        <v>2.2881499999999999</v>
      </c>
      <c r="L5" s="14">
        <v>0.21176</v>
      </c>
      <c r="M5" s="14">
        <v>5.0613999999999999E-2</v>
      </c>
      <c r="N5" s="14">
        <v>0.158577</v>
      </c>
      <c r="O5" s="14">
        <v>4.2153999999999997E-2</v>
      </c>
      <c r="P5" s="14">
        <f>SUM(K5:O5)</f>
        <v>2.751255</v>
      </c>
      <c r="Q5" s="14">
        <v>0.76009843751917816</v>
      </c>
    </row>
    <row r="6" spans="1:17" ht="21">
      <c r="A6" s="7" t="s">
        <v>0</v>
      </c>
      <c r="B6" s="7">
        <v>2</v>
      </c>
      <c r="C6" s="7">
        <v>11</v>
      </c>
      <c r="D6" s="14">
        <v>43.2226</v>
      </c>
      <c r="E6" s="14">
        <v>2.2555000000000001</v>
      </c>
      <c r="F6" s="14">
        <v>11.292899999999999</v>
      </c>
      <c r="G6" s="14">
        <v>11.344200000000001</v>
      </c>
      <c r="H6" s="14">
        <v>14.751899999999999</v>
      </c>
      <c r="I6" s="14">
        <v>11.0342</v>
      </c>
      <c r="J6" s="14">
        <v>0.22003600000000001</v>
      </c>
      <c r="K6" s="14">
        <v>2.6089799999999999</v>
      </c>
      <c r="L6" s="14">
        <v>0.30340499999999998</v>
      </c>
      <c r="M6" s="14">
        <v>7.685E-3</v>
      </c>
      <c r="N6" s="14">
        <v>4.1985000000000001E-2</v>
      </c>
      <c r="O6" s="14">
        <v>-4.7200000000000002E-3</v>
      </c>
      <c r="P6" s="14">
        <f>SUM(K6:O6)</f>
        <v>2.957335</v>
      </c>
      <c r="Q6" s="14">
        <v>0.69930139193365204</v>
      </c>
    </row>
    <row r="7" spans="1:17" ht="21">
      <c r="A7" s="7" t="s">
        <v>0</v>
      </c>
      <c r="B7" s="7">
        <v>2</v>
      </c>
      <c r="C7" s="7">
        <v>12</v>
      </c>
      <c r="D7" s="14">
        <v>45.298900000000003</v>
      </c>
      <c r="E7" s="14">
        <v>2.0072000000000001</v>
      </c>
      <c r="F7" s="14">
        <v>9.3873099999999994</v>
      </c>
      <c r="G7" s="14">
        <v>11.5105</v>
      </c>
      <c r="H7" s="14">
        <v>15.2363</v>
      </c>
      <c r="I7" s="14">
        <v>10.912100000000001</v>
      </c>
      <c r="J7" s="14">
        <v>0.29955399999999999</v>
      </c>
      <c r="K7" s="14">
        <v>2.2913000000000001</v>
      </c>
      <c r="L7" s="14">
        <v>0.27899099999999999</v>
      </c>
      <c r="M7" s="14">
        <v>3.5735000000000003E-2</v>
      </c>
      <c r="N7" s="14">
        <v>2.4320000000000001E-2</v>
      </c>
      <c r="O7" s="14">
        <v>2.8969999999999998E-3</v>
      </c>
      <c r="P7" s="14">
        <f>SUM(K7:O7)</f>
        <v>2.6332429999999998</v>
      </c>
      <c r="Q7" s="14">
        <v>0.70192499405071995</v>
      </c>
    </row>
    <row r="8" spans="1:17" ht="21">
      <c r="A8" s="7" t="s">
        <v>0</v>
      </c>
      <c r="B8" s="7">
        <v>2</v>
      </c>
      <c r="C8" s="7">
        <v>6</v>
      </c>
      <c r="D8" s="14">
        <v>48.638800000000003</v>
      </c>
      <c r="E8" s="14">
        <v>1.55921</v>
      </c>
      <c r="F8" s="14">
        <v>6.6868100000000004</v>
      </c>
      <c r="G8" s="14">
        <v>10.393800000000001</v>
      </c>
      <c r="H8" s="14">
        <v>16.410900000000002</v>
      </c>
      <c r="I8" s="14">
        <v>11.0909</v>
      </c>
      <c r="J8" s="14">
        <v>0.25845499999999999</v>
      </c>
      <c r="K8" s="14">
        <v>1.6978200000000001</v>
      </c>
      <c r="L8" s="14">
        <v>0.303118</v>
      </c>
      <c r="M8" s="14">
        <v>-1.2760000000000001E-2</v>
      </c>
      <c r="N8" s="14">
        <v>1.9369999999999999E-3</v>
      </c>
      <c r="O8" s="14">
        <v>5.0889999999999998E-3</v>
      </c>
      <c r="P8" s="14">
        <f>SUM(K8:O8)</f>
        <v>1.995204</v>
      </c>
      <c r="Q8" s="14">
        <v>0.73749874736947596</v>
      </c>
    </row>
    <row r="9" spans="1:17" ht="21">
      <c r="A9" s="7" t="s">
        <v>0</v>
      </c>
      <c r="B9" s="7">
        <v>2</v>
      </c>
      <c r="C9" s="7">
        <v>7</v>
      </c>
      <c r="D9" s="14">
        <v>45.540100000000002</v>
      </c>
      <c r="E9" s="14">
        <v>2.1563099999999999</v>
      </c>
      <c r="F9" s="14">
        <v>9.0966799999999992</v>
      </c>
      <c r="G9" s="14">
        <v>11.6591</v>
      </c>
      <c r="H9" s="14">
        <v>14.7376</v>
      </c>
      <c r="I9" s="14">
        <v>11.1934</v>
      </c>
      <c r="J9" s="14">
        <v>0.22205900000000001</v>
      </c>
      <c r="K9" s="14">
        <v>2.19184</v>
      </c>
      <c r="L9" s="14">
        <v>0.42977199999999999</v>
      </c>
      <c r="M9" s="14">
        <v>2.6984000000000001E-2</v>
      </c>
      <c r="N9" s="14">
        <v>1.7767000000000002E-2</v>
      </c>
      <c r="O9" s="14">
        <v>1.729E-2</v>
      </c>
      <c r="P9" s="14">
        <f>SUM(K9:O9)</f>
        <v>2.6836530000000001</v>
      </c>
      <c r="Q9" s="14">
        <v>0.69121200809446159</v>
      </c>
    </row>
    <row r="10" spans="1:17" ht="21">
      <c r="A10" s="7" t="s">
        <v>0</v>
      </c>
      <c r="B10" s="7">
        <v>5</v>
      </c>
      <c r="C10" s="7">
        <v>1</v>
      </c>
      <c r="D10" s="14">
        <v>42.853499999999997</v>
      </c>
      <c r="E10" s="14">
        <v>1.80078</v>
      </c>
      <c r="F10" s="14">
        <v>13.577500000000001</v>
      </c>
      <c r="G10" s="14">
        <v>7.0640900000000002</v>
      </c>
      <c r="H10" s="14">
        <v>16.620699999999999</v>
      </c>
      <c r="I10" s="14">
        <v>11.8201</v>
      </c>
      <c r="J10" s="14">
        <v>6.0767000000000002E-2</v>
      </c>
      <c r="K10" s="14">
        <v>3.0042800000000001</v>
      </c>
      <c r="L10" s="14">
        <v>0.26608799999999999</v>
      </c>
      <c r="M10" s="14">
        <v>2.1162E-2</v>
      </c>
      <c r="N10" s="14">
        <v>3.3274999999999999E-2</v>
      </c>
      <c r="O10" s="14">
        <v>2.9794000000000001E-2</v>
      </c>
      <c r="P10" s="14">
        <f>SUM(K10:O10)</f>
        <v>3.3545989999999999</v>
      </c>
      <c r="Q10" s="14">
        <v>0.8086134140218999</v>
      </c>
    </row>
    <row r="11" spans="1:17" ht="21">
      <c r="A11" s="7" t="s">
        <v>0</v>
      </c>
      <c r="B11" s="7">
        <v>5</v>
      </c>
      <c r="C11" s="7">
        <v>9</v>
      </c>
      <c r="D11" s="14">
        <v>43.374400000000001</v>
      </c>
      <c r="E11" s="14">
        <v>2.2204199999999998</v>
      </c>
      <c r="F11" s="14">
        <v>10.7469</v>
      </c>
      <c r="G11" s="14">
        <v>12.078799999999999</v>
      </c>
      <c r="H11" s="14">
        <v>14.736000000000001</v>
      </c>
      <c r="I11" s="14">
        <v>10.583299999999999</v>
      </c>
      <c r="J11" s="14">
        <v>0.28926499999999999</v>
      </c>
      <c r="K11" s="14">
        <v>2.5879300000000001</v>
      </c>
      <c r="L11" s="14">
        <v>0.31281700000000001</v>
      </c>
      <c r="M11" s="14">
        <v>2.428E-3</v>
      </c>
      <c r="N11" s="14">
        <v>6.3507999999999995E-2</v>
      </c>
      <c r="O11" s="14">
        <v>1.9192000000000001E-2</v>
      </c>
      <c r="P11" s="14">
        <f>SUM(K11:O11)</f>
        <v>2.9858750000000001</v>
      </c>
      <c r="Q11" s="14">
        <v>0.68578223071225286</v>
      </c>
    </row>
    <row r="12" spans="1:17" ht="21">
      <c r="A12" s="7" t="s">
        <v>0</v>
      </c>
      <c r="B12" s="7">
        <v>5</v>
      </c>
      <c r="C12" s="7">
        <v>12</v>
      </c>
      <c r="D12" s="14">
        <v>45.734299999999998</v>
      </c>
      <c r="E12" s="14">
        <v>2.0777399999999999</v>
      </c>
      <c r="F12" s="14">
        <v>8.2366299999999999</v>
      </c>
      <c r="G12" s="14">
        <v>10.7614</v>
      </c>
      <c r="H12" s="14">
        <v>15.770099999999999</v>
      </c>
      <c r="I12" s="14">
        <v>11.1843</v>
      </c>
      <c r="J12" s="14">
        <v>0.21684999999999999</v>
      </c>
      <c r="K12" s="14">
        <v>2.14846</v>
      </c>
      <c r="L12" s="14">
        <v>0.39122400000000002</v>
      </c>
      <c r="M12" s="14">
        <v>8.3979999999999992E-3</v>
      </c>
      <c r="N12" s="14">
        <v>2.5714000000000001E-2</v>
      </c>
      <c r="O12" s="14">
        <v>3.9170000000000003E-3</v>
      </c>
      <c r="P12" s="14">
        <f>SUM(K12:O12)</f>
        <v>2.5777130000000001</v>
      </c>
      <c r="Q12" s="14">
        <v>0.72331196622328309</v>
      </c>
    </row>
    <row r="13" spans="1:17" ht="21">
      <c r="A13" s="7" t="s">
        <v>0</v>
      </c>
      <c r="B13" s="7">
        <v>5</v>
      </c>
      <c r="C13" s="7">
        <v>13</v>
      </c>
      <c r="D13" s="14">
        <v>43.693600000000004</v>
      </c>
      <c r="E13" s="14">
        <v>1.59578</v>
      </c>
      <c r="F13" s="14">
        <v>11.3752</v>
      </c>
      <c r="G13" s="14">
        <v>11.4802</v>
      </c>
      <c r="H13" s="14">
        <v>14.594200000000001</v>
      </c>
      <c r="I13" s="14">
        <v>11.124000000000001</v>
      </c>
      <c r="J13" s="14">
        <v>0.21357300000000001</v>
      </c>
      <c r="K13" s="14">
        <v>2.3091599999999999</v>
      </c>
      <c r="L13" s="14">
        <v>0.50866400000000001</v>
      </c>
      <c r="M13" s="14">
        <v>0.16800200000000001</v>
      </c>
      <c r="N13" s="14">
        <v>3.8233000000000003E-2</v>
      </c>
      <c r="O13" s="14">
        <v>1.9768000000000001E-2</v>
      </c>
      <c r="P13" s="14">
        <f>SUM(K13:O13)</f>
        <v>3.0438269999999998</v>
      </c>
      <c r="Q13" s="14">
        <v>0.69343070521852457</v>
      </c>
    </row>
    <row r="14" spans="1:17" ht="21">
      <c r="A14" s="7" t="s">
        <v>0</v>
      </c>
      <c r="B14" s="7">
        <v>5</v>
      </c>
      <c r="C14" s="7">
        <v>14</v>
      </c>
      <c r="D14" s="14">
        <v>44.070500000000003</v>
      </c>
      <c r="E14" s="14">
        <v>2.4346100000000002</v>
      </c>
      <c r="F14" s="14">
        <v>10.0213</v>
      </c>
      <c r="G14" s="14">
        <v>11.0724</v>
      </c>
      <c r="H14" s="14">
        <v>15.308</v>
      </c>
      <c r="I14" s="14">
        <v>10.8604</v>
      </c>
      <c r="J14" s="14">
        <v>0.21800600000000001</v>
      </c>
      <c r="K14" s="14">
        <v>2.4799799999999999</v>
      </c>
      <c r="L14" s="14">
        <v>0.28811599999999998</v>
      </c>
      <c r="M14" s="14">
        <v>1.114E-3</v>
      </c>
      <c r="N14" s="14">
        <v>4.9742000000000001E-2</v>
      </c>
      <c r="O14" s="14">
        <v>-1.274E-2</v>
      </c>
      <c r="P14" s="14">
        <f>SUM(K14:O14)</f>
        <v>2.8062119999999999</v>
      </c>
      <c r="Q14" s="14">
        <v>0.71062896621320037</v>
      </c>
    </row>
    <row r="15" spans="1:17" ht="21">
      <c r="A15" s="7" t="s">
        <v>0</v>
      </c>
      <c r="B15" s="7">
        <v>5</v>
      </c>
      <c r="C15" s="7">
        <v>19</v>
      </c>
      <c r="D15" s="14">
        <v>45.715400000000002</v>
      </c>
      <c r="E15" s="14">
        <v>1.8853500000000001</v>
      </c>
      <c r="F15" s="14">
        <v>9.1776499999999999</v>
      </c>
      <c r="G15" s="14">
        <v>10.594900000000001</v>
      </c>
      <c r="H15" s="14">
        <v>16.423300000000001</v>
      </c>
      <c r="I15" s="14">
        <v>10.2624</v>
      </c>
      <c r="J15" s="14">
        <v>0.29495399999999999</v>
      </c>
      <c r="K15" s="14">
        <v>2.3199299999999998</v>
      </c>
      <c r="L15" s="14">
        <v>0.24620500000000001</v>
      </c>
      <c r="M15" s="14">
        <v>-2.5899999999999999E-3</v>
      </c>
      <c r="N15" s="14">
        <v>9.8988000000000007E-2</v>
      </c>
      <c r="O15" s="14">
        <v>-1.97E-3</v>
      </c>
      <c r="P15" s="14">
        <f>SUM(K15:O15)</f>
        <v>2.6605629999999998</v>
      </c>
      <c r="Q15" s="14">
        <v>0.73379447871876358</v>
      </c>
    </row>
    <row r="16" spans="1:17" ht="21">
      <c r="A16" s="7" t="s">
        <v>0</v>
      </c>
      <c r="B16" s="7">
        <v>6</v>
      </c>
      <c r="C16" s="7">
        <v>16</v>
      </c>
      <c r="D16" s="14">
        <v>46.470599999999997</v>
      </c>
      <c r="E16" s="14">
        <v>2.0329100000000002</v>
      </c>
      <c r="F16" s="14">
        <v>8.4445499999999996</v>
      </c>
      <c r="G16" s="14">
        <v>10.2499</v>
      </c>
      <c r="H16" s="14">
        <v>16.1492</v>
      </c>
      <c r="I16" s="14">
        <v>11.188499999999999</v>
      </c>
      <c r="J16" s="14">
        <v>0.247139</v>
      </c>
      <c r="K16" s="14">
        <v>2.33935</v>
      </c>
      <c r="L16" s="14">
        <v>0.36275299999999999</v>
      </c>
      <c r="M16" s="14">
        <v>-1.4999999999999999E-4</v>
      </c>
      <c r="N16" s="14">
        <v>3.0469999999999998E-3</v>
      </c>
      <c r="O16" s="14">
        <v>1.0788000000000001E-2</v>
      </c>
      <c r="P16" s="14">
        <f>SUM(K16:O16)</f>
        <v>2.7157879999999999</v>
      </c>
      <c r="Q16" s="14">
        <v>0.73579153061289437</v>
      </c>
    </row>
    <row r="17" spans="1:17" ht="21">
      <c r="A17" s="7" t="s">
        <v>0</v>
      </c>
      <c r="B17" s="7">
        <v>6</v>
      </c>
      <c r="C17" s="7">
        <v>17</v>
      </c>
      <c r="D17" s="14">
        <v>44.551499999999997</v>
      </c>
      <c r="E17" s="14">
        <v>2.6568999999999998</v>
      </c>
      <c r="F17" s="14">
        <v>10.0411</v>
      </c>
      <c r="G17" s="14">
        <v>11.450200000000001</v>
      </c>
      <c r="H17" s="14">
        <v>14.5451</v>
      </c>
      <c r="I17" s="14">
        <v>11.2767</v>
      </c>
      <c r="J17" s="14">
        <v>0.17338400000000001</v>
      </c>
      <c r="K17" s="14">
        <v>2.2284700000000002</v>
      </c>
      <c r="L17" s="14">
        <v>0.46733999999999998</v>
      </c>
      <c r="M17" s="14">
        <v>3.3876999999999997E-2</v>
      </c>
      <c r="N17" s="14">
        <v>3.6480000000000002E-3</v>
      </c>
      <c r="O17" s="14">
        <v>4.0821000000000003E-2</v>
      </c>
      <c r="P17" s="14">
        <f>SUM(K17:O17)</f>
        <v>2.7741560000000005</v>
      </c>
      <c r="Q17" s="14">
        <v>0.69196769798278557</v>
      </c>
    </row>
    <row r="18" spans="1:17" ht="21">
      <c r="A18" s="7" t="s">
        <v>0</v>
      </c>
      <c r="B18" s="7">
        <v>6</v>
      </c>
      <c r="C18" s="7">
        <v>15</v>
      </c>
      <c r="D18" s="14">
        <v>46.521599999999999</v>
      </c>
      <c r="E18" s="14">
        <v>2.1326299999999998</v>
      </c>
      <c r="F18" s="14">
        <v>8.3443900000000006</v>
      </c>
      <c r="G18" s="14">
        <v>11.0755</v>
      </c>
      <c r="H18" s="14">
        <v>15.4825</v>
      </c>
      <c r="I18" s="14">
        <v>11.312099999999999</v>
      </c>
      <c r="J18" s="14">
        <v>0.217256</v>
      </c>
      <c r="K18" s="14">
        <v>2.00624</v>
      </c>
      <c r="L18" s="14">
        <v>0.37728899999999999</v>
      </c>
      <c r="M18" s="14">
        <v>1.8822999999999999E-2</v>
      </c>
      <c r="N18" s="14">
        <v>9.0799999999999995E-3</v>
      </c>
      <c r="O18" s="14">
        <v>2.0910000000000002E-2</v>
      </c>
      <c r="P18" s="14">
        <f>SUM(K18:O18)</f>
        <v>2.4323420000000002</v>
      </c>
      <c r="Q18" s="14">
        <v>0.71487634136113265</v>
      </c>
    </row>
    <row r="19" spans="1:17" ht="21">
      <c r="A19" s="7" t="s">
        <v>0</v>
      </c>
      <c r="B19" s="7">
        <v>6</v>
      </c>
      <c r="C19" s="7">
        <v>1</v>
      </c>
      <c r="D19" s="14">
        <v>47.695500000000003</v>
      </c>
      <c r="E19" s="14">
        <v>1.71539</v>
      </c>
      <c r="F19" s="14">
        <v>7.4578100000000003</v>
      </c>
      <c r="G19" s="14">
        <v>10.820499999999999</v>
      </c>
      <c r="H19" s="14">
        <v>15.913399999999999</v>
      </c>
      <c r="I19" s="14">
        <v>11.041</v>
      </c>
      <c r="J19" s="14">
        <v>0.23533100000000001</v>
      </c>
      <c r="K19" s="14">
        <v>1.84819</v>
      </c>
      <c r="L19" s="14">
        <v>0.34234999999999999</v>
      </c>
      <c r="M19" s="14">
        <v>3.0401999999999998E-2</v>
      </c>
      <c r="N19" s="14">
        <v>1.7149999999999999E-3</v>
      </c>
      <c r="O19" s="14">
        <v>2.2256000000000001E-2</v>
      </c>
      <c r="P19" s="14">
        <f>SUM(K19:O19)</f>
        <v>2.2449129999999999</v>
      </c>
      <c r="Q19" s="14">
        <v>0.72398310566569013</v>
      </c>
    </row>
    <row r="20" spans="1:17" ht="21">
      <c r="A20" s="7" t="s">
        <v>0</v>
      </c>
      <c r="B20" s="7">
        <v>6</v>
      </c>
      <c r="C20" s="7">
        <v>2</v>
      </c>
      <c r="D20" s="14">
        <v>44.589700000000001</v>
      </c>
      <c r="E20" s="14">
        <v>2.6394700000000002</v>
      </c>
      <c r="F20" s="14">
        <v>9.8081300000000002</v>
      </c>
      <c r="G20" s="14">
        <v>11.3811</v>
      </c>
      <c r="H20" s="14">
        <v>14.629</v>
      </c>
      <c r="I20" s="14">
        <v>11.3249</v>
      </c>
      <c r="J20" s="14">
        <v>0.220468</v>
      </c>
      <c r="K20" s="14">
        <v>2.1611799999999999</v>
      </c>
      <c r="L20" s="14">
        <v>0.43401200000000001</v>
      </c>
      <c r="M20" s="14">
        <v>3.4395000000000002E-2</v>
      </c>
      <c r="N20" s="14">
        <v>1.2555999999999999E-2</v>
      </c>
      <c r="O20" s="14">
        <v>2.0403999999999999E-2</v>
      </c>
      <c r="P20" s="14">
        <f>SUM(K20:O20)</f>
        <v>2.662547</v>
      </c>
      <c r="Q20" s="14">
        <v>0.69528420773363409</v>
      </c>
    </row>
    <row r="21" spans="1:17" ht="21">
      <c r="A21" s="7" t="s">
        <v>0</v>
      </c>
      <c r="B21" s="7">
        <v>6</v>
      </c>
      <c r="C21" s="7">
        <v>3</v>
      </c>
      <c r="D21" s="14">
        <v>47.907800000000002</v>
      </c>
      <c r="E21" s="14">
        <v>1.71136</v>
      </c>
      <c r="F21" s="14">
        <v>7.1938700000000004</v>
      </c>
      <c r="G21" s="14">
        <v>11.0192</v>
      </c>
      <c r="H21" s="14">
        <v>15.831799999999999</v>
      </c>
      <c r="I21" s="14">
        <v>11.0844</v>
      </c>
      <c r="J21" s="14">
        <v>0.30675799999999998</v>
      </c>
      <c r="K21" s="14">
        <v>1.8024100000000001</v>
      </c>
      <c r="L21" s="14">
        <v>0.30560100000000001</v>
      </c>
      <c r="M21" s="14">
        <v>4.0437000000000001E-2</v>
      </c>
      <c r="N21" s="14">
        <v>1.3119E-2</v>
      </c>
      <c r="O21" s="14">
        <v>2.273E-2</v>
      </c>
      <c r="P21" s="14">
        <f>SUM(K21:O21)</f>
        <v>2.1842970000000004</v>
      </c>
      <c r="Q21" s="14">
        <v>0.71902848378059758</v>
      </c>
    </row>
    <row r="22" spans="1:17" ht="21">
      <c r="A22" s="7" t="s">
        <v>0</v>
      </c>
      <c r="B22" s="7">
        <v>6</v>
      </c>
      <c r="C22" s="7">
        <v>4</v>
      </c>
      <c r="D22" s="14">
        <v>44.304099999999998</v>
      </c>
      <c r="E22" s="14">
        <v>2.24336</v>
      </c>
      <c r="F22" s="14">
        <v>10.3878</v>
      </c>
      <c r="G22" s="14">
        <v>11.4407</v>
      </c>
      <c r="H22" s="14">
        <v>14.9336</v>
      </c>
      <c r="I22" s="14">
        <v>10.868499999999999</v>
      </c>
      <c r="J22" s="14">
        <v>0.291688</v>
      </c>
      <c r="K22" s="14">
        <v>2.4781599999999999</v>
      </c>
      <c r="L22" s="14">
        <v>0.299682</v>
      </c>
      <c r="M22" s="14">
        <v>1.1988E-2</v>
      </c>
      <c r="N22" s="14">
        <v>7.2581999999999994E-2</v>
      </c>
      <c r="O22" s="14">
        <v>-2.401E-2</v>
      </c>
      <c r="P22" s="14">
        <f>SUM(K22:O22)</f>
        <v>2.8384019999999999</v>
      </c>
      <c r="Q22" s="14">
        <v>0.69957626010305773</v>
      </c>
    </row>
    <row r="23" spans="1:17" ht="21">
      <c r="A23" s="7" t="s">
        <v>0</v>
      </c>
      <c r="B23" s="7">
        <v>8</v>
      </c>
      <c r="C23" s="7">
        <v>11</v>
      </c>
      <c r="D23" s="14">
        <v>46.228700000000003</v>
      </c>
      <c r="E23" s="14">
        <v>2.06935</v>
      </c>
      <c r="F23" s="14">
        <v>7.9221599999999999</v>
      </c>
      <c r="G23" s="14">
        <v>11.6136</v>
      </c>
      <c r="H23" s="14">
        <v>15.1777</v>
      </c>
      <c r="I23" s="14">
        <v>11.386799999999999</v>
      </c>
      <c r="J23" s="14">
        <v>0.26967799999999997</v>
      </c>
      <c r="K23" s="14">
        <v>1.9782999999999999</v>
      </c>
      <c r="L23" s="14">
        <v>0.34339999999999998</v>
      </c>
      <c r="M23" s="14">
        <v>9.9170000000000005E-3</v>
      </c>
      <c r="N23" s="14">
        <v>4.1868000000000002E-2</v>
      </c>
      <c r="O23" s="14">
        <v>2.511E-2</v>
      </c>
      <c r="P23" s="14">
        <f>SUM(K23:O23)</f>
        <v>2.3985950000000003</v>
      </c>
      <c r="Q23" s="14">
        <v>0.69872265831432134</v>
      </c>
    </row>
    <row r="24" spans="1:17" ht="21">
      <c r="A24" s="7" t="s">
        <v>0</v>
      </c>
      <c r="B24" s="7">
        <v>8</v>
      </c>
      <c r="C24" s="7">
        <v>12</v>
      </c>
      <c r="D24" s="14">
        <v>44.950899999999997</v>
      </c>
      <c r="E24" s="14">
        <v>2.08534</v>
      </c>
      <c r="F24" s="14">
        <v>9.0603800000000003</v>
      </c>
      <c r="G24" s="14">
        <v>12.332800000000001</v>
      </c>
      <c r="H24" s="14">
        <v>14.708299999999999</v>
      </c>
      <c r="I24" s="14">
        <v>11.2476</v>
      </c>
      <c r="J24" s="14">
        <v>0.24508099999999999</v>
      </c>
      <c r="K24" s="14">
        <v>2.2180300000000002</v>
      </c>
      <c r="L24" s="14">
        <v>0.32849299999999998</v>
      </c>
      <c r="M24" s="14">
        <v>2.5950999999999998E-2</v>
      </c>
      <c r="N24" s="14">
        <v>-2.3000000000000001E-4</v>
      </c>
      <c r="O24" s="14">
        <v>-1.155E-2</v>
      </c>
      <c r="P24" s="14">
        <f>SUM(K24:O24)</f>
        <v>2.5606939999999998</v>
      </c>
      <c r="Q24" s="14">
        <v>0.68043709505850491</v>
      </c>
    </row>
    <row r="25" spans="1:17" ht="21">
      <c r="A25" s="7" t="s">
        <v>0</v>
      </c>
      <c r="B25" s="7">
        <v>8</v>
      </c>
      <c r="C25" s="7">
        <v>13</v>
      </c>
      <c r="D25" s="14">
        <v>44.189100000000003</v>
      </c>
      <c r="E25" s="14">
        <v>1.9165099999999999</v>
      </c>
      <c r="F25" s="14">
        <v>10.4773</v>
      </c>
      <c r="G25" s="14">
        <v>11.2478</v>
      </c>
      <c r="H25" s="14">
        <v>15.020200000000001</v>
      </c>
      <c r="I25" s="14">
        <v>10.9824</v>
      </c>
      <c r="J25" s="14">
        <v>0.21391499999999999</v>
      </c>
      <c r="K25" s="14">
        <v>2.49024</v>
      </c>
      <c r="L25" s="14">
        <v>0.291883</v>
      </c>
      <c r="M25" s="14">
        <v>9.7359999999999999E-3</v>
      </c>
      <c r="N25" s="14">
        <v>5.6161000000000003E-2</v>
      </c>
      <c r="O25" s="14">
        <v>4.5380000000000004E-3</v>
      </c>
      <c r="P25" s="14">
        <f>SUM(K25:O25)</f>
        <v>2.8525580000000001</v>
      </c>
      <c r="Q25" s="14">
        <v>0.7046769085817477</v>
      </c>
    </row>
    <row r="26" spans="1:17" ht="21">
      <c r="A26" s="7" t="s">
        <v>0</v>
      </c>
      <c r="B26" s="7">
        <v>8</v>
      </c>
      <c r="C26" s="7">
        <v>14</v>
      </c>
      <c r="D26" s="14">
        <v>42.920900000000003</v>
      </c>
      <c r="E26" s="14">
        <v>3.0459100000000001</v>
      </c>
      <c r="F26" s="14">
        <v>10.7668</v>
      </c>
      <c r="G26" s="14">
        <v>11.3696</v>
      </c>
      <c r="H26" s="14">
        <v>14.601699999999999</v>
      </c>
      <c r="I26" s="14">
        <v>10.6555</v>
      </c>
      <c r="J26" s="14">
        <v>0.27302599999999999</v>
      </c>
      <c r="K26" s="14">
        <v>2.7438099999999999</v>
      </c>
      <c r="L26" s="14">
        <v>0.29270400000000002</v>
      </c>
      <c r="M26" s="14">
        <v>5.5339999999999999E-3</v>
      </c>
      <c r="N26" s="14">
        <v>6.0830000000000002E-2</v>
      </c>
      <c r="O26" s="14">
        <v>-1.6160000000000001E-2</v>
      </c>
      <c r="P26" s="14">
        <f>SUM(K26:O26)</f>
        <v>3.0867179999999999</v>
      </c>
      <c r="Q26" s="14">
        <v>0.69528420773363409</v>
      </c>
    </row>
    <row r="27" spans="1:17" ht="21">
      <c r="A27" s="7" t="s">
        <v>0</v>
      </c>
      <c r="B27" s="7">
        <v>8</v>
      </c>
      <c r="C27" s="7">
        <v>1</v>
      </c>
      <c r="D27" s="14">
        <v>46.654200000000003</v>
      </c>
      <c r="E27" s="14">
        <v>2.1084499999999999</v>
      </c>
      <c r="F27" s="14">
        <v>7.7063699999999997</v>
      </c>
      <c r="G27" s="14">
        <v>11.310600000000001</v>
      </c>
      <c r="H27" s="14">
        <v>15.398300000000001</v>
      </c>
      <c r="I27" s="14">
        <v>11.224299999999999</v>
      </c>
      <c r="J27" s="14">
        <v>0.20649799999999999</v>
      </c>
      <c r="K27" s="14">
        <v>1.8931100000000001</v>
      </c>
      <c r="L27" s="14">
        <v>0.37454599999999999</v>
      </c>
      <c r="M27" s="14">
        <v>-3.3700000000000002E-3</v>
      </c>
      <c r="N27" s="14">
        <v>8.2000000000000001E-5</v>
      </c>
      <c r="O27" s="14">
        <v>3.2550000000000001E-3</v>
      </c>
      <c r="P27" s="14">
        <f>SUM(K27:O27)</f>
        <v>2.2676229999999999</v>
      </c>
      <c r="Q27" s="14">
        <v>0.71012407840316494</v>
      </c>
    </row>
    <row r="28" spans="1:17" ht="21">
      <c r="A28" s="7" t="s">
        <v>0</v>
      </c>
      <c r="B28" s="7">
        <v>8</v>
      </c>
      <c r="C28" s="7">
        <v>2</v>
      </c>
      <c r="D28" s="14">
        <v>45.381700000000002</v>
      </c>
      <c r="E28" s="14">
        <v>1.9398200000000001</v>
      </c>
      <c r="F28" s="14">
        <v>8.8529199999999992</v>
      </c>
      <c r="G28" s="14">
        <v>11.6807</v>
      </c>
      <c r="H28" s="14">
        <v>14.915100000000001</v>
      </c>
      <c r="I28" s="14">
        <v>11.222099999999999</v>
      </c>
      <c r="J28" s="14">
        <v>0.25861200000000001</v>
      </c>
      <c r="K28" s="14">
        <v>2.16309</v>
      </c>
      <c r="L28" s="14">
        <v>0.36380699999999999</v>
      </c>
      <c r="M28" s="14">
        <v>3.5161999999999999E-2</v>
      </c>
      <c r="N28" s="14">
        <v>-2.0000000000000002E-5</v>
      </c>
      <c r="O28" s="14">
        <v>9.7169999999999999E-3</v>
      </c>
      <c r="P28" s="14">
        <f>SUM(K28:O28)</f>
        <v>2.5717560000000002</v>
      </c>
      <c r="Q28" s="14">
        <v>0.69408887129946217</v>
      </c>
    </row>
    <row r="29" spans="1:17" ht="21">
      <c r="A29" s="7" t="s">
        <v>0</v>
      </c>
      <c r="B29" s="7">
        <v>8</v>
      </c>
      <c r="C29" s="7">
        <v>8</v>
      </c>
      <c r="D29" s="14">
        <v>46.447600000000001</v>
      </c>
      <c r="E29" s="14">
        <v>2.2228300000000001</v>
      </c>
      <c r="F29" s="14">
        <v>7.98827</v>
      </c>
      <c r="G29" s="14">
        <v>11.1212</v>
      </c>
      <c r="H29" s="14">
        <v>15.658300000000001</v>
      </c>
      <c r="I29" s="14">
        <v>11.2158</v>
      </c>
      <c r="J29" s="14">
        <v>0.21641099999999999</v>
      </c>
      <c r="K29" s="14">
        <v>2.1569199999999999</v>
      </c>
      <c r="L29" s="14">
        <v>0.37966299999999997</v>
      </c>
      <c r="M29" s="14">
        <v>7.0330000000000002E-3</v>
      </c>
      <c r="N29" s="14">
        <v>3.3230000000000003E-2</v>
      </c>
      <c r="O29" s="14">
        <v>1.7867999999999998E-2</v>
      </c>
      <c r="P29" s="14">
        <f>SUM(K29:O29)</f>
        <v>2.5947139999999997</v>
      </c>
      <c r="Q29" s="14">
        <v>0.7146056232893756</v>
      </c>
    </row>
    <row r="30" spans="1:17" ht="21">
      <c r="A30" s="7" t="s">
        <v>0</v>
      </c>
      <c r="B30" s="7">
        <v>15</v>
      </c>
      <c r="C30" s="7">
        <v>9</v>
      </c>
      <c r="D30" s="14">
        <v>43.957700000000003</v>
      </c>
      <c r="E30" s="14">
        <v>2.4714399999999999</v>
      </c>
      <c r="F30" s="14">
        <v>9.76023</v>
      </c>
      <c r="G30" s="14">
        <v>11.6037</v>
      </c>
      <c r="H30" s="14">
        <v>14.8948</v>
      </c>
      <c r="I30" s="14">
        <v>10.9391</v>
      </c>
      <c r="J30" s="14">
        <v>0.23441000000000001</v>
      </c>
      <c r="K30" s="14">
        <v>2.3982100000000002</v>
      </c>
      <c r="L30" s="14">
        <v>0.30512600000000001</v>
      </c>
      <c r="M30" s="14">
        <v>7.3229999999999996E-3</v>
      </c>
      <c r="N30" s="14">
        <v>3.5402999999999997E-2</v>
      </c>
      <c r="O30" s="14">
        <v>1.0189999999999999E-3</v>
      </c>
      <c r="P30" s="14">
        <f>SUM(K30:O30)</f>
        <v>2.7470810000000001</v>
      </c>
      <c r="Q30" s="14">
        <v>0.69590841085019195</v>
      </c>
    </row>
    <row r="31" spans="1:17" ht="21">
      <c r="A31" s="7" t="s">
        <v>0</v>
      </c>
      <c r="B31" s="7">
        <v>15</v>
      </c>
      <c r="C31" s="7">
        <v>10</v>
      </c>
      <c r="D31" s="14">
        <v>43.865900000000003</v>
      </c>
      <c r="E31" s="14">
        <v>2.5602299999999998</v>
      </c>
      <c r="F31" s="14">
        <v>9.94435</v>
      </c>
      <c r="G31" s="14">
        <v>11.734999999999999</v>
      </c>
      <c r="H31" s="14">
        <v>14.701700000000001</v>
      </c>
      <c r="I31" s="14">
        <v>10.955399999999999</v>
      </c>
      <c r="J31" s="14">
        <v>0.26053399999999999</v>
      </c>
      <c r="K31" s="14">
        <v>2.4266200000000002</v>
      </c>
      <c r="L31" s="14">
        <v>0.39260699999999998</v>
      </c>
      <c r="M31" s="14">
        <v>1.74E-4</v>
      </c>
      <c r="N31" s="14">
        <v>5.3083999999999999E-2</v>
      </c>
      <c r="O31" s="14">
        <v>-1.515E-2</v>
      </c>
      <c r="P31" s="14">
        <f>SUM(K31:O31)</f>
        <v>2.857335</v>
      </c>
      <c r="Q31" s="14">
        <v>0.69121200809446159</v>
      </c>
    </row>
    <row r="32" spans="1:17" ht="21">
      <c r="A32" s="7" t="s">
        <v>1</v>
      </c>
      <c r="B32" s="7">
        <v>1</v>
      </c>
      <c r="C32" s="7">
        <v>9</v>
      </c>
      <c r="D32" s="14">
        <v>42.7699</v>
      </c>
      <c r="E32" s="14">
        <v>1.9961199999999999</v>
      </c>
      <c r="F32" s="14">
        <v>12.200200000000001</v>
      </c>
      <c r="G32" s="14">
        <v>11.8919</v>
      </c>
      <c r="H32" s="14">
        <v>13.6958</v>
      </c>
      <c r="I32" s="14">
        <v>11.238099999999999</v>
      </c>
      <c r="J32" s="14">
        <v>0.19591500000000001</v>
      </c>
      <c r="K32" s="14">
        <v>2.3741300000000001</v>
      </c>
      <c r="L32" s="14">
        <v>0.488145</v>
      </c>
      <c r="M32" s="14">
        <v>0.232014</v>
      </c>
      <c r="N32" s="14">
        <v>3.0199E-2</v>
      </c>
      <c r="O32" s="14">
        <v>3.6000000000000002E-4</v>
      </c>
      <c r="P32" s="14">
        <f>SUM(K32:O32)</f>
        <v>3.1248480000000001</v>
      </c>
      <c r="Q32" s="14">
        <v>0.67225248252154468</v>
      </c>
    </row>
    <row r="33" spans="1:17" ht="21">
      <c r="A33" s="7" t="s">
        <v>1</v>
      </c>
      <c r="B33" s="7">
        <v>1</v>
      </c>
      <c r="C33" s="7">
        <v>10</v>
      </c>
      <c r="D33" s="14">
        <v>43.156500000000001</v>
      </c>
      <c r="E33" s="14">
        <v>3.2641</v>
      </c>
      <c r="F33" s="14">
        <v>11.0838</v>
      </c>
      <c r="G33" s="14">
        <v>12.167199999999999</v>
      </c>
      <c r="H33" s="14">
        <v>13.6107</v>
      </c>
      <c r="I33" s="14">
        <v>11.091799999999999</v>
      </c>
      <c r="J33" s="14">
        <v>0.19290499999999999</v>
      </c>
      <c r="K33" s="14">
        <v>2.3730699999999998</v>
      </c>
      <c r="L33" s="14">
        <v>0.53783400000000003</v>
      </c>
      <c r="M33" s="14">
        <v>2.9819999999999999E-2</v>
      </c>
      <c r="N33" s="14">
        <v>5.7860000000000003E-3</v>
      </c>
      <c r="O33" s="14">
        <v>-1.1220000000000001E-2</v>
      </c>
      <c r="P33" s="14">
        <f>SUM(K33:O33)</f>
        <v>2.9352900000000002</v>
      </c>
      <c r="Q33" s="14">
        <v>0.66878527203988825</v>
      </c>
    </row>
    <row r="34" spans="1:17" ht="21">
      <c r="A34" s="7" t="s">
        <v>1</v>
      </c>
      <c r="B34" s="7">
        <v>1</v>
      </c>
      <c r="C34" s="7">
        <v>11</v>
      </c>
      <c r="D34" s="14">
        <v>48.0593</v>
      </c>
      <c r="E34" s="14">
        <v>1.72679</v>
      </c>
      <c r="F34" s="14">
        <v>7.40259</v>
      </c>
      <c r="G34" s="14">
        <v>10.798400000000001</v>
      </c>
      <c r="H34" s="14">
        <v>15.9436</v>
      </c>
      <c r="I34" s="14">
        <v>11.2194</v>
      </c>
      <c r="J34" s="14">
        <v>0.23133100000000001</v>
      </c>
      <c r="K34" s="14">
        <v>1.7302</v>
      </c>
      <c r="L34" s="14">
        <v>0.33926600000000001</v>
      </c>
      <c r="M34" s="14">
        <v>3.3444000000000002E-2</v>
      </c>
      <c r="N34" s="14">
        <v>-8.5999999999999998E-4</v>
      </c>
      <c r="O34" s="14">
        <v>6.5030000000000001E-3</v>
      </c>
      <c r="P34" s="14">
        <f>SUM(K34:O34)</f>
        <v>2.1085529999999997</v>
      </c>
      <c r="Q34" s="14">
        <v>0.72398310566569013</v>
      </c>
    </row>
    <row r="35" spans="1:17" ht="21">
      <c r="A35" s="7" t="s">
        <v>1</v>
      </c>
      <c r="B35" s="7">
        <v>1</v>
      </c>
      <c r="C35" s="7">
        <v>12</v>
      </c>
      <c r="D35" s="14">
        <v>45.802500000000002</v>
      </c>
      <c r="E35" s="14">
        <v>2.1963300000000001</v>
      </c>
      <c r="F35" s="14">
        <v>9.0720899999999993</v>
      </c>
      <c r="G35" s="14">
        <v>11.958399999999999</v>
      </c>
      <c r="H35" s="14">
        <v>14.626899999999999</v>
      </c>
      <c r="I35" s="14">
        <v>11.1615</v>
      </c>
      <c r="J35" s="14">
        <v>0.21354500000000001</v>
      </c>
      <c r="K35" s="14">
        <v>2.0715400000000002</v>
      </c>
      <c r="L35" s="14">
        <v>0.42789500000000003</v>
      </c>
      <c r="M35" s="14">
        <v>3.2922E-2</v>
      </c>
      <c r="N35" s="14">
        <v>6.2059999999999997E-3</v>
      </c>
      <c r="O35" s="14">
        <v>3.9639000000000001E-2</v>
      </c>
      <c r="P35" s="14">
        <f>SUM(K35:O35)</f>
        <v>2.5782020000000005</v>
      </c>
      <c r="Q35" s="14">
        <v>0.68430947593806313</v>
      </c>
    </row>
    <row r="36" spans="1:17" ht="21">
      <c r="A36" s="7" t="s">
        <v>1</v>
      </c>
      <c r="B36" s="7">
        <v>1</v>
      </c>
      <c r="C36" s="7">
        <v>13</v>
      </c>
      <c r="D36" s="14">
        <v>47.417099999999998</v>
      </c>
      <c r="E36" s="14">
        <v>1.76677</v>
      </c>
      <c r="F36" s="14">
        <v>7.6807800000000004</v>
      </c>
      <c r="G36" s="14">
        <v>11.2044</v>
      </c>
      <c r="H36" s="14">
        <v>15.735200000000001</v>
      </c>
      <c r="I36" s="14">
        <v>11.2591</v>
      </c>
      <c r="J36" s="14">
        <v>0.229129</v>
      </c>
      <c r="K36" s="14">
        <v>1.86677</v>
      </c>
      <c r="L36" s="14">
        <v>0.33623500000000001</v>
      </c>
      <c r="M36" s="14">
        <v>1.9689000000000002E-2</v>
      </c>
      <c r="N36" s="14">
        <v>5.3350000000000003E-3</v>
      </c>
      <c r="O36" s="14">
        <v>1.4833000000000001E-2</v>
      </c>
      <c r="P36" s="14">
        <f>SUM(K36:O36)</f>
        <v>2.2428620000000001</v>
      </c>
      <c r="Q36" s="14">
        <v>0.7140793857926544</v>
      </c>
    </row>
    <row r="37" spans="1:17" ht="21">
      <c r="A37" s="7" t="s">
        <v>1</v>
      </c>
      <c r="B37" s="7">
        <v>1</v>
      </c>
      <c r="C37" s="7">
        <v>14</v>
      </c>
      <c r="D37" s="14">
        <v>41.482300000000002</v>
      </c>
      <c r="E37" s="14">
        <v>2.2599300000000002</v>
      </c>
      <c r="F37" s="14">
        <v>12.652200000000001</v>
      </c>
      <c r="G37" s="14">
        <v>13.6508</v>
      </c>
      <c r="H37" s="14">
        <v>12.710900000000001</v>
      </c>
      <c r="I37" s="14">
        <v>11.535600000000001</v>
      </c>
      <c r="J37" s="14">
        <v>0.17771899999999999</v>
      </c>
      <c r="K37" s="14">
        <v>2.4574500000000001</v>
      </c>
      <c r="L37" s="14">
        <v>0.47523300000000002</v>
      </c>
      <c r="M37" s="14">
        <v>1.8990000000000001E-3</v>
      </c>
      <c r="N37" s="14">
        <v>2.4341999999999999E-2</v>
      </c>
      <c r="O37" s="14">
        <v>1.5647000000000001E-2</v>
      </c>
      <c r="P37" s="14">
        <f>SUM(K37:O37)</f>
        <v>2.9745709999999996</v>
      </c>
      <c r="Q37" s="14">
        <v>0.62458731180733462</v>
      </c>
    </row>
    <row r="38" spans="1:17" ht="21">
      <c r="A38" s="7" t="s">
        <v>1</v>
      </c>
      <c r="B38" s="7">
        <v>1</v>
      </c>
      <c r="C38" s="7">
        <v>15</v>
      </c>
      <c r="D38" s="14">
        <v>46.431899999999999</v>
      </c>
      <c r="E38" s="14">
        <v>1.8852899999999999</v>
      </c>
      <c r="F38" s="14">
        <v>8.4868900000000007</v>
      </c>
      <c r="G38" s="14">
        <v>11.5373</v>
      </c>
      <c r="H38" s="14">
        <v>15.2203</v>
      </c>
      <c r="I38" s="14">
        <v>11.1549</v>
      </c>
      <c r="J38" s="14">
        <v>0.21995799999999999</v>
      </c>
      <c r="K38" s="14">
        <v>1.90445</v>
      </c>
      <c r="L38" s="14">
        <v>0.36271700000000001</v>
      </c>
      <c r="M38" s="14">
        <v>3.4328999999999998E-2</v>
      </c>
      <c r="N38" s="14">
        <v>1.9203999999999999E-2</v>
      </c>
      <c r="O38" s="14">
        <v>-1.0829999999999999E-2</v>
      </c>
      <c r="P38" s="14">
        <f>SUM(K38:O38)</f>
        <v>2.3098700000000005</v>
      </c>
      <c r="Q38" s="14">
        <v>0.70192499405071995</v>
      </c>
    </row>
    <row r="39" spans="1:17" ht="21">
      <c r="A39" s="7" t="s">
        <v>1</v>
      </c>
      <c r="B39" s="7">
        <v>1</v>
      </c>
      <c r="C39" s="7">
        <v>1</v>
      </c>
      <c r="D39" s="14">
        <v>44.122599999999998</v>
      </c>
      <c r="E39" s="14">
        <v>1.91614</v>
      </c>
      <c r="F39" s="14">
        <v>10.787800000000001</v>
      </c>
      <c r="G39" s="14">
        <v>11.7524</v>
      </c>
      <c r="H39" s="14">
        <v>14.454499999999999</v>
      </c>
      <c r="I39" s="14">
        <v>11.2058</v>
      </c>
      <c r="J39" s="14">
        <v>0.181251</v>
      </c>
      <c r="K39" s="14">
        <v>2.26458</v>
      </c>
      <c r="L39" s="14">
        <v>0.441938</v>
      </c>
      <c r="M39" s="14">
        <v>0.106165</v>
      </c>
      <c r="N39" s="14">
        <v>3.4221000000000001E-2</v>
      </c>
      <c r="O39" s="14">
        <v>2.4968000000000001E-2</v>
      </c>
      <c r="P39" s="14">
        <f>SUM(K39:O39)</f>
        <v>2.8718719999999998</v>
      </c>
      <c r="Q39" s="14">
        <v>0.6849601844368185</v>
      </c>
    </row>
    <row r="40" spans="1:17" ht="21">
      <c r="A40" s="7" t="s">
        <v>1</v>
      </c>
      <c r="B40" s="7">
        <v>1</v>
      </c>
      <c r="C40" s="7">
        <v>2</v>
      </c>
      <c r="D40" s="14">
        <v>45.622799999999998</v>
      </c>
      <c r="E40" s="14">
        <v>1.5601400000000001</v>
      </c>
      <c r="F40" s="14">
        <v>9.5319500000000001</v>
      </c>
      <c r="G40" s="14">
        <v>11.6418</v>
      </c>
      <c r="H40" s="14">
        <v>14.902799999999999</v>
      </c>
      <c r="I40" s="14">
        <v>11.167899999999999</v>
      </c>
      <c r="J40" s="14">
        <v>0.22941700000000001</v>
      </c>
      <c r="K40" s="14">
        <v>2.0342799999999999</v>
      </c>
      <c r="L40" s="14">
        <v>0.389316</v>
      </c>
      <c r="M40" s="14">
        <v>3.9905000000000003E-2</v>
      </c>
      <c r="N40" s="14">
        <v>3.8299E-2</v>
      </c>
      <c r="O40" s="14">
        <v>5.8259999999999996E-3</v>
      </c>
      <c r="P40" s="14">
        <f>SUM(K40:O40)</f>
        <v>2.5076259999999997</v>
      </c>
      <c r="Q40" s="14">
        <v>0.69590841085019195</v>
      </c>
    </row>
    <row r="41" spans="1:17" ht="21">
      <c r="A41" s="7" t="s">
        <v>1</v>
      </c>
      <c r="B41" s="7">
        <v>1</v>
      </c>
      <c r="C41" s="7">
        <v>3</v>
      </c>
      <c r="D41" s="14">
        <v>48.384399999999999</v>
      </c>
      <c r="E41" s="14">
        <v>1.67296</v>
      </c>
      <c r="F41" s="14">
        <v>7.2594000000000003</v>
      </c>
      <c r="G41" s="14">
        <v>10.564399999999999</v>
      </c>
      <c r="H41" s="14">
        <v>16.119599999999998</v>
      </c>
      <c r="I41" s="14">
        <v>11.2997</v>
      </c>
      <c r="J41" s="14">
        <v>0.20624000000000001</v>
      </c>
      <c r="K41" s="14">
        <v>1.6628700000000001</v>
      </c>
      <c r="L41" s="14">
        <v>0.35431800000000002</v>
      </c>
      <c r="M41" s="14">
        <v>5.6552999999999999E-2</v>
      </c>
      <c r="N41" s="14">
        <v>-8.43E-3</v>
      </c>
      <c r="O41" s="14">
        <v>9.0189999999999992E-3</v>
      </c>
      <c r="P41" s="14">
        <f>SUM(K41:O41)</f>
        <v>2.0743299999999998</v>
      </c>
      <c r="Q41" s="14">
        <v>0.73017256625988525</v>
      </c>
    </row>
    <row r="42" spans="1:17" ht="21">
      <c r="A42" s="7" t="s">
        <v>1</v>
      </c>
      <c r="B42" s="8">
        <v>2</v>
      </c>
      <c r="C42" s="7">
        <v>14</v>
      </c>
      <c r="D42" s="14">
        <v>45.454300000000003</v>
      </c>
      <c r="E42" s="14">
        <v>2.1531400000000001</v>
      </c>
      <c r="F42" s="14">
        <v>9.0310199999999998</v>
      </c>
      <c r="G42" s="14">
        <v>11.905900000000001</v>
      </c>
      <c r="H42" s="14">
        <v>14.7721</v>
      </c>
      <c r="I42" s="14">
        <v>11.067399999999999</v>
      </c>
      <c r="J42" s="14">
        <v>0.24934300000000001</v>
      </c>
      <c r="K42" s="14">
        <v>2.0391300000000001</v>
      </c>
      <c r="L42" s="14">
        <v>0.44599699999999998</v>
      </c>
      <c r="M42" s="14">
        <v>-1.2600000000000001E-3</v>
      </c>
      <c r="N42" s="14">
        <v>1.7644E-2</v>
      </c>
      <c r="O42" s="14">
        <v>1.8539E-2</v>
      </c>
      <c r="P42" s="14">
        <f>SUM(K42:O42)</f>
        <v>2.5200500000000008</v>
      </c>
      <c r="Q42" s="14">
        <v>0.68863126571387245</v>
      </c>
    </row>
    <row r="43" spans="1:17" ht="21">
      <c r="A43" s="7" t="s">
        <v>1</v>
      </c>
      <c r="B43" s="8">
        <v>2</v>
      </c>
      <c r="C43" s="7">
        <v>16</v>
      </c>
      <c r="D43" s="14">
        <v>48.287799999999997</v>
      </c>
      <c r="E43" s="14">
        <v>1.33077</v>
      </c>
      <c r="F43" s="14">
        <v>7.30403</v>
      </c>
      <c r="G43" s="14">
        <v>8.9321800000000007</v>
      </c>
      <c r="H43" s="14">
        <v>17.556100000000001</v>
      </c>
      <c r="I43" s="14">
        <v>11.1225</v>
      </c>
      <c r="J43" s="14">
        <v>0.22998499999999999</v>
      </c>
      <c r="K43" s="14">
        <v>1.8539300000000001</v>
      </c>
      <c r="L43" s="14">
        <v>0.29284700000000002</v>
      </c>
      <c r="M43" s="14">
        <v>1.0572E-2</v>
      </c>
      <c r="N43" s="14">
        <v>1.1372999999999999E-2</v>
      </c>
      <c r="O43" s="14">
        <v>2.1437000000000001E-2</v>
      </c>
      <c r="P43" s="14">
        <f>SUM(K43:O43)</f>
        <v>2.190159</v>
      </c>
      <c r="Q43" s="14">
        <v>0.77793668777899527</v>
      </c>
    </row>
    <row r="44" spans="1:17" ht="21">
      <c r="A44" s="7" t="s">
        <v>1</v>
      </c>
      <c r="B44" s="8">
        <v>2</v>
      </c>
      <c r="C44" s="7">
        <v>17</v>
      </c>
      <c r="D44" s="14">
        <v>42.861699999999999</v>
      </c>
      <c r="E44" s="14">
        <v>1.9302600000000001</v>
      </c>
      <c r="F44" s="14">
        <v>11.41</v>
      </c>
      <c r="G44" s="14">
        <v>11.840199999999999</v>
      </c>
      <c r="H44" s="14">
        <v>14.330500000000001</v>
      </c>
      <c r="I44" s="14">
        <v>11.399800000000001</v>
      </c>
      <c r="J44" s="14">
        <v>0.187223</v>
      </c>
      <c r="K44" s="14">
        <v>2.28722</v>
      </c>
      <c r="L44" s="14">
        <v>0.44681300000000002</v>
      </c>
      <c r="M44" s="14">
        <v>1.8232999999999999E-2</v>
      </c>
      <c r="N44" s="14">
        <v>-2.4000000000000001E-4</v>
      </c>
      <c r="O44" s="14">
        <v>-4.3E-3</v>
      </c>
      <c r="P44" s="14">
        <f>SUM(K44:O44)</f>
        <v>2.7477260000000001</v>
      </c>
      <c r="Q44" s="14">
        <v>0.68345448251990304</v>
      </c>
    </row>
    <row r="45" spans="1:17" ht="21">
      <c r="A45" s="7" t="s">
        <v>1</v>
      </c>
      <c r="B45" s="7">
        <v>2</v>
      </c>
      <c r="C45" s="7">
        <v>4</v>
      </c>
      <c r="D45" s="14">
        <v>46.6614</v>
      </c>
      <c r="E45" s="14">
        <v>1.30823</v>
      </c>
      <c r="F45" s="14">
        <v>8.9285999999999994</v>
      </c>
      <c r="G45" s="14">
        <v>8.6516800000000007</v>
      </c>
      <c r="H45" s="14">
        <v>17.3751</v>
      </c>
      <c r="I45" s="14">
        <v>11.2545</v>
      </c>
      <c r="J45" s="14">
        <v>0.171926</v>
      </c>
      <c r="K45" s="14">
        <v>2.4323700000000001</v>
      </c>
      <c r="L45" s="14">
        <v>0.34274900000000003</v>
      </c>
      <c r="M45" s="14">
        <v>9.2949999999999994E-3</v>
      </c>
      <c r="N45" s="14">
        <v>-1.2999999999999999E-4</v>
      </c>
      <c r="O45" s="14">
        <v>2.4407000000000002E-2</v>
      </c>
      <c r="P45" s="14">
        <f>SUM(K45:O45)</f>
        <v>2.808691</v>
      </c>
      <c r="Q45" s="14">
        <v>0.7828310044489003</v>
      </c>
    </row>
    <row r="46" spans="1:17" ht="21">
      <c r="A46" s="7" t="s">
        <v>1</v>
      </c>
      <c r="B46" s="7">
        <v>2</v>
      </c>
      <c r="C46" s="7">
        <v>5</v>
      </c>
      <c r="D46" s="14">
        <v>45.659799999999997</v>
      </c>
      <c r="E46" s="14">
        <v>1.7409399999999999</v>
      </c>
      <c r="F46" s="14">
        <v>9.4120500000000007</v>
      </c>
      <c r="G46" s="14">
        <v>9.30105</v>
      </c>
      <c r="H46" s="14">
        <v>16.749400000000001</v>
      </c>
      <c r="I46" s="14">
        <v>11.333299999999999</v>
      </c>
      <c r="J46" s="14">
        <v>0.14211099999999999</v>
      </c>
      <c r="K46" s="14">
        <v>2.21774</v>
      </c>
      <c r="L46" s="14">
        <v>0.41903000000000001</v>
      </c>
      <c r="M46" s="14">
        <v>3.3646000000000002E-2</v>
      </c>
      <c r="N46" s="14">
        <v>-4.3400000000000001E-3</v>
      </c>
      <c r="O46" s="14">
        <v>3.3558999999999999E-2</v>
      </c>
      <c r="P46" s="14">
        <f>SUM(K46:O46)</f>
        <v>2.6996350000000002</v>
      </c>
      <c r="Q46" s="14">
        <v>0.761864218318137</v>
      </c>
    </row>
    <row r="47" spans="1:17" ht="21">
      <c r="A47" s="7" t="s">
        <v>1</v>
      </c>
      <c r="B47" s="8">
        <v>2</v>
      </c>
      <c r="C47" s="7">
        <v>7</v>
      </c>
      <c r="D47" s="14">
        <v>48.627899999999997</v>
      </c>
      <c r="E47" s="14">
        <v>1.5180899999999999</v>
      </c>
      <c r="F47" s="14">
        <v>6.5410300000000001</v>
      </c>
      <c r="G47" s="14">
        <v>10.795500000000001</v>
      </c>
      <c r="H47" s="14">
        <v>16.321000000000002</v>
      </c>
      <c r="I47" s="14">
        <v>11.0989</v>
      </c>
      <c r="J47" s="14">
        <v>0.31511400000000001</v>
      </c>
      <c r="K47" s="14">
        <v>1.51196</v>
      </c>
      <c r="L47" s="14">
        <v>0.40279900000000002</v>
      </c>
      <c r="M47" s="14">
        <v>1.0382000000000001E-2</v>
      </c>
      <c r="N47" s="14">
        <v>-3.3600000000000001E-3</v>
      </c>
      <c r="O47" s="14">
        <v>1.6364E-2</v>
      </c>
      <c r="P47" s="14">
        <f>SUM(K47:O47)</f>
        <v>1.938145</v>
      </c>
      <c r="Q47" s="14">
        <v>0.72892039013938881</v>
      </c>
    </row>
    <row r="48" spans="1:17" ht="21">
      <c r="A48" s="7" t="s">
        <v>1</v>
      </c>
      <c r="B48" s="8">
        <v>2</v>
      </c>
      <c r="C48" s="7">
        <v>8</v>
      </c>
      <c r="D48" s="14">
        <v>42.801499999999997</v>
      </c>
      <c r="E48" s="14">
        <v>1.7660499999999999</v>
      </c>
      <c r="F48" s="14">
        <v>12.208600000000001</v>
      </c>
      <c r="G48" s="14">
        <v>11.8338</v>
      </c>
      <c r="H48" s="14">
        <v>14.1356</v>
      </c>
      <c r="I48" s="14">
        <v>11.4138</v>
      </c>
      <c r="J48" s="14">
        <v>0.187412</v>
      </c>
      <c r="K48" s="14">
        <v>2.40943</v>
      </c>
      <c r="L48" s="14">
        <v>0.42302400000000001</v>
      </c>
      <c r="M48" s="14">
        <v>3.5381999999999997E-2</v>
      </c>
      <c r="N48" s="14">
        <v>1.6344000000000001E-2</v>
      </c>
      <c r="O48" s="14">
        <v>7.0910000000000001E-3</v>
      </c>
      <c r="P48" s="14">
        <f>SUM(K48:O48)</f>
        <v>2.8912709999999997</v>
      </c>
      <c r="Q48" s="14">
        <v>0.68039948384321736</v>
      </c>
    </row>
    <row r="49" spans="1:17" ht="21">
      <c r="A49" s="7" t="s">
        <v>1</v>
      </c>
      <c r="B49" s="7">
        <v>3</v>
      </c>
      <c r="C49" s="7">
        <v>14</v>
      </c>
      <c r="D49" s="14">
        <v>44.929699999999997</v>
      </c>
      <c r="E49" s="14">
        <v>0.49753700000000001</v>
      </c>
      <c r="F49" s="14">
        <v>11.5456</v>
      </c>
      <c r="G49" s="14">
        <v>8.7252500000000008</v>
      </c>
      <c r="H49" s="14">
        <v>17.372199999999999</v>
      </c>
      <c r="I49" s="14">
        <v>10.9259</v>
      </c>
      <c r="J49" s="14">
        <v>0.177929</v>
      </c>
      <c r="K49" s="14">
        <v>2.5185599999999999</v>
      </c>
      <c r="L49" s="14">
        <v>0.34154499999999999</v>
      </c>
      <c r="M49" s="14">
        <v>2.1059999999999998E-3</v>
      </c>
      <c r="N49" s="14">
        <v>0.11148</v>
      </c>
      <c r="O49" s="14">
        <v>2.7203000000000001E-2</v>
      </c>
      <c r="P49" s="14">
        <f>SUM(K49:O49)</f>
        <v>3.0008939999999997</v>
      </c>
      <c r="Q49" s="14">
        <v>0.7808591625883633</v>
      </c>
    </row>
    <row r="50" spans="1:17" ht="21">
      <c r="A50" s="7" t="s">
        <v>1</v>
      </c>
      <c r="B50" s="7">
        <v>3</v>
      </c>
      <c r="C50" s="7">
        <v>15</v>
      </c>
      <c r="D50" s="14">
        <v>47.476399999999998</v>
      </c>
      <c r="E50" s="14">
        <v>1.3237300000000001</v>
      </c>
      <c r="F50" s="14">
        <v>8.02013</v>
      </c>
      <c r="G50" s="14">
        <v>8.5392499999999991</v>
      </c>
      <c r="H50" s="14">
        <v>17.926600000000001</v>
      </c>
      <c r="I50" s="14">
        <v>11.154400000000001</v>
      </c>
      <c r="J50" s="14">
        <v>0.18729100000000001</v>
      </c>
      <c r="K50" s="14">
        <v>2.2682199999999999</v>
      </c>
      <c r="L50" s="14">
        <v>0.31742199999999998</v>
      </c>
      <c r="M50" s="14">
        <v>-9.7599999999999996E-3</v>
      </c>
      <c r="N50" s="14">
        <v>1.2340000000000001E-3</v>
      </c>
      <c r="O50" s="14">
        <v>3.8027999999999999E-2</v>
      </c>
      <c r="P50" s="14">
        <f>SUM(K50:O50)</f>
        <v>2.6151440000000004</v>
      </c>
      <c r="Q50" s="14">
        <v>0.78955872144098982</v>
      </c>
    </row>
    <row r="51" spans="1:17" ht="21">
      <c r="A51" s="7" t="s">
        <v>1</v>
      </c>
      <c r="B51" s="7">
        <v>3</v>
      </c>
      <c r="C51" s="7">
        <v>16</v>
      </c>
      <c r="D51" s="14">
        <v>42.884799999999998</v>
      </c>
      <c r="E51" s="14">
        <v>1.7474799999999999</v>
      </c>
      <c r="F51" s="14">
        <v>11.821199999999999</v>
      </c>
      <c r="G51" s="14">
        <v>10.6113</v>
      </c>
      <c r="H51" s="14">
        <v>15.3538</v>
      </c>
      <c r="I51" s="14">
        <v>11.364699999999999</v>
      </c>
      <c r="J51" s="14">
        <v>0.16975899999999999</v>
      </c>
      <c r="K51" s="14">
        <v>2.4313699999999998</v>
      </c>
      <c r="L51" s="14">
        <v>0.50148199999999998</v>
      </c>
      <c r="M51" s="14">
        <v>6.4929999999999996E-3</v>
      </c>
      <c r="N51" s="14">
        <v>1.6721E-2</v>
      </c>
      <c r="O51" s="14">
        <v>1.6962999999999999E-2</v>
      </c>
      <c r="P51" s="14">
        <f>SUM(K51:O51)</f>
        <v>2.9730289999999995</v>
      </c>
      <c r="Q51" s="14">
        <v>0.7213255920151348</v>
      </c>
    </row>
    <row r="52" spans="1:17" ht="21">
      <c r="A52" s="7" t="s">
        <v>1</v>
      </c>
      <c r="B52" s="7">
        <v>3</v>
      </c>
      <c r="C52" s="7">
        <v>3</v>
      </c>
      <c r="D52" s="14">
        <v>46.674399999999999</v>
      </c>
      <c r="E52" s="14">
        <v>0.184304</v>
      </c>
      <c r="F52" s="14">
        <v>9.9319299999999995</v>
      </c>
      <c r="G52" s="14">
        <v>7.8947799999999999</v>
      </c>
      <c r="H52" s="14">
        <v>18.363</v>
      </c>
      <c r="I52" s="14">
        <v>11.171200000000001</v>
      </c>
      <c r="J52" s="14">
        <v>0.198847</v>
      </c>
      <c r="K52" s="14">
        <v>2.27989</v>
      </c>
      <c r="L52" s="14">
        <v>0.40080399999999999</v>
      </c>
      <c r="M52" s="14">
        <v>2.1694000000000001E-2</v>
      </c>
      <c r="N52" s="14">
        <v>-4.7400000000000003E-3</v>
      </c>
      <c r="O52" s="14">
        <v>5.1311000000000002E-2</v>
      </c>
      <c r="P52" s="14">
        <f>SUM(K52:O52)</f>
        <v>2.7489590000000002</v>
      </c>
      <c r="Q52" s="14">
        <v>0.80581156335201798</v>
      </c>
    </row>
    <row r="53" spans="1:17" ht="21">
      <c r="A53" s="7" t="s">
        <v>1</v>
      </c>
      <c r="B53" s="7">
        <v>3</v>
      </c>
      <c r="C53" s="7">
        <v>7</v>
      </c>
      <c r="D53" s="14">
        <v>47.387900000000002</v>
      </c>
      <c r="E53" s="14">
        <v>0.22490499999999999</v>
      </c>
      <c r="F53" s="14">
        <v>9.1411499999999997</v>
      </c>
      <c r="G53" s="14">
        <v>7.9168099999999999</v>
      </c>
      <c r="H53" s="14">
        <v>18.671700000000001</v>
      </c>
      <c r="I53" s="14">
        <v>11.039</v>
      </c>
      <c r="J53" s="14">
        <v>0.19659399999999999</v>
      </c>
      <c r="K53" s="14">
        <v>2.1356000000000002</v>
      </c>
      <c r="L53" s="14">
        <v>0.306286</v>
      </c>
      <c r="M53" s="14">
        <v>-1.8110000000000001E-2</v>
      </c>
      <c r="N53" s="14">
        <v>0.15056</v>
      </c>
      <c r="O53" s="14">
        <v>4.5143000000000003E-2</v>
      </c>
      <c r="P53" s="14">
        <f>SUM(K53:O53)</f>
        <v>2.6194790000000001</v>
      </c>
      <c r="Q53" s="14">
        <v>0.80749765698219311</v>
      </c>
    </row>
    <row r="54" spans="1:17" ht="21">
      <c r="A54" s="7" t="s">
        <v>1</v>
      </c>
      <c r="B54" s="7">
        <v>3</v>
      </c>
      <c r="C54" s="7">
        <v>8</v>
      </c>
      <c r="D54" s="14">
        <v>43.097799999999999</v>
      </c>
      <c r="E54" s="14">
        <v>1.27359</v>
      </c>
      <c r="F54" s="14">
        <v>12.2348</v>
      </c>
      <c r="G54" s="14">
        <v>10.048500000000001</v>
      </c>
      <c r="H54" s="14">
        <v>15.876099999999999</v>
      </c>
      <c r="I54" s="14">
        <v>11.430300000000001</v>
      </c>
      <c r="J54" s="14">
        <v>0.200904</v>
      </c>
      <c r="K54" s="14">
        <v>2.3975300000000002</v>
      </c>
      <c r="L54" s="14">
        <v>0.46038000000000001</v>
      </c>
      <c r="M54" s="14">
        <v>-1.1509999999999999E-2</v>
      </c>
      <c r="N54" s="14">
        <v>9.4199999999999996E-3</v>
      </c>
      <c r="O54" s="14">
        <v>3.3647000000000003E-2</v>
      </c>
      <c r="P54" s="14">
        <f>SUM(K54:O54)</f>
        <v>2.8894670000000007</v>
      </c>
      <c r="Q54" s="14">
        <v>0.73909440509639912</v>
      </c>
    </row>
    <row r="55" spans="1:17" ht="21">
      <c r="A55" s="7" t="s">
        <v>1</v>
      </c>
      <c r="B55" s="7">
        <v>4</v>
      </c>
      <c r="C55" s="7">
        <v>3</v>
      </c>
      <c r="D55" s="14">
        <v>41.617199999999997</v>
      </c>
      <c r="E55" s="14">
        <v>2.3306</v>
      </c>
      <c r="F55" s="14">
        <v>11.9542</v>
      </c>
      <c r="G55" s="14">
        <v>13.450900000000001</v>
      </c>
      <c r="H55" s="14">
        <v>13.024900000000001</v>
      </c>
      <c r="I55" s="14">
        <v>11.3794</v>
      </c>
      <c r="J55" s="14">
        <v>0.21409700000000001</v>
      </c>
      <c r="K55" s="14">
        <v>2.4329399999999999</v>
      </c>
      <c r="L55" s="14">
        <v>0.54829799999999995</v>
      </c>
      <c r="M55" s="14">
        <v>2.6009000000000001E-2</v>
      </c>
      <c r="N55" s="14">
        <v>5.3330000000000002E-2</v>
      </c>
      <c r="O55" s="14">
        <v>6.5589999999999997E-3</v>
      </c>
      <c r="P55" s="14">
        <f>SUM(K55:O55)</f>
        <v>3.0671360000000001</v>
      </c>
      <c r="Q55" s="14">
        <v>0.63349214752073413</v>
      </c>
    </row>
    <row r="56" spans="1:17" ht="21">
      <c r="A56" s="7" t="s">
        <v>1</v>
      </c>
      <c r="B56" s="7">
        <v>4</v>
      </c>
      <c r="C56" s="7">
        <v>8</v>
      </c>
      <c r="D56" s="14">
        <v>47.184800000000003</v>
      </c>
      <c r="E56" s="14">
        <v>1.6620200000000001</v>
      </c>
      <c r="F56" s="14">
        <v>7.3868799999999997</v>
      </c>
      <c r="G56" s="14">
        <v>10.9213</v>
      </c>
      <c r="H56" s="14">
        <v>16.020700000000001</v>
      </c>
      <c r="I56" s="14">
        <v>10.9481</v>
      </c>
      <c r="J56" s="14">
        <v>0.20333599999999999</v>
      </c>
      <c r="K56" s="14">
        <v>2.4670899999999998</v>
      </c>
      <c r="L56" s="14">
        <v>0.33580500000000002</v>
      </c>
      <c r="M56" s="14">
        <v>2.5610000000000001E-2</v>
      </c>
      <c r="N56" s="14">
        <v>1.0611000000000001E-2</v>
      </c>
      <c r="O56" s="14">
        <v>6.3299999999999997E-3</v>
      </c>
      <c r="P56" s="14">
        <f>SUM(K56:O56)</f>
        <v>2.8454459999999999</v>
      </c>
      <c r="Q56" s="14">
        <v>0.723393805058971</v>
      </c>
    </row>
    <row r="57" spans="1:17" ht="21">
      <c r="A57" s="7" t="s">
        <v>1</v>
      </c>
      <c r="B57" s="7">
        <v>5</v>
      </c>
      <c r="C57" s="7">
        <v>2</v>
      </c>
      <c r="D57" s="14">
        <v>46.077100000000002</v>
      </c>
      <c r="E57" s="14">
        <v>1.7717799999999999</v>
      </c>
      <c r="F57" s="14">
        <v>8.3089300000000001</v>
      </c>
      <c r="G57" s="14">
        <v>11.273199999999999</v>
      </c>
      <c r="H57" s="14">
        <v>15.4156</v>
      </c>
      <c r="I57" s="14">
        <v>11.3635</v>
      </c>
      <c r="J57" s="14">
        <v>0.19516500000000001</v>
      </c>
      <c r="K57" s="14">
        <v>2.05186</v>
      </c>
      <c r="L57" s="14">
        <v>0.37957200000000002</v>
      </c>
      <c r="M57" s="14">
        <v>0.31127700000000003</v>
      </c>
      <c r="N57" s="14">
        <v>1.4014E-2</v>
      </c>
      <c r="O57" s="14">
        <v>1.1310000000000001E-3</v>
      </c>
      <c r="P57" s="14">
        <f>SUM(K57:O57)</f>
        <v>2.757854</v>
      </c>
      <c r="Q57" s="14">
        <v>0.70829089558070857</v>
      </c>
    </row>
    <row r="58" spans="1:17" ht="21">
      <c r="A58" s="7" t="s">
        <v>1</v>
      </c>
      <c r="B58" s="7" t="s">
        <v>2</v>
      </c>
      <c r="C58" s="7">
        <v>12</v>
      </c>
      <c r="D58" s="14">
        <v>46.561199999999999</v>
      </c>
      <c r="E58" s="14">
        <v>1.76003</v>
      </c>
      <c r="F58" s="14">
        <v>8.3730899999999995</v>
      </c>
      <c r="G58" s="14">
        <v>11.559200000000001</v>
      </c>
      <c r="H58" s="14">
        <v>15.4053</v>
      </c>
      <c r="I58" s="14">
        <v>11.103300000000001</v>
      </c>
      <c r="J58" s="14">
        <v>0.238876</v>
      </c>
      <c r="K58" s="14">
        <v>1.9765600000000001</v>
      </c>
      <c r="L58" s="14">
        <v>0.36792799999999998</v>
      </c>
      <c r="M58" s="14">
        <v>3.9903000000000001E-2</v>
      </c>
      <c r="N58" s="14">
        <v>1.2831E-2</v>
      </c>
      <c r="O58" s="14">
        <v>1.0038E-2</v>
      </c>
      <c r="P58" s="14">
        <f>SUM(K58:O58)</f>
        <v>2.40726</v>
      </c>
      <c r="Q58" s="14">
        <v>0.70284769895753885</v>
      </c>
    </row>
    <row r="59" spans="1:17" ht="21">
      <c r="A59" s="7" t="s">
        <v>1</v>
      </c>
      <c r="B59" s="7" t="s">
        <v>2</v>
      </c>
      <c r="C59" s="7">
        <v>13</v>
      </c>
      <c r="D59" s="14">
        <v>41.757100000000001</v>
      </c>
      <c r="E59" s="14">
        <v>1.45238</v>
      </c>
      <c r="F59" s="14">
        <v>13.189399999999999</v>
      </c>
      <c r="G59" s="14">
        <v>13.4078</v>
      </c>
      <c r="H59" s="14">
        <v>12.8924</v>
      </c>
      <c r="I59" s="14">
        <v>11.272</v>
      </c>
      <c r="J59" s="14">
        <v>0.18724499999999999</v>
      </c>
      <c r="K59" s="14">
        <v>2.3442099999999999</v>
      </c>
      <c r="L59" s="14">
        <v>0.428701</v>
      </c>
      <c r="M59" s="14">
        <v>-5.2500000000000003E-3</v>
      </c>
      <c r="N59" s="14">
        <v>9.6010000000000002E-3</v>
      </c>
      <c r="O59" s="14">
        <v>-1.474E-2</v>
      </c>
      <c r="P59" s="14">
        <f>SUM(K59:O59)</f>
        <v>2.7625219999999993</v>
      </c>
      <c r="Q59" s="14">
        <v>0.63169740288083798</v>
      </c>
    </row>
    <row r="60" spans="1:17" ht="21">
      <c r="A60" s="7" t="s">
        <v>1</v>
      </c>
      <c r="B60" s="7" t="s">
        <v>2</v>
      </c>
      <c r="C60" s="7">
        <v>14</v>
      </c>
      <c r="D60" s="14">
        <v>47.323</v>
      </c>
      <c r="E60" s="14">
        <v>1.64873</v>
      </c>
      <c r="F60" s="14">
        <v>7.4376699999999998</v>
      </c>
      <c r="G60" s="14">
        <v>11.2827</v>
      </c>
      <c r="H60" s="14">
        <v>15.8093</v>
      </c>
      <c r="I60" s="14">
        <v>11.121499999999999</v>
      </c>
      <c r="J60" s="14">
        <v>0.21001400000000001</v>
      </c>
      <c r="K60" s="14">
        <v>2.1993900000000002</v>
      </c>
      <c r="L60" s="14">
        <v>0.31584899999999999</v>
      </c>
      <c r="M60" s="14">
        <v>2.4081000000000002E-2</v>
      </c>
      <c r="N60" s="14">
        <v>-1.376E-2</v>
      </c>
      <c r="O60" s="14">
        <v>8.1770000000000002E-3</v>
      </c>
      <c r="P60" s="14">
        <f>SUM(K60:O60)</f>
        <v>2.5337369999999999</v>
      </c>
      <c r="Q60" s="14">
        <v>0.7135605693690521</v>
      </c>
    </row>
    <row r="61" spans="1:17" ht="21">
      <c r="A61" s="7" t="s">
        <v>1</v>
      </c>
      <c r="B61" s="7" t="s">
        <v>2</v>
      </c>
      <c r="C61" s="7">
        <v>15</v>
      </c>
      <c r="D61" s="14">
        <v>44.919699999999999</v>
      </c>
      <c r="E61" s="14">
        <v>2.0547300000000002</v>
      </c>
      <c r="F61" s="14">
        <v>9.0170499999999993</v>
      </c>
      <c r="G61" s="14">
        <v>12.241099999999999</v>
      </c>
      <c r="H61" s="14">
        <v>14.9863</v>
      </c>
      <c r="I61" s="14">
        <v>11.2194</v>
      </c>
      <c r="J61" s="14">
        <v>0.22423899999999999</v>
      </c>
      <c r="K61" s="14">
        <v>2.15889</v>
      </c>
      <c r="L61" s="14">
        <v>0.42942399999999997</v>
      </c>
      <c r="M61" s="14">
        <v>5.1013999999999997E-2</v>
      </c>
      <c r="N61" s="14">
        <v>-1.299E-2</v>
      </c>
      <c r="O61" s="14">
        <v>1.2213999999999999E-2</v>
      </c>
      <c r="P61" s="14">
        <f>SUM(K61:O61)</f>
        <v>2.6385520000000002</v>
      </c>
      <c r="Q61" s="14">
        <v>0.68657325360498767</v>
      </c>
    </row>
    <row r="62" spans="1:17" ht="21">
      <c r="A62" s="7" t="s">
        <v>1</v>
      </c>
      <c r="B62" s="7" t="s">
        <v>2</v>
      </c>
      <c r="C62" s="7">
        <v>16</v>
      </c>
      <c r="D62" s="14">
        <v>44.4636</v>
      </c>
      <c r="E62" s="14">
        <v>1.5517700000000001</v>
      </c>
      <c r="F62" s="14">
        <v>10.8544</v>
      </c>
      <c r="G62" s="14">
        <v>9.4992999999999999</v>
      </c>
      <c r="H62" s="14">
        <v>16.038399999999999</v>
      </c>
      <c r="I62" s="14">
        <v>11.590400000000001</v>
      </c>
      <c r="J62" s="14">
        <v>0.145845</v>
      </c>
      <c r="K62" s="14">
        <v>2.8710200000000001</v>
      </c>
      <c r="L62" s="14">
        <v>0.48441699999999999</v>
      </c>
      <c r="M62" s="14">
        <v>-1.57E-3</v>
      </c>
      <c r="N62" s="14">
        <v>2.8645E-2</v>
      </c>
      <c r="O62" s="14">
        <v>2.2575999999999999E-2</v>
      </c>
      <c r="P62" s="14">
        <f>SUM(K62:O62)</f>
        <v>3.4050880000000001</v>
      </c>
      <c r="Q62" s="14">
        <v>0.75004080566709108</v>
      </c>
    </row>
    <row r="63" spans="1:17" ht="21">
      <c r="A63" s="7" t="s">
        <v>1</v>
      </c>
      <c r="B63" s="7" t="s">
        <v>2</v>
      </c>
      <c r="C63" s="7">
        <v>17</v>
      </c>
      <c r="D63" s="14">
        <v>48.010899999999999</v>
      </c>
      <c r="E63" s="14">
        <v>1.32517</v>
      </c>
      <c r="F63" s="14">
        <v>7.6621699999999997</v>
      </c>
      <c r="G63" s="14">
        <v>8.6787799999999997</v>
      </c>
      <c r="H63" s="14">
        <v>17.4255</v>
      </c>
      <c r="I63" s="14">
        <v>11.6334</v>
      </c>
      <c r="J63" s="14">
        <v>0.173399</v>
      </c>
      <c r="K63" s="14">
        <v>2.35799</v>
      </c>
      <c r="L63" s="14">
        <v>0.347775</v>
      </c>
      <c r="M63" s="14">
        <v>2.7019999999999999E-2</v>
      </c>
      <c r="N63" s="14">
        <v>-4.0499999999999998E-3</v>
      </c>
      <c r="O63" s="14">
        <v>2.6706000000000001E-2</v>
      </c>
      <c r="P63" s="14">
        <f>SUM(K63:O63)</f>
        <v>2.7554409999999998</v>
      </c>
      <c r="Q63" s="14">
        <v>0.7808591625883633</v>
      </c>
    </row>
    <row r="64" spans="1:17" ht="21">
      <c r="A64" s="7" t="s">
        <v>3</v>
      </c>
      <c r="B64" s="7">
        <v>10</v>
      </c>
      <c r="C64" s="7">
        <v>8</v>
      </c>
      <c r="D64" s="14">
        <v>47.184899999999999</v>
      </c>
      <c r="E64" s="14">
        <v>1.76048</v>
      </c>
      <c r="F64" s="14">
        <v>7.50251</v>
      </c>
      <c r="G64" s="14">
        <v>11.5115</v>
      </c>
      <c r="H64" s="14">
        <v>15.696</v>
      </c>
      <c r="I64" s="14">
        <v>11.355399999999999</v>
      </c>
      <c r="J64" s="14">
        <v>0.25885399999999997</v>
      </c>
      <c r="K64" s="14">
        <v>1.8059700000000001</v>
      </c>
      <c r="L64" s="14">
        <v>0.33779500000000001</v>
      </c>
      <c r="M64" s="14">
        <v>2.8597999999999998E-2</v>
      </c>
      <c r="N64" s="14">
        <v>1.0265E-2</v>
      </c>
      <c r="O64" s="14">
        <v>7.5810000000000001E-3</v>
      </c>
      <c r="P64" s="14">
        <f>SUM(K64:O64)</f>
        <v>2.1902090000000003</v>
      </c>
      <c r="Q64" s="14">
        <v>0.70865211132135963</v>
      </c>
    </row>
    <row r="65" spans="1:17" ht="21">
      <c r="A65" s="7" t="s">
        <v>3</v>
      </c>
      <c r="B65" s="7">
        <v>10</v>
      </c>
      <c r="C65" s="7">
        <v>9</v>
      </c>
      <c r="D65" s="14">
        <v>42.392099999999999</v>
      </c>
      <c r="E65" s="14">
        <v>2.5660699999999999</v>
      </c>
      <c r="F65" s="14">
        <v>12.145300000000001</v>
      </c>
      <c r="G65" s="14">
        <v>11.736700000000001</v>
      </c>
      <c r="H65" s="14">
        <v>13.7189</v>
      </c>
      <c r="I65" s="14">
        <v>11.4504</v>
      </c>
      <c r="J65" s="14">
        <v>0.17984800000000001</v>
      </c>
      <c r="K65" s="14">
        <v>2.4456500000000001</v>
      </c>
      <c r="L65" s="14">
        <v>0.48687999999999998</v>
      </c>
      <c r="M65" s="14">
        <v>-6.0999999999999997E-4</v>
      </c>
      <c r="N65" s="14">
        <v>1.6055E-2</v>
      </c>
      <c r="O65" s="14">
        <v>1.895E-3</v>
      </c>
      <c r="P65" s="14">
        <f>SUM(K65:O65)</f>
        <v>2.9498700000000002</v>
      </c>
      <c r="Q65" s="14">
        <v>0.67597600280379611</v>
      </c>
    </row>
    <row r="66" spans="1:17" ht="21">
      <c r="A66" s="7" t="s">
        <v>3</v>
      </c>
      <c r="B66" s="7">
        <v>10</v>
      </c>
      <c r="C66" s="7">
        <v>10</v>
      </c>
      <c r="D66" s="14">
        <v>46.469000000000001</v>
      </c>
      <c r="E66" s="14">
        <v>1.7575400000000001</v>
      </c>
      <c r="F66" s="14">
        <v>7.7316599999999998</v>
      </c>
      <c r="G66" s="14">
        <v>11.0183</v>
      </c>
      <c r="H66" s="14">
        <v>15.6462</v>
      </c>
      <c r="I66" s="14">
        <v>11.228899999999999</v>
      </c>
      <c r="J66" s="14">
        <v>0.20117099999999999</v>
      </c>
      <c r="K66" s="14">
        <v>1.8768</v>
      </c>
      <c r="L66" s="14">
        <v>0.31976900000000003</v>
      </c>
      <c r="M66" s="14">
        <v>6.0040999999999997E-2</v>
      </c>
      <c r="N66" s="14">
        <v>1.1645000000000001E-2</v>
      </c>
      <c r="O66" s="14">
        <v>2.6779000000000001E-2</v>
      </c>
      <c r="P66" s="14">
        <f>SUM(K66:O66)</f>
        <v>2.2950340000000002</v>
      </c>
      <c r="Q66" s="14">
        <v>0.71644769665724273</v>
      </c>
    </row>
    <row r="67" spans="1:17" ht="21">
      <c r="A67" s="7" t="s">
        <v>3</v>
      </c>
      <c r="B67" s="7">
        <v>10</v>
      </c>
      <c r="C67" s="7">
        <v>1</v>
      </c>
      <c r="D67" s="14">
        <v>42.516800000000003</v>
      </c>
      <c r="E67" s="14">
        <v>2.4110900000000002</v>
      </c>
      <c r="F67" s="14">
        <v>11.890700000000001</v>
      </c>
      <c r="G67" s="14">
        <v>12.396000000000001</v>
      </c>
      <c r="H67" s="14">
        <v>13.555400000000001</v>
      </c>
      <c r="I67" s="14">
        <v>11.311999999999999</v>
      </c>
      <c r="J67" s="14">
        <v>0.229323</v>
      </c>
      <c r="K67" s="14">
        <v>2.4012600000000002</v>
      </c>
      <c r="L67" s="14">
        <v>0.48221999999999998</v>
      </c>
      <c r="M67" s="14">
        <v>5.0889999999999998E-3</v>
      </c>
      <c r="N67" s="14">
        <v>2.3564999999999999E-2</v>
      </c>
      <c r="O67" s="14">
        <v>4.4799999999999996E-3</v>
      </c>
      <c r="P67" s="14">
        <f>SUM(K67:O67)</f>
        <v>2.916614</v>
      </c>
      <c r="Q67" s="14">
        <v>0.66148218398590974</v>
      </c>
    </row>
    <row r="68" spans="1:17" ht="21">
      <c r="A68" s="7" t="s">
        <v>3</v>
      </c>
      <c r="B68" s="7">
        <v>10</v>
      </c>
      <c r="C68" s="7">
        <v>2</v>
      </c>
      <c r="D68" s="14">
        <v>46.772500000000001</v>
      </c>
      <c r="E68" s="14">
        <v>1.2812300000000001</v>
      </c>
      <c r="F68" s="14">
        <v>7.8975499999999998</v>
      </c>
      <c r="G68" s="14">
        <v>11.467000000000001</v>
      </c>
      <c r="H68" s="14">
        <v>15.5412</v>
      </c>
      <c r="I68" s="14">
        <v>11.257400000000001</v>
      </c>
      <c r="J68" s="14">
        <v>0.23202500000000001</v>
      </c>
      <c r="K68" s="14">
        <v>1.7217800000000001</v>
      </c>
      <c r="L68" s="14">
        <v>0.33161299999999999</v>
      </c>
      <c r="M68" s="14">
        <v>3.0154E-2</v>
      </c>
      <c r="N68" s="14">
        <v>2.9516000000000001E-2</v>
      </c>
      <c r="O68" s="14">
        <v>2.1003999999999998E-2</v>
      </c>
      <c r="P68" s="14">
        <f>SUM(K68:O68)</f>
        <v>2.1340670000000004</v>
      </c>
      <c r="Q68" s="14">
        <v>0.70599803343166179</v>
      </c>
    </row>
    <row r="69" spans="1:17" ht="21">
      <c r="A69" s="7" t="s">
        <v>3</v>
      </c>
      <c r="B69" s="7">
        <v>10</v>
      </c>
      <c r="C69" s="7">
        <v>4</v>
      </c>
      <c r="D69" s="14">
        <v>44.9604</v>
      </c>
      <c r="E69" s="14">
        <v>2.0389499999999998</v>
      </c>
      <c r="F69" s="14">
        <v>9.7310099999999995</v>
      </c>
      <c r="G69" s="14">
        <v>12.376799999999999</v>
      </c>
      <c r="H69" s="14">
        <v>14.2813</v>
      </c>
      <c r="I69" s="14">
        <v>11.143000000000001</v>
      </c>
      <c r="J69" s="14">
        <v>0.248693</v>
      </c>
      <c r="K69" s="14">
        <v>2.0708700000000002</v>
      </c>
      <c r="L69" s="14">
        <v>0.47133199999999997</v>
      </c>
      <c r="M69" s="14">
        <v>5.8144000000000001E-2</v>
      </c>
      <c r="N69" s="14">
        <v>4.4110999999999997E-2</v>
      </c>
      <c r="O69" s="14">
        <v>2.0149999999999999E-3</v>
      </c>
      <c r="P69" s="14">
        <f>SUM(K69:O69)</f>
        <v>2.6464720000000002</v>
      </c>
      <c r="Q69" s="14">
        <v>0.67262817237267936</v>
      </c>
    </row>
    <row r="70" spans="1:17" ht="21">
      <c r="A70" s="7" t="s">
        <v>3</v>
      </c>
      <c r="B70" s="7">
        <v>10</v>
      </c>
      <c r="C70" s="7">
        <v>5</v>
      </c>
      <c r="D70" s="14">
        <v>47.5473</v>
      </c>
      <c r="E70" s="14">
        <v>1.12121</v>
      </c>
      <c r="F70" s="14">
        <v>8.1917899999999992</v>
      </c>
      <c r="G70" s="14">
        <v>10.3802</v>
      </c>
      <c r="H70" s="14">
        <v>16.2331</v>
      </c>
      <c r="I70" s="14">
        <v>11.163600000000001</v>
      </c>
      <c r="J70" s="14">
        <v>0.21291099999999999</v>
      </c>
      <c r="K70" s="14">
        <v>1.7962499999999999</v>
      </c>
      <c r="L70" s="14">
        <v>0.37878400000000001</v>
      </c>
      <c r="M70" s="14">
        <v>5.6651E-2</v>
      </c>
      <c r="N70" s="14">
        <v>-1.89E-3</v>
      </c>
      <c r="O70" s="14">
        <v>-6.2899999999999996E-3</v>
      </c>
      <c r="P70" s="14">
        <f>SUM(K70:O70)</f>
        <v>2.2235050000000003</v>
      </c>
      <c r="Q70" s="14">
        <v>0.73511641428824226</v>
      </c>
    </row>
    <row r="71" spans="1:17" ht="21">
      <c r="A71" s="7" t="s">
        <v>3</v>
      </c>
      <c r="B71" s="7">
        <v>10</v>
      </c>
      <c r="C71" s="7">
        <v>6</v>
      </c>
      <c r="D71" s="14">
        <v>42.175899999999999</v>
      </c>
      <c r="E71" s="14">
        <v>2.2561200000000001</v>
      </c>
      <c r="F71" s="14">
        <v>12.2196</v>
      </c>
      <c r="G71" s="14">
        <v>12.199</v>
      </c>
      <c r="H71" s="14">
        <v>13.6915</v>
      </c>
      <c r="I71" s="14">
        <v>11.364000000000001</v>
      </c>
      <c r="J71" s="14">
        <v>0.21279799999999999</v>
      </c>
      <c r="K71" s="14">
        <v>2.40408</v>
      </c>
      <c r="L71" s="14">
        <v>0.51984699999999995</v>
      </c>
      <c r="M71" s="14">
        <v>1.2292000000000001E-2</v>
      </c>
      <c r="N71" s="14">
        <v>8.1400000000000005E-4</v>
      </c>
      <c r="O71" s="14">
        <v>-1.9E-2</v>
      </c>
      <c r="P71" s="14">
        <f>SUM(K71:O71)</f>
        <v>2.9180329999999999</v>
      </c>
      <c r="Q71" s="14">
        <v>0.66674348615893497</v>
      </c>
    </row>
    <row r="72" spans="1:17" ht="21">
      <c r="A72" s="7" t="s">
        <v>3</v>
      </c>
      <c r="B72" s="7">
        <v>10</v>
      </c>
      <c r="C72" s="7">
        <v>7</v>
      </c>
      <c r="D72" s="14">
        <v>47.279499999999999</v>
      </c>
      <c r="E72" s="14">
        <v>1.7622199999999999</v>
      </c>
      <c r="F72" s="14">
        <v>7.5499700000000001</v>
      </c>
      <c r="G72" s="14">
        <v>11.0245</v>
      </c>
      <c r="H72" s="14">
        <v>15.744999999999999</v>
      </c>
      <c r="I72" s="14">
        <v>11.2483</v>
      </c>
      <c r="J72" s="14">
        <v>0.259413</v>
      </c>
      <c r="K72" s="14">
        <v>1.79017</v>
      </c>
      <c r="L72" s="14">
        <v>0.27204800000000001</v>
      </c>
      <c r="M72" s="14">
        <v>2.8039000000000001E-2</v>
      </c>
      <c r="N72" s="14">
        <v>-2.3E-3</v>
      </c>
      <c r="O72" s="14">
        <v>4.9040000000000004E-3</v>
      </c>
      <c r="P72" s="14">
        <f>SUM(K72:O72)</f>
        <v>2.0928610000000001</v>
      </c>
      <c r="Q72" s="14">
        <v>0.71774398940505291</v>
      </c>
    </row>
    <row r="73" spans="1:17" ht="21">
      <c r="A73" s="7" t="s">
        <v>3</v>
      </c>
      <c r="B73" s="7">
        <v>3</v>
      </c>
      <c r="C73" s="7">
        <v>11</v>
      </c>
      <c r="D73" s="14">
        <v>43.478000000000002</v>
      </c>
      <c r="E73" s="14">
        <v>1.4237500000000001</v>
      </c>
      <c r="F73" s="14">
        <v>10.9702</v>
      </c>
      <c r="G73" s="14">
        <v>12.770099999999999</v>
      </c>
      <c r="H73" s="14">
        <v>13.7974</v>
      </c>
      <c r="I73" s="14">
        <v>11.323600000000001</v>
      </c>
      <c r="J73" s="14">
        <v>0.23014499999999999</v>
      </c>
      <c r="K73" s="14">
        <v>2.63822</v>
      </c>
      <c r="L73" s="14">
        <v>0.46251300000000001</v>
      </c>
      <c r="M73" s="14">
        <v>4.5691000000000002E-2</v>
      </c>
      <c r="N73" s="14">
        <v>8.5439999999999995E-3</v>
      </c>
      <c r="O73" s="14">
        <v>-7.9000000000000008E-3</v>
      </c>
      <c r="P73" s="14">
        <f>SUM(K73:O73)</f>
        <v>3.1470680000000004</v>
      </c>
      <c r="Q73" s="14">
        <v>0.65763134839514692</v>
      </c>
    </row>
    <row r="74" spans="1:17" ht="21">
      <c r="A74" s="7" t="s">
        <v>3</v>
      </c>
      <c r="B74" s="7">
        <v>3</v>
      </c>
      <c r="C74" s="7">
        <v>12</v>
      </c>
      <c r="D74" s="14">
        <v>47.566899999999997</v>
      </c>
      <c r="E74" s="14">
        <v>1.7176400000000001</v>
      </c>
      <c r="F74" s="14">
        <v>7.4895399999999999</v>
      </c>
      <c r="G74" s="14">
        <v>11.091799999999999</v>
      </c>
      <c r="H74" s="14">
        <v>15.891</v>
      </c>
      <c r="I74" s="14">
        <v>11.2904</v>
      </c>
      <c r="J74" s="14">
        <v>0.24605099999999999</v>
      </c>
      <c r="K74" s="14">
        <v>1.9115200000000001</v>
      </c>
      <c r="L74" s="14">
        <v>0.296732</v>
      </c>
      <c r="M74" s="14">
        <v>1.3401E-2</v>
      </c>
      <c r="N74" s="14">
        <v>1.0486000000000001E-2</v>
      </c>
      <c r="O74" s="14">
        <v>1.941E-3</v>
      </c>
      <c r="P74" s="14">
        <f>SUM(K74:O74)</f>
        <v>2.2340800000000001</v>
      </c>
      <c r="Q74" s="14">
        <v>0.71847446426885686</v>
      </c>
    </row>
    <row r="75" spans="1:17" ht="21">
      <c r="A75" s="7" t="s">
        <v>3</v>
      </c>
      <c r="B75" s="7">
        <v>3</v>
      </c>
      <c r="C75" s="7">
        <v>3</v>
      </c>
      <c r="D75" s="14">
        <v>46.947200000000002</v>
      </c>
      <c r="E75" s="14">
        <v>1.67109</v>
      </c>
      <c r="F75" s="14">
        <v>7.6867200000000002</v>
      </c>
      <c r="G75" s="14">
        <v>11.517099999999999</v>
      </c>
      <c r="H75" s="14">
        <v>15.734500000000001</v>
      </c>
      <c r="I75" s="14">
        <v>11.2438</v>
      </c>
      <c r="J75" s="14">
        <v>0.24382000000000001</v>
      </c>
      <c r="K75" s="14">
        <v>1.8909</v>
      </c>
      <c r="L75" s="14">
        <v>0.29141699999999998</v>
      </c>
      <c r="M75" s="14">
        <v>7.2548000000000001E-2</v>
      </c>
      <c r="N75" s="14">
        <v>6.5050000000000004E-3</v>
      </c>
      <c r="O75" s="14">
        <v>-1.5570000000000001E-2</v>
      </c>
      <c r="P75" s="14">
        <f>SUM(K75:O75)</f>
        <v>2.2458</v>
      </c>
      <c r="Q75" s="14">
        <v>0.70865211132135963</v>
      </c>
    </row>
    <row r="76" spans="1:17" ht="21">
      <c r="A76" s="7" t="s">
        <v>3</v>
      </c>
      <c r="B76" s="7">
        <v>3</v>
      </c>
      <c r="C76" s="7">
        <v>4</v>
      </c>
      <c r="D76" s="14">
        <v>45.010199999999998</v>
      </c>
      <c r="E76" s="14">
        <v>1.5976999999999999</v>
      </c>
      <c r="F76" s="14">
        <v>9.8795000000000002</v>
      </c>
      <c r="G76" s="14">
        <v>12.1473</v>
      </c>
      <c r="H76" s="14">
        <v>14.5807</v>
      </c>
      <c r="I76" s="14">
        <v>11.055199999999999</v>
      </c>
      <c r="J76" s="14">
        <v>0.233262</v>
      </c>
      <c r="K76" s="14">
        <v>2.0975600000000001</v>
      </c>
      <c r="L76" s="14">
        <v>0.33848</v>
      </c>
      <c r="M76" s="14">
        <v>5.5344999999999998E-2</v>
      </c>
      <c r="N76" s="14">
        <v>1.6445999999999999E-2</v>
      </c>
      <c r="O76" s="14">
        <v>2.9361000000000002E-2</v>
      </c>
      <c r="P76" s="14">
        <f>SUM(K76:O76)</f>
        <v>2.5371920000000006</v>
      </c>
      <c r="Q76" s="14">
        <v>0.68430947593806313</v>
      </c>
    </row>
    <row r="77" spans="1:17" ht="21">
      <c r="A77" s="7" t="s">
        <v>3</v>
      </c>
      <c r="B77" s="7">
        <v>3</v>
      </c>
      <c r="C77" s="7">
        <v>5</v>
      </c>
      <c r="D77" s="14">
        <v>42.766300000000001</v>
      </c>
      <c r="E77" s="14">
        <v>2.0259999999999998</v>
      </c>
      <c r="F77" s="14">
        <v>11.982699999999999</v>
      </c>
      <c r="G77" s="14">
        <v>11.9903</v>
      </c>
      <c r="H77" s="14">
        <v>14.074199999999999</v>
      </c>
      <c r="I77" s="14">
        <v>11.193</v>
      </c>
      <c r="J77" s="14">
        <v>0.215695</v>
      </c>
      <c r="K77" s="14">
        <v>2.4142000000000001</v>
      </c>
      <c r="L77" s="14">
        <v>0.47</v>
      </c>
      <c r="M77" s="14">
        <v>9.0360000000000006E-3</v>
      </c>
      <c r="N77" s="14">
        <v>2.3855000000000001E-2</v>
      </c>
      <c r="O77" s="14">
        <v>1.7035999999999999E-2</v>
      </c>
      <c r="P77" s="14">
        <f>SUM(K77:O77)</f>
        <v>2.9341270000000002</v>
      </c>
      <c r="Q77" s="14">
        <v>0.67673364617174037</v>
      </c>
    </row>
    <row r="78" spans="1:17" ht="21">
      <c r="A78" s="7" t="s">
        <v>3</v>
      </c>
      <c r="B78" s="7">
        <v>3</v>
      </c>
      <c r="C78" s="7">
        <v>6</v>
      </c>
      <c r="D78" s="14">
        <v>47.167099999999998</v>
      </c>
      <c r="E78" s="14">
        <v>1.7567999999999999</v>
      </c>
      <c r="F78" s="14">
        <v>7.7092400000000003</v>
      </c>
      <c r="G78" s="14">
        <v>11.408200000000001</v>
      </c>
      <c r="H78" s="14">
        <v>15.697699999999999</v>
      </c>
      <c r="I78" s="14">
        <v>11.1919</v>
      </c>
      <c r="J78" s="14">
        <v>0.19364500000000001</v>
      </c>
      <c r="K78" s="14">
        <v>1.90062</v>
      </c>
      <c r="L78" s="14">
        <v>0.29961100000000002</v>
      </c>
      <c r="M78" s="14">
        <v>6.3104999999999994E-2</v>
      </c>
      <c r="N78" s="14">
        <v>2.5586999999999999E-2</v>
      </c>
      <c r="O78" s="14">
        <v>9.8010000000000007E-3</v>
      </c>
      <c r="P78" s="14">
        <f>SUM(K78:O78)</f>
        <v>2.298724</v>
      </c>
      <c r="Q78" s="14">
        <v>0.71045201300829397</v>
      </c>
    </row>
    <row r="79" spans="1:17" ht="21">
      <c r="A79" s="7" t="s">
        <v>3</v>
      </c>
      <c r="B79" s="7">
        <v>7</v>
      </c>
      <c r="C79" s="7">
        <v>11</v>
      </c>
      <c r="D79" s="14">
        <v>46.677</v>
      </c>
      <c r="E79" s="14">
        <v>1.81734</v>
      </c>
      <c r="F79" s="14">
        <v>7.3665700000000003</v>
      </c>
      <c r="G79" s="14">
        <v>11.0585</v>
      </c>
      <c r="H79" s="14">
        <v>15.900700000000001</v>
      </c>
      <c r="I79" s="14">
        <v>11.409700000000001</v>
      </c>
      <c r="J79" s="14">
        <v>0.232983</v>
      </c>
      <c r="K79" s="14">
        <v>1.77142</v>
      </c>
      <c r="L79" s="14">
        <v>0.28290300000000002</v>
      </c>
      <c r="M79" s="14">
        <v>3.2559999999999999E-2</v>
      </c>
      <c r="N79" s="14">
        <v>9.0550000000000005E-3</v>
      </c>
      <c r="O79" s="14">
        <v>1.6355999999999999E-2</v>
      </c>
      <c r="P79" s="14">
        <f>SUM(K79:O79)</f>
        <v>2.1122940000000003</v>
      </c>
      <c r="Q79" s="14">
        <v>0.71847446426885686</v>
      </c>
    </row>
    <row r="80" spans="1:17" ht="21">
      <c r="A80" s="7" t="s">
        <v>3</v>
      </c>
      <c r="B80" s="7">
        <v>7</v>
      </c>
      <c r="C80" s="7">
        <v>12</v>
      </c>
      <c r="D80" s="14">
        <v>46.877899999999997</v>
      </c>
      <c r="E80" s="14">
        <v>1.5282800000000001</v>
      </c>
      <c r="F80" s="14">
        <v>7.3026499999999999</v>
      </c>
      <c r="G80" s="14">
        <v>11.1479</v>
      </c>
      <c r="H80" s="14">
        <v>15.9068</v>
      </c>
      <c r="I80" s="14">
        <v>11.3887</v>
      </c>
      <c r="J80" s="14">
        <v>0.27523199999999998</v>
      </c>
      <c r="K80" s="14">
        <v>1.7257499999999999</v>
      </c>
      <c r="L80" s="14">
        <v>0.31742100000000001</v>
      </c>
      <c r="M80" s="14">
        <v>3.95E-2</v>
      </c>
      <c r="N80" s="14">
        <v>6.5640000000000004E-3</v>
      </c>
      <c r="O80" s="14">
        <v>1.3475000000000001E-2</v>
      </c>
      <c r="P80" s="14">
        <f>SUM(K80:O80)</f>
        <v>2.1027100000000001</v>
      </c>
      <c r="Q80" s="14">
        <v>0.71847446426885686</v>
      </c>
    </row>
    <row r="81" spans="1:17" ht="21">
      <c r="A81" s="7" t="s">
        <v>3</v>
      </c>
      <c r="B81" s="7">
        <v>7</v>
      </c>
      <c r="C81" s="7">
        <v>4</v>
      </c>
      <c r="D81" s="14">
        <v>44.826500000000003</v>
      </c>
      <c r="E81" s="14">
        <v>0.82782599999999995</v>
      </c>
      <c r="F81" s="14">
        <v>9.6678200000000007</v>
      </c>
      <c r="G81" s="14">
        <v>10.6404</v>
      </c>
      <c r="H81" s="14">
        <v>16.020700000000001</v>
      </c>
      <c r="I81" s="14">
        <v>11.3604</v>
      </c>
      <c r="J81" s="14">
        <v>0.23557400000000001</v>
      </c>
      <c r="K81" s="14">
        <v>3.1355300000000002</v>
      </c>
      <c r="L81" s="14">
        <v>0.38911499999999999</v>
      </c>
      <c r="M81" s="14">
        <v>5.6697999999999998E-2</v>
      </c>
      <c r="N81" s="14">
        <v>3.3609E-2</v>
      </c>
      <c r="O81" s="14">
        <v>-7.1500000000000001E-3</v>
      </c>
      <c r="P81" s="14">
        <f>SUM(K81:O81)</f>
        <v>3.6078019999999995</v>
      </c>
      <c r="Q81" s="14">
        <v>0.72894326070127802</v>
      </c>
    </row>
    <row r="82" spans="1:17" ht="21">
      <c r="A82" s="7" t="s">
        <v>3</v>
      </c>
      <c r="B82" s="7">
        <v>7</v>
      </c>
      <c r="C82" s="7">
        <v>5</v>
      </c>
      <c r="D82" s="14">
        <v>42.563499999999998</v>
      </c>
      <c r="E82" s="14">
        <v>0.90195899999999996</v>
      </c>
      <c r="F82" s="14">
        <v>12.2577</v>
      </c>
      <c r="G82" s="14">
        <v>11.7972</v>
      </c>
      <c r="H82" s="14">
        <v>14.698499999999999</v>
      </c>
      <c r="I82" s="14">
        <v>11.2346</v>
      </c>
      <c r="J82" s="14">
        <v>0.25061800000000001</v>
      </c>
      <c r="K82" s="14">
        <v>2.2858800000000001</v>
      </c>
      <c r="L82" s="14">
        <v>0.461007</v>
      </c>
      <c r="M82" s="14">
        <v>1.2485E-2</v>
      </c>
      <c r="N82" s="14">
        <v>2.6783999999999999E-2</v>
      </c>
      <c r="O82" s="14">
        <v>1.7526E-2</v>
      </c>
      <c r="P82" s="14">
        <f>SUM(K82:O82)</f>
        <v>2.8036820000000002</v>
      </c>
      <c r="Q82" s="14">
        <v>0.68939255388634879</v>
      </c>
    </row>
    <row r="83" spans="1:17" ht="21">
      <c r="A83" s="7" t="s">
        <v>3</v>
      </c>
      <c r="B83" s="7">
        <v>7</v>
      </c>
      <c r="C83" s="7">
        <v>9</v>
      </c>
      <c r="D83" s="14">
        <v>47.201700000000002</v>
      </c>
      <c r="E83" s="14">
        <v>1.1130500000000001</v>
      </c>
      <c r="F83" s="14">
        <v>7.4285199999999998</v>
      </c>
      <c r="G83" s="14">
        <v>10.699400000000001</v>
      </c>
      <c r="H83" s="14">
        <v>16.415700000000001</v>
      </c>
      <c r="I83" s="14">
        <v>11.345499999999999</v>
      </c>
      <c r="J83" s="14">
        <v>0.23936199999999999</v>
      </c>
      <c r="K83" s="14">
        <v>1.6671</v>
      </c>
      <c r="L83" s="14">
        <v>0.29696099999999997</v>
      </c>
      <c r="M83" s="14">
        <v>-1.6199999999999999E-3</v>
      </c>
      <c r="N83" s="14">
        <v>-5.9199999999999999E-3</v>
      </c>
      <c r="O83" s="14">
        <v>1.8447000000000002E-2</v>
      </c>
      <c r="P83" s="14">
        <f>SUM(K83:O83)</f>
        <v>1.9749680000000003</v>
      </c>
      <c r="Q83" s="14">
        <v>0.7319562636365331</v>
      </c>
    </row>
    <row r="84" spans="1:17" ht="21">
      <c r="A84" s="7" t="s">
        <v>3</v>
      </c>
      <c r="B84" s="7">
        <v>7</v>
      </c>
      <c r="C84" s="7">
        <v>10</v>
      </c>
      <c r="D84" s="14">
        <v>42.841799999999999</v>
      </c>
      <c r="E84" s="14">
        <v>1.2499800000000001</v>
      </c>
      <c r="F84" s="14">
        <v>11.173</v>
      </c>
      <c r="G84" s="14">
        <v>12.933</v>
      </c>
      <c r="H84" s="14">
        <v>14.096500000000001</v>
      </c>
      <c r="I84" s="14">
        <v>11.1136</v>
      </c>
      <c r="J84" s="14">
        <v>0.23147000000000001</v>
      </c>
      <c r="K84" s="14">
        <v>2.2717499999999999</v>
      </c>
      <c r="L84" s="14">
        <v>0.44680700000000001</v>
      </c>
      <c r="M84" s="14">
        <v>6.6513000000000003E-2</v>
      </c>
      <c r="N84" s="14">
        <v>9.7999999999999997E-3</v>
      </c>
      <c r="O84" s="14">
        <v>-1.6490000000000001E-2</v>
      </c>
      <c r="P84" s="14">
        <f>SUM(K84:O84)</f>
        <v>2.7783799999999998</v>
      </c>
      <c r="Q84" s="14">
        <v>0.66071463534018604</v>
      </c>
    </row>
    <row r="85" spans="1:17" ht="21">
      <c r="A85" s="7" t="s">
        <v>3</v>
      </c>
      <c r="B85" s="7">
        <v>8</v>
      </c>
      <c r="C85" s="7">
        <v>10</v>
      </c>
      <c r="D85" s="14">
        <v>46.439799999999998</v>
      </c>
      <c r="E85" s="14">
        <v>1.1938500000000001</v>
      </c>
      <c r="F85" s="14">
        <v>8.2873699999999992</v>
      </c>
      <c r="G85" s="14">
        <v>10.522500000000001</v>
      </c>
      <c r="H85" s="14">
        <v>16.4194</v>
      </c>
      <c r="I85" s="14">
        <v>11.2448</v>
      </c>
      <c r="J85" s="14">
        <v>0.23808399999999999</v>
      </c>
      <c r="K85" s="14">
        <v>2.3200799999999999</v>
      </c>
      <c r="L85" s="14">
        <v>0.35981400000000002</v>
      </c>
      <c r="M85" s="14">
        <v>3.1487000000000001E-2</v>
      </c>
      <c r="N85" s="14">
        <v>-3.3E-3</v>
      </c>
      <c r="O85" s="14">
        <v>5.1139999999999996E-3</v>
      </c>
      <c r="P85" s="14">
        <f>SUM(K85:O85)</f>
        <v>2.7131949999999998</v>
      </c>
      <c r="Q85" s="14">
        <v>0.73564194993346532</v>
      </c>
    </row>
    <row r="86" spans="1:17" ht="21">
      <c r="A86" s="7" t="s">
        <v>3</v>
      </c>
      <c r="B86" s="7">
        <v>8</v>
      </c>
      <c r="C86" s="7">
        <v>11</v>
      </c>
      <c r="D86" s="14">
        <v>41.516800000000003</v>
      </c>
      <c r="E86" s="14">
        <v>2.6901299999999999</v>
      </c>
      <c r="F86" s="14">
        <v>11.884399999999999</v>
      </c>
      <c r="G86" s="14">
        <v>12.015599999999999</v>
      </c>
      <c r="H86" s="14">
        <v>13.6464</v>
      </c>
      <c r="I86" s="14">
        <v>11.308199999999999</v>
      </c>
      <c r="J86" s="14">
        <v>0.22537299999999999</v>
      </c>
      <c r="K86" s="14">
        <v>2.4904500000000001</v>
      </c>
      <c r="L86" s="14">
        <v>0.463447</v>
      </c>
      <c r="M86" s="14">
        <v>1.6886000000000002E-2</v>
      </c>
      <c r="N86" s="14">
        <v>3.6101000000000001E-2</v>
      </c>
      <c r="O86" s="14">
        <v>-1.8159999999999999E-2</v>
      </c>
      <c r="P86" s="14">
        <f>SUM(K86:O86)</f>
        <v>2.9887239999999999</v>
      </c>
      <c r="Q86" s="14">
        <v>0.66878527203988825</v>
      </c>
    </row>
    <row r="87" spans="1:17" ht="21">
      <c r="A87" s="7" t="s">
        <v>3</v>
      </c>
      <c r="B87" s="7">
        <v>8</v>
      </c>
      <c r="C87" s="7">
        <v>5</v>
      </c>
      <c r="D87" s="14">
        <v>43.136899999999997</v>
      </c>
      <c r="E87" s="14">
        <v>1.04843</v>
      </c>
      <c r="F87" s="14">
        <v>11.8865</v>
      </c>
      <c r="G87" s="14">
        <v>10.494400000000001</v>
      </c>
      <c r="H87" s="14">
        <v>15.6967</v>
      </c>
      <c r="I87" s="14">
        <v>11.258599999999999</v>
      </c>
      <c r="J87" s="14">
        <v>0.21815499999999999</v>
      </c>
      <c r="K87" s="14">
        <v>2.41466</v>
      </c>
      <c r="L87" s="14">
        <v>0.37345699999999998</v>
      </c>
      <c r="M87" s="14">
        <v>1.4177E-2</v>
      </c>
      <c r="N87" s="14">
        <v>3.3623E-2</v>
      </c>
      <c r="O87" s="14">
        <v>2.4E-2</v>
      </c>
      <c r="P87" s="14">
        <f>SUM(K87:O87)</f>
        <v>2.8599170000000003</v>
      </c>
      <c r="Q87" s="14">
        <v>0.72707219380679944</v>
      </c>
    </row>
    <row r="88" spans="1:17" ht="21">
      <c r="A88" s="7" t="s">
        <v>3</v>
      </c>
      <c r="B88" s="7">
        <v>8</v>
      </c>
      <c r="C88" s="7">
        <v>6</v>
      </c>
      <c r="D88" s="14">
        <v>42.713500000000003</v>
      </c>
      <c r="E88" s="14">
        <v>1.78484</v>
      </c>
      <c r="F88" s="14">
        <v>11.1532</v>
      </c>
      <c r="G88" s="14">
        <v>11.8687</v>
      </c>
      <c r="H88" s="14">
        <v>14.527200000000001</v>
      </c>
      <c r="I88" s="14">
        <v>11.2797</v>
      </c>
      <c r="J88" s="14">
        <v>0.22447800000000001</v>
      </c>
      <c r="K88" s="14">
        <v>2.3860600000000001</v>
      </c>
      <c r="L88" s="14">
        <v>0.46358899999999997</v>
      </c>
      <c r="M88" s="14">
        <v>5.7540000000000001E-2</v>
      </c>
      <c r="N88" s="14">
        <v>4.5407000000000003E-2</v>
      </c>
      <c r="O88" s="14">
        <v>9.6410000000000003E-3</v>
      </c>
      <c r="P88" s="14">
        <f>SUM(K88:O88)</f>
        <v>2.9622369999999996</v>
      </c>
      <c r="Q88" s="14">
        <v>0.68463243175705446</v>
      </c>
    </row>
    <row r="89" spans="1:17" ht="21">
      <c r="A89" s="7" t="s">
        <v>4</v>
      </c>
      <c r="B89" s="7">
        <v>1</v>
      </c>
      <c r="C89" s="7">
        <v>5</v>
      </c>
      <c r="D89" s="14">
        <v>42.661700000000003</v>
      </c>
      <c r="E89" s="14">
        <v>2.30538</v>
      </c>
      <c r="F89" s="14">
        <v>10.3012</v>
      </c>
      <c r="G89" s="14">
        <v>12.051</v>
      </c>
      <c r="H89" s="14">
        <v>13.815799999999999</v>
      </c>
      <c r="I89" s="14">
        <v>11.242699999999999</v>
      </c>
      <c r="J89" s="14">
        <v>0.221551</v>
      </c>
      <c r="K89" s="14">
        <v>2.2029800000000002</v>
      </c>
      <c r="L89" s="14">
        <v>0.43492500000000001</v>
      </c>
      <c r="M89" s="14">
        <v>-5.1700000000000001E-3</v>
      </c>
      <c r="N89" s="14">
        <v>5.1466999999999999E-2</v>
      </c>
      <c r="O89" s="14">
        <v>7.639E-3</v>
      </c>
      <c r="P89" s="14">
        <f>SUM(K89:O89)</f>
        <v>2.6918410000000002</v>
      </c>
      <c r="Q89" s="14">
        <v>0.67201106860909909</v>
      </c>
    </row>
    <row r="90" spans="1:17" ht="21">
      <c r="A90" s="7" t="s">
        <v>4</v>
      </c>
      <c r="B90" s="7">
        <v>4</v>
      </c>
      <c r="C90" s="7">
        <v>14</v>
      </c>
      <c r="D90" s="14">
        <v>47.487400000000001</v>
      </c>
      <c r="E90" s="14">
        <v>1.4520900000000001</v>
      </c>
      <c r="F90" s="14">
        <v>7.0310199999999998</v>
      </c>
      <c r="G90" s="14">
        <v>10.7699</v>
      </c>
      <c r="H90" s="14">
        <v>16.314900000000002</v>
      </c>
      <c r="I90" s="14">
        <v>11.3344</v>
      </c>
      <c r="J90" s="14">
        <v>0.240813</v>
      </c>
      <c r="K90" s="14">
        <v>1.6819299999999999</v>
      </c>
      <c r="L90" s="14">
        <v>0.280505</v>
      </c>
      <c r="M90" s="14">
        <v>2.1187000000000001E-2</v>
      </c>
      <c r="N90" s="14">
        <v>1.6670000000000001E-3</v>
      </c>
      <c r="O90" s="14">
        <v>1.0638999999999999E-2</v>
      </c>
      <c r="P90" s="14">
        <f>SUM(K90:O90)</f>
        <v>1.9959280000000001</v>
      </c>
      <c r="Q90" s="14">
        <v>0.72892039013938881</v>
      </c>
    </row>
    <row r="91" spans="1:17" ht="21">
      <c r="A91" s="7" t="s">
        <v>4</v>
      </c>
      <c r="B91" s="7">
        <v>4</v>
      </c>
      <c r="C91" s="7">
        <v>8</v>
      </c>
      <c r="D91" s="14">
        <v>45.243400000000001</v>
      </c>
      <c r="E91" s="14">
        <v>2.0184000000000002</v>
      </c>
      <c r="F91" s="14">
        <v>9.4588900000000002</v>
      </c>
      <c r="G91" s="14">
        <v>10.3581</v>
      </c>
      <c r="H91" s="14">
        <v>16.016500000000001</v>
      </c>
      <c r="I91" s="14">
        <v>11.356</v>
      </c>
      <c r="J91" s="14">
        <v>0.248249</v>
      </c>
      <c r="K91" s="14">
        <v>2.10467</v>
      </c>
      <c r="L91" s="14">
        <v>0.39872999999999997</v>
      </c>
      <c r="M91" s="14">
        <v>2.9457000000000001E-2</v>
      </c>
      <c r="N91" s="14">
        <v>2.3226E-2</v>
      </c>
      <c r="O91" s="14">
        <v>3.2109999999999999E-3</v>
      </c>
      <c r="P91" s="14">
        <f>SUM(K91:O91)</f>
        <v>2.559294</v>
      </c>
      <c r="Q91" s="14">
        <v>0.73269044338996892</v>
      </c>
    </row>
    <row r="92" spans="1:17" ht="21">
      <c r="A92" s="7" t="s">
        <v>4</v>
      </c>
      <c r="B92" s="7">
        <v>5</v>
      </c>
      <c r="C92" s="7">
        <v>11</v>
      </c>
      <c r="D92" s="14">
        <v>44.283499999999997</v>
      </c>
      <c r="E92" s="14">
        <v>2.1792199999999999</v>
      </c>
      <c r="F92" s="14">
        <v>9.4298699999999993</v>
      </c>
      <c r="G92" s="14">
        <v>12.363</v>
      </c>
      <c r="H92" s="14">
        <v>14.6251</v>
      </c>
      <c r="I92" s="14">
        <v>10.981299999999999</v>
      </c>
      <c r="J92" s="14">
        <v>0.18986600000000001</v>
      </c>
      <c r="K92" s="14">
        <v>2.12473</v>
      </c>
      <c r="L92" s="14">
        <v>0.43302200000000002</v>
      </c>
      <c r="M92" s="14">
        <v>3.3467999999999998E-2</v>
      </c>
      <c r="N92" s="14">
        <v>1.2371E-2</v>
      </c>
      <c r="O92" s="14">
        <v>1.6379999999999999E-3</v>
      </c>
      <c r="P92" s="14">
        <f>SUM(K92:O92)</f>
        <v>2.6052289999999996</v>
      </c>
      <c r="Q92" s="14">
        <v>0.67718346253229977</v>
      </c>
    </row>
    <row r="93" spans="1:17" ht="21">
      <c r="A93" s="7" t="s">
        <v>4</v>
      </c>
      <c r="B93" s="7">
        <v>5</v>
      </c>
      <c r="C93" s="7">
        <v>12</v>
      </c>
      <c r="D93" s="14">
        <v>47.066000000000003</v>
      </c>
      <c r="E93" s="14">
        <v>1.5825499999999999</v>
      </c>
      <c r="F93" s="14">
        <v>7.1703000000000001</v>
      </c>
      <c r="G93" s="14">
        <v>10.8514</v>
      </c>
      <c r="H93" s="14">
        <v>16.245000000000001</v>
      </c>
      <c r="I93" s="14">
        <v>11.343999999999999</v>
      </c>
      <c r="J93" s="14">
        <v>0.21421200000000001</v>
      </c>
      <c r="K93" s="14">
        <v>1.6911499999999999</v>
      </c>
      <c r="L93" s="14">
        <v>0.25724200000000003</v>
      </c>
      <c r="M93" s="14">
        <v>1.6125E-2</v>
      </c>
      <c r="N93" s="14">
        <v>1.9394000000000002E-2</v>
      </c>
      <c r="O93" s="14">
        <v>1.0347E-2</v>
      </c>
      <c r="P93" s="14">
        <f>SUM(K93:O93)</f>
        <v>1.9942579999999999</v>
      </c>
      <c r="Q93" s="14">
        <v>0.72770270270270276</v>
      </c>
    </row>
    <row r="94" spans="1:17" ht="21">
      <c r="A94" s="7" t="s">
        <v>4</v>
      </c>
      <c r="B94" s="7">
        <v>5</v>
      </c>
      <c r="C94" s="7">
        <v>1</v>
      </c>
      <c r="D94" s="14">
        <v>43.955399999999997</v>
      </c>
      <c r="E94" s="14">
        <v>1.3905799999999999</v>
      </c>
      <c r="F94" s="14">
        <v>11.5389</v>
      </c>
      <c r="G94" s="14">
        <v>10.322800000000001</v>
      </c>
      <c r="H94" s="14">
        <v>15.4499</v>
      </c>
      <c r="I94" s="14">
        <v>11.3804</v>
      </c>
      <c r="J94" s="14">
        <v>0.14414299999999999</v>
      </c>
      <c r="K94" s="14">
        <v>2.3161</v>
      </c>
      <c r="L94" s="14">
        <v>0.40310200000000002</v>
      </c>
      <c r="M94" s="14">
        <v>0.10742</v>
      </c>
      <c r="N94" s="14">
        <v>-1.1010000000000001E-2</v>
      </c>
      <c r="O94" s="14">
        <v>-9.3399999999999993E-3</v>
      </c>
      <c r="P94" s="14">
        <f>SUM(K94:O94)</f>
        <v>2.8062719999999999</v>
      </c>
      <c r="Q94" s="14">
        <v>0.72705992201524183</v>
      </c>
    </row>
    <row r="95" spans="1:17" ht="21">
      <c r="A95" s="7" t="s">
        <v>4</v>
      </c>
      <c r="B95" s="7">
        <v>5</v>
      </c>
      <c r="C95" s="7">
        <v>3</v>
      </c>
      <c r="D95" s="14">
        <v>43.108400000000003</v>
      </c>
      <c r="E95" s="14">
        <v>2.0856599999999998</v>
      </c>
      <c r="F95" s="14">
        <v>10.879300000000001</v>
      </c>
      <c r="G95" s="14">
        <v>12.258699999999999</v>
      </c>
      <c r="H95" s="14">
        <v>14.0932</v>
      </c>
      <c r="I95" s="14">
        <v>11.402799999999999</v>
      </c>
      <c r="J95" s="14">
        <v>0.19613900000000001</v>
      </c>
      <c r="K95" s="14">
        <v>2.2486999999999999</v>
      </c>
      <c r="L95" s="14">
        <v>0.48006799999999999</v>
      </c>
      <c r="M95" s="14">
        <v>6.6692000000000001E-2</v>
      </c>
      <c r="N95" s="14">
        <v>-5.4999999999999997E-3</v>
      </c>
      <c r="O95" s="14">
        <v>-4.8199999999999996E-3</v>
      </c>
      <c r="P95" s="14">
        <f>SUM(K95:O95)</f>
        <v>2.7851400000000002</v>
      </c>
      <c r="Q95" s="14">
        <v>0.6731070982154731</v>
      </c>
    </row>
    <row r="96" spans="1:17" ht="21">
      <c r="A96" s="7" t="s">
        <v>4</v>
      </c>
      <c r="B96" s="7">
        <v>5</v>
      </c>
      <c r="C96" s="7">
        <v>4</v>
      </c>
      <c r="D96" s="14">
        <v>44.819800000000001</v>
      </c>
      <c r="E96" s="14">
        <v>2.0971600000000001</v>
      </c>
      <c r="F96" s="14">
        <v>9.44177</v>
      </c>
      <c r="G96" s="14">
        <v>12.2057</v>
      </c>
      <c r="H96" s="14">
        <v>14.535500000000001</v>
      </c>
      <c r="I96" s="14">
        <v>11.023999999999999</v>
      </c>
      <c r="J96" s="14">
        <v>0.26076300000000002</v>
      </c>
      <c r="K96" s="14">
        <v>2.0845799999999999</v>
      </c>
      <c r="L96" s="14">
        <v>0.45850099999999999</v>
      </c>
      <c r="M96" s="14">
        <v>4.5373999999999998E-2</v>
      </c>
      <c r="N96" s="14">
        <v>2.3857E-2</v>
      </c>
      <c r="O96" s="14">
        <v>1.1882E-2</v>
      </c>
      <c r="P96" s="14">
        <f>SUM(K96:O96)</f>
        <v>2.6241939999999997</v>
      </c>
      <c r="Q96" s="14">
        <v>0.67923223466165605</v>
      </c>
    </row>
    <row r="97" spans="1:17" ht="21">
      <c r="A97" s="7" t="s">
        <v>4</v>
      </c>
      <c r="B97" s="7">
        <v>5</v>
      </c>
      <c r="C97" s="7">
        <v>5</v>
      </c>
      <c r="D97" s="14">
        <v>47.648899999999998</v>
      </c>
      <c r="E97" s="14">
        <v>1.57199</v>
      </c>
      <c r="F97" s="14">
        <v>7.22159</v>
      </c>
      <c r="G97" s="14">
        <v>10.9175</v>
      </c>
      <c r="H97" s="14">
        <v>16.032900000000001</v>
      </c>
      <c r="I97" s="14">
        <v>11.3813</v>
      </c>
      <c r="J97" s="14">
        <v>0.23169899999999999</v>
      </c>
      <c r="K97" s="14">
        <v>1.68194</v>
      </c>
      <c r="L97" s="14">
        <v>0.27482299999999998</v>
      </c>
      <c r="M97" s="14">
        <v>4.3899000000000001E-2</v>
      </c>
      <c r="N97" s="14">
        <v>2.0673E-2</v>
      </c>
      <c r="O97" s="14">
        <v>6.332E-3</v>
      </c>
      <c r="P97" s="14">
        <f>SUM(K97:O97)</f>
        <v>2.0276670000000001</v>
      </c>
      <c r="Q97" s="14">
        <v>0.723393805058971</v>
      </c>
    </row>
    <row r="98" spans="1:17" ht="21">
      <c r="A98" s="7" t="s">
        <v>4</v>
      </c>
      <c r="B98" s="7">
        <v>5</v>
      </c>
      <c r="C98" s="7">
        <v>8</v>
      </c>
      <c r="D98" s="14">
        <v>44.675199999999997</v>
      </c>
      <c r="E98" s="14">
        <v>2.6729500000000002</v>
      </c>
      <c r="F98" s="14">
        <v>9.3772000000000002</v>
      </c>
      <c r="G98" s="14">
        <v>11.586</v>
      </c>
      <c r="H98" s="14">
        <v>14.7866</v>
      </c>
      <c r="I98" s="14">
        <v>11.2058</v>
      </c>
      <c r="J98" s="14">
        <v>0.21049999999999999</v>
      </c>
      <c r="K98" s="14">
        <v>2.2219099999999998</v>
      </c>
      <c r="L98" s="14">
        <v>0.40675</v>
      </c>
      <c r="M98" s="14">
        <v>3.5332000000000002E-2</v>
      </c>
      <c r="N98" s="14">
        <v>3.0211999999999999E-2</v>
      </c>
      <c r="O98" s="14">
        <v>-1.1259999999999999E-2</v>
      </c>
      <c r="P98" s="14">
        <f>SUM(K98:O98)</f>
        <v>2.682944</v>
      </c>
      <c r="Q98" s="14">
        <v>0.69448147857684361</v>
      </c>
    </row>
    <row r="99" spans="1:17" ht="21">
      <c r="A99" s="7" t="s">
        <v>4</v>
      </c>
      <c r="B99" s="7">
        <v>5</v>
      </c>
      <c r="C99" s="7">
        <v>9</v>
      </c>
      <c r="D99" s="14">
        <v>46.529499999999999</v>
      </c>
      <c r="E99" s="14">
        <v>1.91032</v>
      </c>
      <c r="F99" s="14">
        <v>8.1069300000000002</v>
      </c>
      <c r="G99" s="14">
        <v>11.4755</v>
      </c>
      <c r="H99" s="14">
        <v>15.430199999999999</v>
      </c>
      <c r="I99" s="14">
        <v>11.1912</v>
      </c>
      <c r="J99" s="14">
        <v>0.26507199999999997</v>
      </c>
      <c r="K99" s="14">
        <v>1.8371999999999999</v>
      </c>
      <c r="L99" s="14">
        <v>0.38950899999999999</v>
      </c>
      <c r="M99" s="14">
        <v>3.5439999999999999E-2</v>
      </c>
      <c r="N99" s="14">
        <v>2.588E-3</v>
      </c>
      <c r="O99" s="14">
        <v>1.6504999999999999E-2</v>
      </c>
      <c r="P99" s="14">
        <f>SUM(K99:O99)</f>
        <v>2.2812419999999998</v>
      </c>
      <c r="Q99" s="14">
        <v>0.70465277822033301</v>
      </c>
    </row>
    <row r="100" spans="1:17" ht="21">
      <c r="A100" s="7" t="s">
        <v>4</v>
      </c>
      <c r="B100" s="7">
        <v>6</v>
      </c>
      <c r="C100" s="7">
        <v>2</v>
      </c>
      <c r="D100" s="14">
        <v>44.979799999999997</v>
      </c>
      <c r="E100" s="14">
        <v>2.26695</v>
      </c>
      <c r="F100" s="14">
        <v>8.7435500000000008</v>
      </c>
      <c r="G100" s="14">
        <v>11.2209</v>
      </c>
      <c r="H100" s="14">
        <v>15.4161</v>
      </c>
      <c r="I100" s="14">
        <v>11.3619</v>
      </c>
      <c r="J100" s="14">
        <v>0.193552</v>
      </c>
      <c r="K100" s="14">
        <v>2.0415100000000002</v>
      </c>
      <c r="L100" s="14">
        <v>0.36962699999999998</v>
      </c>
      <c r="M100" s="14">
        <v>2.2542E-2</v>
      </c>
      <c r="N100" s="14">
        <v>2.4849999999999998E-3</v>
      </c>
      <c r="O100" s="14">
        <v>-6.5900000000000004E-3</v>
      </c>
      <c r="P100" s="14">
        <f>SUM(K100:O100)</f>
        <v>2.4295740000000001</v>
      </c>
      <c r="Q100" s="14">
        <v>0.71012407840316494</v>
      </c>
    </row>
    <row r="101" spans="1:17" ht="21">
      <c r="A101" s="7" t="s">
        <v>4</v>
      </c>
      <c r="B101" s="7">
        <v>6</v>
      </c>
      <c r="C101" s="7">
        <v>3</v>
      </c>
      <c r="D101" s="14">
        <v>43.799100000000003</v>
      </c>
      <c r="E101" s="14">
        <v>2.60623</v>
      </c>
      <c r="F101" s="14">
        <v>9.5247100000000007</v>
      </c>
      <c r="G101" s="14">
        <v>12.045999999999999</v>
      </c>
      <c r="H101" s="14">
        <v>14.483599999999999</v>
      </c>
      <c r="I101" s="14">
        <v>11.314299999999999</v>
      </c>
      <c r="J101" s="14">
        <v>0.20877599999999999</v>
      </c>
      <c r="K101" s="14">
        <v>2.1482199999999998</v>
      </c>
      <c r="L101" s="14">
        <v>0.46837400000000001</v>
      </c>
      <c r="M101" s="14">
        <v>1.9941E-2</v>
      </c>
      <c r="N101" s="14">
        <v>1.0895999999999999E-2</v>
      </c>
      <c r="O101" s="14">
        <v>8.6090000000000003E-3</v>
      </c>
      <c r="P101" s="14">
        <f>SUM(K101:O101)</f>
        <v>2.6560399999999995</v>
      </c>
      <c r="Q101" s="14">
        <v>0.68282285039679946</v>
      </c>
    </row>
    <row r="102" spans="1:17" ht="21">
      <c r="A102" s="7" t="s">
        <v>4</v>
      </c>
      <c r="B102" s="7">
        <v>6</v>
      </c>
      <c r="C102" s="7">
        <v>4</v>
      </c>
      <c r="D102" s="14">
        <v>45.6312</v>
      </c>
      <c r="E102" s="14">
        <v>1.8415999999999999</v>
      </c>
      <c r="F102" s="14">
        <v>8.4664000000000001</v>
      </c>
      <c r="G102" s="14">
        <v>11.285</v>
      </c>
      <c r="H102" s="14">
        <v>15.362299999999999</v>
      </c>
      <c r="I102" s="14">
        <v>11.082700000000001</v>
      </c>
      <c r="J102" s="14">
        <v>0.23338900000000001</v>
      </c>
      <c r="K102" s="14">
        <v>1.94668</v>
      </c>
      <c r="L102" s="14">
        <v>0.38746799999999998</v>
      </c>
      <c r="M102" s="14">
        <v>2.4393999999999999E-2</v>
      </c>
      <c r="N102" s="14">
        <v>-1.0109999999999999E-2</v>
      </c>
      <c r="O102" s="14">
        <v>6.9080000000000001E-3</v>
      </c>
      <c r="P102" s="14">
        <f>SUM(K102:O102)</f>
        <v>2.35534</v>
      </c>
      <c r="Q102" s="14">
        <v>0.70829089558070857</v>
      </c>
    </row>
    <row r="103" spans="1:17" ht="21">
      <c r="A103" s="7" t="s">
        <v>4</v>
      </c>
      <c r="B103" s="7">
        <v>6</v>
      </c>
      <c r="C103" s="7">
        <v>7</v>
      </c>
      <c r="D103" s="14">
        <v>43.954500000000003</v>
      </c>
      <c r="E103" s="14">
        <v>2.3249499999999999</v>
      </c>
      <c r="F103" s="14">
        <v>10.007</v>
      </c>
      <c r="G103" s="14">
        <v>12.072699999999999</v>
      </c>
      <c r="H103" s="14">
        <v>14.513500000000001</v>
      </c>
      <c r="I103" s="14">
        <v>11.1813</v>
      </c>
      <c r="J103" s="14">
        <v>0.22582099999999999</v>
      </c>
      <c r="K103" s="14">
        <v>2.2618399999999999</v>
      </c>
      <c r="L103" s="14">
        <v>0.40024700000000002</v>
      </c>
      <c r="M103" s="14">
        <v>-4.7200000000000002E-3</v>
      </c>
      <c r="N103" s="14">
        <v>2.2239999999999998E-3</v>
      </c>
      <c r="O103" s="14">
        <v>1.9466000000000001E-2</v>
      </c>
      <c r="P103" s="14">
        <f>SUM(K103:O103)</f>
        <v>2.6790569999999998</v>
      </c>
      <c r="Q103" s="14">
        <v>0.68102280978328411</v>
      </c>
    </row>
    <row r="104" spans="1:17" ht="21">
      <c r="A104" s="7" t="s">
        <v>4</v>
      </c>
      <c r="B104" s="7">
        <v>6</v>
      </c>
      <c r="C104" s="7">
        <v>11</v>
      </c>
      <c r="D104" s="14">
        <v>44.443800000000003</v>
      </c>
      <c r="E104" s="14">
        <v>2.33283</v>
      </c>
      <c r="F104" s="14">
        <v>8.8788099999999996</v>
      </c>
      <c r="G104" s="14">
        <v>11.8811</v>
      </c>
      <c r="H104" s="14">
        <v>14.897500000000001</v>
      </c>
      <c r="I104" s="14">
        <v>11.2392</v>
      </c>
      <c r="J104" s="14">
        <v>0.20616000000000001</v>
      </c>
      <c r="K104" s="14">
        <v>2.04969</v>
      </c>
      <c r="L104" s="14">
        <v>0.40755200000000003</v>
      </c>
      <c r="M104" s="14">
        <v>-7.1900000000000002E-3</v>
      </c>
      <c r="N104" s="14">
        <v>7.3210000000000003E-3</v>
      </c>
      <c r="O104" s="14">
        <v>-1.8000000000000001E-4</v>
      </c>
      <c r="P104" s="14">
        <f>SUM(K104:O104)</f>
        <v>2.4571930000000002</v>
      </c>
      <c r="Q104" s="14">
        <v>0.69047818819019091</v>
      </c>
    </row>
    <row r="105" spans="1:17" ht="21">
      <c r="A105" s="7" t="s">
        <v>4</v>
      </c>
      <c r="B105" s="7">
        <v>6</v>
      </c>
      <c r="C105" s="7">
        <v>12</v>
      </c>
      <c r="D105" s="14">
        <v>46.369399999999999</v>
      </c>
      <c r="E105" s="14">
        <v>1.63141</v>
      </c>
      <c r="F105" s="14">
        <v>7.5179099999999996</v>
      </c>
      <c r="G105" s="14">
        <v>11.1158</v>
      </c>
      <c r="H105" s="14">
        <v>16.069299999999998</v>
      </c>
      <c r="I105" s="14">
        <v>11.2835</v>
      </c>
      <c r="J105" s="14">
        <v>0.26807599999999998</v>
      </c>
      <c r="K105" s="14">
        <v>1.7304900000000001</v>
      </c>
      <c r="L105" s="14">
        <v>0.30332900000000002</v>
      </c>
      <c r="M105" s="14">
        <v>3.0853999999999999E-2</v>
      </c>
      <c r="N105" s="14">
        <v>1.6749E-2</v>
      </c>
      <c r="O105" s="14">
        <v>1.5535999999999999E-2</v>
      </c>
      <c r="P105" s="14">
        <f>SUM(K105:O105)</f>
        <v>2.0969580000000003</v>
      </c>
      <c r="Q105" s="14">
        <v>0.71974087323714231</v>
      </c>
    </row>
    <row r="106" spans="1:17" ht="21">
      <c r="A106" s="7" t="s">
        <v>4</v>
      </c>
      <c r="B106" s="7">
        <v>6</v>
      </c>
      <c r="C106" s="7">
        <v>14</v>
      </c>
      <c r="D106" s="14">
        <v>43.926699999999997</v>
      </c>
      <c r="E106" s="14">
        <v>2.2523900000000001</v>
      </c>
      <c r="F106" s="14">
        <v>9.9028700000000001</v>
      </c>
      <c r="G106" s="14">
        <v>12.241199999999999</v>
      </c>
      <c r="H106" s="14">
        <v>14.3561</v>
      </c>
      <c r="I106" s="14">
        <v>11.0648</v>
      </c>
      <c r="J106" s="14">
        <v>0.252583</v>
      </c>
      <c r="K106" s="14">
        <v>2.19197</v>
      </c>
      <c r="L106" s="14">
        <v>0.404136</v>
      </c>
      <c r="M106" s="14">
        <v>8.3940000000000004E-3</v>
      </c>
      <c r="N106" s="14">
        <v>1.6136000000000001E-2</v>
      </c>
      <c r="O106" s="14">
        <v>1.6910999999999999E-2</v>
      </c>
      <c r="P106" s="14">
        <f>SUM(K106:O106)</f>
        <v>2.6375469999999996</v>
      </c>
      <c r="Q106" s="14">
        <v>0.6777225710877175</v>
      </c>
    </row>
    <row r="107" spans="1:17" ht="21">
      <c r="A107" s="7" t="s">
        <v>4</v>
      </c>
      <c r="B107" s="7">
        <v>6</v>
      </c>
      <c r="C107" s="7">
        <v>15</v>
      </c>
      <c r="D107" s="14">
        <v>41.202300000000001</v>
      </c>
      <c r="E107" s="14">
        <v>2.3020700000000001</v>
      </c>
      <c r="F107" s="14">
        <v>11.973599999999999</v>
      </c>
      <c r="G107" s="14">
        <v>13.176600000000001</v>
      </c>
      <c r="H107" s="14">
        <v>13.1456</v>
      </c>
      <c r="I107" s="14">
        <v>11.381399999999999</v>
      </c>
      <c r="J107" s="14">
        <v>0.24701100000000001</v>
      </c>
      <c r="K107" s="14">
        <v>2.4035000000000002</v>
      </c>
      <c r="L107" s="14">
        <v>0.51995499999999995</v>
      </c>
      <c r="M107" s="14">
        <v>1.6896999999999999E-2</v>
      </c>
      <c r="N107" s="14">
        <v>3.4507000000000003E-2</v>
      </c>
      <c r="O107" s="14">
        <v>9.5659999999999999E-3</v>
      </c>
      <c r="P107" s="14">
        <f>SUM(K107:O107)</f>
        <v>2.9844250000000003</v>
      </c>
      <c r="Q107" s="14">
        <v>0.64049955396966995</v>
      </c>
    </row>
    <row r="108" spans="1:17" ht="21">
      <c r="A108" s="7" t="s">
        <v>4</v>
      </c>
      <c r="B108" s="7">
        <v>6</v>
      </c>
      <c r="C108" s="7">
        <v>16</v>
      </c>
      <c r="D108" s="14">
        <v>47.205300000000001</v>
      </c>
      <c r="E108" s="14">
        <v>1.63653</v>
      </c>
      <c r="F108" s="14">
        <v>7.2310800000000004</v>
      </c>
      <c r="G108" s="14">
        <v>10.6699</v>
      </c>
      <c r="H108" s="14">
        <v>16.020700000000001</v>
      </c>
      <c r="I108" s="14">
        <v>11.293900000000001</v>
      </c>
      <c r="J108" s="14">
        <v>0.263069</v>
      </c>
      <c r="K108" s="14">
        <v>1.7131099999999999</v>
      </c>
      <c r="L108" s="14">
        <v>0.28836699999999998</v>
      </c>
      <c r="M108" s="14">
        <v>1.5560000000000001E-3</v>
      </c>
      <c r="N108" s="14">
        <v>-9.8600000000000007E-3</v>
      </c>
      <c r="O108" s="14">
        <v>2.0271000000000001E-2</v>
      </c>
      <c r="P108" s="14">
        <f>SUM(K108:O108)</f>
        <v>2.0134439999999998</v>
      </c>
      <c r="Q108" s="14">
        <v>0.7270840057974316</v>
      </c>
    </row>
    <row r="109" spans="1:17" ht="21">
      <c r="A109" s="7" t="s">
        <v>4</v>
      </c>
      <c r="B109" s="7">
        <v>6</v>
      </c>
      <c r="C109" s="7">
        <v>17</v>
      </c>
      <c r="D109" s="14">
        <v>49.991199999999999</v>
      </c>
      <c r="E109" s="14">
        <v>1.14916</v>
      </c>
      <c r="F109" s="14">
        <v>5.0888200000000001</v>
      </c>
      <c r="G109" s="14">
        <v>9.5969700000000007</v>
      </c>
      <c r="H109" s="14">
        <v>17.3522</v>
      </c>
      <c r="I109" s="14">
        <v>11.3628</v>
      </c>
      <c r="J109" s="14">
        <v>0.24173700000000001</v>
      </c>
      <c r="K109" s="14">
        <v>1.25292</v>
      </c>
      <c r="L109" s="14">
        <v>0.21080199999999999</v>
      </c>
      <c r="M109" s="14">
        <v>6.1700000000000001E-3</v>
      </c>
      <c r="N109" s="14">
        <v>8.5660000000000007E-3</v>
      </c>
      <c r="O109" s="14">
        <v>1.1305000000000001E-2</v>
      </c>
      <c r="P109" s="14">
        <f>SUM(K109:O109)</f>
        <v>1.4897629999999999</v>
      </c>
      <c r="Q109" s="14">
        <v>0.76354968830216352</v>
      </c>
    </row>
    <row r="110" spans="1:17" ht="21">
      <c r="A110" s="7" t="s">
        <v>4</v>
      </c>
      <c r="B110" s="7" t="s">
        <v>5</v>
      </c>
      <c r="C110" s="7">
        <v>11</v>
      </c>
      <c r="D110" s="14">
        <v>43.717300000000002</v>
      </c>
      <c r="E110" s="14">
        <v>0.744753</v>
      </c>
      <c r="F110" s="14">
        <v>12.068300000000001</v>
      </c>
      <c r="G110" s="14">
        <v>9.8144100000000005</v>
      </c>
      <c r="H110" s="14">
        <v>16.2986</v>
      </c>
      <c r="I110" s="14">
        <v>11.1492</v>
      </c>
      <c r="J110" s="14">
        <v>0.232767</v>
      </c>
      <c r="K110" s="14">
        <v>2.4146800000000002</v>
      </c>
      <c r="L110" s="14">
        <v>0.40778199999999998</v>
      </c>
      <c r="M110" s="14">
        <v>-4.8999999999999998E-3</v>
      </c>
      <c r="N110" s="14">
        <v>6.4632999999999996E-2</v>
      </c>
      <c r="O110" s="14">
        <v>1.2730999999999999E-2</v>
      </c>
      <c r="P110" s="14">
        <f>SUM(K110:O110)</f>
        <v>2.8949260000000003</v>
      </c>
      <c r="Q110" s="14">
        <v>0.74768731472963301</v>
      </c>
    </row>
    <row r="111" spans="1:17" ht="21">
      <c r="A111" s="7" t="s">
        <v>4</v>
      </c>
      <c r="B111" s="7" t="s">
        <v>5</v>
      </c>
      <c r="C111" s="7">
        <v>12</v>
      </c>
      <c r="D111" s="14">
        <v>45.097499999999997</v>
      </c>
      <c r="E111" s="14">
        <v>2.1127699999999998</v>
      </c>
      <c r="F111" s="14">
        <v>9.0904100000000003</v>
      </c>
      <c r="G111" s="14">
        <v>10.570399999999999</v>
      </c>
      <c r="H111" s="14">
        <v>15.641999999999999</v>
      </c>
      <c r="I111" s="14">
        <v>11.202299999999999</v>
      </c>
      <c r="J111" s="14">
        <v>0.21179500000000001</v>
      </c>
      <c r="K111" s="14">
        <v>2.0566599999999999</v>
      </c>
      <c r="L111" s="14">
        <v>0.393567</v>
      </c>
      <c r="M111" s="14">
        <v>7.5329999999999998E-3</v>
      </c>
      <c r="N111" s="14">
        <v>1.4163E-2</v>
      </c>
      <c r="O111" s="14">
        <v>2.6090000000000002E-3</v>
      </c>
      <c r="P111" s="14">
        <f>SUM(K111:O111)</f>
        <v>2.474532</v>
      </c>
      <c r="Q111" s="14">
        <v>0.72391194757183663</v>
      </c>
    </row>
    <row r="112" spans="1:17" ht="21">
      <c r="A112" s="7" t="s">
        <v>4</v>
      </c>
      <c r="B112" s="7" t="s">
        <v>5</v>
      </c>
      <c r="C112" s="7">
        <v>13</v>
      </c>
      <c r="D112" s="14">
        <v>41.5471</v>
      </c>
      <c r="E112" s="14">
        <v>2.09944</v>
      </c>
      <c r="F112" s="14">
        <v>12.745200000000001</v>
      </c>
      <c r="G112" s="14">
        <v>11.1508</v>
      </c>
      <c r="H112" s="14">
        <v>14.5261</v>
      </c>
      <c r="I112" s="14">
        <v>11.235200000000001</v>
      </c>
      <c r="J112" s="14">
        <v>0.20369300000000001</v>
      </c>
      <c r="K112" s="14">
        <v>2.50359</v>
      </c>
      <c r="L112" s="14">
        <v>0.48860700000000001</v>
      </c>
      <c r="M112" s="14">
        <v>1.0919E-2</v>
      </c>
      <c r="N112" s="14">
        <v>3.2842000000000003E-2</v>
      </c>
      <c r="O112" s="14">
        <v>2.7317000000000001E-2</v>
      </c>
      <c r="P112" s="14">
        <f>SUM(K112:O112)</f>
        <v>3.063275</v>
      </c>
      <c r="Q112" s="14">
        <v>0.6975731342883561</v>
      </c>
    </row>
    <row r="113" spans="1:17" ht="21">
      <c r="A113" s="7" t="s">
        <v>4</v>
      </c>
      <c r="B113" s="7" t="s">
        <v>5</v>
      </c>
      <c r="C113" s="7">
        <v>2</v>
      </c>
      <c r="D113" s="14">
        <v>43.647799999999997</v>
      </c>
      <c r="E113" s="14">
        <v>0.79840599999999995</v>
      </c>
      <c r="F113" s="14">
        <v>11.9558</v>
      </c>
      <c r="G113" s="14">
        <v>9.6405799999999999</v>
      </c>
      <c r="H113" s="14">
        <v>16.555499999999999</v>
      </c>
      <c r="I113" s="14">
        <v>10.8155</v>
      </c>
      <c r="J113" s="14">
        <v>0.22336500000000001</v>
      </c>
      <c r="K113" s="14">
        <v>2.3419500000000002</v>
      </c>
      <c r="L113" s="14">
        <v>0.346244</v>
      </c>
      <c r="M113" s="14">
        <v>-1.154E-2</v>
      </c>
      <c r="N113" s="14">
        <v>4.0529000000000003E-2</v>
      </c>
      <c r="O113" s="14">
        <v>1.7121000000000001E-2</v>
      </c>
      <c r="P113" s="14">
        <f>SUM(K113:O113)</f>
        <v>2.7343039999999998</v>
      </c>
      <c r="Q113" s="14">
        <v>0.75494692036788358</v>
      </c>
    </row>
    <row r="114" spans="1:17" ht="21">
      <c r="A114" s="7" t="s">
        <v>4</v>
      </c>
      <c r="B114" s="7" t="s">
        <v>5</v>
      </c>
      <c r="C114" s="7">
        <v>5</v>
      </c>
      <c r="D114" s="14">
        <v>43.506399999999999</v>
      </c>
      <c r="E114" s="14">
        <v>1.3409</v>
      </c>
      <c r="F114" s="14">
        <v>12.0962</v>
      </c>
      <c r="G114" s="14">
        <v>9.4336000000000002</v>
      </c>
      <c r="H114" s="14">
        <v>16.798200000000001</v>
      </c>
      <c r="I114" s="14">
        <v>10.706899999999999</v>
      </c>
      <c r="J114" s="14">
        <v>0.22131899999999999</v>
      </c>
      <c r="K114" s="14">
        <v>2.4931899999999998</v>
      </c>
      <c r="L114" s="14">
        <v>0.332839</v>
      </c>
      <c r="M114" s="14">
        <v>-7.7999999999999999E-4</v>
      </c>
      <c r="N114" s="14">
        <v>4.1827999999999997E-2</v>
      </c>
      <c r="O114" s="14">
        <v>1.3780000000000001E-3</v>
      </c>
      <c r="P114" s="14">
        <f>SUM(K114:O114)</f>
        <v>2.868455</v>
      </c>
      <c r="Q114" s="14">
        <v>0.7610058925214187</v>
      </c>
    </row>
    <row r="115" spans="1:17" ht="21">
      <c r="A115" s="7" t="s">
        <v>4</v>
      </c>
      <c r="B115" s="7" t="s">
        <v>5</v>
      </c>
      <c r="C115" s="7">
        <v>7</v>
      </c>
      <c r="D115" s="14">
        <v>45.485300000000002</v>
      </c>
      <c r="E115" s="14">
        <v>1.2077800000000001</v>
      </c>
      <c r="F115" s="14">
        <v>10.073399999999999</v>
      </c>
      <c r="G115" s="14">
        <v>9.7820300000000007</v>
      </c>
      <c r="H115" s="14">
        <v>16.72</v>
      </c>
      <c r="I115" s="14">
        <v>11.1204</v>
      </c>
      <c r="J115" s="14">
        <v>0.23195399999999999</v>
      </c>
      <c r="K115" s="14">
        <v>2.15564</v>
      </c>
      <c r="L115" s="14">
        <v>0.370421</v>
      </c>
      <c r="M115" s="14">
        <v>1.4546999999999999E-2</v>
      </c>
      <c r="N115" s="14">
        <v>4.8025999999999999E-2</v>
      </c>
      <c r="O115" s="14">
        <v>1.5191E-2</v>
      </c>
      <c r="P115" s="14">
        <f>SUM(K115:O115)</f>
        <v>2.6038250000000001</v>
      </c>
      <c r="Q115" s="14">
        <v>0.75223337515683808</v>
      </c>
    </row>
    <row r="116" spans="1:17" ht="21">
      <c r="A116" s="7" t="s">
        <v>4</v>
      </c>
      <c r="B116" s="7" t="s">
        <v>5</v>
      </c>
      <c r="C116" s="7">
        <v>8</v>
      </c>
      <c r="D116" s="14">
        <v>50.188000000000002</v>
      </c>
      <c r="E116" s="14">
        <v>0.99315699999999996</v>
      </c>
      <c r="F116" s="14">
        <v>5.0444300000000002</v>
      </c>
      <c r="G116" s="14">
        <v>9.8843999999999994</v>
      </c>
      <c r="H116" s="14">
        <v>17.486499999999999</v>
      </c>
      <c r="I116" s="14">
        <v>11.1472</v>
      </c>
      <c r="J116" s="14">
        <v>0.27115600000000001</v>
      </c>
      <c r="K116" s="14">
        <v>1.27061</v>
      </c>
      <c r="L116" s="14">
        <v>0.204261</v>
      </c>
      <c r="M116" s="14">
        <v>2.2609000000000001E-2</v>
      </c>
      <c r="N116" s="14">
        <v>-1.6299999999999999E-3</v>
      </c>
      <c r="O116" s="14">
        <v>9.4570000000000001E-3</v>
      </c>
      <c r="P116" s="14">
        <f>SUM(K116:O116)</f>
        <v>1.5053070000000002</v>
      </c>
      <c r="Q116" s="14">
        <v>0.75899895497955272</v>
      </c>
    </row>
    <row r="117" spans="1:17" ht="21">
      <c r="A117" s="7" t="s">
        <v>19</v>
      </c>
      <c r="B117" s="7">
        <v>1</v>
      </c>
      <c r="C117" s="7">
        <v>1</v>
      </c>
      <c r="D117" s="14">
        <v>42.424900000000001</v>
      </c>
      <c r="E117" s="14">
        <v>2.1746300000000001</v>
      </c>
      <c r="F117" s="14">
        <v>12.713699999999999</v>
      </c>
      <c r="G117" s="14">
        <v>10.353300000000001</v>
      </c>
      <c r="H117" s="14">
        <v>15.0017</v>
      </c>
      <c r="I117" s="14">
        <v>11.5747</v>
      </c>
      <c r="J117" s="14">
        <v>0.103158</v>
      </c>
      <c r="K117" s="14">
        <v>2.4518399999999998</v>
      </c>
      <c r="L117" s="14">
        <v>0.250643</v>
      </c>
      <c r="M117" s="14">
        <v>2.1153000000000002E-2</v>
      </c>
      <c r="N117" s="14">
        <v>-1.082E-2</v>
      </c>
      <c r="O117" s="14">
        <v>1.5568E-2</v>
      </c>
      <c r="P117" s="14">
        <f>SUM(K117:O117)</f>
        <v>2.7283840000000001</v>
      </c>
      <c r="Q117" s="44">
        <v>0.72079152499999999</v>
      </c>
    </row>
    <row r="118" spans="1:17" ht="21">
      <c r="A118" s="7" t="s">
        <v>19</v>
      </c>
      <c r="B118" s="7">
        <v>1</v>
      </c>
      <c r="C118" s="7">
        <v>2</v>
      </c>
      <c r="D118" s="14">
        <v>46.805700000000002</v>
      </c>
      <c r="E118" s="14">
        <v>1.2271799999999999</v>
      </c>
      <c r="F118" s="14">
        <v>9.6853300000000004</v>
      </c>
      <c r="G118" s="14">
        <v>7.2055899999999999</v>
      </c>
      <c r="H118" s="14">
        <v>17.6692</v>
      </c>
      <c r="I118" s="14">
        <v>11.692</v>
      </c>
      <c r="J118" s="14">
        <v>7.6366000000000003E-2</v>
      </c>
      <c r="K118" s="14">
        <v>2.1112799999999998</v>
      </c>
      <c r="L118" s="14">
        <v>0.190551</v>
      </c>
      <c r="M118" s="14">
        <v>0.43380299999999999</v>
      </c>
      <c r="N118" s="14">
        <v>2.8449999999999999E-3</v>
      </c>
      <c r="O118" s="14">
        <v>9.5523999999999998E-2</v>
      </c>
      <c r="P118" s="14">
        <f>SUM(K118:O118)</f>
        <v>2.8340030000000005</v>
      </c>
      <c r="Q118" s="44">
        <v>0.81374023399999995</v>
      </c>
    </row>
    <row r="119" spans="1:17" ht="21">
      <c r="A119" s="7" t="s">
        <v>19</v>
      </c>
      <c r="B119" s="7">
        <v>1</v>
      </c>
      <c r="C119" s="7">
        <v>3</v>
      </c>
      <c r="D119" s="14">
        <v>45.534599999999998</v>
      </c>
      <c r="E119" s="14">
        <v>0.66636600000000001</v>
      </c>
      <c r="F119" s="14">
        <v>11.2744</v>
      </c>
      <c r="G119" s="14">
        <v>9.3385400000000001</v>
      </c>
      <c r="H119" s="14">
        <v>16.4071</v>
      </c>
      <c r="I119" s="14">
        <v>11.696899999999999</v>
      </c>
      <c r="J119" s="14">
        <v>0.179373</v>
      </c>
      <c r="K119" s="14">
        <v>2.2907500000000001</v>
      </c>
      <c r="L119" s="14">
        <v>0.218109</v>
      </c>
      <c r="M119" s="14">
        <v>0.10445</v>
      </c>
      <c r="N119" s="14">
        <v>3.7668E-2</v>
      </c>
      <c r="O119" s="14">
        <v>-6.0299999999999998E-3</v>
      </c>
      <c r="P119" s="14">
        <f>SUM(K119:O119)</f>
        <v>2.6449470000000002</v>
      </c>
      <c r="Q119" s="44">
        <v>0.75788103900000003</v>
      </c>
    </row>
    <row r="120" spans="1:17" ht="21">
      <c r="A120" s="7" t="s">
        <v>19</v>
      </c>
      <c r="B120" s="7">
        <v>1</v>
      </c>
      <c r="C120" s="7">
        <v>4</v>
      </c>
      <c r="D120" s="14">
        <v>44.380200000000002</v>
      </c>
      <c r="E120" s="14">
        <v>2.10494</v>
      </c>
      <c r="F120" s="14">
        <v>10.1435</v>
      </c>
      <c r="G120" s="14">
        <v>12.625</v>
      </c>
      <c r="H120" s="14">
        <v>14.031599999999999</v>
      </c>
      <c r="I120" s="14">
        <v>10.9956</v>
      </c>
      <c r="J120" s="14">
        <v>0.175287</v>
      </c>
      <c r="K120" s="14">
        <v>2.2647300000000001</v>
      </c>
      <c r="L120" s="14">
        <v>0.52385300000000001</v>
      </c>
      <c r="M120" s="14">
        <v>0.12832299999999999</v>
      </c>
      <c r="N120" s="14">
        <v>6.1840000000000003E-3</v>
      </c>
      <c r="O120" s="14">
        <v>2.8374E-2</v>
      </c>
      <c r="P120" s="14">
        <f>SUM(K120:O120)</f>
        <v>2.9514640000000001</v>
      </c>
      <c r="Q120" s="44">
        <v>0.66444493999999998</v>
      </c>
    </row>
    <row r="121" spans="1:17" ht="21">
      <c r="A121" s="7" t="s">
        <v>19</v>
      </c>
      <c r="B121" s="7">
        <v>3</v>
      </c>
      <c r="C121" s="7">
        <v>1</v>
      </c>
      <c r="D121" s="14">
        <v>42.112499999999997</v>
      </c>
      <c r="E121" s="14">
        <v>2.2915700000000001</v>
      </c>
      <c r="F121" s="14">
        <v>12.7338</v>
      </c>
      <c r="G121" s="14">
        <v>10.8514</v>
      </c>
      <c r="H121" s="14">
        <v>14.8346</v>
      </c>
      <c r="I121" s="14">
        <v>11.334899999999999</v>
      </c>
      <c r="J121" s="14">
        <v>0.13126299999999999</v>
      </c>
      <c r="K121" s="14">
        <v>3.2587700000000002</v>
      </c>
      <c r="L121" s="14">
        <v>0.26268000000000002</v>
      </c>
      <c r="M121" s="14">
        <v>1.5605000000000001E-2</v>
      </c>
      <c r="N121" s="14">
        <v>1.2718999999999999E-2</v>
      </c>
      <c r="O121" s="14">
        <v>5.8795E-2</v>
      </c>
      <c r="P121" s="14">
        <f>SUM(K121:O121)</f>
        <v>3.6085690000000001</v>
      </c>
      <c r="Q121" s="44">
        <v>0.70893169</v>
      </c>
    </row>
    <row r="122" spans="1:17" ht="21">
      <c r="A122" s="7" t="s">
        <v>19</v>
      </c>
      <c r="B122" s="7">
        <v>3</v>
      </c>
      <c r="C122" s="7">
        <v>2</v>
      </c>
      <c r="D122" s="14">
        <v>41.186399999999999</v>
      </c>
      <c r="E122" s="14">
        <v>1.7686900000000001</v>
      </c>
      <c r="F122" s="14">
        <v>13.119300000000001</v>
      </c>
      <c r="G122" s="14">
        <v>14.446400000000001</v>
      </c>
      <c r="H122" s="14">
        <v>12.7554</v>
      </c>
      <c r="I122" s="14">
        <v>11.0943</v>
      </c>
      <c r="J122" s="14">
        <v>0.170207</v>
      </c>
      <c r="K122" s="14">
        <v>2.6083599999999998</v>
      </c>
      <c r="L122" s="14">
        <v>0.26865600000000001</v>
      </c>
      <c r="M122" s="14">
        <v>7.6800000000000002E-3</v>
      </c>
      <c r="N122" s="14">
        <v>1.9480000000000001E-2</v>
      </c>
      <c r="O122" s="14">
        <v>-3.406E-2</v>
      </c>
      <c r="P122" s="14">
        <f>SUM(K122:O122)</f>
        <v>2.8701159999999999</v>
      </c>
      <c r="Q122" s="44">
        <v>0.61136236399999999</v>
      </c>
    </row>
    <row r="123" spans="1:17" ht="21">
      <c r="A123" s="7" t="s">
        <v>19</v>
      </c>
      <c r="B123" s="7">
        <v>3</v>
      </c>
      <c r="C123" s="7">
        <v>3</v>
      </c>
      <c r="D123" s="14">
        <v>41.042299999999997</v>
      </c>
      <c r="E123" s="14">
        <v>2.0308999999999999</v>
      </c>
      <c r="F123" s="14">
        <v>12.9681</v>
      </c>
      <c r="G123" s="14">
        <v>15.980399999999999</v>
      </c>
      <c r="H123" s="14">
        <v>11.81</v>
      </c>
      <c r="I123" s="14">
        <v>11.0113</v>
      </c>
      <c r="J123" s="14">
        <v>0.27021299999999998</v>
      </c>
      <c r="K123" s="14">
        <v>2.6533199999999999</v>
      </c>
      <c r="L123" s="14">
        <v>0.27718300000000001</v>
      </c>
      <c r="M123" s="14">
        <v>-1.375E-2</v>
      </c>
      <c r="N123" s="14">
        <v>3.2105000000000002E-2</v>
      </c>
      <c r="O123" s="14">
        <v>-1.332E-2</v>
      </c>
      <c r="P123" s="14">
        <f>SUM(K123:O123)</f>
        <v>2.9355379999999998</v>
      </c>
      <c r="Q123" s="44">
        <v>0.56834860499999995</v>
      </c>
    </row>
    <row r="124" spans="1:17" ht="21">
      <c r="A124" s="7" t="s">
        <v>19</v>
      </c>
      <c r="B124" s="7">
        <v>4</v>
      </c>
      <c r="C124" s="7">
        <v>1</v>
      </c>
      <c r="D124" s="14">
        <v>46.237000000000002</v>
      </c>
      <c r="E124" s="14">
        <v>1.8117099999999999</v>
      </c>
      <c r="F124" s="14">
        <v>8.35989</v>
      </c>
      <c r="G124" s="14">
        <v>11.9961</v>
      </c>
      <c r="H124" s="14">
        <v>14.674099999999999</v>
      </c>
      <c r="I124" s="14">
        <v>11.2567</v>
      </c>
      <c r="J124" s="14">
        <v>0.21793999999999999</v>
      </c>
      <c r="K124" s="14">
        <v>1.74203</v>
      </c>
      <c r="L124" s="14">
        <v>0.41988500000000001</v>
      </c>
      <c r="M124" s="14">
        <v>8.548E-3</v>
      </c>
      <c r="N124" s="14">
        <v>-3.7799999999999999E-3</v>
      </c>
      <c r="O124" s="14">
        <v>-2.3700000000000001E-3</v>
      </c>
      <c r="P124" s="14">
        <f>SUM(K124:O124)</f>
        <v>2.1643129999999999</v>
      </c>
      <c r="Q124" s="44">
        <v>0.68547219299999995</v>
      </c>
    </row>
    <row r="125" spans="1:17" ht="21">
      <c r="A125" s="7" t="s">
        <v>19</v>
      </c>
      <c r="B125" s="7">
        <v>6</v>
      </c>
      <c r="C125" s="7">
        <v>1</v>
      </c>
      <c r="D125" s="14">
        <v>43.257300000000001</v>
      </c>
      <c r="E125" s="14">
        <v>2.14174</v>
      </c>
      <c r="F125" s="14">
        <v>11.792999999999999</v>
      </c>
      <c r="G125" s="14">
        <v>10.2195</v>
      </c>
      <c r="H125" s="14">
        <v>15.889200000000001</v>
      </c>
      <c r="I125" s="14">
        <v>11.2159</v>
      </c>
      <c r="J125" s="14">
        <v>0.105212</v>
      </c>
      <c r="K125" s="14">
        <v>3.0070100000000002</v>
      </c>
      <c r="L125" s="14">
        <v>0.23294000000000001</v>
      </c>
      <c r="M125" s="14">
        <v>6.9940000000000002E-3</v>
      </c>
      <c r="N125" s="14">
        <v>1.1956E-2</v>
      </c>
      <c r="O125" s="14">
        <v>1.5715E-2</v>
      </c>
      <c r="P125" s="14">
        <f>SUM(K125:O125)</f>
        <v>3.2746150000000007</v>
      </c>
      <c r="Q125" s="44">
        <v>0.73475340099999997</v>
      </c>
    </row>
    <row r="126" spans="1:17" ht="21">
      <c r="A126" s="7" t="s">
        <v>19</v>
      </c>
      <c r="B126" s="7">
        <v>6</v>
      </c>
      <c r="C126" s="7">
        <v>2</v>
      </c>
      <c r="D126" s="14">
        <v>41.043500000000002</v>
      </c>
      <c r="E126" s="14">
        <v>2.3701400000000001</v>
      </c>
      <c r="F126" s="14">
        <v>12.363</v>
      </c>
      <c r="G126" s="14">
        <v>14.5929</v>
      </c>
      <c r="H126" s="14">
        <v>12.6174</v>
      </c>
      <c r="I126" s="14">
        <v>10.926</v>
      </c>
      <c r="J126" s="14">
        <v>0.20344400000000001</v>
      </c>
      <c r="K126" s="14">
        <v>2.8247200000000001</v>
      </c>
      <c r="L126" s="14">
        <v>0.25659500000000002</v>
      </c>
      <c r="M126" s="14">
        <v>5.0210000000000003E-3</v>
      </c>
      <c r="N126" s="14">
        <v>4.7128999999999997E-2</v>
      </c>
      <c r="O126" s="14">
        <v>-2.7089999999999999E-2</v>
      </c>
      <c r="P126" s="14">
        <f>SUM(K126:O126)</f>
        <v>3.1063750000000003</v>
      </c>
      <c r="Q126" s="44">
        <v>0.60636898100000003</v>
      </c>
    </row>
    <row r="127" spans="1:17" ht="21">
      <c r="A127" s="7" t="s">
        <v>19</v>
      </c>
      <c r="B127" s="7">
        <v>2</v>
      </c>
      <c r="C127" s="7">
        <v>1</v>
      </c>
      <c r="D127" s="14">
        <v>43.720700000000001</v>
      </c>
      <c r="E127" s="14">
        <v>2.87513</v>
      </c>
      <c r="F127" s="14">
        <v>10.559799999999999</v>
      </c>
      <c r="G127" s="14">
        <v>12.240600000000001</v>
      </c>
      <c r="H127" s="14">
        <v>13.639900000000001</v>
      </c>
      <c r="I127" s="14">
        <v>11.161799999999999</v>
      </c>
      <c r="J127" s="14">
        <v>0.22387799999999999</v>
      </c>
      <c r="K127" s="14">
        <v>2.2210800000000002</v>
      </c>
      <c r="L127" s="14">
        <v>0.51480099999999995</v>
      </c>
      <c r="M127" s="14">
        <v>7.7309000000000003E-2</v>
      </c>
      <c r="N127" s="14">
        <v>2.8721E-2</v>
      </c>
      <c r="O127" s="14">
        <v>1.5441E-2</v>
      </c>
      <c r="P127" s="14">
        <f>SUM(K127:O127)</f>
        <v>2.8573520000000001</v>
      </c>
      <c r="Q127" s="44">
        <v>0.66502618099999999</v>
      </c>
    </row>
    <row r="128" spans="1:17" ht="21">
      <c r="A128" s="7" t="s">
        <v>19</v>
      </c>
      <c r="B128" s="7">
        <v>2</v>
      </c>
      <c r="C128" s="7">
        <v>2</v>
      </c>
      <c r="D128" s="14">
        <v>45.264800000000001</v>
      </c>
      <c r="E128" s="14">
        <v>1.0197499999999999</v>
      </c>
      <c r="F128" s="14">
        <v>11.2204</v>
      </c>
      <c r="G128" s="14">
        <v>9.4939900000000002</v>
      </c>
      <c r="H128" s="14">
        <v>16.299600000000002</v>
      </c>
      <c r="I128" s="14">
        <v>11.3309</v>
      </c>
      <c r="J128" s="14">
        <v>0.14830499999999999</v>
      </c>
      <c r="K128" s="14">
        <v>2.2422300000000002</v>
      </c>
      <c r="L128" s="14">
        <v>0.20913399999999999</v>
      </c>
      <c r="M128" s="14">
        <v>4.4672999999999997E-2</v>
      </c>
      <c r="N128" s="14">
        <v>8.9890000000000005E-3</v>
      </c>
      <c r="O128" s="14">
        <v>4.6387999999999999E-2</v>
      </c>
      <c r="P128" s="14">
        <f>SUM(K128:O128)</f>
        <v>2.5514140000000003</v>
      </c>
      <c r="Q128" s="44">
        <v>0.75362026100000001</v>
      </c>
    </row>
    <row r="129" spans="1:17" ht="21">
      <c r="A129" s="7" t="s">
        <v>19</v>
      </c>
      <c r="B129" s="7">
        <v>2</v>
      </c>
      <c r="C129" s="7">
        <v>3</v>
      </c>
      <c r="D129" s="14">
        <v>43.958399999999997</v>
      </c>
      <c r="E129" s="14">
        <v>1.8719699999999999</v>
      </c>
      <c r="F129" s="14">
        <v>11.5665</v>
      </c>
      <c r="G129" s="14">
        <v>9.2445500000000003</v>
      </c>
      <c r="H129" s="14">
        <v>16.129200000000001</v>
      </c>
      <c r="I129" s="14">
        <v>11.6027</v>
      </c>
      <c r="J129" s="14">
        <v>8.9573E-2</v>
      </c>
      <c r="K129" s="14">
        <v>2.5122</v>
      </c>
      <c r="L129" s="14">
        <v>0.21718100000000001</v>
      </c>
      <c r="M129" s="14">
        <v>3.1494000000000001E-2</v>
      </c>
      <c r="N129" s="14">
        <v>3.6611999999999999E-2</v>
      </c>
      <c r="O129" s="14">
        <v>1.1379E-2</v>
      </c>
      <c r="P129" s="14">
        <f>SUM(K129:O129)</f>
        <v>2.8088659999999996</v>
      </c>
      <c r="Q129" s="44">
        <v>0.75660029100000004</v>
      </c>
    </row>
    <row r="130" spans="1:17" ht="21">
      <c r="A130" s="7" t="s">
        <v>19</v>
      </c>
      <c r="B130" s="7">
        <v>2</v>
      </c>
      <c r="C130" s="7">
        <v>4</v>
      </c>
      <c r="D130" s="14">
        <v>41.389899999999997</v>
      </c>
      <c r="E130" s="14">
        <v>1.79586</v>
      </c>
      <c r="F130" s="14">
        <v>13.0816</v>
      </c>
      <c r="G130" s="14">
        <v>14.8217</v>
      </c>
      <c r="H130" s="14">
        <v>12.374599999999999</v>
      </c>
      <c r="I130" s="14">
        <v>11.180300000000001</v>
      </c>
      <c r="J130" s="14">
        <v>0.19427700000000001</v>
      </c>
      <c r="K130" s="14">
        <v>2.6546799999999999</v>
      </c>
      <c r="L130" s="14">
        <v>0.27472999999999997</v>
      </c>
      <c r="M130" s="14">
        <v>-8.2100000000000003E-3</v>
      </c>
      <c r="N130" s="14">
        <v>1.992E-2</v>
      </c>
      <c r="O130" s="14">
        <v>2.9840000000000001E-3</v>
      </c>
      <c r="P130" s="14">
        <f>SUM(K130:O130)</f>
        <v>2.9441039999999998</v>
      </c>
      <c r="Q130" s="44">
        <v>0.59798750000000001</v>
      </c>
    </row>
    <row r="131" spans="1:17" ht="21">
      <c r="A131" s="7" t="s">
        <v>19</v>
      </c>
      <c r="B131" s="7" t="s">
        <v>20</v>
      </c>
      <c r="C131" s="7">
        <v>1</v>
      </c>
      <c r="D131" s="14">
        <v>47.596800000000002</v>
      </c>
      <c r="E131" s="14">
        <v>1.1673800000000001</v>
      </c>
      <c r="F131" s="14">
        <v>8.8352799999999991</v>
      </c>
      <c r="G131" s="14">
        <v>8.5066600000000001</v>
      </c>
      <c r="H131" s="14">
        <v>13.948399999999999</v>
      </c>
      <c r="I131" s="14">
        <v>15.9168</v>
      </c>
      <c r="J131" s="14">
        <v>0.18673200000000001</v>
      </c>
      <c r="K131" s="14">
        <v>1.3098399999999999</v>
      </c>
      <c r="L131" s="14">
        <v>6.5111000000000002E-2</v>
      </c>
      <c r="M131" s="14">
        <v>6.6987000000000005E-2</v>
      </c>
      <c r="N131" s="14">
        <v>-3.0000000000000001E-5</v>
      </c>
      <c r="O131" s="14">
        <v>-1.7899999999999999E-3</v>
      </c>
      <c r="P131" s="14">
        <f>SUM(K131:O131)</f>
        <v>1.4401179999999998</v>
      </c>
      <c r="Q131" s="44">
        <v>0.74498627500000003</v>
      </c>
    </row>
    <row r="132" spans="1:17" ht="21">
      <c r="A132" s="7" t="s">
        <v>19</v>
      </c>
      <c r="B132" s="7" t="s">
        <v>20</v>
      </c>
      <c r="C132" s="7">
        <v>3</v>
      </c>
      <c r="D132" s="14">
        <v>45.529499999999999</v>
      </c>
      <c r="E132" s="14">
        <v>1.30233</v>
      </c>
      <c r="F132" s="14">
        <v>8.6590600000000002</v>
      </c>
      <c r="G132" s="14">
        <v>12.991899999999999</v>
      </c>
      <c r="H132" s="14">
        <v>14.037100000000001</v>
      </c>
      <c r="I132" s="14">
        <v>11.553699999999999</v>
      </c>
      <c r="J132" s="14">
        <v>0.368176</v>
      </c>
      <c r="K132" s="14">
        <v>2.6967400000000001</v>
      </c>
      <c r="L132" s="14">
        <v>0.32659899999999997</v>
      </c>
      <c r="M132" s="14">
        <v>0.59772099999999995</v>
      </c>
      <c r="N132" s="14">
        <v>1.8461000000000002E-2</v>
      </c>
      <c r="O132" s="14">
        <v>-2.0969999999999999E-2</v>
      </c>
      <c r="P132" s="14">
        <f>SUM(K132:O132)</f>
        <v>3.6185509999999996</v>
      </c>
      <c r="Q132" s="44">
        <v>0.65811623299999999</v>
      </c>
    </row>
    <row r="133" spans="1:17" ht="21">
      <c r="A133" s="9" t="s">
        <v>21</v>
      </c>
      <c r="B133" s="7" t="s">
        <v>5</v>
      </c>
      <c r="C133" s="7">
        <v>4</v>
      </c>
      <c r="D133" s="14">
        <v>44.033200000000001</v>
      </c>
      <c r="E133" s="14">
        <v>2.3158400000000001</v>
      </c>
      <c r="F133" s="14">
        <v>10.931100000000001</v>
      </c>
      <c r="G133" s="14">
        <v>11.847899999999999</v>
      </c>
      <c r="H133" s="14">
        <v>14.5762</v>
      </c>
      <c r="I133" s="14">
        <v>11.212</v>
      </c>
      <c r="J133" s="14">
        <v>0.21427499999999999</v>
      </c>
      <c r="K133" s="14">
        <v>2.2867600000000001</v>
      </c>
      <c r="L133" s="14">
        <v>0.44879200000000002</v>
      </c>
      <c r="M133" s="14">
        <v>3.4966999999999998E-2</v>
      </c>
      <c r="N133" s="14">
        <v>7.0108000000000004E-2</v>
      </c>
      <c r="O133" s="14">
        <v>3.0440999999999999E-2</v>
      </c>
      <c r="P133" s="14">
        <f>SUM(K133:O133)</f>
        <v>2.8710680000000002</v>
      </c>
      <c r="Q133" s="14">
        <v>0.68670776970231262</v>
      </c>
    </row>
    <row r="134" spans="1:17" ht="21">
      <c r="A134" s="9" t="s">
        <v>21</v>
      </c>
      <c r="B134" s="7" t="s">
        <v>5</v>
      </c>
      <c r="C134" s="7">
        <v>5</v>
      </c>
      <c r="D134" s="14">
        <v>46.6738</v>
      </c>
      <c r="E134" s="14">
        <v>1.3643799999999999</v>
      </c>
      <c r="F134" s="14">
        <v>9.2109100000000002</v>
      </c>
      <c r="G134" s="14">
        <v>10.9367</v>
      </c>
      <c r="H134" s="14">
        <v>15.9718</v>
      </c>
      <c r="I134" s="14">
        <v>11.2018</v>
      </c>
      <c r="J134" s="14">
        <v>0.262492</v>
      </c>
      <c r="K134" s="14">
        <v>2.1409099999999999</v>
      </c>
      <c r="L134" s="14">
        <v>0.35134700000000002</v>
      </c>
      <c r="M134" s="14">
        <v>0.11411499999999999</v>
      </c>
      <c r="N134" s="14">
        <v>3.3557999999999998E-2</v>
      </c>
      <c r="O134" s="14">
        <v>2.1212999999999999E-2</v>
      </c>
      <c r="P134" s="14">
        <f>SUM(K134:O134)</f>
        <v>2.661143</v>
      </c>
      <c r="Q134" s="14">
        <v>0.72236706935342876</v>
      </c>
    </row>
    <row r="135" spans="1:17" ht="21">
      <c r="A135" s="9" t="s">
        <v>21</v>
      </c>
      <c r="B135" s="7" t="s">
        <v>5</v>
      </c>
      <c r="C135" s="7">
        <v>6</v>
      </c>
      <c r="D135" s="14">
        <v>43.323500000000003</v>
      </c>
      <c r="E135" s="14">
        <v>1.90829</v>
      </c>
      <c r="F135" s="14">
        <v>12.359400000000001</v>
      </c>
      <c r="G135" s="14">
        <v>11.2689</v>
      </c>
      <c r="H135" s="14">
        <v>14.722300000000001</v>
      </c>
      <c r="I135" s="14">
        <v>11.457599999999999</v>
      </c>
      <c r="J135" s="14">
        <v>0.15987999999999999</v>
      </c>
      <c r="K135" s="14">
        <v>2.3900999999999999</v>
      </c>
      <c r="L135" s="14">
        <v>0.47079399999999999</v>
      </c>
      <c r="M135" s="14">
        <v>0.11468</v>
      </c>
      <c r="N135" s="14">
        <v>2.8309000000000001E-2</v>
      </c>
      <c r="O135" s="14">
        <v>1.8505000000000001E-2</v>
      </c>
      <c r="P135" s="14">
        <f>SUM(K135:O135)</f>
        <v>3.0223880000000003</v>
      </c>
      <c r="Q135" s="14">
        <v>0.6994856219385337</v>
      </c>
    </row>
    <row r="136" spans="1:17" ht="21">
      <c r="A136" s="9" t="s">
        <v>21</v>
      </c>
      <c r="B136" s="7" t="s">
        <v>5</v>
      </c>
      <c r="C136" s="7">
        <v>7</v>
      </c>
      <c r="D136" s="14">
        <v>43.330300000000001</v>
      </c>
      <c r="E136" s="14">
        <v>2.46617</v>
      </c>
      <c r="F136" s="14">
        <v>11.2212</v>
      </c>
      <c r="G136" s="14">
        <v>13.362500000000001</v>
      </c>
      <c r="H136" s="14">
        <v>13.664999999999999</v>
      </c>
      <c r="I136" s="14">
        <v>11.194599999999999</v>
      </c>
      <c r="J136" s="14">
        <v>0.304425</v>
      </c>
      <c r="K136" s="14">
        <v>2.32768</v>
      </c>
      <c r="L136" s="14">
        <v>0.53929700000000003</v>
      </c>
      <c r="M136" s="14">
        <v>3.0009000000000001E-2</v>
      </c>
      <c r="N136" s="14">
        <v>2.7889000000000001E-2</v>
      </c>
      <c r="O136" s="14">
        <v>-5.9000000000000003E-4</v>
      </c>
      <c r="P136" s="14">
        <f>SUM(K136:O136)</f>
        <v>2.9242850000000002</v>
      </c>
      <c r="Q136" s="14">
        <v>0.64563767155818019</v>
      </c>
    </row>
    <row r="137" spans="1:17" ht="21">
      <c r="A137" s="9" t="s">
        <v>21</v>
      </c>
      <c r="B137" s="7" t="s">
        <v>5</v>
      </c>
      <c r="C137" s="7">
        <v>8</v>
      </c>
      <c r="D137" s="14">
        <v>42.433900000000001</v>
      </c>
      <c r="E137" s="14">
        <v>1.82948</v>
      </c>
      <c r="F137" s="14">
        <v>13.263299999999999</v>
      </c>
      <c r="G137" s="14">
        <v>10.3889</v>
      </c>
      <c r="H137" s="14">
        <v>15.4786</v>
      </c>
      <c r="I137" s="14">
        <v>11.6012</v>
      </c>
      <c r="J137" s="14">
        <v>9.9568000000000004E-2</v>
      </c>
      <c r="K137" s="14">
        <v>2.6385299999999998</v>
      </c>
      <c r="L137" s="14">
        <v>0.35547499999999999</v>
      </c>
      <c r="M137" s="14">
        <v>2.2492000000000002E-2</v>
      </c>
      <c r="N137" s="14">
        <v>1.1735000000000001E-2</v>
      </c>
      <c r="O137" s="14">
        <v>-2.2899999999999999E-3</v>
      </c>
      <c r="P137" s="14">
        <f>SUM(K137:O137)</f>
        <v>3.0259419999999997</v>
      </c>
      <c r="Q137" s="14">
        <v>0.72636419734265767</v>
      </c>
    </row>
    <row r="138" spans="1:17" ht="21">
      <c r="A138" s="9" t="s">
        <v>21</v>
      </c>
      <c r="B138" s="7" t="s">
        <v>5</v>
      </c>
      <c r="C138" s="7">
        <v>9</v>
      </c>
      <c r="D138" s="14">
        <v>40.625300000000003</v>
      </c>
      <c r="E138" s="14">
        <v>2.17334</v>
      </c>
      <c r="F138" s="14">
        <v>14.5891</v>
      </c>
      <c r="G138" s="14">
        <v>12.867699999999999</v>
      </c>
      <c r="H138" s="14">
        <v>13.004899999999999</v>
      </c>
      <c r="I138" s="14">
        <v>11.669</v>
      </c>
      <c r="J138" s="14">
        <v>0.15720000000000001</v>
      </c>
      <c r="K138" s="14">
        <v>2.5744699999999998</v>
      </c>
      <c r="L138" s="14">
        <v>0.35329700000000003</v>
      </c>
      <c r="M138" s="14">
        <v>4.0889999999999998E-3</v>
      </c>
      <c r="N138" s="14">
        <v>4.1750000000000002E-2</v>
      </c>
      <c r="O138" s="14">
        <v>-2.8910000000000002E-2</v>
      </c>
      <c r="P138" s="14">
        <f>SUM(K138:O138)</f>
        <v>2.9446959999999995</v>
      </c>
      <c r="Q138" s="14">
        <v>0.64293801394875671</v>
      </c>
    </row>
    <row r="139" spans="1:17" ht="21">
      <c r="A139" s="9" t="s">
        <v>21</v>
      </c>
      <c r="B139" s="7" t="s">
        <v>5</v>
      </c>
      <c r="C139" s="7">
        <v>10</v>
      </c>
      <c r="D139" s="14">
        <v>43.703000000000003</v>
      </c>
      <c r="E139" s="14">
        <v>1.7660899999999999</v>
      </c>
      <c r="F139" s="14">
        <v>11.736700000000001</v>
      </c>
      <c r="G139" s="14">
        <v>12.247</v>
      </c>
      <c r="H139" s="14">
        <v>14.2683</v>
      </c>
      <c r="I139" s="14">
        <v>11.3866</v>
      </c>
      <c r="J139" s="14">
        <v>0.18087</v>
      </c>
      <c r="K139" s="14">
        <v>2.3094899999999998</v>
      </c>
      <c r="L139" s="14">
        <v>0.39079599999999998</v>
      </c>
      <c r="M139" s="14">
        <v>1.7590999999999999E-2</v>
      </c>
      <c r="N139" s="14">
        <v>2.6634000000000001E-2</v>
      </c>
      <c r="O139" s="14">
        <v>-8.8199999999999997E-3</v>
      </c>
      <c r="P139" s="14">
        <f>SUM(K139:O139)</f>
        <v>2.7356909999999997</v>
      </c>
      <c r="Q139" s="14">
        <v>0.67486941064284056</v>
      </c>
    </row>
    <row r="140" spans="1:17" ht="21">
      <c r="A140" s="9" t="s">
        <v>21</v>
      </c>
      <c r="B140" s="7" t="s">
        <v>5</v>
      </c>
      <c r="C140" s="7">
        <v>11</v>
      </c>
      <c r="D140" s="14">
        <v>44.164900000000003</v>
      </c>
      <c r="E140" s="14">
        <v>1.70784</v>
      </c>
      <c r="F140" s="14">
        <v>11.642799999999999</v>
      </c>
      <c r="G140" s="14">
        <v>13.227399999999999</v>
      </c>
      <c r="H140" s="14">
        <v>13.4472</v>
      </c>
      <c r="I140" s="14">
        <v>11.1691</v>
      </c>
      <c r="J140" s="14">
        <v>0.270453</v>
      </c>
      <c r="K140" s="14">
        <v>2.3533900000000001</v>
      </c>
      <c r="L140" s="14">
        <v>0.47570000000000001</v>
      </c>
      <c r="M140" s="14">
        <v>1.7676000000000001E-2</v>
      </c>
      <c r="N140" s="14">
        <v>3.4064999999999998E-2</v>
      </c>
      <c r="O140" s="14">
        <v>-8.3000000000000001E-4</v>
      </c>
      <c r="P140" s="14">
        <f>SUM(K140:O140)</f>
        <v>2.8800009999999996</v>
      </c>
      <c r="Q140" s="14">
        <v>0.64428549295136861</v>
      </c>
    </row>
    <row r="141" spans="1:17" ht="21">
      <c r="A141" s="9" t="s">
        <v>21</v>
      </c>
      <c r="B141" s="7" t="s">
        <v>5</v>
      </c>
      <c r="C141" s="7">
        <v>12</v>
      </c>
      <c r="D141" s="14">
        <v>43.374099999999999</v>
      </c>
      <c r="E141" s="14">
        <v>2.42652</v>
      </c>
      <c r="F141" s="14">
        <v>11.2287</v>
      </c>
      <c r="G141" s="14">
        <v>12.930400000000001</v>
      </c>
      <c r="H141" s="14">
        <v>14.0702</v>
      </c>
      <c r="I141" s="14">
        <v>10.9962</v>
      </c>
      <c r="J141" s="14">
        <v>0.22433</v>
      </c>
      <c r="K141" s="14">
        <v>2.44408</v>
      </c>
      <c r="L141" s="14">
        <v>0.50115900000000002</v>
      </c>
      <c r="M141" s="14">
        <v>1.7002E-2</v>
      </c>
      <c r="N141" s="14">
        <v>2.8271000000000001E-2</v>
      </c>
      <c r="O141" s="14">
        <v>-3.13E-3</v>
      </c>
      <c r="P141" s="14">
        <f>SUM(K141:O141)</f>
        <v>2.9873820000000002</v>
      </c>
      <c r="Q141" s="14">
        <v>0.6597119789845135</v>
      </c>
    </row>
    <row r="142" spans="1:17" ht="21">
      <c r="A142" s="9" t="s">
        <v>21</v>
      </c>
      <c r="B142" s="7" t="s">
        <v>5</v>
      </c>
      <c r="C142" s="7">
        <v>13</v>
      </c>
      <c r="D142" s="14">
        <v>45.32</v>
      </c>
      <c r="E142" s="14">
        <v>0.81501299999999999</v>
      </c>
      <c r="F142" s="14">
        <v>10.5215</v>
      </c>
      <c r="G142" s="14">
        <v>11.9147</v>
      </c>
      <c r="H142" s="14">
        <v>15.2448</v>
      </c>
      <c r="I142" s="14">
        <v>11.015700000000001</v>
      </c>
      <c r="J142" s="14">
        <v>0.22677800000000001</v>
      </c>
      <c r="K142" s="14">
        <v>2.0859999999999999</v>
      </c>
      <c r="L142" s="14">
        <v>0.38403399999999999</v>
      </c>
      <c r="M142" s="14">
        <v>6.581E-3</v>
      </c>
      <c r="N142" s="14">
        <v>3.091E-2</v>
      </c>
      <c r="O142" s="14">
        <v>-2.15E-3</v>
      </c>
      <c r="P142" s="14">
        <f>SUM(K142:O142)</f>
        <v>2.5053750000000004</v>
      </c>
      <c r="Q142" s="14">
        <v>0.69508445859648937</v>
      </c>
    </row>
    <row r="143" spans="1:17" ht="21">
      <c r="A143" s="9" t="s">
        <v>21</v>
      </c>
      <c r="B143" s="7" t="s">
        <v>5</v>
      </c>
      <c r="C143" s="7">
        <v>14</v>
      </c>
      <c r="D143" s="14">
        <v>45.598399999999998</v>
      </c>
      <c r="E143" s="14">
        <v>2.2987099999999998</v>
      </c>
      <c r="F143" s="14">
        <v>9.25502</v>
      </c>
      <c r="G143" s="14">
        <v>11.8918</v>
      </c>
      <c r="H143" s="14">
        <v>15.0959</v>
      </c>
      <c r="I143" s="14">
        <v>11.1828</v>
      </c>
      <c r="J143" s="14">
        <v>0.22137299999999999</v>
      </c>
      <c r="K143" s="14">
        <v>2.1085099999999999</v>
      </c>
      <c r="L143" s="14">
        <v>0.46017599999999997</v>
      </c>
      <c r="M143" s="14">
        <v>1.9345999999999999E-2</v>
      </c>
      <c r="N143" s="14">
        <v>3.885E-3</v>
      </c>
      <c r="O143" s="14">
        <v>-1.093E-2</v>
      </c>
      <c r="P143" s="14">
        <f>SUM(K143:O143)</f>
        <v>2.5809869999999999</v>
      </c>
      <c r="Q143" s="14">
        <v>0.69340936205006132</v>
      </c>
    </row>
    <row r="144" spans="1:17" ht="21">
      <c r="A144" s="9" t="s">
        <v>21</v>
      </c>
      <c r="B144" s="7" t="s">
        <v>5</v>
      </c>
      <c r="C144" s="7">
        <v>15</v>
      </c>
      <c r="D144" s="14">
        <v>41.967700000000001</v>
      </c>
      <c r="E144" s="14">
        <v>1.7547999999999999</v>
      </c>
      <c r="F144" s="14">
        <v>13.5695</v>
      </c>
      <c r="G144" s="14">
        <v>10.492800000000001</v>
      </c>
      <c r="H144" s="14">
        <v>15.3186</v>
      </c>
      <c r="I144" s="14">
        <v>12.0123</v>
      </c>
      <c r="J144" s="14">
        <v>0.11730400000000001</v>
      </c>
      <c r="K144" s="14">
        <v>2.6869299999999998</v>
      </c>
      <c r="L144" s="14">
        <v>0.34169300000000002</v>
      </c>
      <c r="M144" s="14">
        <v>1.3084999999999999E-2</v>
      </c>
      <c r="N144" s="14">
        <v>4.1286000000000003E-2</v>
      </c>
      <c r="O144" s="14">
        <v>-1.0659999999999999E-2</v>
      </c>
      <c r="P144" s="14">
        <f>SUM(K144:O144)</f>
        <v>3.0723339999999992</v>
      </c>
      <c r="Q144" s="14">
        <v>0.72230246816629951</v>
      </c>
    </row>
    <row r="145" spans="1:17" ht="21">
      <c r="A145" s="9" t="s">
        <v>21</v>
      </c>
      <c r="B145" s="7" t="s">
        <v>5</v>
      </c>
      <c r="C145" s="7">
        <v>16</v>
      </c>
      <c r="D145" s="14">
        <v>40.560200000000002</v>
      </c>
      <c r="E145" s="14">
        <v>1.92919</v>
      </c>
      <c r="F145" s="14">
        <v>14.5413</v>
      </c>
      <c r="G145" s="14">
        <v>12.692399999999999</v>
      </c>
      <c r="H145" s="14">
        <v>13.4693</v>
      </c>
      <c r="I145" s="14">
        <v>11.6624</v>
      </c>
      <c r="J145" s="14">
        <v>0.145509</v>
      </c>
      <c r="K145" s="14">
        <v>2.6749499999999999</v>
      </c>
      <c r="L145" s="14">
        <v>0.351439</v>
      </c>
      <c r="M145" s="14">
        <v>1.5384999999999999E-2</v>
      </c>
      <c r="N145" s="14">
        <v>6.7299999999999999E-3</v>
      </c>
      <c r="O145" s="14">
        <v>-7.0800000000000004E-3</v>
      </c>
      <c r="P145" s="14">
        <f>SUM(K145:O145)</f>
        <v>3.0414240000000001</v>
      </c>
      <c r="Q145" s="14">
        <v>0.65406201352190407</v>
      </c>
    </row>
    <row r="146" spans="1:17" ht="21">
      <c r="A146" s="9" t="s">
        <v>21</v>
      </c>
      <c r="B146" s="7" t="s">
        <v>5</v>
      </c>
      <c r="C146" s="7">
        <v>17</v>
      </c>
      <c r="D146" s="14">
        <v>43.126600000000003</v>
      </c>
      <c r="E146" s="14">
        <v>1.81741</v>
      </c>
      <c r="F146" s="14">
        <v>11.9061</v>
      </c>
      <c r="G146" s="14">
        <v>12.684200000000001</v>
      </c>
      <c r="H146" s="14">
        <v>13.8749</v>
      </c>
      <c r="I146" s="14">
        <v>11.3736</v>
      </c>
      <c r="J146" s="14">
        <v>0.179981</v>
      </c>
      <c r="K146" s="14">
        <v>2.3617400000000002</v>
      </c>
      <c r="L146" s="14">
        <v>0.40495900000000001</v>
      </c>
      <c r="M146" s="14">
        <v>1.7447000000000001E-2</v>
      </c>
      <c r="N146" s="14">
        <v>5.2483000000000002E-2</v>
      </c>
      <c r="O146" s="14">
        <v>-1.49E-3</v>
      </c>
      <c r="P146" s="14">
        <f>SUM(K146:O146)</f>
        <v>2.8351390000000003</v>
      </c>
      <c r="Q146" s="14">
        <v>0.66088875887470422</v>
      </c>
    </row>
    <row r="147" spans="1:17" ht="21">
      <c r="A147" s="9" t="s">
        <v>21</v>
      </c>
      <c r="B147" s="7" t="s">
        <v>5</v>
      </c>
      <c r="C147" s="7">
        <v>18</v>
      </c>
      <c r="D147" s="14">
        <v>45.296900000000001</v>
      </c>
      <c r="E147" s="14">
        <v>1.4666600000000001</v>
      </c>
      <c r="F147" s="14">
        <v>10.3926</v>
      </c>
      <c r="G147" s="14">
        <v>11.9749</v>
      </c>
      <c r="H147" s="14">
        <v>14.937900000000001</v>
      </c>
      <c r="I147" s="14">
        <v>11.1569</v>
      </c>
      <c r="J147" s="14">
        <v>0.24399899999999999</v>
      </c>
      <c r="K147" s="14">
        <v>2.1664300000000001</v>
      </c>
      <c r="L147" s="14">
        <v>0.36275299999999999</v>
      </c>
      <c r="M147" s="14">
        <v>9.0071999999999999E-2</v>
      </c>
      <c r="N147" s="14">
        <v>2.2492999999999999E-2</v>
      </c>
      <c r="O147" s="14">
        <v>1.0231000000000001E-2</v>
      </c>
      <c r="P147" s="14">
        <f>SUM(K147:O147)</f>
        <v>2.6519790000000003</v>
      </c>
      <c r="Q147" s="14">
        <v>0.68967959836198611</v>
      </c>
    </row>
    <row r="148" spans="1:17" ht="21">
      <c r="A148" s="9" t="s">
        <v>21</v>
      </c>
      <c r="B148" s="7" t="s">
        <v>5</v>
      </c>
      <c r="C148" s="7">
        <v>19</v>
      </c>
      <c r="D148" s="14">
        <v>43.060899999999997</v>
      </c>
      <c r="E148" s="14">
        <v>2.06406</v>
      </c>
      <c r="F148" s="14">
        <v>12.055099999999999</v>
      </c>
      <c r="G148" s="14">
        <v>12.4971</v>
      </c>
      <c r="H148" s="14">
        <v>14.1203</v>
      </c>
      <c r="I148" s="14">
        <v>11.430199999999999</v>
      </c>
      <c r="J148" s="14">
        <v>0.22342600000000001</v>
      </c>
      <c r="K148" s="14">
        <v>2.4599099999999998</v>
      </c>
      <c r="L148" s="14">
        <v>0.42613200000000001</v>
      </c>
      <c r="M148" s="14">
        <v>3.6511000000000002E-2</v>
      </c>
      <c r="N148" s="14">
        <v>2.7448E-2</v>
      </c>
      <c r="O148" s="14">
        <v>-1.206E-2</v>
      </c>
      <c r="P148" s="14">
        <f>SUM(K148:O148)</f>
        <v>2.9379409999999999</v>
      </c>
      <c r="Q148" s="14">
        <v>0.66811013882726322</v>
      </c>
    </row>
    <row r="149" spans="1:17" ht="21">
      <c r="A149" s="9" t="s">
        <v>21</v>
      </c>
      <c r="B149" s="7" t="s">
        <v>5</v>
      </c>
      <c r="C149" s="7">
        <v>20</v>
      </c>
      <c r="D149" s="14">
        <v>42.744500000000002</v>
      </c>
      <c r="E149" s="14">
        <v>2.7759800000000001</v>
      </c>
      <c r="F149" s="14">
        <v>11.324199999999999</v>
      </c>
      <c r="G149" s="14">
        <v>13.0639</v>
      </c>
      <c r="H149" s="14">
        <v>13.756500000000001</v>
      </c>
      <c r="I149" s="14">
        <v>11.3172</v>
      </c>
      <c r="J149" s="14">
        <v>0.28887400000000002</v>
      </c>
      <c r="K149" s="14">
        <v>2.47702</v>
      </c>
      <c r="L149" s="14">
        <v>0.58496700000000001</v>
      </c>
      <c r="M149" s="14">
        <v>1.0576E-2</v>
      </c>
      <c r="N149" s="14">
        <v>2.3202E-2</v>
      </c>
      <c r="O149" s="14">
        <v>1.2241999999999999E-2</v>
      </c>
      <c r="P149" s="14">
        <f>SUM(K149:O149)</f>
        <v>3.1080070000000002</v>
      </c>
      <c r="Q149" s="14">
        <v>0.6523061704194727</v>
      </c>
    </row>
    <row r="150" spans="1:17" ht="21">
      <c r="A150" s="9" t="s">
        <v>21</v>
      </c>
      <c r="B150" s="7" t="s">
        <v>5</v>
      </c>
      <c r="C150" s="7">
        <v>21</v>
      </c>
      <c r="D150" s="14">
        <v>42.246099999999998</v>
      </c>
      <c r="E150" s="14">
        <v>1.8757200000000001</v>
      </c>
      <c r="F150" s="14">
        <v>13.425599999999999</v>
      </c>
      <c r="G150" s="14">
        <v>10.561500000000001</v>
      </c>
      <c r="H150" s="14">
        <v>15.411199999999999</v>
      </c>
      <c r="I150" s="14">
        <v>11.7811</v>
      </c>
      <c r="J150" s="14">
        <v>9.1579999999999995E-2</v>
      </c>
      <c r="K150" s="14">
        <v>2.6622499999999998</v>
      </c>
      <c r="L150" s="14">
        <v>0.35397499999999998</v>
      </c>
      <c r="M150" s="14">
        <v>9.2870000000000001E-3</v>
      </c>
      <c r="N150" s="14">
        <v>1.6131E-2</v>
      </c>
      <c r="O150" s="14">
        <v>-1.047E-2</v>
      </c>
      <c r="P150" s="14">
        <f>SUM(K150:O150)</f>
        <v>3.0311729999999999</v>
      </c>
      <c r="Q150" s="14">
        <v>0.72220231377604094</v>
      </c>
    </row>
    <row r="151" spans="1:17" ht="21">
      <c r="A151" s="9" t="s">
        <v>21</v>
      </c>
      <c r="B151" s="7" t="s">
        <v>5</v>
      </c>
      <c r="C151" s="7">
        <v>22</v>
      </c>
      <c r="D151" s="14">
        <v>45.0488</v>
      </c>
      <c r="E151" s="14">
        <v>2.2714799999999999</v>
      </c>
      <c r="F151" s="14">
        <v>9.3806499999999993</v>
      </c>
      <c r="G151" s="14">
        <v>12.7088</v>
      </c>
      <c r="H151" s="14">
        <v>14.634499999999999</v>
      </c>
      <c r="I151" s="14">
        <v>10.9291</v>
      </c>
      <c r="J151" s="14">
        <v>0.23200200000000001</v>
      </c>
      <c r="K151" s="14">
        <v>2.12418</v>
      </c>
      <c r="L151" s="14">
        <v>0.45652399999999999</v>
      </c>
      <c r="M151" s="14">
        <v>3.6055999999999998E-2</v>
      </c>
      <c r="N151" s="14">
        <v>2.8538999999999998E-2</v>
      </c>
      <c r="O151" s="14">
        <v>-4.3200000000000001E-3</v>
      </c>
      <c r="P151" s="14">
        <f>SUM(K151:O151)</f>
        <v>2.6409789999999997</v>
      </c>
      <c r="Q151" s="14">
        <v>0.67230308025531715</v>
      </c>
    </row>
    <row r="152" spans="1:17" ht="21">
      <c r="A152" s="9" t="s">
        <v>21</v>
      </c>
      <c r="B152" s="7" t="s">
        <v>5</v>
      </c>
      <c r="C152" s="7">
        <v>23</v>
      </c>
      <c r="D152" s="14">
        <v>42.0291</v>
      </c>
      <c r="E152" s="14">
        <v>1.7559899999999999</v>
      </c>
      <c r="F152" s="14">
        <v>12.9389</v>
      </c>
      <c r="G152" s="14">
        <v>13.078900000000001</v>
      </c>
      <c r="H152" s="14">
        <v>13.3683</v>
      </c>
      <c r="I152" s="14">
        <v>11.7784</v>
      </c>
      <c r="J152" s="14">
        <v>0.189581</v>
      </c>
      <c r="K152" s="14">
        <v>2.48421</v>
      </c>
      <c r="L152" s="14">
        <v>0.40973199999999999</v>
      </c>
      <c r="M152" s="14">
        <v>2.9114000000000001E-2</v>
      </c>
      <c r="N152" s="14">
        <v>2.6962E-2</v>
      </c>
      <c r="O152" s="14">
        <v>-1.0410000000000001E-2</v>
      </c>
      <c r="P152" s="14">
        <f>SUM(K152:O152)</f>
        <v>2.9396080000000002</v>
      </c>
      <c r="Q152" s="14">
        <v>0.64552337022881756</v>
      </c>
    </row>
    <row r="153" spans="1:17" ht="21">
      <c r="A153" s="9" t="s">
        <v>21</v>
      </c>
      <c r="B153" s="7" t="s">
        <v>5</v>
      </c>
      <c r="C153" s="7">
        <v>24</v>
      </c>
      <c r="D153" s="14">
        <v>40.537999999999997</v>
      </c>
      <c r="E153" s="14">
        <v>2.23203</v>
      </c>
      <c r="F153" s="14">
        <v>14.287699999999999</v>
      </c>
      <c r="G153" s="14">
        <v>12.267200000000001</v>
      </c>
      <c r="H153" s="14">
        <v>13.702400000000001</v>
      </c>
      <c r="I153" s="14">
        <v>11.427300000000001</v>
      </c>
      <c r="J153" s="14">
        <v>0.114649</v>
      </c>
      <c r="K153" s="14">
        <v>2.6191800000000001</v>
      </c>
      <c r="L153" s="14">
        <v>0.36312299999999997</v>
      </c>
      <c r="M153" s="14">
        <v>-5.9000000000000003E-4</v>
      </c>
      <c r="N153" s="14">
        <v>1.153E-2</v>
      </c>
      <c r="O153" s="14">
        <v>-5.7099999999999998E-3</v>
      </c>
      <c r="P153" s="14">
        <f>SUM(K153:O153)</f>
        <v>2.987533</v>
      </c>
      <c r="Q153" s="14">
        <v>0.66556081756921093</v>
      </c>
    </row>
    <row r="154" spans="1:17" ht="21">
      <c r="A154" s="9" t="s">
        <v>21</v>
      </c>
      <c r="B154" s="7" t="s">
        <v>22</v>
      </c>
      <c r="C154" s="7">
        <v>1</v>
      </c>
      <c r="D154" s="14">
        <v>41.7667</v>
      </c>
      <c r="E154" s="14">
        <v>1.2516400000000001</v>
      </c>
      <c r="F154" s="14">
        <v>13.809200000000001</v>
      </c>
      <c r="G154" s="14">
        <v>12.005599999999999</v>
      </c>
      <c r="H154" s="14">
        <v>14.5235</v>
      </c>
      <c r="I154" s="14">
        <v>11.047700000000001</v>
      </c>
      <c r="J154" s="14">
        <v>0.14687900000000001</v>
      </c>
      <c r="K154" s="14">
        <v>2.5427900000000001</v>
      </c>
      <c r="L154" s="14">
        <v>0.29402200000000001</v>
      </c>
      <c r="M154" s="14">
        <v>2.526E-3</v>
      </c>
      <c r="N154" s="14">
        <v>2.5992000000000001E-2</v>
      </c>
      <c r="O154" s="14">
        <v>-1.1299999999999999E-3</v>
      </c>
      <c r="P154" s="14">
        <f>SUM(K154:O154)</f>
        <v>2.8642000000000003</v>
      </c>
      <c r="Q154" s="14">
        <v>0.68307247066640309</v>
      </c>
    </row>
    <row r="155" spans="1:17" ht="21">
      <c r="A155" s="9" t="s">
        <v>21</v>
      </c>
      <c r="B155" s="7" t="s">
        <v>22</v>
      </c>
      <c r="C155" s="7">
        <v>2</v>
      </c>
      <c r="D155" s="14">
        <v>43.399299999999997</v>
      </c>
      <c r="E155" s="14">
        <v>1.67415</v>
      </c>
      <c r="F155" s="14">
        <v>11.623100000000001</v>
      </c>
      <c r="G155" s="14">
        <v>13.295500000000001</v>
      </c>
      <c r="H155" s="14">
        <v>13.797000000000001</v>
      </c>
      <c r="I155" s="14">
        <v>11.247400000000001</v>
      </c>
      <c r="J155" s="14">
        <v>0.226878</v>
      </c>
      <c r="K155" s="14">
        <v>2.3023500000000001</v>
      </c>
      <c r="L155" s="14">
        <v>0.43540000000000001</v>
      </c>
      <c r="M155" s="14">
        <v>7.1919999999999996E-3</v>
      </c>
      <c r="N155" s="14">
        <v>3.7423999999999999E-2</v>
      </c>
      <c r="O155" s="14">
        <v>-7.6000000000000004E-4</v>
      </c>
      <c r="P155" s="14">
        <f>SUM(K155:O155)</f>
        <v>2.781606</v>
      </c>
      <c r="Q155" s="14">
        <v>0.64897996686065373</v>
      </c>
    </row>
    <row r="156" spans="1:17" ht="21">
      <c r="A156" s="9" t="s">
        <v>21</v>
      </c>
      <c r="B156" s="7" t="s">
        <v>22</v>
      </c>
      <c r="C156" s="7">
        <v>3</v>
      </c>
      <c r="D156" s="14">
        <v>43.610500000000002</v>
      </c>
      <c r="E156" s="14">
        <v>1.27633</v>
      </c>
      <c r="F156" s="14">
        <v>11.6309</v>
      </c>
      <c r="G156" s="14">
        <v>11.5359</v>
      </c>
      <c r="H156" s="14">
        <v>15.509399999999999</v>
      </c>
      <c r="I156" s="14">
        <v>10.8133</v>
      </c>
      <c r="J156" s="14">
        <v>0.16852400000000001</v>
      </c>
      <c r="K156" s="14">
        <v>2.3757199999999998</v>
      </c>
      <c r="L156" s="14">
        <v>0.25918000000000002</v>
      </c>
      <c r="M156" s="14">
        <v>2.2967000000000001E-2</v>
      </c>
      <c r="N156" s="14">
        <v>5.8481999999999999E-2</v>
      </c>
      <c r="O156" s="14">
        <v>2.3119000000000001E-2</v>
      </c>
      <c r="P156" s="14">
        <f>SUM(K156:O156)</f>
        <v>2.739468</v>
      </c>
      <c r="Q156" s="14">
        <v>0.70547665001201254</v>
      </c>
    </row>
    <row r="157" spans="1:17" ht="21">
      <c r="A157" s="9" t="s">
        <v>21</v>
      </c>
      <c r="B157" s="7" t="s">
        <v>22</v>
      </c>
      <c r="C157" s="7">
        <v>4</v>
      </c>
      <c r="D157" s="14">
        <v>41.92</v>
      </c>
      <c r="E157" s="14">
        <v>1.54305</v>
      </c>
      <c r="F157" s="14">
        <v>13.113899999999999</v>
      </c>
      <c r="G157" s="14">
        <v>12.4442</v>
      </c>
      <c r="H157" s="14">
        <v>13.9244</v>
      </c>
      <c r="I157" s="14">
        <v>11.826499999999999</v>
      </c>
      <c r="J157" s="14">
        <v>0.157749</v>
      </c>
      <c r="K157" s="14">
        <v>2.4403800000000002</v>
      </c>
      <c r="L157" s="14">
        <v>0.35658499999999999</v>
      </c>
      <c r="M157" s="14">
        <v>3.7673999999999999E-2</v>
      </c>
      <c r="N157" s="14">
        <v>2.4070000000000001E-2</v>
      </c>
      <c r="O157" s="14">
        <v>-6.62E-3</v>
      </c>
      <c r="P157" s="14">
        <f>SUM(K157:O157)</f>
        <v>2.8520890000000003</v>
      </c>
      <c r="Q157" s="14">
        <v>0.66594936439216212</v>
      </c>
    </row>
    <row r="158" spans="1:17" ht="21">
      <c r="A158" s="9" t="s">
        <v>21</v>
      </c>
      <c r="B158" s="7">
        <v>12</v>
      </c>
      <c r="C158" s="7">
        <v>9</v>
      </c>
      <c r="D158" s="14">
        <v>39.912500000000001</v>
      </c>
      <c r="E158" s="14">
        <v>1.7500100000000001</v>
      </c>
      <c r="F158" s="14">
        <v>14.7302</v>
      </c>
      <c r="G158" s="14">
        <v>12.942</v>
      </c>
      <c r="H158" s="14">
        <v>12.787000000000001</v>
      </c>
      <c r="I158" s="14">
        <v>11.909800000000001</v>
      </c>
      <c r="J158" s="14">
        <v>0.179034</v>
      </c>
      <c r="K158" s="14">
        <v>2.6352600000000002</v>
      </c>
      <c r="L158" s="14">
        <v>0.34221499999999999</v>
      </c>
      <c r="M158" s="14">
        <v>0.28120600000000001</v>
      </c>
      <c r="N158" s="14">
        <v>2.1158E-2</v>
      </c>
      <c r="O158" s="14">
        <v>-2.758E-2</v>
      </c>
      <c r="P158" s="14">
        <f>SUM(K158:O158)</f>
        <v>3.252259</v>
      </c>
      <c r="Q158" s="14">
        <v>0.63772052635424858</v>
      </c>
    </row>
    <row r="159" spans="1:17" ht="21">
      <c r="A159" s="9" t="s">
        <v>21</v>
      </c>
      <c r="B159" s="7">
        <v>12</v>
      </c>
      <c r="C159" s="7">
        <v>10</v>
      </c>
      <c r="D159" s="14">
        <v>41.692900000000002</v>
      </c>
      <c r="E159" s="14">
        <v>1.59964</v>
      </c>
      <c r="F159" s="14">
        <v>13.215999999999999</v>
      </c>
      <c r="G159" s="14">
        <v>12.8499</v>
      </c>
      <c r="H159" s="14">
        <v>13.4247</v>
      </c>
      <c r="I159" s="14">
        <v>11.866300000000001</v>
      </c>
      <c r="J159" s="14">
        <v>0.164607</v>
      </c>
      <c r="K159" s="14">
        <v>2.4429500000000002</v>
      </c>
      <c r="L159" s="14">
        <v>0.38221500000000003</v>
      </c>
      <c r="M159" s="14">
        <v>1.8504E-2</v>
      </c>
      <c r="N159" s="14">
        <v>1.4657E-2</v>
      </c>
      <c r="O159" s="14">
        <v>-9.9100000000000004E-3</v>
      </c>
      <c r="P159" s="14">
        <f>SUM(K159:O159)</f>
        <v>2.8484160000000003</v>
      </c>
      <c r="Q159" s="14">
        <v>0.65051262585140945</v>
      </c>
    </row>
    <row r="160" spans="1:17" ht="21">
      <c r="A160" s="9" t="s">
        <v>21</v>
      </c>
      <c r="B160" s="7">
        <v>12</v>
      </c>
      <c r="C160" s="7">
        <v>12</v>
      </c>
      <c r="D160" s="14">
        <v>40.314399999999999</v>
      </c>
      <c r="E160" s="14">
        <v>1.9960100000000001</v>
      </c>
      <c r="F160" s="14">
        <v>14.571899999999999</v>
      </c>
      <c r="G160" s="14">
        <v>12.271100000000001</v>
      </c>
      <c r="H160" s="14">
        <v>13.9383</v>
      </c>
      <c r="I160" s="14">
        <v>11.0227</v>
      </c>
      <c r="J160" s="14">
        <v>0.120698</v>
      </c>
      <c r="K160" s="14">
        <v>2.6133099999999998</v>
      </c>
      <c r="L160" s="14">
        <v>0.33177099999999998</v>
      </c>
      <c r="M160" s="14">
        <v>8.2380000000000005E-3</v>
      </c>
      <c r="N160" s="14">
        <v>3.8089999999999999E-3</v>
      </c>
      <c r="O160" s="14">
        <v>-1.6899999999999998E-2</v>
      </c>
      <c r="P160" s="14">
        <f>SUM(K160:O160)</f>
        <v>2.9402279999999994</v>
      </c>
      <c r="Q160" s="14">
        <v>0.66927914511493103</v>
      </c>
    </row>
    <row r="161" spans="1:17" ht="21">
      <c r="A161" s="9" t="s">
        <v>21</v>
      </c>
      <c r="B161" s="7">
        <v>12</v>
      </c>
      <c r="C161" s="7">
        <v>13</v>
      </c>
      <c r="D161" s="14">
        <v>42.2791</v>
      </c>
      <c r="E161" s="14">
        <v>2.09368</v>
      </c>
      <c r="F161" s="14">
        <v>12.801</v>
      </c>
      <c r="G161" s="14">
        <v>12.023099999999999</v>
      </c>
      <c r="H161" s="14">
        <v>14.6355</v>
      </c>
      <c r="I161" s="14">
        <v>11.365399999999999</v>
      </c>
      <c r="J161" s="14">
        <v>0.19573499999999999</v>
      </c>
      <c r="K161" s="14">
        <v>2.5954299999999999</v>
      </c>
      <c r="L161" s="14">
        <v>0.273426</v>
      </c>
      <c r="M161" s="14">
        <v>-1.16E-3</v>
      </c>
      <c r="N161" s="14">
        <v>1.9927E-2</v>
      </c>
      <c r="O161" s="14">
        <v>-4.5399999999999998E-3</v>
      </c>
      <c r="P161" s="14">
        <f>SUM(K161:O161)</f>
        <v>2.8830830000000001</v>
      </c>
      <c r="Q161" s="14">
        <v>0.68441864862388635</v>
      </c>
    </row>
    <row r="162" spans="1:17" ht="21">
      <c r="A162" s="9" t="s">
        <v>21</v>
      </c>
      <c r="B162" s="7">
        <v>12</v>
      </c>
      <c r="C162" s="7">
        <v>14</v>
      </c>
      <c r="D162" s="14">
        <v>41.195399999999999</v>
      </c>
      <c r="E162" s="14">
        <v>2.2588300000000001</v>
      </c>
      <c r="F162" s="14">
        <v>13.6616</v>
      </c>
      <c r="G162" s="14">
        <v>12.876300000000001</v>
      </c>
      <c r="H162" s="14">
        <v>13.5884</v>
      </c>
      <c r="I162" s="14">
        <v>11.550800000000001</v>
      </c>
      <c r="J162" s="14">
        <v>0.108001</v>
      </c>
      <c r="K162" s="14">
        <v>2.6568900000000002</v>
      </c>
      <c r="L162" s="14">
        <v>0.28766799999999998</v>
      </c>
      <c r="M162" s="14">
        <v>3.669E-3</v>
      </c>
      <c r="N162" s="14">
        <v>2.7184E-2</v>
      </c>
      <c r="O162" s="14">
        <v>7.3949999999999997E-3</v>
      </c>
      <c r="P162" s="14">
        <f>SUM(K162:O162)</f>
        <v>2.9828060000000001</v>
      </c>
      <c r="Q162" s="14">
        <v>0.6527980194010149</v>
      </c>
    </row>
    <row r="163" spans="1:17" ht="21">
      <c r="A163" s="9" t="s">
        <v>21</v>
      </c>
      <c r="B163" s="7">
        <v>12</v>
      </c>
      <c r="C163" s="7">
        <v>15</v>
      </c>
      <c r="D163" s="14">
        <v>43.384399999999999</v>
      </c>
      <c r="E163" s="14">
        <v>1.55396</v>
      </c>
      <c r="F163" s="14">
        <v>11.512700000000001</v>
      </c>
      <c r="G163" s="14">
        <v>12.638400000000001</v>
      </c>
      <c r="H163" s="14">
        <v>14.044600000000001</v>
      </c>
      <c r="I163" s="14">
        <v>11.540800000000001</v>
      </c>
      <c r="J163" s="14">
        <v>0.20372100000000001</v>
      </c>
      <c r="K163" s="14">
        <v>2.2702499999999999</v>
      </c>
      <c r="L163" s="14">
        <v>0.386208</v>
      </c>
      <c r="M163" s="14">
        <v>-8.9099999999999995E-3</v>
      </c>
      <c r="N163" s="14">
        <v>5.0299999999999997E-2</v>
      </c>
      <c r="O163" s="14">
        <v>-1.217E-2</v>
      </c>
      <c r="P163" s="14">
        <f>SUM(K163:O163)</f>
        <v>2.6856779999999998</v>
      </c>
      <c r="Q163" s="14">
        <v>0.66441489124085196</v>
      </c>
    </row>
    <row r="164" spans="1:17" ht="21">
      <c r="A164" s="9" t="s">
        <v>21</v>
      </c>
      <c r="B164" s="7">
        <v>12</v>
      </c>
      <c r="C164" s="7">
        <v>16</v>
      </c>
      <c r="D164" s="14">
        <v>44.348399999999998</v>
      </c>
      <c r="E164" s="14">
        <v>1.3458600000000001</v>
      </c>
      <c r="F164" s="14">
        <v>9.8867200000000004</v>
      </c>
      <c r="G164" s="14">
        <v>14.100099999999999</v>
      </c>
      <c r="H164" s="14">
        <v>13.964499999999999</v>
      </c>
      <c r="I164" s="14">
        <v>10.684200000000001</v>
      </c>
      <c r="J164" s="14">
        <v>0.34152100000000002</v>
      </c>
      <c r="K164" s="14">
        <v>2.2032799999999999</v>
      </c>
      <c r="L164" s="14">
        <v>0.30573699999999998</v>
      </c>
      <c r="M164" s="14">
        <v>2.8990000000000001E-3</v>
      </c>
      <c r="N164" s="14">
        <v>5.0867000000000002E-2</v>
      </c>
      <c r="O164" s="14">
        <v>-2.128E-2</v>
      </c>
      <c r="P164" s="14">
        <f>SUM(K164:O164)</f>
        <v>2.5415030000000005</v>
      </c>
      <c r="Q164" s="14">
        <v>0.6382714310880262</v>
      </c>
    </row>
    <row r="165" spans="1:17" ht="21">
      <c r="A165" s="9" t="s">
        <v>21</v>
      </c>
      <c r="B165" s="7">
        <v>10</v>
      </c>
      <c r="C165" s="7">
        <v>1</v>
      </c>
      <c r="D165" s="14">
        <v>41.3157</v>
      </c>
      <c r="E165" s="14">
        <v>1.7669900000000001</v>
      </c>
      <c r="F165" s="14">
        <v>13.745900000000001</v>
      </c>
      <c r="G165" s="14">
        <v>11.9505</v>
      </c>
      <c r="H165" s="14">
        <v>14.2105</v>
      </c>
      <c r="I165" s="14">
        <v>11.4848</v>
      </c>
      <c r="J165" s="14">
        <v>0.14626600000000001</v>
      </c>
      <c r="K165" s="14">
        <v>2.5338400000000001</v>
      </c>
      <c r="L165" s="14">
        <v>0.32307999999999998</v>
      </c>
      <c r="M165" s="14">
        <v>1.8716E-2</v>
      </c>
      <c r="N165" s="14">
        <v>2.4420000000000001E-2</v>
      </c>
      <c r="O165" s="14">
        <v>9.9819999999999996E-3</v>
      </c>
      <c r="P165" s="14">
        <f>SUM(K165:O165)</f>
        <v>2.9100380000000001</v>
      </c>
      <c r="Q165" s="14">
        <v>0.67934014153425915</v>
      </c>
    </row>
    <row r="166" spans="1:17" ht="21">
      <c r="A166" s="9" t="s">
        <v>21</v>
      </c>
      <c r="B166" s="7">
        <v>10</v>
      </c>
      <c r="C166" s="7">
        <v>2</v>
      </c>
      <c r="D166" s="14">
        <v>41.550600000000003</v>
      </c>
      <c r="E166" s="14">
        <v>1.35738</v>
      </c>
      <c r="F166" s="14">
        <v>13.860099999999999</v>
      </c>
      <c r="G166" s="14">
        <v>12.332100000000001</v>
      </c>
      <c r="H166" s="14">
        <v>13.5632</v>
      </c>
      <c r="I166" s="14">
        <v>11.8529</v>
      </c>
      <c r="J166" s="14">
        <v>0.150195</v>
      </c>
      <c r="K166" s="14">
        <v>2.5042900000000001</v>
      </c>
      <c r="L166" s="14">
        <v>0.33460499999999999</v>
      </c>
      <c r="M166" s="14">
        <v>9.4525999999999999E-2</v>
      </c>
      <c r="N166" s="14">
        <v>3.7804999999999998E-2</v>
      </c>
      <c r="O166" s="14">
        <v>-1.8880000000000001E-2</v>
      </c>
      <c r="P166" s="14">
        <f>SUM(K166:O166)</f>
        <v>2.9523460000000004</v>
      </c>
      <c r="Q166" s="14">
        <v>0.66210470327739801</v>
      </c>
    </row>
    <row r="167" spans="1:17" ht="21">
      <c r="A167" s="9" t="s">
        <v>21</v>
      </c>
      <c r="B167" s="7">
        <v>10</v>
      </c>
      <c r="C167" s="7">
        <v>3</v>
      </c>
      <c r="D167" s="14">
        <v>40.389899999999997</v>
      </c>
      <c r="E167" s="14">
        <v>2.1197900000000001</v>
      </c>
      <c r="F167" s="14">
        <v>14.8401</v>
      </c>
      <c r="G167" s="14">
        <v>12.738</v>
      </c>
      <c r="H167" s="14">
        <v>13.119400000000001</v>
      </c>
      <c r="I167" s="14">
        <v>11.733499999999999</v>
      </c>
      <c r="J167" s="14">
        <v>0.118226</v>
      </c>
      <c r="K167" s="14">
        <v>2.5841099999999999</v>
      </c>
      <c r="L167" s="14">
        <v>0.34384700000000001</v>
      </c>
      <c r="M167" s="14">
        <v>2.7789999999999998E-3</v>
      </c>
      <c r="N167" s="14">
        <v>4.4124999999999998E-2</v>
      </c>
      <c r="O167" s="14">
        <v>-1.6799999999999999E-2</v>
      </c>
      <c r="P167" s="14">
        <f>SUM(K167:O167)</f>
        <v>2.9580610000000003</v>
      </c>
      <c r="Q167" s="14">
        <v>0.64726424185807496</v>
      </c>
    </row>
    <row r="168" spans="1:17" ht="21">
      <c r="A168" s="9" t="s">
        <v>21</v>
      </c>
      <c r="B168" s="7">
        <v>10</v>
      </c>
      <c r="C168" s="7">
        <v>4</v>
      </c>
      <c r="D168" s="14">
        <v>40.869199999999999</v>
      </c>
      <c r="E168" s="14">
        <v>2.4069699999999998</v>
      </c>
      <c r="F168" s="14">
        <v>13.726100000000001</v>
      </c>
      <c r="G168" s="14">
        <v>11.435</v>
      </c>
      <c r="H168" s="14">
        <v>14.1251</v>
      </c>
      <c r="I168" s="14">
        <v>11.179399999999999</v>
      </c>
      <c r="J168" s="14">
        <v>0.14358299999999999</v>
      </c>
      <c r="K168" s="14">
        <v>2.6413600000000002</v>
      </c>
      <c r="L168" s="14">
        <v>0.28435199999999999</v>
      </c>
      <c r="M168" s="14">
        <v>3.0149999999999999E-3</v>
      </c>
      <c r="N168" s="14">
        <v>1.8846000000000002E-2</v>
      </c>
      <c r="O168" s="14">
        <v>-3.16E-3</v>
      </c>
      <c r="P168" s="14">
        <f>SUM(K168:O168)</f>
        <v>2.9444130000000004</v>
      </c>
      <c r="Q168" s="14">
        <v>0.68757522816685213</v>
      </c>
    </row>
    <row r="169" spans="1:17" ht="21">
      <c r="A169" s="9" t="s">
        <v>21</v>
      </c>
      <c r="B169" s="7">
        <v>10</v>
      </c>
      <c r="C169" s="7">
        <v>5</v>
      </c>
      <c r="D169" s="14">
        <v>41.547600000000003</v>
      </c>
      <c r="E169" s="14">
        <v>1.11819</v>
      </c>
      <c r="F169" s="14">
        <v>14.113</v>
      </c>
      <c r="G169" s="14">
        <v>11.6922</v>
      </c>
      <c r="H169" s="14">
        <v>14.3538</v>
      </c>
      <c r="I169" s="14">
        <v>11.429</v>
      </c>
      <c r="J169" s="14">
        <v>0.170711</v>
      </c>
      <c r="K169" s="14">
        <v>2.5665499999999999</v>
      </c>
      <c r="L169" s="14">
        <v>0.30933500000000003</v>
      </c>
      <c r="M169" s="14">
        <v>-1.6000000000000001E-4</v>
      </c>
      <c r="N169" s="14">
        <v>5.2269999999999997E-2</v>
      </c>
      <c r="O169" s="14">
        <v>-4.81E-3</v>
      </c>
      <c r="P169" s="14">
        <f>SUM(K169:O169)</f>
        <v>2.9231849999999997</v>
      </c>
      <c r="Q169" s="14">
        <v>0.68624575134413834</v>
      </c>
    </row>
    <row r="170" spans="1:17" ht="21">
      <c r="A170" s="9" t="s">
        <v>21</v>
      </c>
      <c r="B170" s="7">
        <v>10</v>
      </c>
      <c r="C170" s="7">
        <v>6</v>
      </c>
      <c r="D170" s="14">
        <v>40.987900000000003</v>
      </c>
      <c r="E170" s="14">
        <v>2.0353599999999998</v>
      </c>
      <c r="F170" s="14">
        <v>14.334199999999999</v>
      </c>
      <c r="G170" s="14">
        <v>12.171900000000001</v>
      </c>
      <c r="H170" s="14">
        <v>13.7136</v>
      </c>
      <c r="I170" s="14">
        <v>11.433400000000001</v>
      </c>
      <c r="J170" s="14">
        <v>0.12651599999999999</v>
      </c>
      <c r="K170" s="14">
        <v>2.6219700000000001</v>
      </c>
      <c r="L170" s="14">
        <v>0.33601500000000001</v>
      </c>
      <c r="M170" s="14">
        <v>1.4363000000000001E-2</v>
      </c>
      <c r="N170" s="14">
        <v>2.4230999999999999E-2</v>
      </c>
      <c r="O170" s="14">
        <v>8.4910000000000003E-3</v>
      </c>
      <c r="P170" s="14">
        <f>SUM(K170:O170)</f>
        <v>3.0050699999999999</v>
      </c>
      <c r="Q170" s="14">
        <v>0.66747591903422532</v>
      </c>
    </row>
    <row r="171" spans="1:17" ht="21">
      <c r="A171" s="9" t="s">
        <v>21</v>
      </c>
      <c r="B171" s="7">
        <v>10</v>
      </c>
      <c r="C171" s="7">
        <v>7</v>
      </c>
      <c r="D171" s="14">
        <v>40.609200000000001</v>
      </c>
      <c r="E171" s="14">
        <v>1.99718</v>
      </c>
      <c r="F171" s="14">
        <v>14.8026</v>
      </c>
      <c r="G171" s="14">
        <v>12.327999999999999</v>
      </c>
      <c r="H171" s="14">
        <v>14.068099999999999</v>
      </c>
      <c r="I171" s="14">
        <v>11.064399999999999</v>
      </c>
      <c r="J171" s="14">
        <v>0.119271</v>
      </c>
      <c r="K171" s="14">
        <v>2.7075399999999998</v>
      </c>
      <c r="L171" s="14">
        <v>0.31181599999999998</v>
      </c>
      <c r="M171" s="14">
        <v>-1.09E-3</v>
      </c>
      <c r="N171" s="14">
        <v>2.3288E-2</v>
      </c>
      <c r="O171" s="14">
        <v>-1.23E-3</v>
      </c>
      <c r="P171" s="14">
        <f>SUM(K171:O171)</f>
        <v>3.0403239999999996</v>
      </c>
      <c r="Q171" s="14">
        <v>0.67030607934002717</v>
      </c>
    </row>
    <row r="172" spans="1:17" ht="21">
      <c r="A172" s="9" t="s">
        <v>21</v>
      </c>
      <c r="B172" s="7">
        <v>1</v>
      </c>
      <c r="C172" s="7">
        <v>1</v>
      </c>
      <c r="D172" s="14">
        <v>45.996000000000002</v>
      </c>
      <c r="E172" s="14">
        <v>2.0948600000000002</v>
      </c>
      <c r="F172" s="14">
        <v>8.8483000000000001</v>
      </c>
      <c r="G172" s="14">
        <v>12.3667</v>
      </c>
      <c r="H172" s="14">
        <v>15.113799999999999</v>
      </c>
      <c r="I172" s="14">
        <v>11.2501</v>
      </c>
      <c r="J172" s="14">
        <v>0.248893</v>
      </c>
      <c r="K172" s="14">
        <v>2.03912</v>
      </c>
      <c r="L172" s="14">
        <v>0.42931000000000002</v>
      </c>
      <c r="M172" s="14">
        <v>3.5397999999999999E-2</v>
      </c>
      <c r="N172" s="14">
        <v>1.6344000000000001E-2</v>
      </c>
      <c r="O172" s="14">
        <v>-1.324E-2</v>
      </c>
      <c r="P172" s="14">
        <f>SUM(K172:O172)</f>
        <v>2.5069319999999999</v>
      </c>
      <c r="Q172" s="14">
        <v>0.68527777971611048</v>
      </c>
    </row>
    <row r="173" spans="1:17" ht="21">
      <c r="A173" s="9" t="s">
        <v>21</v>
      </c>
      <c r="B173" s="7">
        <v>1</v>
      </c>
      <c r="C173" s="7">
        <v>2</v>
      </c>
      <c r="D173" s="14">
        <v>42.696300000000001</v>
      </c>
      <c r="E173" s="14">
        <v>1.6884399999999999</v>
      </c>
      <c r="F173" s="14">
        <v>13.1037</v>
      </c>
      <c r="G173" s="14">
        <v>10.4367</v>
      </c>
      <c r="H173" s="14">
        <v>15.504899999999999</v>
      </c>
      <c r="I173" s="14">
        <v>11.782999999999999</v>
      </c>
      <c r="J173" s="14">
        <v>0.105215</v>
      </c>
      <c r="K173" s="14">
        <v>2.6838700000000002</v>
      </c>
      <c r="L173" s="14">
        <v>0.32458900000000002</v>
      </c>
      <c r="M173" s="14">
        <v>1.5410999999999999E-2</v>
      </c>
      <c r="N173" s="14">
        <v>8.4340000000000005E-3</v>
      </c>
      <c r="O173" s="14">
        <v>-1.6639999999999999E-2</v>
      </c>
      <c r="P173" s="14">
        <f>SUM(K173:O173)</f>
        <v>3.0156639999999997</v>
      </c>
      <c r="Q173" s="14">
        <v>0.72578884349529604</v>
      </c>
    </row>
    <row r="174" spans="1:17" ht="21">
      <c r="A174" s="9" t="s">
        <v>21</v>
      </c>
      <c r="B174" s="7">
        <v>1</v>
      </c>
      <c r="C174" s="7">
        <v>3</v>
      </c>
      <c r="D174" s="14">
        <v>41.075899999999997</v>
      </c>
      <c r="E174" s="14">
        <v>1.7403200000000001</v>
      </c>
      <c r="F174" s="14">
        <v>13.8291</v>
      </c>
      <c r="G174" s="14">
        <v>12.375400000000001</v>
      </c>
      <c r="H174" s="14">
        <v>13.7204</v>
      </c>
      <c r="I174" s="14">
        <v>11.533899999999999</v>
      </c>
      <c r="J174" s="14">
        <v>0.14571999999999999</v>
      </c>
      <c r="K174" s="14">
        <v>2.5722100000000001</v>
      </c>
      <c r="L174" s="14">
        <v>0.32510299999999998</v>
      </c>
      <c r="M174" s="14">
        <v>6.2519999999999997E-3</v>
      </c>
      <c r="N174" s="14">
        <v>2.9870000000000001E-2</v>
      </c>
      <c r="O174" s="14">
        <v>3.2629999999999998E-3</v>
      </c>
      <c r="P174" s="14">
        <f>SUM(K174:O174)</f>
        <v>2.9366979999999998</v>
      </c>
      <c r="Q174" s="14">
        <v>0.66389628506008547</v>
      </c>
    </row>
    <row r="175" spans="1:17" ht="21">
      <c r="A175" s="9" t="s">
        <v>21</v>
      </c>
      <c r="B175" s="7">
        <v>1</v>
      </c>
      <c r="C175" s="7">
        <v>5</v>
      </c>
      <c r="D175" s="14">
        <v>43.334499999999998</v>
      </c>
      <c r="E175" s="14">
        <v>1.9352400000000001</v>
      </c>
      <c r="F175" s="14">
        <v>11.728300000000001</v>
      </c>
      <c r="G175" s="14">
        <v>10.541700000000001</v>
      </c>
      <c r="H175" s="14">
        <v>15.5604</v>
      </c>
      <c r="I175" s="14">
        <v>11.250299999999999</v>
      </c>
      <c r="J175" s="14">
        <v>0.17796899999999999</v>
      </c>
      <c r="K175" s="14">
        <v>2.3768099999999999</v>
      </c>
      <c r="L175" s="14">
        <v>0.45235300000000001</v>
      </c>
      <c r="M175" s="14">
        <v>1.4895E-2</v>
      </c>
      <c r="N175" s="14">
        <v>1.5133000000000001E-2</v>
      </c>
      <c r="O175" s="14">
        <v>9.5770000000000004E-3</v>
      </c>
      <c r="P175" s="14">
        <f>SUM(K175:O175)</f>
        <v>2.8687680000000002</v>
      </c>
      <c r="Q175" s="14">
        <v>0.72450584401563345</v>
      </c>
    </row>
    <row r="176" spans="1:17" ht="21">
      <c r="A176" s="9" t="s">
        <v>21</v>
      </c>
      <c r="B176" s="7">
        <v>1</v>
      </c>
      <c r="C176" s="7">
        <v>6</v>
      </c>
      <c r="D176" s="14">
        <v>44.6828</v>
      </c>
      <c r="E176" s="14">
        <v>2.6893500000000001</v>
      </c>
      <c r="F176" s="14">
        <v>9.9151600000000002</v>
      </c>
      <c r="G176" s="14">
        <v>11.305</v>
      </c>
      <c r="H176" s="14">
        <v>14.916399999999999</v>
      </c>
      <c r="I176" s="14">
        <v>11.347099999999999</v>
      </c>
      <c r="J176" s="14">
        <v>0.23306099999999999</v>
      </c>
      <c r="K176" s="14">
        <v>2.1782900000000001</v>
      </c>
      <c r="L176" s="14">
        <v>0.48150399999999999</v>
      </c>
      <c r="M176" s="14">
        <v>2.053E-2</v>
      </c>
      <c r="N176" s="14">
        <v>1.1979999999999999E-2</v>
      </c>
      <c r="O176" s="14">
        <v>1.0806E-2</v>
      </c>
      <c r="P176" s="14">
        <f>SUM(K176:O176)</f>
        <v>2.7031100000000001</v>
      </c>
      <c r="Q176" s="14">
        <v>0.70156244147491631</v>
      </c>
    </row>
    <row r="177" spans="1:17" ht="21">
      <c r="A177" s="9" t="s">
        <v>21</v>
      </c>
      <c r="B177" s="7">
        <v>1</v>
      </c>
      <c r="C177" s="7">
        <v>7</v>
      </c>
      <c r="D177" s="14">
        <v>43.202399999999997</v>
      </c>
      <c r="E177" s="14">
        <v>1.10189</v>
      </c>
      <c r="F177" s="14">
        <v>13.1778</v>
      </c>
      <c r="G177" s="14">
        <v>9.9304400000000008</v>
      </c>
      <c r="H177" s="14">
        <v>15.987</v>
      </c>
      <c r="I177" s="14">
        <v>11.4772</v>
      </c>
      <c r="J177" s="14">
        <v>0.11358600000000001</v>
      </c>
      <c r="K177" s="14">
        <v>2.6387800000000001</v>
      </c>
      <c r="L177" s="14">
        <v>0.336397</v>
      </c>
      <c r="M177" s="14">
        <v>1.4180999999999999E-2</v>
      </c>
      <c r="N177" s="14">
        <v>1.3667E-2</v>
      </c>
      <c r="O177" s="14">
        <v>4.9670000000000001E-3</v>
      </c>
      <c r="P177" s="14">
        <f>SUM(K177:O177)</f>
        <v>3.0079920000000002</v>
      </c>
      <c r="Q177" s="14">
        <v>0.74148555570851793</v>
      </c>
    </row>
    <row r="178" spans="1:17" ht="21">
      <c r="A178" s="9" t="s">
        <v>21</v>
      </c>
      <c r="B178" s="7">
        <v>1</v>
      </c>
      <c r="C178" s="7">
        <v>8</v>
      </c>
      <c r="D178" s="14">
        <v>42.23</v>
      </c>
      <c r="E178" s="14">
        <v>1.6629700000000001</v>
      </c>
      <c r="F178" s="14">
        <v>12.4549</v>
      </c>
      <c r="G178" s="14">
        <v>13.1882</v>
      </c>
      <c r="H178" s="14">
        <v>13.5433</v>
      </c>
      <c r="I178" s="14">
        <v>11.5799</v>
      </c>
      <c r="J178" s="14">
        <v>0.22919800000000001</v>
      </c>
      <c r="K178" s="14">
        <v>2.4191500000000001</v>
      </c>
      <c r="L178" s="14">
        <v>0.42744399999999999</v>
      </c>
      <c r="M178" s="14">
        <v>9.1162999999999994E-2</v>
      </c>
      <c r="N178" s="14">
        <v>2.1307E-2</v>
      </c>
      <c r="O178" s="14">
        <v>-2.5579999999999999E-2</v>
      </c>
      <c r="P178" s="14">
        <f>SUM(K178:O178)</f>
        <v>2.933484</v>
      </c>
      <c r="Q178" s="14">
        <v>0.64659432643297721</v>
      </c>
    </row>
    <row r="179" spans="1:17" ht="21">
      <c r="A179" s="9" t="s">
        <v>21</v>
      </c>
      <c r="B179" s="7">
        <v>1</v>
      </c>
      <c r="C179" s="7">
        <v>9</v>
      </c>
      <c r="D179" s="14">
        <v>46.603099999999998</v>
      </c>
      <c r="E179" s="14">
        <v>1.8966099999999999</v>
      </c>
      <c r="F179" s="14">
        <v>8.9444499999999998</v>
      </c>
      <c r="G179" s="14">
        <v>9.71875</v>
      </c>
      <c r="H179" s="14">
        <v>16.712299999999999</v>
      </c>
      <c r="I179" s="14">
        <v>11.320399999999999</v>
      </c>
      <c r="J179" s="14">
        <v>0.207653</v>
      </c>
      <c r="K179" s="14">
        <v>1.95234</v>
      </c>
      <c r="L179" s="14">
        <v>0.43867899999999999</v>
      </c>
      <c r="M179" s="14">
        <v>1.145E-2</v>
      </c>
      <c r="N179" s="14">
        <v>2.9517000000000002E-2</v>
      </c>
      <c r="O179" s="14">
        <v>1.9408000000000002E-2</v>
      </c>
      <c r="P179" s="14">
        <f>SUM(K179:O179)</f>
        <v>2.4513939999999996</v>
      </c>
      <c r="Q179" s="14">
        <v>0.75391840406206856</v>
      </c>
    </row>
    <row r="180" spans="1:17" ht="21">
      <c r="A180" s="9" t="s">
        <v>21</v>
      </c>
      <c r="B180" s="7">
        <v>1</v>
      </c>
      <c r="C180" s="7">
        <v>10</v>
      </c>
      <c r="D180" s="14">
        <v>44.736600000000003</v>
      </c>
      <c r="E180" s="14">
        <v>2.6636199999999999</v>
      </c>
      <c r="F180" s="14">
        <v>9.7143599999999992</v>
      </c>
      <c r="G180" s="14">
        <v>11.7943</v>
      </c>
      <c r="H180" s="14">
        <v>14.8245</v>
      </c>
      <c r="I180" s="14">
        <v>11.2004</v>
      </c>
      <c r="J180" s="14">
        <v>0.25516299999999997</v>
      </c>
      <c r="K180" s="14">
        <v>2.2097199999999999</v>
      </c>
      <c r="L180" s="14">
        <v>0.45785100000000001</v>
      </c>
      <c r="M180" s="14">
        <v>1.8478999999999999E-2</v>
      </c>
      <c r="N180" s="14">
        <v>5.019E-3</v>
      </c>
      <c r="O180" s="14">
        <v>-9.6200000000000001E-3</v>
      </c>
      <c r="P180" s="14">
        <f>SUM(K180:O180)</f>
        <v>2.6814489999999997</v>
      </c>
      <c r="Q180" s="14">
        <v>0.69129870020471851</v>
      </c>
    </row>
    <row r="181" spans="1:17" ht="21">
      <c r="A181" s="9" t="s">
        <v>21</v>
      </c>
      <c r="B181" s="7">
        <v>1</v>
      </c>
      <c r="C181" s="7">
        <v>11</v>
      </c>
      <c r="D181" s="14">
        <v>41.625</v>
      </c>
      <c r="E181" s="14">
        <v>1.56375</v>
      </c>
      <c r="F181" s="14">
        <v>14.0282</v>
      </c>
      <c r="G181" s="14">
        <v>11.0061</v>
      </c>
      <c r="H181" s="14">
        <v>14.8513</v>
      </c>
      <c r="I181" s="14">
        <v>11.2408</v>
      </c>
      <c r="J181" s="14">
        <v>0.11669300000000001</v>
      </c>
      <c r="K181" s="14">
        <v>2.6795399999999998</v>
      </c>
      <c r="L181" s="14">
        <v>0.30917299999999998</v>
      </c>
      <c r="M181" s="14">
        <v>8.4810000000000007E-3</v>
      </c>
      <c r="N181" s="14">
        <v>1.8622E-2</v>
      </c>
      <c r="O181" s="14">
        <v>-8.4899999999999993E-3</v>
      </c>
      <c r="P181" s="14">
        <f>SUM(K181:O181)</f>
        <v>3.0073259999999999</v>
      </c>
      <c r="Q181" s="14">
        <v>0.70623558728601643</v>
      </c>
    </row>
    <row r="182" spans="1:17" ht="21">
      <c r="A182" s="9" t="s">
        <v>21</v>
      </c>
      <c r="B182" s="7">
        <v>1</v>
      </c>
      <c r="C182" s="7">
        <v>12</v>
      </c>
      <c r="D182" s="14">
        <v>41.007199999999997</v>
      </c>
      <c r="E182" s="14">
        <v>1.7288300000000001</v>
      </c>
      <c r="F182" s="14">
        <v>14.5161</v>
      </c>
      <c r="G182" s="14">
        <v>12.9781</v>
      </c>
      <c r="H182" s="14">
        <v>12.894</v>
      </c>
      <c r="I182" s="14">
        <v>11.757</v>
      </c>
      <c r="J182" s="14">
        <v>0.15993199999999999</v>
      </c>
      <c r="K182" s="14">
        <v>2.4943300000000002</v>
      </c>
      <c r="L182" s="14">
        <v>0.33812199999999998</v>
      </c>
      <c r="M182" s="14">
        <v>-2.0600000000000002E-3</v>
      </c>
      <c r="N182" s="14">
        <v>2.9522E-2</v>
      </c>
      <c r="O182" s="14">
        <v>-8.9099999999999995E-3</v>
      </c>
      <c r="P182" s="14">
        <f>SUM(K182:O182)</f>
        <v>2.8510039999999996</v>
      </c>
      <c r="Q182" s="14">
        <v>0.6390012171603604</v>
      </c>
    </row>
    <row r="183" spans="1:17" ht="21">
      <c r="A183" s="9" t="s">
        <v>21</v>
      </c>
      <c r="B183" s="7">
        <v>1</v>
      </c>
      <c r="C183" s="7">
        <v>13</v>
      </c>
      <c r="D183" s="14">
        <v>41.438499999999998</v>
      </c>
      <c r="E183" s="14">
        <v>2.1134400000000002</v>
      </c>
      <c r="F183" s="14">
        <v>13.855499999999999</v>
      </c>
      <c r="G183" s="14">
        <v>11.0494</v>
      </c>
      <c r="H183" s="14">
        <v>14.745699999999999</v>
      </c>
      <c r="I183" s="14">
        <v>11.2613</v>
      </c>
      <c r="J183" s="14">
        <v>0.113275</v>
      </c>
      <c r="K183" s="14">
        <v>2.6298300000000001</v>
      </c>
      <c r="L183" s="14">
        <v>0.34982200000000002</v>
      </c>
      <c r="M183" s="14">
        <v>1.4695E-2</v>
      </c>
      <c r="N183" s="14">
        <v>2.4018000000000001E-2</v>
      </c>
      <c r="O183" s="14">
        <v>-2.0320000000000001E-2</v>
      </c>
      <c r="P183" s="14">
        <f>SUM(K183:O183)</f>
        <v>2.9980450000000003</v>
      </c>
      <c r="Q183" s="14">
        <v>0.70393529106107899</v>
      </c>
    </row>
    <row r="184" spans="1:17" ht="21">
      <c r="A184" s="9" t="s">
        <v>21</v>
      </c>
      <c r="B184" s="7">
        <v>1</v>
      </c>
      <c r="C184" s="7">
        <v>14</v>
      </c>
      <c r="D184" s="14">
        <v>40.849400000000003</v>
      </c>
      <c r="E184" s="14">
        <v>1.9584999999999999</v>
      </c>
      <c r="F184" s="14">
        <v>14.632199999999999</v>
      </c>
      <c r="G184" s="14">
        <v>12.9114</v>
      </c>
      <c r="H184" s="14">
        <v>12.9483</v>
      </c>
      <c r="I184" s="14">
        <v>11.840299999999999</v>
      </c>
      <c r="J184" s="14">
        <v>0.14659</v>
      </c>
      <c r="K184" s="14">
        <v>2.63524</v>
      </c>
      <c r="L184" s="14">
        <v>0.353074</v>
      </c>
      <c r="M184" s="14">
        <v>9.3460000000000001E-3</v>
      </c>
      <c r="N184" s="14">
        <v>2.0396999999999998E-2</v>
      </c>
      <c r="O184" s="14">
        <v>-7.3800000000000003E-3</v>
      </c>
      <c r="P184" s="14">
        <f>SUM(K184:O184)</f>
        <v>3.0106769999999998</v>
      </c>
      <c r="Q184" s="14">
        <v>0.64115642036175347</v>
      </c>
    </row>
    <row r="185" spans="1:17" ht="21">
      <c r="A185" s="9" t="s">
        <v>21</v>
      </c>
      <c r="B185" s="7">
        <v>1</v>
      </c>
      <c r="C185" s="7">
        <v>15</v>
      </c>
      <c r="D185" s="14">
        <v>41.953299999999999</v>
      </c>
      <c r="E185" s="14">
        <v>1.9336199999999999</v>
      </c>
      <c r="F185" s="14">
        <v>13.416700000000001</v>
      </c>
      <c r="G185" s="14">
        <v>11.2041</v>
      </c>
      <c r="H185" s="14">
        <v>14.7835</v>
      </c>
      <c r="I185" s="14">
        <v>11.4102</v>
      </c>
      <c r="J185" s="14">
        <v>0.120828</v>
      </c>
      <c r="K185" s="14">
        <v>2.6236199999999998</v>
      </c>
      <c r="L185" s="14">
        <v>0.31654900000000002</v>
      </c>
      <c r="M185" s="14">
        <v>-1.0149999999999999E-2</v>
      </c>
      <c r="N185" s="14">
        <v>4.0046999999999999E-2</v>
      </c>
      <c r="O185" s="14">
        <v>-1.171E-2</v>
      </c>
      <c r="P185" s="14">
        <f>SUM(K185:O185)</f>
        <v>2.9583560000000002</v>
      </c>
      <c r="Q185" s="14">
        <v>0.70156573660600907</v>
      </c>
    </row>
    <row r="186" spans="1:17" ht="21">
      <c r="A186" s="9" t="s">
        <v>21</v>
      </c>
      <c r="B186" s="7">
        <v>1</v>
      </c>
      <c r="C186" s="7">
        <v>16</v>
      </c>
      <c r="D186" s="14">
        <v>43.942300000000003</v>
      </c>
      <c r="E186" s="14">
        <v>1.50925</v>
      </c>
      <c r="F186" s="14">
        <v>11.102499999999999</v>
      </c>
      <c r="G186" s="14">
        <v>13.123900000000001</v>
      </c>
      <c r="H186" s="14">
        <v>14.1859</v>
      </c>
      <c r="I186" s="14">
        <v>11.1998</v>
      </c>
      <c r="J186" s="14">
        <v>0.30454599999999998</v>
      </c>
      <c r="K186" s="14">
        <v>2.2618999999999998</v>
      </c>
      <c r="L186" s="14">
        <v>0.38675500000000002</v>
      </c>
      <c r="M186" s="14">
        <v>5.4209999999999996E-3</v>
      </c>
      <c r="N186" s="14">
        <v>3.2096E-2</v>
      </c>
      <c r="O186" s="14">
        <v>2.3270000000000001E-3</v>
      </c>
      <c r="P186" s="14">
        <f>SUM(K186:O186)</f>
        <v>2.6884990000000002</v>
      </c>
      <c r="Q186" s="14">
        <v>0.65821427648937691</v>
      </c>
    </row>
    <row r="187" spans="1:17" ht="21">
      <c r="A187" s="9" t="s">
        <v>21</v>
      </c>
      <c r="B187" s="7">
        <v>1</v>
      </c>
      <c r="C187" s="7">
        <v>17</v>
      </c>
      <c r="D187" s="14">
        <v>43.103000000000002</v>
      </c>
      <c r="E187" s="14">
        <v>2.3991199999999999</v>
      </c>
      <c r="F187" s="14">
        <v>11.9657</v>
      </c>
      <c r="G187" s="14">
        <v>10.167299999999999</v>
      </c>
      <c r="H187" s="14">
        <v>15.595599999999999</v>
      </c>
      <c r="I187" s="14">
        <v>11.5549</v>
      </c>
      <c r="J187" s="14">
        <v>0.13513500000000001</v>
      </c>
      <c r="K187" s="14">
        <v>2.5510700000000002</v>
      </c>
      <c r="L187" s="14">
        <v>0.32380700000000001</v>
      </c>
      <c r="M187" s="14">
        <v>1.9E-3</v>
      </c>
      <c r="N187" s="14">
        <v>2.3281E-2</v>
      </c>
      <c r="O187" s="14">
        <v>1.4326999999999999E-2</v>
      </c>
      <c r="P187" s="14">
        <f>SUM(K187:O187)</f>
        <v>2.9143850000000002</v>
      </c>
      <c r="Q187" s="14">
        <v>0.7321081985495882</v>
      </c>
    </row>
    <row r="188" spans="1:17" ht="21">
      <c r="A188" s="9" t="s">
        <v>21</v>
      </c>
      <c r="B188" s="7" t="s">
        <v>23</v>
      </c>
      <c r="C188" s="7">
        <v>1</v>
      </c>
      <c r="D188" s="14">
        <v>46.872399999999999</v>
      </c>
      <c r="E188" s="14">
        <v>0.18765499999999999</v>
      </c>
      <c r="F188" s="14">
        <v>10.3103</v>
      </c>
      <c r="G188" s="14">
        <v>8.8991799999999994</v>
      </c>
      <c r="H188" s="14">
        <v>17.7758</v>
      </c>
      <c r="I188" s="14">
        <v>10.958299999999999</v>
      </c>
      <c r="J188" s="14">
        <v>0.17588799999999999</v>
      </c>
      <c r="K188" s="14">
        <v>2.1724100000000002</v>
      </c>
      <c r="L188" s="14">
        <v>0.219171</v>
      </c>
      <c r="M188" s="14">
        <v>7.3610999999999996E-2</v>
      </c>
      <c r="N188" s="14">
        <v>5.6674000000000002E-2</v>
      </c>
      <c r="O188" s="14">
        <v>3.4313999999999997E-2</v>
      </c>
      <c r="P188" s="14">
        <f>SUM(K188:O188)</f>
        <v>2.5561800000000008</v>
      </c>
      <c r="Q188" s="14">
        <v>0.78064204990341068</v>
      </c>
    </row>
    <row r="189" spans="1:17" ht="21">
      <c r="A189" s="9" t="s">
        <v>21</v>
      </c>
      <c r="B189" s="7" t="s">
        <v>23</v>
      </c>
      <c r="C189" s="7">
        <v>2</v>
      </c>
      <c r="D189" s="14">
        <v>44.618000000000002</v>
      </c>
      <c r="E189" s="14">
        <v>0.392183</v>
      </c>
      <c r="F189" s="14">
        <v>11.6694</v>
      </c>
      <c r="G189" s="14">
        <v>10.3812</v>
      </c>
      <c r="H189" s="14">
        <v>16.536999999999999</v>
      </c>
      <c r="I189" s="14">
        <v>10.7098</v>
      </c>
      <c r="J189" s="14">
        <v>0.175042</v>
      </c>
      <c r="K189" s="14">
        <v>2.3481000000000001</v>
      </c>
      <c r="L189" s="14">
        <v>0.24277799999999999</v>
      </c>
      <c r="M189" s="14">
        <v>1.5831999999999999E-2</v>
      </c>
      <c r="N189" s="14">
        <v>6.0044E-2</v>
      </c>
      <c r="O189" s="14">
        <v>3.8287000000000002E-2</v>
      </c>
      <c r="P189" s="14">
        <f>SUM(K189:O189)</f>
        <v>2.705041</v>
      </c>
      <c r="Q189" s="14">
        <v>0.73945480471875358</v>
      </c>
    </row>
    <row r="190" spans="1:17" ht="21">
      <c r="A190" s="9" t="s">
        <v>21</v>
      </c>
      <c r="B190" s="7" t="s">
        <v>23</v>
      </c>
      <c r="C190" s="7">
        <v>3</v>
      </c>
      <c r="D190" s="14">
        <v>41.976399999999998</v>
      </c>
      <c r="E190" s="14">
        <v>1.5588500000000001</v>
      </c>
      <c r="F190" s="14">
        <v>13.032299999999999</v>
      </c>
      <c r="G190" s="14">
        <v>12.7134</v>
      </c>
      <c r="H190" s="14">
        <v>13.4863</v>
      </c>
      <c r="I190" s="14">
        <v>11.8881</v>
      </c>
      <c r="J190" s="14">
        <v>0.173399</v>
      </c>
      <c r="K190" s="14">
        <v>2.4217499999999998</v>
      </c>
      <c r="L190" s="14">
        <v>0.39774999999999999</v>
      </c>
      <c r="M190" s="14">
        <v>3.9389999999999998E-3</v>
      </c>
      <c r="N190" s="14">
        <v>2.3935999999999999E-2</v>
      </c>
      <c r="O190" s="14">
        <v>-1.217E-2</v>
      </c>
      <c r="P190" s="14">
        <f>SUM(K190:O190)</f>
        <v>2.8352049999999998</v>
      </c>
      <c r="Q190" s="14">
        <v>0.65397335021510183</v>
      </c>
    </row>
    <row r="191" spans="1:17" ht="21">
      <c r="A191" s="9" t="s">
        <v>21</v>
      </c>
      <c r="B191" s="7" t="s">
        <v>23</v>
      </c>
      <c r="C191" s="7">
        <v>4</v>
      </c>
      <c r="D191" s="14">
        <v>42.400500000000001</v>
      </c>
      <c r="E191" s="14">
        <v>1.30128</v>
      </c>
      <c r="F191" s="14">
        <v>13.083399999999999</v>
      </c>
      <c r="G191" s="14">
        <v>11.444900000000001</v>
      </c>
      <c r="H191" s="14">
        <v>14.7643</v>
      </c>
      <c r="I191" s="14">
        <v>11.450799999999999</v>
      </c>
      <c r="J191" s="14">
        <v>0.16664200000000001</v>
      </c>
      <c r="K191" s="14">
        <v>2.41018</v>
      </c>
      <c r="L191" s="14">
        <v>0.33358399999999999</v>
      </c>
      <c r="M191" s="14">
        <v>4.0169999999999997E-3</v>
      </c>
      <c r="N191" s="14">
        <v>1.7173999999999998E-2</v>
      </c>
      <c r="O191" s="14">
        <v>5.6360000000000004E-3</v>
      </c>
      <c r="P191" s="14">
        <f>SUM(K191:O191)</f>
        <v>2.770591</v>
      </c>
      <c r="Q191" s="14">
        <v>0.69682009646171106</v>
      </c>
    </row>
    <row r="192" spans="1:17" ht="21">
      <c r="A192" s="9" t="s">
        <v>21</v>
      </c>
      <c r="B192" s="7" t="s">
        <v>23</v>
      </c>
      <c r="C192" s="7">
        <v>5</v>
      </c>
      <c r="D192" s="14">
        <v>41.076799999999999</v>
      </c>
      <c r="E192" s="14">
        <v>2.0586799999999998</v>
      </c>
      <c r="F192" s="14">
        <v>14.0837</v>
      </c>
      <c r="G192" s="14">
        <v>11.716100000000001</v>
      </c>
      <c r="H192" s="14">
        <v>14.177300000000001</v>
      </c>
      <c r="I192" s="14">
        <v>11.1515</v>
      </c>
      <c r="J192" s="14">
        <v>0.15878100000000001</v>
      </c>
      <c r="K192" s="14">
        <v>2.68222</v>
      </c>
      <c r="L192" s="14">
        <v>0.32923999999999998</v>
      </c>
      <c r="M192" s="14">
        <v>-1.1999999999999999E-3</v>
      </c>
      <c r="N192" s="14">
        <v>2.257E-2</v>
      </c>
      <c r="O192" s="14">
        <v>-1.9800000000000002E-2</v>
      </c>
      <c r="P192" s="14">
        <f>SUM(K192:O192)</f>
        <v>3.0130300000000001</v>
      </c>
      <c r="Q192" s="14">
        <v>0.68313379972203947</v>
      </c>
    </row>
    <row r="193" spans="1:17" ht="21">
      <c r="A193" s="9" t="s">
        <v>21</v>
      </c>
      <c r="B193" s="7" t="s">
        <v>23</v>
      </c>
      <c r="C193" s="7">
        <v>7</v>
      </c>
      <c r="D193" s="14">
        <v>41.065300000000001</v>
      </c>
      <c r="E193" s="14">
        <v>1.6084799999999999</v>
      </c>
      <c r="F193" s="14">
        <v>14.121499999999999</v>
      </c>
      <c r="G193" s="14">
        <v>12.284000000000001</v>
      </c>
      <c r="H193" s="14">
        <v>13.8695</v>
      </c>
      <c r="I193" s="14">
        <v>11.346399999999999</v>
      </c>
      <c r="J193" s="14">
        <v>0.18176400000000001</v>
      </c>
      <c r="K193" s="14">
        <v>2.6126800000000001</v>
      </c>
      <c r="L193" s="14">
        <v>0.34109400000000001</v>
      </c>
      <c r="M193" s="14">
        <v>6.1599999999999997E-3</v>
      </c>
      <c r="N193" s="14">
        <v>3.1341000000000001E-2</v>
      </c>
      <c r="O193" s="14">
        <v>-8.2900000000000005E-3</v>
      </c>
      <c r="P193" s="14">
        <f>SUM(K193:O193)</f>
        <v>2.9829849999999998</v>
      </c>
      <c r="Q193" s="14">
        <v>0.66794996201224877</v>
      </c>
    </row>
    <row r="194" spans="1:17" ht="21">
      <c r="A194" s="9" t="s">
        <v>21</v>
      </c>
      <c r="B194" s="7" t="s">
        <v>24</v>
      </c>
      <c r="C194" s="7">
        <v>1</v>
      </c>
      <c r="D194" s="14">
        <v>43.515900000000002</v>
      </c>
      <c r="E194" s="14">
        <v>0.95450100000000004</v>
      </c>
      <c r="F194" s="14">
        <v>12.1623</v>
      </c>
      <c r="G194" s="14">
        <v>11.7117</v>
      </c>
      <c r="H194" s="14">
        <v>14.6226</v>
      </c>
      <c r="I194" s="14">
        <v>11.2578</v>
      </c>
      <c r="J194" s="14">
        <v>0.19767899999999999</v>
      </c>
      <c r="K194" s="14">
        <v>2.3827500000000001</v>
      </c>
      <c r="L194" s="14">
        <v>0.33786699999999997</v>
      </c>
      <c r="M194" s="14">
        <v>3.0852000000000001E-2</v>
      </c>
      <c r="N194" s="14">
        <v>2.2911000000000001E-2</v>
      </c>
      <c r="O194" s="14">
        <v>1.343E-3</v>
      </c>
      <c r="P194" s="14">
        <f t="shared" ref="P194:P222" si="0">SUM(K194:O194)</f>
        <v>2.7757230000000002</v>
      </c>
      <c r="Q194" s="14">
        <v>0.68987028507077131</v>
      </c>
    </row>
    <row r="195" spans="1:17" ht="21">
      <c r="A195" s="9" t="s">
        <v>21</v>
      </c>
      <c r="B195" s="7" t="s">
        <v>24</v>
      </c>
      <c r="C195" s="7">
        <v>2</v>
      </c>
      <c r="D195" s="14">
        <v>43.082500000000003</v>
      </c>
      <c r="E195" s="14">
        <v>0.71384899999999996</v>
      </c>
      <c r="F195" s="14">
        <v>13.2293</v>
      </c>
      <c r="G195" s="14">
        <v>10.9603</v>
      </c>
      <c r="H195" s="14">
        <v>15.9861</v>
      </c>
      <c r="I195" s="14">
        <v>10.6114</v>
      </c>
      <c r="J195" s="14">
        <v>0.232263</v>
      </c>
      <c r="K195" s="14">
        <v>2.5377900000000002</v>
      </c>
      <c r="L195" s="14">
        <v>0.24946699999999999</v>
      </c>
      <c r="M195" s="14">
        <v>2.3064000000000001E-2</v>
      </c>
      <c r="N195" s="14">
        <v>2.1673999999999999E-2</v>
      </c>
      <c r="O195" s="14">
        <v>-9.3999999999999997E-4</v>
      </c>
      <c r="P195" s="14">
        <f t="shared" si="0"/>
        <v>2.8310550000000005</v>
      </c>
      <c r="Q195" s="14">
        <v>0.7221141775549873</v>
      </c>
    </row>
    <row r="196" spans="1:17" ht="21">
      <c r="A196" s="9" t="s">
        <v>21</v>
      </c>
      <c r="B196" s="7" t="s">
        <v>24</v>
      </c>
      <c r="C196" s="7">
        <v>3</v>
      </c>
      <c r="D196" s="14">
        <v>46.723700000000001</v>
      </c>
      <c r="E196" s="14">
        <v>0.226128</v>
      </c>
      <c r="F196" s="14">
        <v>9.9607200000000002</v>
      </c>
      <c r="G196" s="14">
        <v>9.6863600000000005</v>
      </c>
      <c r="H196" s="14">
        <v>17.374300000000002</v>
      </c>
      <c r="I196" s="14">
        <v>11.0457</v>
      </c>
      <c r="J196" s="14">
        <v>0.18509300000000001</v>
      </c>
      <c r="K196" s="14">
        <v>2.0360100000000001</v>
      </c>
      <c r="L196" s="14">
        <v>0.20472099999999999</v>
      </c>
      <c r="M196" s="14">
        <v>2.6034999999999999E-2</v>
      </c>
      <c r="N196" s="14">
        <v>6.9864999999999997E-2</v>
      </c>
      <c r="O196" s="14">
        <v>1.3814999999999999E-2</v>
      </c>
      <c r="P196" s="14">
        <f t="shared" si="0"/>
        <v>2.3504460000000003</v>
      </c>
      <c r="Q196" s="14">
        <v>0.76166079210682514</v>
      </c>
    </row>
    <row r="197" spans="1:17" ht="21">
      <c r="A197" s="9" t="s">
        <v>21</v>
      </c>
      <c r="B197" s="7" t="s">
        <v>24</v>
      </c>
      <c r="C197" s="7">
        <v>5</v>
      </c>
      <c r="D197" s="14">
        <v>42.320900000000002</v>
      </c>
      <c r="E197" s="14">
        <v>1.6082399999999999</v>
      </c>
      <c r="F197" s="14">
        <v>13.477600000000001</v>
      </c>
      <c r="G197" s="14">
        <v>11.312900000000001</v>
      </c>
      <c r="H197" s="14">
        <v>15.091200000000001</v>
      </c>
      <c r="I197" s="14">
        <v>10.611700000000001</v>
      </c>
      <c r="J197" s="14">
        <v>0.185253</v>
      </c>
      <c r="K197" s="14">
        <v>2.5932900000000001</v>
      </c>
      <c r="L197" s="14">
        <v>0.25987700000000002</v>
      </c>
      <c r="M197" s="14">
        <v>4.3600000000000003E-4</v>
      </c>
      <c r="N197" s="14">
        <v>7.6025999999999996E-2</v>
      </c>
      <c r="O197" s="14">
        <v>1.3410999999999999E-2</v>
      </c>
      <c r="P197" s="14">
        <f t="shared" si="0"/>
        <v>2.9430400000000003</v>
      </c>
      <c r="Q197" s="14">
        <v>0.70385040636671337</v>
      </c>
    </row>
    <row r="198" spans="1:17" ht="21">
      <c r="A198" s="9" t="s">
        <v>21</v>
      </c>
      <c r="B198" s="7" t="s">
        <v>24</v>
      </c>
      <c r="C198" s="7">
        <v>6</v>
      </c>
      <c r="D198" s="14">
        <v>44.476300000000002</v>
      </c>
      <c r="E198" s="14">
        <v>0.643092</v>
      </c>
      <c r="F198" s="14">
        <v>13.425599999999999</v>
      </c>
      <c r="G198" s="14">
        <v>8.4414899999999999</v>
      </c>
      <c r="H198" s="14">
        <v>16.9803</v>
      </c>
      <c r="I198" s="14">
        <v>10.892799999999999</v>
      </c>
      <c r="J198" s="14">
        <v>0.126774</v>
      </c>
      <c r="K198" s="14">
        <v>2.5200900000000002</v>
      </c>
      <c r="L198" s="14">
        <v>0.35837599999999997</v>
      </c>
      <c r="M198" s="14">
        <v>1.8086000000000001E-2</v>
      </c>
      <c r="N198" s="14">
        <v>6.4817E-2</v>
      </c>
      <c r="O198" s="14">
        <v>4.4887999999999997E-2</v>
      </c>
      <c r="P198" s="14">
        <f t="shared" si="0"/>
        <v>3.0062569999999997</v>
      </c>
      <c r="Q198" s="14">
        <v>0.78184113338804839</v>
      </c>
    </row>
    <row r="199" spans="1:17" ht="21">
      <c r="A199" s="9" t="s">
        <v>21</v>
      </c>
      <c r="B199" s="7" t="s">
        <v>24</v>
      </c>
      <c r="C199" s="7">
        <v>8</v>
      </c>
      <c r="D199" s="14">
        <v>42.603700000000003</v>
      </c>
      <c r="E199" s="14">
        <v>1.9840100000000001</v>
      </c>
      <c r="F199" s="14">
        <v>12.2392</v>
      </c>
      <c r="G199" s="14">
        <v>11.479100000000001</v>
      </c>
      <c r="H199" s="14">
        <v>15.0618</v>
      </c>
      <c r="I199" s="14">
        <v>10.8612</v>
      </c>
      <c r="J199" s="14">
        <v>0.13700599999999999</v>
      </c>
      <c r="K199" s="14">
        <v>2.5608</v>
      </c>
      <c r="L199" s="14">
        <v>0.255305</v>
      </c>
      <c r="M199" s="14">
        <v>1.0038E-2</v>
      </c>
      <c r="N199" s="14">
        <v>2.3030999999999999E-2</v>
      </c>
      <c r="O199" s="14">
        <v>-1.8929999999999999E-2</v>
      </c>
      <c r="P199" s="14">
        <f t="shared" si="0"/>
        <v>2.830244</v>
      </c>
      <c r="Q199" s="14">
        <v>0.70039232082728775</v>
      </c>
    </row>
    <row r="200" spans="1:17" ht="21">
      <c r="A200" s="9" t="s">
        <v>21</v>
      </c>
      <c r="B200" s="7" t="s">
        <v>25</v>
      </c>
      <c r="C200" s="7">
        <v>1</v>
      </c>
      <c r="D200" s="14">
        <v>48.620100000000001</v>
      </c>
      <c r="E200" s="14">
        <v>0.40971200000000002</v>
      </c>
      <c r="F200" s="14">
        <v>7.7759099999999997</v>
      </c>
      <c r="G200" s="14">
        <v>10.238099999999999</v>
      </c>
      <c r="H200" s="14">
        <v>16.3523</v>
      </c>
      <c r="I200" s="14">
        <v>11.501200000000001</v>
      </c>
      <c r="J200" s="14">
        <v>0.22254099999999999</v>
      </c>
      <c r="K200" s="14">
        <v>1.4013</v>
      </c>
      <c r="L200" s="14">
        <v>0.34728500000000001</v>
      </c>
      <c r="M200" s="14">
        <v>0.28124900000000003</v>
      </c>
      <c r="N200" s="14">
        <v>1.3693E-2</v>
      </c>
      <c r="O200" s="14">
        <v>1.7394E-2</v>
      </c>
      <c r="P200" s="14">
        <f t="shared" si="0"/>
        <v>2.060921</v>
      </c>
      <c r="Q200" s="14">
        <v>0.7399647809087313</v>
      </c>
    </row>
    <row r="201" spans="1:17" ht="21">
      <c r="A201" s="9" t="s">
        <v>21</v>
      </c>
      <c r="B201" s="7" t="s">
        <v>25</v>
      </c>
      <c r="C201" s="7">
        <v>2</v>
      </c>
      <c r="D201" s="14">
        <v>42.644300000000001</v>
      </c>
      <c r="E201" s="14">
        <v>1.60666</v>
      </c>
      <c r="F201" s="14">
        <v>12.5054</v>
      </c>
      <c r="G201" s="14">
        <v>11.011200000000001</v>
      </c>
      <c r="H201" s="14">
        <v>15.226000000000001</v>
      </c>
      <c r="I201" s="14">
        <v>11.5952</v>
      </c>
      <c r="J201" s="14">
        <v>0.15260899999999999</v>
      </c>
      <c r="K201" s="14">
        <v>2.6214400000000002</v>
      </c>
      <c r="L201" s="14">
        <v>0.29761700000000002</v>
      </c>
      <c r="M201" s="14">
        <v>2.7363999999999999E-2</v>
      </c>
      <c r="N201" s="14">
        <v>3.8968000000000003E-2</v>
      </c>
      <c r="O201" s="14">
        <v>2.5829999999999998E-3</v>
      </c>
      <c r="P201" s="14">
        <f t="shared" si="0"/>
        <v>2.9879720000000005</v>
      </c>
      <c r="Q201" s="14">
        <v>0.71128323645145353</v>
      </c>
    </row>
    <row r="202" spans="1:17" ht="21">
      <c r="A202" s="9" t="s">
        <v>21</v>
      </c>
      <c r="B202" s="7" t="s">
        <v>25</v>
      </c>
      <c r="C202" s="7">
        <v>3</v>
      </c>
      <c r="D202" s="14">
        <v>42.616799999999998</v>
      </c>
      <c r="E202" s="14">
        <v>1.6111</v>
      </c>
      <c r="F202" s="14">
        <v>12.5321</v>
      </c>
      <c r="G202" s="14">
        <v>12.704000000000001</v>
      </c>
      <c r="H202" s="14">
        <v>13.7361</v>
      </c>
      <c r="I202" s="14">
        <v>11.6553</v>
      </c>
      <c r="J202" s="14">
        <v>0.18293999999999999</v>
      </c>
      <c r="K202" s="14">
        <v>2.4592200000000002</v>
      </c>
      <c r="L202" s="14">
        <v>0.36696600000000001</v>
      </c>
      <c r="M202" s="14">
        <v>8.8990000000000007E-3</v>
      </c>
      <c r="N202" s="14">
        <v>5.9309999999999996E-3</v>
      </c>
      <c r="O202" s="14">
        <v>1.2030000000000001E-3</v>
      </c>
      <c r="P202" s="14">
        <f t="shared" si="0"/>
        <v>2.8422190000000001</v>
      </c>
      <c r="Q202" s="14">
        <v>0.65828108466456914</v>
      </c>
    </row>
    <row r="203" spans="1:17" ht="21">
      <c r="A203" s="9" t="s">
        <v>21</v>
      </c>
      <c r="B203" s="7" t="s">
        <v>25</v>
      </c>
      <c r="C203" s="7">
        <v>4</v>
      </c>
      <c r="D203" s="14">
        <v>48.749699999999997</v>
      </c>
      <c r="E203" s="14">
        <v>0.38379200000000002</v>
      </c>
      <c r="F203" s="14">
        <v>7.3601900000000002</v>
      </c>
      <c r="G203" s="14">
        <v>10.3134</v>
      </c>
      <c r="H203" s="14">
        <v>16.609100000000002</v>
      </c>
      <c r="I203" s="14">
        <v>11.662699999999999</v>
      </c>
      <c r="J203" s="14">
        <v>0.21953700000000001</v>
      </c>
      <c r="K203" s="14">
        <v>1.4593499999999999</v>
      </c>
      <c r="L203" s="14">
        <v>0.27460299999999999</v>
      </c>
      <c r="M203" s="14">
        <v>0.49676799999999999</v>
      </c>
      <c r="N203" s="14">
        <v>4.7969999999999999E-2</v>
      </c>
      <c r="O203" s="14">
        <v>2.2688E-2</v>
      </c>
      <c r="P203" s="14">
        <f t="shared" si="0"/>
        <v>2.3013789999999998</v>
      </c>
      <c r="Q203" s="14">
        <v>0.7415498823067358</v>
      </c>
    </row>
    <row r="204" spans="1:17" ht="21">
      <c r="A204" s="9" t="s">
        <v>21</v>
      </c>
      <c r="B204" s="7" t="s">
        <v>25</v>
      </c>
      <c r="C204" s="7">
        <v>5</v>
      </c>
      <c r="D204" s="14">
        <v>47.094099999999997</v>
      </c>
      <c r="E204" s="14">
        <v>0.72072599999999998</v>
      </c>
      <c r="F204" s="14">
        <v>8.1635100000000005</v>
      </c>
      <c r="G204" s="14">
        <v>11.117900000000001</v>
      </c>
      <c r="H204" s="14">
        <v>16.0992</v>
      </c>
      <c r="I204" s="14">
        <v>11.1846</v>
      </c>
      <c r="J204" s="14">
        <v>0.224299</v>
      </c>
      <c r="K204" s="14">
        <v>1.76254</v>
      </c>
      <c r="L204" s="14">
        <v>0.32148700000000002</v>
      </c>
      <c r="M204" s="14">
        <v>0.50016099999999997</v>
      </c>
      <c r="N204" s="14">
        <v>1.4196E-2</v>
      </c>
      <c r="O204" s="14">
        <v>2.6034000000000002E-2</v>
      </c>
      <c r="P204" s="14">
        <f t="shared" si="0"/>
        <v>2.6244179999999999</v>
      </c>
      <c r="Q204" s="14">
        <v>0.72066168806122677</v>
      </c>
    </row>
    <row r="205" spans="1:17" ht="21">
      <c r="A205" s="9" t="s">
        <v>21</v>
      </c>
      <c r="B205" s="7" t="s">
        <v>25</v>
      </c>
      <c r="C205" s="7">
        <v>6</v>
      </c>
      <c r="D205" s="14">
        <v>49.067900000000002</v>
      </c>
      <c r="E205" s="14">
        <v>0.40413100000000002</v>
      </c>
      <c r="F205" s="14">
        <v>7.09734</v>
      </c>
      <c r="G205" s="14">
        <v>9.9658899999999999</v>
      </c>
      <c r="H205" s="14">
        <v>16.952500000000001</v>
      </c>
      <c r="I205" s="14">
        <v>11.6715</v>
      </c>
      <c r="J205" s="14">
        <v>0.221329</v>
      </c>
      <c r="K205" s="14">
        <v>1.43804</v>
      </c>
      <c r="L205" s="14">
        <v>0.322795</v>
      </c>
      <c r="M205" s="14">
        <v>0.464389</v>
      </c>
      <c r="N205" s="14">
        <v>-8.0099999999999998E-3</v>
      </c>
      <c r="O205" s="14">
        <v>2.1777000000000001E-2</v>
      </c>
      <c r="P205" s="14">
        <f t="shared" si="0"/>
        <v>2.238991</v>
      </c>
      <c r="Q205" s="14">
        <v>0.75190160704151732</v>
      </c>
    </row>
    <row r="206" spans="1:17" ht="21">
      <c r="A206" s="9" t="s">
        <v>21</v>
      </c>
      <c r="B206" s="7" t="s">
        <v>25</v>
      </c>
      <c r="C206" s="7">
        <v>7</v>
      </c>
      <c r="D206" s="14">
        <v>47.5854</v>
      </c>
      <c r="E206" s="14">
        <v>0.47649599999999998</v>
      </c>
      <c r="F206" s="14">
        <v>8.6161899999999996</v>
      </c>
      <c r="G206" s="14">
        <v>10.9526</v>
      </c>
      <c r="H206" s="14">
        <v>16.348500000000001</v>
      </c>
      <c r="I206" s="14">
        <v>11.053699999999999</v>
      </c>
      <c r="J206" s="14">
        <v>0.25308999999999998</v>
      </c>
      <c r="K206" s="14">
        <v>1.6660999999999999</v>
      </c>
      <c r="L206" s="14">
        <v>0.34770699999999999</v>
      </c>
      <c r="M206" s="14">
        <v>0.24390200000000001</v>
      </c>
      <c r="N206" s="14">
        <v>8.4500000000000005E-4</v>
      </c>
      <c r="O206" s="14">
        <v>2.7265000000000001E-2</v>
      </c>
      <c r="P206" s="14">
        <f t="shared" si="0"/>
        <v>2.2858189999999996</v>
      </c>
      <c r="Q206" s="14">
        <v>0.72672952024974946</v>
      </c>
    </row>
    <row r="207" spans="1:17" ht="21">
      <c r="A207" s="9" t="s">
        <v>21</v>
      </c>
      <c r="B207" s="7" t="s">
        <v>25</v>
      </c>
      <c r="C207" s="7">
        <v>8</v>
      </c>
      <c r="D207" s="14">
        <v>45.937800000000003</v>
      </c>
      <c r="E207" s="14">
        <v>1.5876999999999999</v>
      </c>
      <c r="F207" s="14">
        <v>8.9543400000000002</v>
      </c>
      <c r="G207" s="14">
        <v>11.707800000000001</v>
      </c>
      <c r="H207" s="14">
        <v>15.419</v>
      </c>
      <c r="I207" s="14">
        <v>11.054399999999999</v>
      </c>
      <c r="J207" s="14">
        <v>0.22583900000000001</v>
      </c>
      <c r="K207" s="14">
        <v>1.9556899999999999</v>
      </c>
      <c r="L207" s="14">
        <v>0.412798</v>
      </c>
      <c r="M207" s="14">
        <v>0.28166000000000002</v>
      </c>
      <c r="N207" s="14">
        <v>4.3759999999999997E-3</v>
      </c>
      <c r="O207" s="14">
        <v>3.5660000000000002E-3</v>
      </c>
      <c r="P207" s="14">
        <f t="shared" si="0"/>
        <v>2.6580900000000005</v>
      </c>
      <c r="Q207" s="14">
        <v>0.70117056938586197</v>
      </c>
    </row>
    <row r="208" spans="1:17" ht="21">
      <c r="A208" s="9" t="s">
        <v>21</v>
      </c>
      <c r="B208" s="7" t="s">
        <v>25</v>
      </c>
      <c r="C208" s="7">
        <v>9</v>
      </c>
      <c r="D208" s="14">
        <v>46.499099999999999</v>
      </c>
      <c r="E208" s="14">
        <v>1.2383900000000001</v>
      </c>
      <c r="F208" s="14">
        <v>8.7670300000000001</v>
      </c>
      <c r="G208" s="14">
        <v>11.3874</v>
      </c>
      <c r="H208" s="14">
        <v>15.633900000000001</v>
      </c>
      <c r="I208" s="14">
        <v>11.114800000000001</v>
      </c>
      <c r="J208" s="14">
        <v>0.208788</v>
      </c>
      <c r="K208" s="14">
        <v>1.9000600000000001</v>
      </c>
      <c r="L208" s="14">
        <v>0.33921000000000001</v>
      </c>
      <c r="M208" s="14">
        <v>0.32373200000000002</v>
      </c>
      <c r="N208" s="14">
        <v>1.3290000000000001E-3</v>
      </c>
      <c r="O208" s="14">
        <v>2.6258E-2</v>
      </c>
      <c r="P208" s="14">
        <f t="shared" si="0"/>
        <v>2.5905890000000005</v>
      </c>
      <c r="Q208" s="14">
        <v>0.70981117652379411</v>
      </c>
    </row>
    <row r="209" spans="1:17" ht="21">
      <c r="A209" s="9" t="s">
        <v>21</v>
      </c>
      <c r="B209" s="7" t="s">
        <v>25</v>
      </c>
      <c r="C209" s="7">
        <v>11</v>
      </c>
      <c r="D209" s="14">
        <v>47.072000000000003</v>
      </c>
      <c r="E209" s="14">
        <v>0.66730800000000001</v>
      </c>
      <c r="F209" s="14">
        <v>8.6780799999999996</v>
      </c>
      <c r="G209" s="14">
        <v>11.310700000000001</v>
      </c>
      <c r="H209" s="14">
        <v>16.005299999999998</v>
      </c>
      <c r="I209" s="14">
        <v>11.221500000000001</v>
      </c>
      <c r="J209" s="14">
        <v>0.26425599999999999</v>
      </c>
      <c r="K209" s="14">
        <v>1.8047500000000001</v>
      </c>
      <c r="L209" s="14">
        <v>0.33922600000000003</v>
      </c>
      <c r="M209" s="14">
        <v>0.21099699999999999</v>
      </c>
      <c r="N209" s="14">
        <v>8.4620000000000008E-3</v>
      </c>
      <c r="O209" s="14">
        <v>2.6127999999999998E-2</v>
      </c>
      <c r="P209" s="14">
        <f t="shared" si="0"/>
        <v>2.3895630000000003</v>
      </c>
      <c r="Q209" s="14">
        <v>0.7159995557637242</v>
      </c>
    </row>
    <row r="210" spans="1:17" ht="21">
      <c r="A210" s="9" t="s">
        <v>21</v>
      </c>
      <c r="B210" s="7" t="s">
        <v>25</v>
      </c>
      <c r="C210" s="7">
        <v>12</v>
      </c>
      <c r="D210" s="14">
        <v>46.066499999999998</v>
      </c>
      <c r="E210" s="14">
        <v>1.1600699999999999</v>
      </c>
      <c r="F210" s="14">
        <v>8.9654600000000002</v>
      </c>
      <c r="G210" s="14">
        <v>11.644600000000001</v>
      </c>
      <c r="H210" s="14">
        <v>15.612399999999999</v>
      </c>
      <c r="I210" s="14">
        <v>10.9916</v>
      </c>
      <c r="J210" s="14">
        <v>0.23527699999999999</v>
      </c>
      <c r="K210" s="14">
        <v>1.98193</v>
      </c>
      <c r="L210" s="14">
        <v>0.37819599999999998</v>
      </c>
      <c r="M210" s="14">
        <v>0.28301700000000002</v>
      </c>
      <c r="N210" s="14">
        <v>1.0351000000000001E-2</v>
      </c>
      <c r="O210" s="14">
        <v>3.2745000000000003E-2</v>
      </c>
      <c r="P210" s="14">
        <f t="shared" si="0"/>
        <v>2.686239</v>
      </c>
      <c r="Q210" s="14">
        <v>0.70490296574552502</v>
      </c>
    </row>
    <row r="211" spans="1:17" ht="21">
      <c r="A211" s="9" t="s">
        <v>21</v>
      </c>
      <c r="B211" s="7">
        <v>4</v>
      </c>
      <c r="C211" s="7">
        <v>4</v>
      </c>
      <c r="D211" s="14">
        <v>40.765999999999998</v>
      </c>
      <c r="E211" s="14">
        <v>1.9011499999999999</v>
      </c>
      <c r="F211" s="14">
        <v>14.6395</v>
      </c>
      <c r="G211" s="14">
        <v>12.8809</v>
      </c>
      <c r="H211" s="14">
        <v>13.429399999999999</v>
      </c>
      <c r="I211" s="14">
        <v>11.4139</v>
      </c>
      <c r="J211" s="14">
        <v>0.170823</v>
      </c>
      <c r="K211" s="14">
        <v>2.61016</v>
      </c>
      <c r="L211" s="14">
        <v>0.33014300000000002</v>
      </c>
      <c r="M211" s="14">
        <v>5.9890000000000004E-3</v>
      </c>
      <c r="N211" s="14">
        <v>2.6270999999999999E-2</v>
      </c>
      <c r="O211" s="14">
        <v>-8.5100000000000002E-3</v>
      </c>
      <c r="P211" s="14">
        <f t="shared" si="0"/>
        <v>2.9640530000000003</v>
      </c>
      <c r="Q211" s="14">
        <v>0.6500442561313633</v>
      </c>
    </row>
    <row r="212" spans="1:17" ht="21">
      <c r="A212" s="9" t="s">
        <v>21</v>
      </c>
      <c r="B212" s="7">
        <v>4</v>
      </c>
      <c r="C212" s="7">
        <v>5</v>
      </c>
      <c r="D212" s="14">
        <v>42.426499999999997</v>
      </c>
      <c r="E212" s="14">
        <v>1.6649099999999999</v>
      </c>
      <c r="F212" s="14">
        <v>12.5281</v>
      </c>
      <c r="G212" s="14">
        <v>13.9711</v>
      </c>
      <c r="H212" s="14">
        <v>13.267300000000001</v>
      </c>
      <c r="I212" s="14">
        <v>11.374499999999999</v>
      </c>
      <c r="J212" s="14">
        <v>0.25256099999999998</v>
      </c>
      <c r="K212" s="14">
        <v>2.3947099999999999</v>
      </c>
      <c r="L212" s="14">
        <v>0.42405199999999998</v>
      </c>
      <c r="M212" s="14">
        <v>5.04E-4</v>
      </c>
      <c r="N212" s="14">
        <v>3.6988E-2</v>
      </c>
      <c r="O212" s="14">
        <v>-2.4570000000000002E-2</v>
      </c>
      <c r="P212" s="14">
        <f t="shared" si="0"/>
        <v>2.8316839999999996</v>
      </c>
      <c r="Q212" s="14">
        <v>0.62851337736706503</v>
      </c>
    </row>
    <row r="213" spans="1:17" ht="21">
      <c r="A213" s="9" t="s">
        <v>21</v>
      </c>
      <c r="B213" s="7">
        <v>4</v>
      </c>
      <c r="C213" s="7">
        <v>6</v>
      </c>
      <c r="D213" s="14">
        <v>42.2423</v>
      </c>
      <c r="E213" s="14">
        <v>1.6338299999999999</v>
      </c>
      <c r="F213" s="14">
        <v>12.847899999999999</v>
      </c>
      <c r="G213" s="14">
        <v>12.6838</v>
      </c>
      <c r="H213" s="14">
        <v>13.6212</v>
      </c>
      <c r="I213" s="14">
        <v>11.7052</v>
      </c>
      <c r="J213" s="14">
        <v>0.18879699999999999</v>
      </c>
      <c r="K213" s="14">
        <v>2.46197</v>
      </c>
      <c r="L213" s="14">
        <v>0.38247799999999998</v>
      </c>
      <c r="M213" s="14">
        <v>3.9664999999999999E-2</v>
      </c>
      <c r="N213" s="14">
        <v>7.0049999999999999E-3</v>
      </c>
      <c r="O213" s="14">
        <v>-1.8180000000000002E-2</v>
      </c>
      <c r="P213" s="14">
        <f t="shared" si="0"/>
        <v>2.8729379999999995</v>
      </c>
      <c r="Q213" s="14">
        <v>0.65674784423667765</v>
      </c>
    </row>
    <row r="214" spans="1:17" ht="21">
      <c r="A214" s="9" t="s">
        <v>21</v>
      </c>
      <c r="B214" s="7">
        <v>4</v>
      </c>
      <c r="C214" s="7">
        <v>7</v>
      </c>
      <c r="D214" s="14">
        <v>42.336799999999997</v>
      </c>
      <c r="E214" s="14">
        <v>1.96838</v>
      </c>
      <c r="F214" s="14">
        <v>12.690899999999999</v>
      </c>
      <c r="G214" s="14">
        <v>11.905099999999999</v>
      </c>
      <c r="H214" s="14">
        <v>14.4535</v>
      </c>
      <c r="I214" s="14">
        <v>11.3048</v>
      </c>
      <c r="J214" s="14">
        <v>0.164684</v>
      </c>
      <c r="K214" s="14">
        <v>2.6097899999999998</v>
      </c>
      <c r="L214" s="14">
        <v>0.23447799999999999</v>
      </c>
      <c r="M214" s="14">
        <v>2.4653000000000001E-2</v>
      </c>
      <c r="N214" s="14">
        <v>3.1507E-2</v>
      </c>
      <c r="O214" s="14">
        <v>-3.2640000000000002E-2</v>
      </c>
      <c r="P214" s="14">
        <f t="shared" si="0"/>
        <v>2.867788</v>
      </c>
      <c r="Q214" s="14">
        <v>0.68384587410639652</v>
      </c>
    </row>
    <row r="215" spans="1:17" ht="21">
      <c r="A215" s="9" t="s">
        <v>21</v>
      </c>
      <c r="B215" s="7">
        <v>4</v>
      </c>
      <c r="C215" s="7">
        <v>8</v>
      </c>
      <c r="D215" s="14">
        <v>41.601599999999998</v>
      </c>
      <c r="E215" s="14">
        <v>1.85259</v>
      </c>
      <c r="F215" s="14">
        <v>13.4857</v>
      </c>
      <c r="G215" s="14">
        <v>12.7034</v>
      </c>
      <c r="H215" s="14">
        <v>13.5684</v>
      </c>
      <c r="I215" s="14">
        <v>11.609400000000001</v>
      </c>
      <c r="J215" s="14">
        <v>0.133852</v>
      </c>
      <c r="K215" s="14">
        <v>2.6004700000000001</v>
      </c>
      <c r="L215" s="14">
        <v>0.29873100000000002</v>
      </c>
      <c r="M215" s="14">
        <v>1.0030000000000001E-2</v>
      </c>
      <c r="N215" s="14">
        <v>1.7239999999999998E-2</v>
      </c>
      <c r="O215" s="14">
        <v>-1.506E-2</v>
      </c>
      <c r="P215" s="14">
        <f t="shared" si="0"/>
        <v>2.9114110000000002</v>
      </c>
      <c r="Q215" s="14">
        <v>0.65552318678549248</v>
      </c>
    </row>
    <row r="216" spans="1:17" ht="21">
      <c r="A216" s="9" t="s">
        <v>21</v>
      </c>
      <c r="B216" s="7">
        <v>4</v>
      </c>
      <c r="C216" s="7">
        <v>9</v>
      </c>
      <c r="D216" s="14">
        <v>41.984299999999998</v>
      </c>
      <c r="E216" s="14">
        <v>1.5938000000000001</v>
      </c>
      <c r="F216" s="14">
        <v>13.176500000000001</v>
      </c>
      <c r="G216" s="14">
        <v>13.044600000000001</v>
      </c>
      <c r="H216" s="14">
        <v>13.217499999999999</v>
      </c>
      <c r="I216" s="14">
        <v>11.9878</v>
      </c>
      <c r="J216" s="14">
        <v>0.16595199999999999</v>
      </c>
      <c r="K216" s="14">
        <v>2.3908800000000001</v>
      </c>
      <c r="L216" s="14">
        <v>0.360931</v>
      </c>
      <c r="M216" s="14">
        <v>2.1028000000000002E-2</v>
      </c>
      <c r="N216" s="14">
        <v>3.3916000000000002E-2</v>
      </c>
      <c r="O216" s="14">
        <v>-6.9999999999999999E-4</v>
      </c>
      <c r="P216" s="14">
        <f t="shared" si="0"/>
        <v>2.8060549999999997</v>
      </c>
      <c r="Q216" s="14">
        <v>0.64352584787497902</v>
      </c>
    </row>
    <row r="217" spans="1:17" ht="21">
      <c r="A217" s="9" t="s">
        <v>21</v>
      </c>
      <c r="B217" s="7">
        <v>4</v>
      </c>
      <c r="C217" s="7">
        <v>10</v>
      </c>
      <c r="D217" s="14">
        <v>41.783799999999999</v>
      </c>
      <c r="E217" s="14">
        <v>1.5957699999999999</v>
      </c>
      <c r="F217" s="14">
        <v>13.960900000000001</v>
      </c>
      <c r="G217" s="14">
        <v>11.739699999999999</v>
      </c>
      <c r="H217" s="14">
        <v>14.3443</v>
      </c>
      <c r="I217" s="14">
        <v>11.3247</v>
      </c>
      <c r="J217" s="14">
        <v>0.184361</v>
      </c>
      <c r="K217" s="14">
        <v>2.5032299999999998</v>
      </c>
      <c r="L217" s="14">
        <v>0.29985899999999999</v>
      </c>
      <c r="M217" s="14">
        <v>8.201E-3</v>
      </c>
      <c r="N217" s="14">
        <v>8.9879999999999995E-3</v>
      </c>
      <c r="O217" s="14">
        <v>1.6142E-2</v>
      </c>
      <c r="P217" s="14">
        <f t="shared" si="0"/>
        <v>2.8364199999999999</v>
      </c>
      <c r="Q217" s="14">
        <v>0.68522936641378529</v>
      </c>
    </row>
    <row r="218" spans="1:17" ht="21">
      <c r="A218" s="9" t="s">
        <v>21</v>
      </c>
      <c r="B218" s="7">
        <v>4</v>
      </c>
      <c r="C218" s="7">
        <v>11</v>
      </c>
      <c r="D218" s="14">
        <v>41.385300000000001</v>
      </c>
      <c r="E218" s="14">
        <v>2.0470199999999998</v>
      </c>
      <c r="F218" s="14">
        <v>14.386699999999999</v>
      </c>
      <c r="G218" s="14">
        <v>11.249000000000001</v>
      </c>
      <c r="H218" s="14">
        <v>14.426500000000001</v>
      </c>
      <c r="I218" s="14">
        <v>11.2087</v>
      </c>
      <c r="J218" s="14">
        <v>0.15665699999999999</v>
      </c>
      <c r="K218" s="14">
        <v>2.59274</v>
      </c>
      <c r="L218" s="14">
        <v>0.305535</v>
      </c>
      <c r="M218" s="14">
        <v>-1.7700000000000001E-3</v>
      </c>
      <c r="N218" s="14">
        <v>1.4886999999999999E-2</v>
      </c>
      <c r="O218" s="14">
        <v>2.928E-3</v>
      </c>
      <c r="P218" s="14">
        <f t="shared" si="0"/>
        <v>2.9143199999999996</v>
      </c>
      <c r="Q218" s="14">
        <v>0.69557637090612445</v>
      </c>
    </row>
    <row r="219" spans="1:17" ht="21">
      <c r="A219" s="10" t="s">
        <v>21</v>
      </c>
      <c r="B219" s="7">
        <v>4</v>
      </c>
      <c r="C219" s="7">
        <v>12</v>
      </c>
      <c r="D219" s="14">
        <v>42.735199999999999</v>
      </c>
      <c r="E219" s="14">
        <v>1.385</v>
      </c>
      <c r="F219" s="14">
        <v>12.6494</v>
      </c>
      <c r="G219" s="14">
        <v>12.9626</v>
      </c>
      <c r="H219" s="14">
        <v>13.5745</v>
      </c>
      <c r="I219" s="14">
        <v>11.7248</v>
      </c>
      <c r="J219" s="14">
        <v>0.200487</v>
      </c>
      <c r="K219" s="14">
        <v>2.35825</v>
      </c>
      <c r="L219" s="14">
        <v>0.386403</v>
      </c>
      <c r="M219" s="14">
        <v>6.0856E-2</v>
      </c>
      <c r="N219" s="14">
        <v>9.2200000000000008E-3</v>
      </c>
      <c r="O219" s="14">
        <v>5.1599999999999997E-4</v>
      </c>
      <c r="P219" s="14">
        <f t="shared" si="0"/>
        <v>2.815245</v>
      </c>
      <c r="Q219" s="14">
        <v>0.65104998932962377</v>
      </c>
    </row>
    <row r="220" spans="1:17" ht="21">
      <c r="A220" s="10" t="s">
        <v>21</v>
      </c>
      <c r="B220" s="7">
        <v>4</v>
      </c>
      <c r="C220" s="7">
        <v>13</v>
      </c>
      <c r="D220" s="14">
        <v>43.168500000000002</v>
      </c>
      <c r="E220" s="14">
        <v>1.26797</v>
      </c>
      <c r="F220" s="14">
        <v>12.395899999999999</v>
      </c>
      <c r="G220" s="14">
        <v>13.245200000000001</v>
      </c>
      <c r="H220" s="14">
        <v>13.553699999999999</v>
      </c>
      <c r="I220" s="14">
        <v>11.542199999999999</v>
      </c>
      <c r="J220" s="14">
        <v>0.259656</v>
      </c>
      <c r="K220" s="14">
        <v>2.3085900000000001</v>
      </c>
      <c r="L220" s="14">
        <v>0.40898499999999999</v>
      </c>
      <c r="M220" s="14">
        <v>7.1845999999999993E-2</v>
      </c>
      <c r="N220" s="14">
        <v>1.8259000000000001E-2</v>
      </c>
      <c r="O220" s="14">
        <v>-2.2409999999999999E-2</v>
      </c>
      <c r="P220" s="14">
        <f t="shared" si="0"/>
        <v>2.7852700000000001</v>
      </c>
      <c r="Q220" s="14">
        <v>0.6457838104231044</v>
      </c>
    </row>
    <row r="221" spans="1:17" ht="21">
      <c r="A221" s="10" t="s">
        <v>21</v>
      </c>
      <c r="B221" s="7">
        <v>4</v>
      </c>
      <c r="C221" s="7">
        <v>14</v>
      </c>
      <c r="D221" s="14">
        <v>42.6616</v>
      </c>
      <c r="E221" s="14">
        <v>1.70723</v>
      </c>
      <c r="F221" s="14">
        <v>12.783200000000001</v>
      </c>
      <c r="G221" s="14">
        <v>11.123799999999999</v>
      </c>
      <c r="H221" s="14">
        <v>15.0707</v>
      </c>
      <c r="I221" s="14">
        <v>11.185499999999999</v>
      </c>
      <c r="J221" s="14">
        <v>0.15697</v>
      </c>
      <c r="K221" s="14">
        <v>2.5236000000000001</v>
      </c>
      <c r="L221" s="14">
        <v>0.25575500000000001</v>
      </c>
      <c r="M221" s="14">
        <v>4.8679999999999999E-3</v>
      </c>
      <c r="N221" s="14">
        <v>2.4240000000000001E-2</v>
      </c>
      <c r="O221" s="14">
        <v>-2.8150000000000001E-2</v>
      </c>
      <c r="P221" s="14">
        <f t="shared" si="0"/>
        <v>2.780313</v>
      </c>
      <c r="Q221" s="14">
        <v>0.70707052054365582</v>
      </c>
    </row>
    <row r="222" spans="1:17" ht="21">
      <c r="A222" s="10" t="s">
        <v>21</v>
      </c>
      <c r="B222" s="7">
        <v>4</v>
      </c>
      <c r="C222" s="7">
        <v>15</v>
      </c>
      <c r="D222" s="14">
        <v>43.577100000000002</v>
      </c>
      <c r="E222" s="14">
        <v>1.28271</v>
      </c>
      <c r="F222" s="14">
        <v>11.046200000000001</v>
      </c>
      <c r="G222" s="14">
        <v>12.8515</v>
      </c>
      <c r="H222" s="14">
        <v>14.0768</v>
      </c>
      <c r="I222" s="14">
        <v>11.484400000000001</v>
      </c>
      <c r="J222" s="14">
        <v>0.210758</v>
      </c>
      <c r="K222" s="14">
        <v>2.2058300000000002</v>
      </c>
      <c r="L222" s="14">
        <v>0.39205499999999999</v>
      </c>
      <c r="M222" s="14">
        <v>0.132606</v>
      </c>
      <c r="N222" s="14">
        <v>2.9703E-2</v>
      </c>
      <c r="O222" s="14">
        <v>1.333E-3</v>
      </c>
      <c r="P222" s="14">
        <f t="shared" si="0"/>
        <v>2.7615270000000001</v>
      </c>
      <c r="Q222" s="14">
        <v>0.66118972214912297</v>
      </c>
    </row>
    <row r="223" spans="1:17" ht="21">
      <c r="A223" s="7">
        <v>5</v>
      </c>
      <c r="B223" s="7" t="s">
        <v>30</v>
      </c>
      <c r="C223" s="7">
        <v>1</v>
      </c>
      <c r="D223" s="14">
        <v>42.683199999999999</v>
      </c>
      <c r="E223" s="14">
        <v>1.67971</v>
      </c>
      <c r="F223" s="14">
        <v>12.341799999999999</v>
      </c>
      <c r="G223" s="14">
        <v>10.0167</v>
      </c>
      <c r="H223" s="14">
        <v>15.549799999999999</v>
      </c>
      <c r="I223" s="14">
        <v>11.5764</v>
      </c>
      <c r="J223" s="14">
        <v>0.12314700000000001</v>
      </c>
      <c r="K223" s="14">
        <v>2.40177</v>
      </c>
      <c r="L223" s="14">
        <v>0.608074</v>
      </c>
      <c r="M223" s="14">
        <v>1.6469000000000001E-2</v>
      </c>
      <c r="N223" s="14">
        <v>1.306E-2</v>
      </c>
      <c r="O223" s="14">
        <v>2.6629E-2</v>
      </c>
      <c r="P223" s="14">
        <v>97.036758999999989</v>
      </c>
      <c r="Q223" s="14">
        <v>0.73454979848586621</v>
      </c>
    </row>
    <row r="224" spans="1:17" ht="21">
      <c r="A224" s="7">
        <v>5</v>
      </c>
      <c r="B224" s="7" t="s">
        <v>30</v>
      </c>
      <c r="C224" s="7">
        <v>2</v>
      </c>
      <c r="D224" s="14">
        <v>42.205300000000001</v>
      </c>
      <c r="E224" s="14">
        <v>1.6688099999999999</v>
      </c>
      <c r="F224" s="14">
        <v>12.3169</v>
      </c>
      <c r="G224" s="14">
        <v>11.4292</v>
      </c>
      <c r="H224" s="14">
        <v>14.942</v>
      </c>
      <c r="I224" s="14">
        <v>11.477600000000001</v>
      </c>
      <c r="J224" s="14">
        <v>0.183225</v>
      </c>
      <c r="K224" s="14">
        <v>2.3194900000000001</v>
      </c>
      <c r="L224" s="14">
        <v>0.53824799999999995</v>
      </c>
      <c r="M224" s="14">
        <v>4.3428000000000001E-2</v>
      </c>
      <c r="N224" s="14">
        <v>2.7674000000000001E-2</v>
      </c>
      <c r="O224" s="14">
        <v>2.9697999999999999E-2</v>
      </c>
      <c r="P224" s="14">
        <v>97.181572999999986</v>
      </c>
      <c r="Q224" s="14">
        <v>0.69973599573016221</v>
      </c>
    </row>
    <row r="225" spans="1:17" ht="21">
      <c r="A225" s="7">
        <v>5</v>
      </c>
      <c r="B225" s="7" t="s">
        <v>30</v>
      </c>
      <c r="C225" s="7">
        <v>3</v>
      </c>
      <c r="D225" s="14">
        <v>42.194200000000002</v>
      </c>
      <c r="E225" s="14">
        <v>1.7685299999999999</v>
      </c>
      <c r="F225" s="14">
        <v>12.934799999999999</v>
      </c>
      <c r="G225" s="14">
        <v>9.6118400000000008</v>
      </c>
      <c r="H225" s="14">
        <v>15.912800000000001</v>
      </c>
      <c r="I225" s="14">
        <v>11.806699999999999</v>
      </c>
      <c r="J225" s="14">
        <v>0.100258</v>
      </c>
      <c r="K225" s="14">
        <v>2.6223100000000001</v>
      </c>
      <c r="L225" s="14">
        <v>0.34234399999999998</v>
      </c>
      <c r="M225" s="14">
        <v>0</v>
      </c>
      <c r="N225" s="14">
        <v>8.4250000000000002E-3</v>
      </c>
      <c r="O225" s="14">
        <v>0</v>
      </c>
      <c r="P225" s="14">
        <v>97.302206999999981</v>
      </c>
      <c r="Q225" s="14">
        <v>0.74690339566404318</v>
      </c>
    </row>
    <row r="226" spans="1:17" ht="21">
      <c r="A226" s="7">
        <v>5</v>
      </c>
      <c r="B226" s="7" t="s">
        <v>30</v>
      </c>
      <c r="C226" s="7">
        <v>4</v>
      </c>
      <c r="D226" s="14">
        <v>42.202800000000003</v>
      </c>
      <c r="E226" s="14">
        <v>1.7281299999999999</v>
      </c>
      <c r="F226" s="14">
        <v>12.9312</v>
      </c>
      <c r="G226" s="14">
        <v>9.6287900000000004</v>
      </c>
      <c r="H226" s="14">
        <v>15.9148</v>
      </c>
      <c r="I226" s="14">
        <v>11.7501</v>
      </c>
      <c r="J226" s="14">
        <v>0.113343</v>
      </c>
      <c r="K226" s="14">
        <v>2.5873699999999999</v>
      </c>
      <c r="L226" s="14">
        <v>0.33360400000000001</v>
      </c>
      <c r="M226" s="14">
        <v>3.6115000000000001E-2</v>
      </c>
      <c r="N226" s="14">
        <v>5.2950000000000002E-3</v>
      </c>
      <c r="O226" s="14">
        <v>3.9317999999999999E-2</v>
      </c>
      <c r="P226" s="14">
        <v>97.270864999999986</v>
      </c>
      <c r="Q226" s="14">
        <v>0.74659396181340509</v>
      </c>
    </row>
    <row r="227" spans="1:17" ht="21">
      <c r="A227" s="7">
        <v>5</v>
      </c>
      <c r="B227" s="7" t="s">
        <v>30</v>
      </c>
      <c r="C227" s="7">
        <v>5</v>
      </c>
      <c r="D227" s="14">
        <v>40.081600000000002</v>
      </c>
      <c r="E227" s="14">
        <v>1.78009</v>
      </c>
      <c r="F227" s="14">
        <v>14.673400000000001</v>
      </c>
      <c r="G227" s="14">
        <v>12.3078</v>
      </c>
      <c r="H227" s="14">
        <v>13.6023</v>
      </c>
      <c r="I227" s="14">
        <v>11.2811</v>
      </c>
      <c r="J227" s="14">
        <v>0.19537299999999999</v>
      </c>
      <c r="K227" s="14">
        <v>2.6047099999999999</v>
      </c>
      <c r="L227" s="14">
        <v>0.297205</v>
      </c>
      <c r="M227" s="14">
        <v>2.7290000000000001E-3</v>
      </c>
      <c r="N227" s="14">
        <v>3.1608999999999998E-2</v>
      </c>
      <c r="O227" s="14">
        <v>2.7089999999999999E-2</v>
      </c>
      <c r="P227" s="14">
        <v>96.885006000000018</v>
      </c>
      <c r="Q227" s="14">
        <v>0.66330158467806954</v>
      </c>
    </row>
    <row r="228" spans="1:17" ht="21">
      <c r="A228" s="7">
        <v>5</v>
      </c>
      <c r="B228" s="7" t="s">
        <v>30</v>
      </c>
      <c r="C228" s="7">
        <v>6</v>
      </c>
      <c r="D228" s="14">
        <v>40.6676</v>
      </c>
      <c r="E228" s="14">
        <v>1.57609</v>
      </c>
      <c r="F228" s="14">
        <v>13.9696</v>
      </c>
      <c r="G228" s="14">
        <v>12.938000000000001</v>
      </c>
      <c r="H228" s="14">
        <v>13.011900000000001</v>
      </c>
      <c r="I228" s="14">
        <v>11.966100000000001</v>
      </c>
      <c r="J228" s="14">
        <v>0.16803799999999999</v>
      </c>
      <c r="K228" s="14">
        <v>2.45703</v>
      </c>
      <c r="L228" s="14">
        <v>0.350165</v>
      </c>
      <c r="M228" s="14">
        <v>6.7961999999999995E-2</v>
      </c>
      <c r="N228" s="14">
        <v>3.7390000000000001E-3</v>
      </c>
      <c r="O228" s="14">
        <v>0</v>
      </c>
      <c r="P228" s="14">
        <v>97.176223999999991</v>
      </c>
      <c r="Q228" s="14">
        <v>0.64192570119620818</v>
      </c>
    </row>
    <row r="229" spans="1:17" ht="21">
      <c r="A229" s="7">
        <v>5</v>
      </c>
      <c r="B229" s="7" t="s">
        <v>30</v>
      </c>
      <c r="C229" s="7">
        <v>7</v>
      </c>
      <c r="D229" s="14">
        <v>40.270699999999998</v>
      </c>
      <c r="E229" s="14">
        <v>1.8305499999999999</v>
      </c>
      <c r="F229" s="14">
        <v>14.3256</v>
      </c>
      <c r="G229" s="14">
        <v>12.5082</v>
      </c>
      <c r="H229" s="14">
        <v>13.247400000000001</v>
      </c>
      <c r="I229" s="14">
        <v>11.7072</v>
      </c>
      <c r="J229" s="14">
        <v>0.16420999999999999</v>
      </c>
      <c r="K229" s="14">
        <v>2.5085500000000001</v>
      </c>
      <c r="L229" s="14">
        <v>0.34679300000000002</v>
      </c>
      <c r="M229" s="14">
        <v>5.7195999999999997E-2</v>
      </c>
      <c r="N229" s="14">
        <v>1.1254999999999999E-2</v>
      </c>
      <c r="O229" s="14">
        <v>0</v>
      </c>
      <c r="P229" s="14">
        <v>96.977654000000015</v>
      </c>
      <c r="Q229" s="14">
        <v>0.65372495890410742</v>
      </c>
    </row>
    <row r="230" spans="1:17" ht="21">
      <c r="A230" s="7">
        <v>5</v>
      </c>
      <c r="B230" s="7" t="s">
        <v>30</v>
      </c>
      <c r="C230" s="7">
        <v>8</v>
      </c>
      <c r="D230" s="14">
        <v>42.126399999999997</v>
      </c>
      <c r="E230" s="14">
        <v>1.6552199999999999</v>
      </c>
      <c r="F230" s="14">
        <v>12.8696</v>
      </c>
      <c r="G230" s="14">
        <v>12.8538</v>
      </c>
      <c r="H230" s="14">
        <v>13.5471</v>
      </c>
      <c r="I230" s="14">
        <v>11.7096</v>
      </c>
      <c r="J230" s="14">
        <v>0.1787</v>
      </c>
      <c r="K230" s="14">
        <v>2.3659599999999998</v>
      </c>
      <c r="L230" s="14">
        <v>0.39546100000000001</v>
      </c>
      <c r="M230" s="14">
        <v>1.1599999999999999E-2</v>
      </c>
      <c r="N230" s="14">
        <v>2.9035999999999999E-2</v>
      </c>
      <c r="O230" s="14">
        <v>0</v>
      </c>
      <c r="P230" s="14">
        <v>97.742477000000008</v>
      </c>
      <c r="Q230" s="14">
        <v>0.65261857711650773</v>
      </c>
    </row>
    <row r="231" spans="1:17" ht="21">
      <c r="A231" s="7">
        <v>5</v>
      </c>
      <c r="B231" s="7" t="s">
        <v>30</v>
      </c>
      <c r="C231" s="7">
        <v>9</v>
      </c>
      <c r="D231" s="14">
        <v>42.258200000000002</v>
      </c>
      <c r="E231" s="14">
        <v>1.4825600000000001</v>
      </c>
      <c r="F231" s="14">
        <v>12.551500000000001</v>
      </c>
      <c r="G231" s="14">
        <v>13.034000000000001</v>
      </c>
      <c r="H231" s="14">
        <v>13.428900000000001</v>
      </c>
      <c r="I231" s="14">
        <v>11.6082</v>
      </c>
      <c r="J231" s="14">
        <v>0.21642600000000001</v>
      </c>
      <c r="K231" s="14">
        <v>2.3250899999999999</v>
      </c>
      <c r="L231" s="14">
        <v>0.41212500000000002</v>
      </c>
      <c r="M231" s="14">
        <v>9.4560000000000009E-3</v>
      </c>
      <c r="N231" s="14">
        <v>2.0220999999999999E-2</v>
      </c>
      <c r="O231" s="14">
        <v>0</v>
      </c>
      <c r="P231" s="14">
        <v>97.346678000000026</v>
      </c>
      <c r="Q231" s="14">
        <v>0.6474580155609162</v>
      </c>
    </row>
    <row r="232" spans="1:17" ht="21">
      <c r="A232" s="7">
        <v>5</v>
      </c>
      <c r="B232" s="7" t="s">
        <v>30</v>
      </c>
      <c r="C232" s="7">
        <v>10</v>
      </c>
      <c r="D232" s="14">
        <v>41.192100000000003</v>
      </c>
      <c r="E232" s="14">
        <v>1.5354099999999999</v>
      </c>
      <c r="F232" s="14">
        <v>14.3347</v>
      </c>
      <c r="G232" s="14">
        <v>12.896100000000001</v>
      </c>
      <c r="H232" s="14">
        <v>12.963800000000001</v>
      </c>
      <c r="I232" s="14">
        <v>11.8109</v>
      </c>
      <c r="J232" s="14">
        <v>0.15187999999999999</v>
      </c>
      <c r="K232" s="14">
        <v>2.5526900000000001</v>
      </c>
      <c r="L232" s="14">
        <v>0.32480700000000001</v>
      </c>
      <c r="M232" s="14">
        <v>0.52519099999999996</v>
      </c>
      <c r="N232" s="14">
        <v>1.806E-2</v>
      </c>
      <c r="O232" s="14">
        <v>0</v>
      </c>
      <c r="P232" s="14">
        <v>98.305638000000044</v>
      </c>
      <c r="Q232" s="14">
        <v>0.64182003175565505</v>
      </c>
    </row>
    <row r="233" spans="1:17" ht="21">
      <c r="A233" s="7">
        <v>5</v>
      </c>
      <c r="B233" s="7" t="s">
        <v>30</v>
      </c>
      <c r="C233" s="7">
        <v>11</v>
      </c>
      <c r="D233" s="14">
        <v>42.389000000000003</v>
      </c>
      <c r="E233" s="14">
        <v>1.5959700000000001</v>
      </c>
      <c r="F233" s="14">
        <v>12.8735</v>
      </c>
      <c r="G233" s="14">
        <v>13.0337</v>
      </c>
      <c r="H233" s="14">
        <v>13.5097</v>
      </c>
      <c r="I233" s="14">
        <v>11.579499999999999</v>
      </c>
      <c r="J233" s="14">
        <v>0.210811</v>
      </c>
      <c r="K233" s="14">
        <v>2.3940399999999999</v>
      </c>
      <c r="L233" s="14">
        <v>0.40357100000000001</v>
      </c>
      <c r="M233" s="14">
        <v>2.8511999999999999E-2</v>
      </c>
      <c r="N233" s="14">
        <v>1.78E-2</v>
      </c>
      <c r="O233" s="14">
        <v>0</v>
      </c>
      <c r="P233" s="14">
        <v>98.036103999999995</v>
      </c>
      <c r="Q233" s="14">
        <v>0.64883131888052359</v>
      </c>
    </row>
    <row r="234" spans="1:17" ht="21">
      <c r="A234" s="7">
        <v>5</v>
      </c>
      <c r="B234" s="7" t="s">
        <v>30</v>
      </c>
      <c r="C234" s="7">
        <v>12</v>
      </c>
      <c r="D234" s="14">
        <v>40.151800000000001</v>
      </c>
      <c r="E234" s="14">
        <v>1.6712</v>
      </c>
      <c r="F234" s="14">
        <v>14.4985</v>
      </c>
      <c r="G234" s="14">
        <v>12.5448</v>
      </c>
      <c r="H234" s="14">
        <v>13.630800000000001</v>
      </c>
      <c r="I234" s="14">
        <v>11.519500000000001</v>
      </c>
      <c r="J234" s="14">
        <v>0.171791</v>
      </c>
      <c r="K234" s="14">
        <v>2.7364899999999999</v>
      </c>
      <c r="L234" s="14">
        <v>0.31170399999999998</v>
      </c>
      <c r="M234" s="14">
        <v>0</v>
      </c>
      <c r="N234" s="14">
        <v>1.7144E-2</v>
      </c>
      <c r="O234" s="14">
        <v>0</v>
      </c>
      <c r="P234" s="14">
        <v>97.253728999999993</v>
      </c>
      <c r="Q234" s="14">
        <v>0.65949894726034686</v>
      </c>
    </row>
    <row r="235" spans="1:17" ht="21">
      <c r="A235" s="7">
        <v>5</v>
      </c>
      <c r="B235" s="7" t="s">
        <v>31</v>
      </c>
      <c r="C235" s="7">
        <v>1</v>
      </c>
      <c r="D235" s="14">
        <v>42.155700000000003</v>
      </c>
      <c r="E235" s="14">
        <v>1.8945700000000001</v>
      </c>
      <c r="F235" s="14">
        <v>13.023300000000001</v>
      </c>
      <c r="G235" s="14">
        <v>9.3321199999999997</v>
      </c>
      <c r="H235" s="14">
        <v>15.8048</v>
      </c>
      <c r="I235" s="14">
        <v>11.8584</v>
      </c>
      <c r="J235" s="14">
        <v>0.116609</v>
      </c>
      <c r="K235" s="14">
        <v>2.5841699999999999</v>
      </c>
      <c r="L235" s="14">
        <v>0.31456699999999999</v>
      </c>
      <c r="M235" s="14">
        <v>0</v>
      </c>
      <c r="N235" s="14">
        <v>3.9189999999999997E-3</v>
      </c>
      <c r="O235" s="14">
        <v>0</v>
      </c>
      <c r="P235" s="14">
        <v>97.088155</v>
      </c>
      <c r="Q235" s="14">
        <v>0.75117483678578012</v>
      </c>
    </row>
    <row r="236" spans="1:17" ht="21">
      <c r="A236" s="7">
        <v>5</v>
      </c>
      <c r="B236" s="7" t="s">
        <v>31</v>
      </c>
      <c r="C236" s="7">
        <v>2</v>
      </c>
      <c r="D236" s="14">
        <v>42.998699999999999</v>
      </c>
      <c r="E236" s="14">
        <v>1.86859</v>
      </c>
      <c r="F236" s="14">
        <v>12.1828</v>
      </c>
      <c r="G236" s="14">
        <v>9.7705400000000004</v>
      </c>
      <c r="H236" s="14">
        <v>15.927099999999999</v>
      </c>
      <c r="I236" s="14">
        <v>11.564399999999999</v>
      </c>
      <c r="J236" s="14">
        <v>0.13686699999999999</v>
      </c>
      <c r="K236" s="14">
        <v>2.5748700000000002</v>
      </c>
      <c r="L236" s="14">
        <v>0.30717100000000003</v>
      </c>
      <c r="M236" s="14">
        <v>2.0743999999999999E-2</v>
      </c>
      <c r="N236" s="14">
        <v>6.7199999999999996E-4</v>
      </c>
      <c r="O236" s="14">
        <v>0</v>
      </c>
      <c r="P236" s="14">
        <v>97.352453999999966</v>
      </c>
      <c r="Q236" s="14">
        <v>0.74396632305953425</v>
      </c>
    </row>
    <row r="237" spans="1:17" ht="21">
      <c r="A237" s="7">
        <v>5</v>
      </c>
      <c r="B237" s="7" t="s">
        <v>31</v>
      </c>
      <c r="C237" s="7">
        <v>3</v>
      </c>
      <c r="D237" s="14">
        <v>41.236400000000003</v>
      </c>
      <c r="E237" s="14">
        <v>1.8365400000000001</v>
      </c>
      <c r="F237" s="14">
        <v>14.1898</v>
      </c>
      <c r="G237" s="14">
        <v>11.3535</v>
      </c>
      <c r="H237" s="14">
        <v>14.693099999999999</v>
      </c>
      <c r="I237" s="14">
        <v>11.4156</v>
      </c>
      <c r="J237" s="14">
        <v>0.14689099999999999</v>
      </c>
      <c r="K237" s="14">
        <v>2.7118199999999999</v>
      </c>
      <c r="L237" s="14">
        <v>0.32516499999999998</v>
      </c>
      <c r="M237" s="14">
        <v>1.2899999999999999E-4</v>
      </c>
      <c r="N237" s="14">
        <v>1.8859999999999998E-2</v>
      </c>
      <c r="O237" s="14">
        <v>0</v>
      </c>
      <c r="P237" s="14">
        <v>97.927804999999992</v>
      </c>
      <c r="Q237" s="14">
        <v>0.6975985567978723</v>
      </c>
    </row>
    <row r="238" spans="1:17" ht="21">
      <c r="A238" s="7">
        <v>5</v>
      </c>
      <c r="B238" s="7" t="s">
        <v>31</v>
      </c>
      <c r="C238" s="7">
        <v>4</v>
      </c>
      <c r="D238" s="14">
        <v>40.374400000000001</v>
      </c>
      <c r="E238" s="14">
        <v>2.1974100000000001</v>
      </c>
      <c r="F238" s="14">
        <v>14.63</v>
      </c>
      <c r="G238" s="14">
        <v>12.8354</v>
      </c>
      <c r="H238" s="14">
        <v>13.1356</v>
      </c>
      <c r="I238" s="14">
        <v>11.504099999999999</v>
      </c>
      <c r="J238" s="14">
        <v>0.158022</v>
      </c>
      <c r="K238" s="14">
        <v>2.5895299999999999</v>
      </c>
      <c r="L238" s="14">
        <v>0.35020600000000002</v>
      </c>
      <c r="M238" s="14">
        <v>1.9089999999999999E-2</v>
      </c>
      <c r="N238" s="14">
        <v>1.5640999999999999E-2</v>
      </c>
      <c r="O238" s="14">
        <v>0</v>
      </c>
      <c r="P238" s="14">
        <v>97.809399000000028</v>
      </c>
      <c r="Q238" s="14">
        <v>0.64592064032322372</v>
      </c>
    </row>
    <row r="239" spans="1:17" ht="21">
      <c r="A239" s="7">
        <v>5</v>
      </c>
      <c r="B239" s="7" t="s">
        <v>31</v>
      </c>
      <c r="C239" s="7">
        <v>5</v>
      </c>
      <c r="D239" s="14">
        <v>42.040999999999997</v>
      </c>
      <c r="E239" s="14">
        <v>1.6968000000000001</v>
      </c>
      <c r="F239" s="14">
        <v>13.584899999999999</v>
      </c>
      <c r="G239" s="14">
        <v>12.3093</v>
      </c>
      <c r="H239" s="14">
        <v>13.678100000000001</v>
      </c>
      <c r="I239" s="14">
        <v>11.886200000000001</v>
      </c>
      <c r="J239" s="14">
        <v>0.16767599999999999</v>
      </c>
      <c r="K239" s="14">
        <v>2.5638800000000002</v>
      </c>
      <c r="L239" s="14">
        <v>0.35465099999999999</v>
      </c>
      <c r="M239" s="14">
        <v>0</v>
      </c>
      <c r="N239" s="14">
        <v>0</v>
      </c>
      <c r="O239" s="14">
        <v>0</v>
      </c>
      <c r="P239" s="14">
        <v>98.282506999999995</v>
      </c>
      <c r="Q239" s="14">
        <v>0.6645143739488697</v>
      </c>
    </row>
    <row r="240" spans="1:17" ht="21">
      <c r="A240" s="7">
        <v>5</v>
      </c>
      <c r="B240" s="7" t="s">
        <v>31</v>
      </c>
      <c r="C240" s="7">
        <v>6</v>
      </c>
      <c r="D240" s="14">
        <v>40.5961</v>
      </c>
      <c r="E240" s="14">
        <v>1.7325999999999999</v>
      </c>
      <c r="F240" s="14">
        <v>14.776899999999999</v>
      </c>
      <c r="G240" s="14">
        <v>12.8826</v>
      </c>
      <c r="H240" s="14">
        <v>12.9169</v>
      </c>
      <c r="I240" s="14">
        <v>11.8642</v>
      </c>
      <c r="J240" s="14">
        <v>0.150806</v>
      </c>
      <c r="K240" s="14">
        <v>2.5976499999999998</v>
      </c>
      <c r="L240" s="14">
        <v>0.33788499999999999</v>
      </c>
      <c r="M240" s="14">
        <v>3.9937E-2</v>
      </c>
      <c r="N240" s="14">
        <v>2.7904000000000002E-2</v>
      </c>
      <c r="O240" s="14">
        <v>0</v>
      </c>
      <c r="P240" s="14">
        <v>97.923482000000007</v>
      </c>
      <c r="Q240" s="14">
        <v>0.64122740801251576</v>
      </c>
    </row>
    <row r="241" spans="1:17" ht="21">
      <c r="A241" s="7">
        <v>5</v>
      </c>
      <c r="B241" s="7" t="s">
        <v>31</v>
      </c>
      <c r="C241" s="7">
        <v>7</v>
      </c>
      <c r="D241" s="14">
        <v>40.174500000000002</v>
      </c>
      <c r="E241" s="14">
        <v>1.9990399999999999</v>
      </c>
      <c r="F241" s="14">
        <v>14.576000000000001</v>
      </c>
      <c r="G241" s="14">
        <v>13.1266</v>
      </c>
      <c r="H241" s="14">
        <v>12.832100000000001</v>
      </c>
      <c r="I241" s="14">
        <v>11.766500000000001</v>
      </c>
      <c r="J241" s="14">
        <v>0.14010700000000001</v>
      </c>
      <c r="K241" s="14">
        <v>2.5302500000000001</v>
      </c>
      <c r="L241" s="14">
        <v>0.31179299999999999</v>
      </c>
      <c r="M241" s="14">
        <v>2.0598999999999999E-2</v>
      </c>
      <c r="N241" s="14">
        <v>1.3776E-2</v>
      </c>
      <c r="O241" s="14">
        <v>4.3811999999999997E-2</v>
      </c>
      <c r="P241" s="14">
        <v>97.535077000000001</v>
      </c>
      <c r="Q241" s="14">
        <v>0.6353749185248414</v>
      </c>
    </row>
    <row r="242" spans="1:17" ht="21">
      <c r="A242" s="7">
        <v>5</v>
      </c>
      <c r="B242" s="7" t="s">
        <v>31</v>
      </c>
      <c r="C242" s="7">
        <v>8</v>
      </c>
      <c r="D242" s="14">
        <v>42.947200000000002</v>
      </c>
      <c r="E242" s="14">
        <v>1.3460099999999999</v>
      </c>
      <c r="F242" s="14">
        <v>11.577199999999999</v>
      </c>
      <c r="G242" s="14">
        <v>13.244</v>
      </c>
      <c r="H242" s="14">
        <v>13.5261</v>
      </c>
      <c r="I242" s="14">
        <v>11.297599999999999</v>
      </c>
      <c r="J242" s="14">
        <v>0.292514</v>
      </c>
      <c r="K242" s="14">
        <v>2.2813400000000001</v>
      </c>
      <c r="L242" s="14">
        <v>0.40596300000000002</v>
      </c>
      <c r="M242" s="14">
        <v>0</v>
      </c>
      <c r="N242" s="14">
        <v>1.9198E-2</v>
      </c>
      <c r="O242" s="14">
        <v>0</v>
      </c>
      <c r="P242" s="14">
        <v>96.937125000000009</v>
      </c>
      <c r="Q242" s="14">
        <v>0.64545334615497596</v>
      </c>
    </row>
    <row r="243" spans="1:17" ht="21">
      <c r="A243" s="7">
        <v>5</v>
      </c>
      <c r="B243" s="7" t="s">
        <v>32</v>
      </c>
      <c r="C243" s="7">
        <v>1</v>
      </c>
      <c r="D243" s="14">
        <v>42.120100000000001</v>
      </c>
      <c r="E243" s="14">
        <v>1.76366</v>
      </c>
      <c r="F243" s="14">
        <v>12.6897</v>
      </c>
      <c r="G243" s="14">
        <v>11.1182</v>
      </c>
      <c r="H243" s="14">
        <v>15.101900000000001</v>
      </c>
      <c r="I243" s="14">
        <v>11.0566</v>
      </c>
      <c r="J243" s="14">
        <v>0.15313399999999999</v>
      </c>
      <c r="K243" s="14">
        <v>2.5795699999999999</v>
      </c>
      <c r="L243" s="14">
        <v>0.27433400000000002</v>
      </c>
      <c r="M243" s="14">
        <v>4.1899999999999999E-4</v>
      </c>
      <c r="N243" s="14">
        <v>3.2516999999999997E-2</v>
      </c>
      <c r="O243" s="14">
        <v>0</v>
      </c>
      <c r="P243" s="14">
        <v>96.890133999999989</v>
      </c>
      <c r="Q243" s="14">
        <v>0.70770703593171969</v>
      </c>
    </row>
    <row r="244" spans="1:17" ht="21">
      <c r="A244" s="7">
        <v>5</v>
      </c>
      <c r="B244" s="7" t="s">
        <v>32</v>
      </c>
      <c r="C244" s="7">
        <v>2</v>
      </c>
      <c r="D244" s="14">
        <v>40.091299999999997</v>
      </c>
      <c r="E244" s="14">
        <v>2.5033300000000001</v>
      </c>
      <c r="F244" s="14">
        <v>14.441800000000001</v>
      </c>
      <c r="G244" s="14">
        <v>11.7136</v>
      </c>
      <c r="H244" s="14">
        <v>13.9985</v>
      </c>
      <c r="I244" s="14">
        <v>11.4445</v>
      </c>
      <c r="J244" s="14">
        <v>8.7320999999999996E-2</v>
      </c>
      <c r="K244" s="14">
        <v>2.5950700000000002</v>
      </c>
      <c r="L244" s="14">
        <v>0.38975300000000002</v>
      </c>
      <c r="M244" s="14">
        <v>5.0049999999999999E-3</v>
      </c>
      <c r="N244" s="14">
        <v>1.5928000000000001E-2</v>
      </c>
      <c r="O244" s="14">
        <v>2.1940999999999999E-2</v>
      </c>
      <c r="P244" s="14">
        <v>97.308047999999999</v>
      </c>
      <c r="Q244" s="14">
        <v>0.68053598850950525</v>
      </c>
    </row>
    <row r="245" spans="1:17" ht="21">
      <c r="A245" s="7">
        <v>5</v>
      </c>
      <c r="B245" s="7" t="s">
        <v>32</v>
      </c>
      <c r="C245" s="7">
        <v>3</v>
      </c>
      <c r="D245" s="14">
        <v>42.288200000000003</v>
      </c>
      <c r="E245" s="14">
        <v>1.9917199999999999</v>
      </c>
      <c r="F245" s="14">
        <v>12.3992</v>
      </c>
      <c r="G245" s="14">
        <v>11.454599999999999</v>
      </c>
      <c r="H245" s="14">
        <v>14.920500000000001</v>
      </c>
      <c r="I245" s="14">
        <v>11.004200000000001</v>
      </c>
      <c r="J245" s="14">
        <v>0.12920400000000001</v>
      </c>
      <c r="K245" s="14">
        <v>2.6200199999999998</v>
      </c>
      <c r="L245" s="14">
        <v>0.24791099999999999</v>
      </c>
      <c r="M245" s="14">
        <v>0</v>
      </c>
      <c r="N245" s="14">
        <v>1.5809E-2</v>
      </c>
      <c r="O245" s="14">
        <v>0</v>
      </c>
      <c r="P245" s="14">
        <v>97.071364000000017</v>
      </c>
      <c r="Q245" s="14">
        <v>0.6989664803450848</v>
      </c>
    </row>
    <row r="246" spans="1:17" ht="21">
      <c r="A246" s="7">
        <v>5</v>
      </c>
      <c r="B246" s="7" t="s">
        <v>32</v>
      </c>
      <c r="C246" s="7">
        <v>4</v>
      </c>
      <c r="D246" s="14">
        <v>40.570700000000002</v>
      </c>
      <c r="E246" s="14">
        <v>1.75088</v>
      </c>
      <c r="F246" s="14">
        <v>14.167899999999999</v>
      </c>
      <c r="G246" s="14">
        <v>12.840999999999999</v>
      </c>
      <c r="H246" s="14">
        <v>13.1096</v>
      </c>
      <c r="I246" s="14">
        <v>11.7509</v>
      </c>
      <c r="J246" s="14">
        <v>0.19306799999999999</v>
      </c>
      <c r="K246" s="14">
        <v>2.4253999999999998</v>
      </c>
      <c r="L246" s="14">
        <v>0.32533400000000001</v>
      </c>
      <c r="M246" s="14">
        <v>0.12668499999999999</v>
      </c>
      <c r="N246" s="14">
        <v>2.5215000000000001E-2</v>
      </c>
      <c r="O246" s="14">
        <v>1.1632999999999999E-2</v>
      </c>
      <c r="P246" s="14">
        <v>97.298314999999988</v>
      </c>
      <c r="Q246" s="14">
        <v>0.64536754280350783</v>
      </c>
    </row>
    <row r="247" spans="1:17" ht="21">
      <c r="A247" s="7">
        <v>5</v>
      </c>
      <c r="B247" s="7" t="s">
        <v>32</v>
      </c>
      <c r="C247" s="7">
        <v>5</v>
      </c>
      <c r="D247" s="14">
        <v>41.197299999999998</v>
      </c>
      <c r="E247" s="14">
        <v>1.35002</v>
      </c>
      <c r="F247" s="14">
        <v>13.237299999999999</v>
      </c>
      <c r="G247" s="14">
        <v>13.1145</v>
      </c>
      <c r="H247" s="14">
        <v>13.354100000000001</v>
      </c>
      <c r="I247" s="14">
        <v>11.835800000000001</v>
      </c>
      <c r="J247" s="14">
        <v>0.235294</v>
      </c>
      <c r="K247" s="14">
        <v>2.4519000000000002</v>
      </c>
      <c r="L247" s="14">
        <v>0.371419</v>
      </c>
      <c r="M247" s="14">
        <v>0.20564099999999999</v>
      </c>
      <c r="N247" s="14">
        <v>1.2328E-2</v>
      </c>
      <c r="O247" s="14">
        <v>3.4550999999999998E-2</v>
      </c>
      <c r="P247" s="14">
        <v>97.400153000000003</v>
      </c>
      <c r="Q247" s="14">
        <v>0.64477302930960489</v>
      </c>
    </row>
    <row r="248" spans="1:17" ht="21">
      <c r="A248" s="7">
        <v>5</v>
      </c>
      <c r="B248" s="7" t="s">
        <v>32</v>
      </c>
      <c r="C248" s="7">
        <v>6</v>
      </c>
      <c r="D248" s="14">
        <v>40.393000000000001</v>
      </c>
      <c r="E248" s="14">
        <v>1.70946</v>
      </c>
      <c r="F248" s="14">
        <v>14.3134</v>
      </c>
      <c r="G248" s="14">
        <v>12.6747</v>
      </c>
      <c r="H248" s="14">
        <v>13.178900000000001</v>
      </c>
      <c r="I248" s="14">
        <v>11.7014</v>
      </c>
      <c r="J248" s="14">
        <v>0.169962</v>
      </c>
      <c r="K248" s="14">
        <v>2.5354399999999999</v>
      </c>
      <c r="L248" s="14">
        <v>0.33415299999999998</v>
      </c>
      <c r="M248" s="14">
        <v>7.5977000000000003E-2</v>
      </c>
      <c r="N248" s="14">
        <v>0</v>
      </c>
      <c r="O248" s="14">
        <v>0</v>
      </c>
      <c r="P248" s="14">
        <v>97.086391999999989</v>
      </c>
      <c r="Q248" s="14">
        <v>0.64954632832092007</v>
      </c>
    </row>
    <row r="249" spans="1:17" ht="21">
      <c r="A249" s="7">
        <v>5</v>
      </c>
      <c r="B249" s="7" t="s">
        <v>32</v>
      </c>
      <c r="C249" s="7">
        <v>7</v>
      </c>
      <c r="D249" s="14">
        <v>42.469499999999996</v>
      </c>
      <c r="E249" s="14">
        <v>1.9747699999999999</v>
      </c>
      <c r="F249" s="14">
        <v>12.411199999999999</v>
      </c>
      <c r="G249" s="14">
        <v>10.976599999999999</v>
      </c>
      <c r="H249" s="14">
        <v>15.3551</v>
      </c>
      <c r="I249" s="14">
        <v>11.018599999999999</v>
      </c>
      <c r="J249" s="14">
        <v>0.17091600000000001</v>
      </c>
      <c r="K249" s="14">
        <v>2.58562</v>
      </c>
      <c r="L249" s="14">
        <v>0.25353100000000001</v>
      </c>
      <c r="M249" s="14">
        <v>1.196E-2</v>
      </c>
      <c r="N249" s="14">
        <v>1.3169E-2</v>
      </c>
      <c r="O249" s="14">
        <v>2.2950000000000002E-3</v>
      </c>
      <c r="P249" s="14">
        <v>97.243261000000018</v>
      </c>
      <c r="Q249" s="14">
        <v>0.71376045727346371</v>
      </c>
    </row>
    <row r="250" spans="1:17" ht="21">
      <c r="A250" s="7">
        <v>5</v>
      </c>
      <c r="B250" s="7" t="s">
        <v>32</v>
      </c>
      <c r="C250" s="7">
        <v>9</v>
      </c>
      <c r="D250" s="14">
        <v>40.235599999999998</v>
      </c>
      <c r="E250" s="14">
        <v>1.7080599999999999</v>
      </c>
      <c r="F250" s="14">
        <v>14.4061</v>
      </c>
      <c r="G250" s="14">
        <v>12.7659</v>
      </c>
      <c r="H250" s="14">
        <v>13.049300000000001</v>
      </c>
      <c r="I250" s="14">
        <v>11.6432</v>
      </c>
      <c r="J250" s="14">
        <v>0.125782</v>
      </c>
      <c r="K250" s="14">
        <v>2.5304000000000002</v>
      </c>
      <c r="L250" s="14">
        <v>0.31945600000000002</v>
      </c>
      <c r="M250" s="14">
        <v>0.12868499999999999</v>
      </c>
      <c r="N250" s="14">
        <v>0</v>
      </c>
      <c r="O250" s="14">
        <v>0</v>
      </c>
      <c r="P250" s="14">
        <v>96.912483000000009</v>
      </c>
      <c r="Q250" s="14">
        <v>0.64565479546689564</v>
      </c>
    </row>
    <row r="251" spans="1:17" ht="21">
      <c r="A251" s="7">
        <v>5</v>
      </c>
      <c r="B251" s="7" t="s">
        <v>32</v>
      </c>
      <c r="C251" s="7">
        <v>10</v>
      </c>
      <c r="D251" s="14">
        <v>41.884300000000003</v>
      </c>
      <c r="E251" s="14">
        <v>1.66561</v>
      </c>
      <c r="F251" s="14">
        <v>12.7767</v>
      </c>
      <c r="G251" s="14">
        <v>12.9122</v>
      </c>
      <c r="H251" s="14">
        <v>13.4369</v>
      </c>
      <c r="I251" s="14">
        <v>11.5863</v>
      </c>
      <c r="J251" s="14">
        <v>0.21216499999999999</v>
      </c>
      <c r="K251" s="14">
        <v>2.4462100000000002</v>
      </c>
      <c r="L251" s="14">
        <v>0.403337</v>
      </c>
      <c r="M251" s="14">
        <v>3.2223000000000002E-2</v>
      </c>
      <c r="N251" s="14">
        <v>2.5850999999999999E-2</v>
      </c>
      <c r="O251" s="14">
        <v>0</v>
      </c>
      <c r="P251" s="14">
        <v>97.381795999999994</v>
      </c>
      <c r="Q251" s="14">
        <v>0.64973361946779506</v>
      </c>
    </row>
    <row r="252" spans="1:17" ht="21">
      <c r="A252" s="7">
        <v>5</v>
      </c>
      <c r="B252" s="7" t="s">
        <v>33</v>
      </c>
      <c r="C252" s="7">
        <v>1</v>
      </c>
      <c r="D252" s="14">
        <v>42.575600000000001</v>
      </c>
      <c r="E252" s="14">
        <v>1.94381</v>
      </c>
      <c r="F252" s="14">
        <v>12.679</v>
      </c>
      <c r="G252" s="14">
        <v>9.4749400000000001</v>
      </c>
      <c r="H252" s="14">
        <v>16.0228</v>
      </c>
      <c r="I252" s="14">
        <v>11.7713</v>
      </c>
      <c r="J252" s="14">
        <v>0.129636</v>
      </c>
      <c r="K252" s="14">
        <v>2.62941</v>
      </c>
      <c r="L252" s="14">
        <v>0.32304899999999998</v>
      </c>
      <c r="M252" s="14">
        <v>1.3263E-2</v>
      </c>
      <c r="N252" s="14">
        <v>1.8655000000000001E-2</v>
      </c>
      <c r="O252" s="14">
        <v>3.4979000000000003E-2</v>
      </c>
      <c r="P252" s="14">
        <v>97.616442000000006</v>
      </c>
      <c r="Q252" s="14">
        <v>0.75089638659531022</v>
      </c>
    </row>
    <row r="253" spans="1:17" ht="21">
      <c r="A253" s="7">
        <v>5</v>
      </c>
      <c r="B253" s="7" t="s">
        <v>33</v>
      </c>
      <c r="C253" s="7">
        <v>2</v>
      </c>
      <c r="D253" s="14">
        <v>42.136800000000001</v>
      </c>
      <c r="E253" s="14">
        <v>1.9873799999999999</v>
      </c>
      <c r="F253" s="14">
        <v>13.0733</v>
      </c>
      <c r="G253" s="14">
        <v>10.0162</v>
      </c>
      <c r="H253" s="14">
        <v>15.4018</v>
      </c>
      <c r="I253" s="14">
        <v>11.5945</v>
      </c>
      <c r="J253" s="14">
        <v>0.102533</v>
      </c>
      <c r="K253" s="14">
        <v>2.5518800000000001</v>
      </c>
      <c r="L253" s="14">
        <v>0.34643200000000002</v>
      </c>
      <c r="M253" s="14">
        <v>0</v>
      </c>
      <c r="N253" s="14">
        <v>2.383E-2</v>
      </c>
      <c r="O253" s="14">
        <v>0</v>
      </c>
      <c r="P253" s="14">
        <v>97.234654999999989</v>
      </c>
      <c r="Q253" s="14">
        <v>0.73269066625342227</v>
      </c>
    </row>
    <row r="254" spans="1:17" ht="21">
      <c r="A254" s="7">
        <v>5</v>
      </c>
      <c r="B254" s="7" t="s">
        <v>33</v>
      </c>
      <c r="C254" s="7">
        <v>3</v>
      </c>
      <c r="D254" s="14">
        <v>41.1999</v>
      </c>
      <c r="E254" s="14">
        <v>1.5190699999999999</v>
      </c>
      <c r="F254" s="14">
        <v>14.0421</v>
      </c>
      <c r="G254" s="14">
        <v>10.9017</v>
      </c>
      <c r="H254" s="14">
        <v>14.7608</v>
      </c>
      <c r="I254" s="14">
        <v>11.6218</v>
      </c>
      <c r="J254" s="14">
        <v>0.109116</v>
      </c>
      <c r="K254" s="14">
        <v>2.5609999999999999</v>
      </c>
      <c r="L254" s="14">
        <v>0.34079799999999999</v>
      </c>
      <c r="M254" s="14">
        <v>0</v>
      </c>
      <c r="N254" s="14">
        <v>1.4581E-2</v>
      </c>
      <c r="O254" s="14">
        <v>0</v>
      </c>
      <c r="P254" s="14">
        <v>97.070865000000026</v>
      </c>
      <c r="Q254" s="14">
        <v>0.70704861154210363</v>
      </c>
    </row>
    <row r="255" spans="1:17" ht="21">
      <c r="A255" s="7">
        <v>5</v>
      </c>
      <c r="B255" s="7" t="s">
        <v>33</v>
      </c>
      <c r="C255" s="7">
        <v>4</v>
      </c>
      <c r="D255" s="14">
        <v>41.372799999999998</v>
      </c>
      <c r="E255" s="14">
        <v>1.6077900000000001</v>
      </c>
      <c r="F255" s="14">
        <v>13.9832</v>
      </c>
      <c r="G255" s="14">
        <v>11.139699999999999</v>
      </c>
      <c r="H255" s="14">
        <v>14.6492</v>
      </c>
      <c r="I255" s="14">
        <v>11.441800000000001</v>
      </c>
      <c r="J255" s="14">
        <v>0.11040999999999999</v>
      </c>
      <c r="K255" s="14">
        <v>2.6064600000000002</v>
      </c>
      <c r="L255" s="14">
        <v>0.34861300000000001</v>
      </c>
      <c r="M255" s="14">
        <v>3.8371000000000002E-2</v>
      </c>
      <c r="N255" s="14">
        <v>7.3049999999999999E-3</v>
      </c>
      <c r="O255" s="14">
        <v>0</v>
      </c>
      <c r="P255" s="14">
        <v>97.305649000000003</v>
      </c>
      <c r="Q255" s="14">
        <v>0.70096700100180953</v>
      </c>
    </row>
    <row r="256" spans="1:17" ht="21">
      <c r="A256" s="7">
        <v>5</v>
      </c>
      <c r="B256" s="7" t="s">
        <v>33</v>
      </c>
      <c r="C256" s="7">
        <v>6</v>
      </c>
      <c r="D256" s="14">
        <v>40.5642</v>
      </c>
      <c r="E256" s="14">
        <v>1.9523299999999999</v>
      </c>
      <c r="F256" s="14">
        <v>14.4619</v>
      </c>
      <c r="G256" s="14">
        <v>12.179500000000001</v>
      </c>
      <c r="H256" s="14">
        <v>13.821899999999999</v>
      </c>
      <c r="I256" s="14">
        <v>11.3027</v>
      </c>
      <c r="J256" s="14">
        <v>0.153117</v>
      </c>
      <c r="K256" s="14">
        <v>2.62182</v>
      </c>
      <c r="L256" s="14">
        <v>0.31709300000000001</v>
      </c>
      <c r="M256" s="14">
        <v>1.4304000000000001E-2</v>
      </c>
      <c r="N256" s="14">
        <v>2.9725999999999999E-2</v>
      </c>
      <c r="O256" s="14">
        <v>0</v>
      </c>
      <c r="P256" s="14">
        <v>97.418589999999995</v>
      </c>
      <c r="Q256" s="14">
        <v>0.66919281245258333</v>
      </c>
    </row>
    <row r="257" spans="1:17" ht="21">
      <c r="A257" s="7">
        <v>5</v>
      </c>
      <c r="B257" s="7" t="s">
        <v>33</v>
      </c>
      <c r="C257" s="7">
        <v>7</v>
      </c>
      <c r="D257" s="14">
        <v>47.666899999999998</v>
      </c>
      <c r="E257" s="14">
        <v>1.71086</v>
      </c>
      <c r="F257" s="14">
        <v>7.5050600000000003</v>
      </c>
      <c r="G257" s="14">
        <v>11.822699999999999</v>
      </c>
      <c r="H257" s="14">
        <v>15.808400000000001</v>
      </c>
      <c r="I257" s="14">
        <v>11.078200000000001</v>
      </c>
      <c r="J257" s="14">
        <v>0.296263</v>
      </c>
      <c r="K257" s="14">
        <v>1.7330700000000001</v>
      </c>
      <c r="L257" s="14">
        <v>0.28512799999999999</v>
      </c>
      <c r="M257" s="14">
        <v>2.9964999999999999E-2</v>
      </c>
      <c r="N257" s="14">
        <v>1.0995E-2</v>
      </c>
      <c r="O257" s="14">
        <v>0</v>
      </c>
      <c r="P257" s="14">
        <v>97.947540999999987</v>
      </c>
      <c r="Q257" s="14">
        <v>0.70444524477035708</v>
      </c>
    </row>
    <row r="258" spans="1:17" ht="21">
      <c r="A258" s="7">
        <v>5</v>
      </c>
      <c r="B258" s="7" t="s">
        <v>33</v>
      </c>
      <c r="C258" s="7">
        <v>8</v>
      </c>
      <c r="D258" s="14">
        <v>42.486800000000002</v>
      </c>
      <c r="E258" s="14">
        <v>1.90967</v>
      </c>
      <c r="F258" s="14">
        <v>13.209099999999999</v>
      </c>
      <c r="G258" s="14">
        <v>10.0181</v>
      </c>
      <c r="H258" s="14">
        <v>15.5451</v>
      </c>
      <c r="I258" s="14">
        <v>11.584099999999999</v>
      </c>
      <c r="J258" s="14">
        <v>0.120342</v>
      </c>
      <c r="K258" s="14">
        <v>2.5202200000000001</v>
      </c>
      <c r="L258" s="14">
        <v>0.30363099999999998</v>
      </c>
      <c r="M258" s="14">
        <v>2.4289999999999999E-2</v>
      </c>
      <c r="N258" s="14">
        <v>4.0489999999999996E-3</v>
      </c>
      <c r="O258" s="14">
        <v>3.849E-3</v>
      </c>
      <c r="P258" s="14">
        <v>97.729251000000005</v>
      </c>
      <c r="Q258" s="14">
        <v>0.73446359441018727</v>
      </c>
    </row>
    <row r="259" spans="1:17" ht="21">
      <c r="A259" s="7">
        <v>5</v>
      </c>
      <c r="B259" s="7" t="s">
        <v>33</v>
      </c>
      <c r="C259" s="7">
        <v>9</v>
      </c>
      <c r="D259" s="14">
        <v>43.6708</v>
      </c>
      <c r="E259" s="14">
        <v>2.0112899999999998</v>
      </c>
      <c r="F259" s="14">
        <v>11.7874</v>
      </c>
      <c r="G259" s="14">
        <v>9.9735499999999995</v>
      </c>
      <c r="H259" s="14">
        <v>16.054400000000001</v>
      </c>
      <c r="I259" s="14">
        <v>11.202999999999999</v>
      </c>
      <c r="J259" s="14">
        <v>0.121964</v>
      </c>
      <c r="K259" s="14">
        <v>2.5426600000000001</v>
      </c>
      <c r="L259" s="14">
        <v>0.30407099999999998</v>
      </c>
      <c r="M259" s="14">
        <v>4.3543999999999999E-2</v>
      </c>
      <c r="N259" s="14">
        <v>2.1139000000000002E-2</v>
      </c>
      <c r="O259" s="14">
        <v>2.2891999999999999E-2</v>
      </c>
      <c r="P259" s="14">
        <v>97.756710000000012</v>
      </c>
      <c r="Q259" s="14">
        <v>0.74155814242641638</v>
      </c>
    </row>
    <row r="260" spans="1:17" ht="21">
      <c r="A260" s="7">
        <v>5</v>
      </c>
      <c r="B260" s="7" t="s">
        <v>33</v>
      </c>
      <c r="C260" s="7">
        <v>10</v>
      </c>
      <c r="D260" s="14">
        <v>41.1447</v>
      </c>
      <c r="E260" s="14">
        <v>2.04426</v>
      </c>
      <c r="F260" s="14">
        <v>14.347799999999999</v>
      </c>
      <c r="G260" s="14">
        <v>11.0662</v>
      </c>
      <c r="H260" s="14">
        <v>14.641999999999999</v>
      </c>
      <c r="I260" s="14">
        <v>11.4125</v>
      </c>
      <c r="J260" s="14">
        <v>0.10011200000000001</v>
      </c>
      <c r="K260" s="14">
        <v>2.6938399999999998</v>
      </c>
      <c r="L260" s="14">
        <v>0.323571</v>
      </c>
      <c r="M260" s="14">
        <v>1.1754000000000001E-2</v>
      </c>
      <c r="N260" s="14">
        <v>1.1339E-2</v>
      </c>
      <c r="O260" s="14">
        <v>0</v>
      </c>
      <c r="P260" s="14">
        <v>97.79807599999998</v>
      </c>
      <c r="Q260" s="14">
        <v>0.70224997770670761</v>
      </c>
    </row>
    <row r="261" spans="1:17" ht="21">
      <c r="A261" s="7">
        <v>5</v>
      </c>
      <c r="B261" s="7" t="s">
        <v>33</v>
      </c>
      <c r="C261" s="7">
        <v>11</v>
      </c>
      <c r="D261" s="14">
        <v>40.482100000000003</v>
      </c>
      <c r="E261" s="14">
        <v>2.0969099999999998</v>
      </c>
      <c r="F261" s="14">
        <v>14.469799999999999</v>
      </c>
      <c r="G261" s="14">
        <v>12.7698</v>
      </c>
      <c r="H261" s="14">
        <v>13.279299999999999</v>
      </c>
      <c r="I261" s="14">
        <v>11.5708</v>
      </c>
      <c r="J261" s="14">
        <v>0.137604</v>
      </c>
      <c r="K261" s="14">
        <v>2.6285799999999999</v>
      </c>
      <c r="L261" s="14">
        <v>0.34617799999999999</v>
      </c>
      <c r="M261" s="14">
        <v>2.6745999999999999E-2</v>
      </c>
      <c r="N261" s="14">
        <v>5.548E-3</v>
      </c>
      <c r="O261" s="14">
        <v>0</v>
      </c>
      <c r="P261" s="14">
        <v>97.813366000000002</v>
      </c>
      <c r="Q261" s="14">
        <v>0.6495723326269478</v>
      </c>
    </row>
    <row r="262" spans="1:17" ht="21">
      <c r="A262" s="7">
        <v>5</v>
      </c>
      <c r="B262" s="7" t="s">
        <v>33</v>
      </c>
      <c r="C262" s="7">
        <v>12</v>
      </c>
      <c r="D262" s="14">
        <v>41.027500000000003</v>
      </c>
      <c r="E262" s="14">
        <v>2.2543199999999999</v>
      </c>
      <c r="F262" s="14">
        <v>14.269299999999999</v>
      </c>
      <c r="G262" s="14">
        <v>11.0969</v>
      </c>
      <c r="H262" s="14">
        <v>14.5227</v>
      </c>
      <c r="I262" s="14">
        <v>11.3896</v>
      </c>
      <c r="J262" s="14">
        <v>0.108763</v>
      </c>
      <c r="K262" s="14">
        <v>2.6337299999999999</v>
      </c>
      <c r="L262" s="14">
        <v>0.36596200000000001</v>
      </c>
      <c r="M262" s="14">
        <v>1.74E-4</v>
      </c>
      <c r="N262" s="14">
        <v>3.1053000000000001E-2</v>
      </c>
      <c r="O262" s="14">
        <v>1.591E-3</v>
      </c>
      <c r="P262" s="14">
        <v>97.701593000000003</v>
      </c>
      <c r="Q262" s="14">
        <v>0.69995500550909484</v>
      </c>
    </row>
    <row r="263" spans="1:17" ht="21">
      <c r="A263" s="7">
        <v>5</v>
      </c>
      <c r="B263" s="7" t="s">
        <v>33</v>
      </c>
      <c r="C263" s="7">
        <v>13</v>
      </c>
      <c r="D263" s="14">
        <v>40.228499999999997</v>
      </c>
      <c r="E263" s="14">
        <v>2.0500699999999998</v>
      </c>
      <c r="F263" s="14">
        <v>15.009600000000001</v>
      </c>
      <c r="G263" s="14">
        <v>12.9559</v>
      </c>
      <c r="H263" s="14">
        <v>13.3482</v>
      </c>
      <c r="I263" s="14">
        <v>11.5716</v>
      </c>
      <c r="J263" s="14">
        <v>0.13320699999999999</v>
      </c>
      <c r="K263" s="14">
        <v>2.7190400000000001</v>
      </c>
      <c r="L263" s="14">
        <v>0.35717500000000002</v>
      </c>
      <c r="M263" s="14">
        <v>0</v>
      </c>
      <c r="N263" s="14">
        <v>1.3187000000000001E-2</v>
      </c>
      <c r="O263" s="14">
        <v>0</v>
      </c>
      <c r="P263" s="14">
        <v>98.386479000000008</v>
      </c>
      <c r="Q263" s="14">
        <v>0.64745401841068229</v>
      </c>
    </row>
    <row r="264" spans="1:17" ht="21">
      <c r="A264" s="7">
        <v>5</v>
      </c>
      <c r="B264" s="7" t="s">
        <v>33</v>
      </c>
      <c r="C264" s="7">
        <v>14</v>
      </c>
      <c r="D264" s="14">
        <v>42.445399999999999</v>
      </c>
      <c r="E264" s="14">
        <v>1.6721900000000001</v>
      </c>
      <c r="F264" s="14">
        <v>12.5837</v>
      </c>
      <c r="G264" s="14">
        <v>13.4499</v>
      </c>
      <c r="H264" s="14">
        <v>13.2818</v>
      </c>
      <c r="I264" s="14">
        <v>11.6411</v>
      </c>
      <c r="J264" s="14">
        <v>0.20882100000000001</v>
      </c>
      <c r="K264" s="14">
        <v>2.3816600000000001</v>
      </c>
      <c r="L264" s="14">
        <v>0.42365599999999998</v>
      </c>
      <c r="M264" s="14">
        <v>1.8572000000000002E-2</v>
      </c>
      <c r="N264" s="14">
        <v>3.6212000000000001E-2</v>
      </c>
      <c r="O264" s="14">
        <v>0</v>
      </c>
      <c r="P264" s="14">
        <v>98.143011000000001</v>
      </c>
      <c r="Q264" s="14">
        <v>0.63771481132953689</v>
      </c>
    </row>
    <row r="265" spans="1:17" ht="21">
      <c r="A265" s="7">
        <v>5</v>
      </c>
      <c r="B265" s="7" t="s">
        <v>33</v>
      </c>
      <c r="C265" s="7">
        <v>15</v>
      </c>
      <c r="D265" s="14">
        <v>40.1447</v>
      </c>
      <c r="E265" s="14">
        <v>1.96895</v>
      </c>
      <c r="F265" s="14">
        <v>14.506500000000001</v>
      </c>
      <c r="G265" s="14">
        <v>11.8019</v>
      </c>
      <c r="H265" s="14">
        <v>14.102</v>
      </c>
      <c r="I265" s="14">
        <v>11.3559</v>
      </c>
      <c r="J265" s="14">
        <v>0.121101</v>
      </c>
      <c r="K265" s="14">
        <v>2.68411</v>
      </c>
      <c r="L265" s="14">
        <v>0.321905</v>
      </c>
      <c r="M265" s="14">
        <v>0</v>
      </c>
      <c r="N265" s="14">
        <v>8.515E-3</v>
      </c>
      <c r="O265" s="14">
        <v>1.3049E-2</v>
      </c>
      <c r="P265" s="14">
        <v>97.028630000000007</v>
      </c>
      <c r="Q265" s="14">
        <v>0.6805047843375891</v>
      </c>
    </row>
    <row r="266" spans="1:17" ht="21">
      <c r="A266" s="7">
        <v>5</v>
      </c>
      <c r="B266" s="7" t="s">
        <v>34</v>
      </c>
      <c r="C266" s="7">
        <v>1</v>
      </c>
      <c r="D266" s="14">
        <v>43.216999999999999</v>
      </c>
      <c r="E266" s="14">
        <v>2.23258</v>
      </c>
      <c r="F266" s="14">
        <v>10.796799999999999</v>
      </c>
      <c r="G266" s="14">
        <v>13.0748</v>
      </c>
      <c r="H266" s="14">
        <v>13.906700000000001</v>
      </c>
      <c r="I266" s="14">
        <v>11.450200000000001</v>
      </c>
      <c r="J266" s="14">
        <v>0.211955</v>
      </c>
      <c r="K266" s="14">
        <v>2.2861400000000001</v>
      </c>
      <c r="L266" s="14">
        <v>0.40479100000000001</v>
      </c>
      <c r="M266" s="14">
        <v>1.3047E-2</v>
      </c>
      <c r="N266" s="14">
        <v>3.5235000000000002E-2</v>
      </c>
      <c r="O266" s="14">
        <v>0</v>
      </c>
      <c r="P266" s="14">
        <v>97.62924799999999</v>
      </c>
      <c r="Q266" s="14">
        <v>0.65469027256596835</v>
      </c>
    </row>
    <row r="267" spans="1:17" ht="21">
      <c r="A267" s="7">
        <v>5</v>
      </c>
      <c r="B267" s="7" t="s">
        <v>34</v>
      </c>
      <c r="C267" s="7">
        <v>2</v>
      </c>
      <c r="D267" s="14">
        <v>43.508800000000001</v>
      </c>
      <c r="E267" s="14">
        <v>1.99187</v>
      </c>
      <c r="F267" s="14">
        <v>10.698499999999999</v>
      </c>
      <c r="G267" s="14">
        <v>12.0511</v>
      </c>
      <c r="H267" s="14">
        <v>14.8161</v>
      </c>
      <c r="I267" s="14">
        <v>11.216900000000001</v>
      </c>
      <c r="J267" s="14">
        <v>0.229382</v>
      </c>
      <c r="K267" s="14">
        <v>2.3128700000000002</v>
      </c>
      <c r="L267" s="14">
        <v>0.34018900000000002</v>
      </c>
      <c r="M267" s="14">
        <v>3.6998999999999997E-2</v>
      </c>
      <c r="N267" s="14">
        <v>2.2615E-2</v>
      </c>
      <c r="O267" s="14">
        <v>0</v>
      </c>
      <c r="P267" s="14">
        <v>97.225324999999998</v>
      </c>
      <c r="Q267" s="14">
        <v>0.68666958338138684</v>
      </c>
    </row>
    <row r="268" spans="1:17" ht="21">
      <c r="A268" s="7">
        <v>5</v>
      </c>
      <c r="B268" s="7" t="s">
        <v>34</v>
      </c>
      <c r="C268" s="7">
        <v>3</v>
      </c>
      <c r="D268" s="14">
        <v>47.827199999999998</v>
      </c>
      <c r="E268" s="14">
        <v>1.5063500000000001</v>
      </c>
      <c r="F268" s="14">
        <v>7.0677700000000003</v>
      </c>
      <c r="G268" s="14">
        <v>11.511900000000001</v>
      </c>
      <c r="H268" s="14">
        <v>16.203800000000001</v>
      </c>
      <c r="I268" s="14">
        <v>11.1121</v>
      </c>
      <c r="J268" s="14">
        <v>0.28945500000000002</v>
      </c>
      <c r="K268" s="14">
        <v>1.6659900000000001</v>
      </c>
      <c r="L268" s="14">
        <v>0.38203199999999998</v>
      </c>
      <c r="M268" s="14">
        <v>3.9836999999999997E-2</v>
      </c>
      <c r="N268" s="14">
        <v>4.0985000000000001E-2</v>
      </c>
      <c r="O268" s="14">
        <v>3.6999999999999998E-5</v>
      </c>
      <c r="P268" s="14">
        <v>97.647456000000005</v>
      </c>
      <c r="Q268" s="14">
        <v>0.71502192463233905</v>
      </c>
    </row>
    <row r="269" spans="1:17" ht="21">
      <c r="A269" s="7">
        <v>5</v>
      </c>
      <c r="B269" s="7" t="s">
        <v>34</v>
      </c>
      <c r="C269" s="7">
        <v>4</v>
      </c>
      <c r="D269" s="14">
        <v>48.044199999999996</v>
      </c>
      <c r="E269" s="14">
        <v>1.37338</v>
      </c>
      <c r="F269" s="14">
        <v>6.5011900000000002</v>
      </c>
      <c r="G269" s="14">
        <v>11.6564</v>
      </c>
      <c r="H269" s="14">
        <v>16.369800000000001</v>
      </c>
      <c r="I269" s="14">
        <v>11.0977</v>
      </c>
      <c r="J269" s="14">
        <v>0.33339299999999999</v>
      </c>
      <c r="K269" s="14">
        <v>1.4329700000000001</v>
      </c>
      <c r="L269" s="14">
        <v>0.425099</v>
      </c>
      <c r="M269" s="14">
        <v>4.9121999999999999E-2</v>
      </c>
      <c r="N269" s="14">
        <v>2.4434000000000001E-2</v>
      </c>
      <c r="O269" s="14">
        <v>0</v>
      </c>
      <c r="P269" s="14">
        <v>97.307688000000013</v>
      </c>
      <c r="Q269" s="14">
        <v>0.71455676242347843</v>
      </c>
    </row>
    <row r="270" spans="1:17" ht="21">
      <c r="A270" s="7">
        <v>5</v>
      </c>
      <c r="B270" s="7" t="s">
        <v>34</v>
      </c>
      <c r="C270" s="7">
        <v>5</v>
      </c>
      <c r="D270" s="14">
        <v>47.569200000000002</v>
      </c>
      <c r="E270" s="14">
        <v>1.55498</v>
      </c>
      <c r="F270" s="14">
        <v>6.9710400000000003</v>
      </c>
      <c r="G270" s="14">
        <v>11.8416</v>
      </c>
      <c r="H270" s="14">
        <v>16.001899999999999</v>
      </c>
      <c r="I270" s="14">
        <v>11.119199999999999</v>
      </c>
      <c r="J270" s="14">
        <v>0.29019299999999998</v>
      </c>
      <c r="K270" s="14">
        <v>1.5421499999999999</v>
      </c>
      <c r="L270" s="14">
        <v>0.421792</v>
      </c>
      <c r="M270" s="14">
        <v>4.3062000000000003E-2</v>
      </c>
      <c r="N270" s="14">
        <v>0</v>
      </c>
      <c r="O270" s="14">
        <v>2.0105000000000001E-2</v>
      </c>
      <c r="P270" s="14">
        <v>97.375222000000008</v>
      </c>
      <c r="Q270" s="14">
        <v>0.70664090147428782</v>
      </c>
    </row>
    <row r="271" spans="1:17" ht="21">
      <c r="A271" s="7">
        <v>5</v>
      </c>
      <c r="B271" s="7" t="s">
        <v>34</v>
      </c>
      <c r="C271" s="7">
        <v>6</v>
      </c>
      <c r="D271" s="14">
        <v>44.023699999999998</v>
      </c>
      <c r="E271" s="14">
        <v>1.6936800000000001</v>
      </c>
      <c r="F271" s="14">
        <v>9.9787800000000004</v>
      </c>
      <c r="G271" s="14">
        <v>12.697800000000001</v>
      </c>
      <c r="H271" s="14">
        <v>14.526899999999999</v>
      </c>
      <c r="I271" s="14">
        <v>11.205</v>
      </c>
      <c r="J271" s="14">
        <v>0.34879599999999999</v>
      </c>
      <c r="K271" s="14">
        <v>2.05538</v>
      </c>
      <c r="L271" s="14">
        <v>0.34686499999999998</v>
      </c>
      <c r="M271" s="14">
        <v>1.1615E-2</v>
      </c>
      <c r="N271" s="14">
        <v>1.8501E-2</v>
      </c>
      <c r="O271" s="14">
        <v>2.6317E-2</v>
      </c>
      <c r="P271" s="14">
        <v>96.933334000000002</v>
      </c>
      <c r="Q271" s="14">
        <v>0.67097757588521589</v>
      </c>
    </row>
    <row r="272" spans="1:17" ht="21">
      <c r="A272" s="7">
        <v>5</v>
      </c>
      <c r="B272" s="7" t="s">
        <v>34</v>
      </c>
      <c r="C272" s="7">
        <v>7</v>
      </c>
      <c r="D272" s="14">
        <v>43.318399999999997</v>
      </c>
      <c r="E272" s="14">
        <v>1.90638</v>
      </c>
      <c r="F272" s="14">
        <v>10.5084</v>
      </c>
      <c r="G272" s="14">
        <v>12.981400000000001</v>
      </c>
      <c r="H272" s="14">
        <v>14.2714</v>
      </c>
      <c r="I272" s="14">
        <v>11.1623</v>
      </c>
      <c r="J272" s="14">
        <v>0.25315300000000002</v>
      </c>
      <c r="K272" s="14">
        <v>2.2315200000000002</v>
      </c>
      <c r="L272" s="14">
        <v>0.46362599999999998</v>
      </c>
      <c r="M272" s="14">
        <v>1.882E-3</v>
      </c>
      <c r="N272" s="14">
        <v>4.5199999999999997E-2</v>
      </c>
      <c r="O272" s="14">
        <v>3.0425000000000001E-2</v>
      </c>
      <c r="P272" s="14">
        <v>97.174085999999974</v>
      </c>
      <c r="Q272" s="14">
        <v>0.66212456894955951</v>
      </c>
    </row>
    <row r="273" spans="1:17" ht="21">
      <c r="A273" s="7">
        <v>5</v>
      </c>
      <c r="B273" s="7" t="s">
        <v>34</v>
      </c>
      <c r="C273" s="7">
        <v>8</v>
      </c>
      <c r="D273" s="14">
        <v>47.377499999999998</v>
      </c>
      <c r="E273" s="14">
        <v>1.74848</v>
      </c>
      <c r="F273" s="14">
        <v>7.2541099999999998</v>
      </c>
      <c r="G273" s="14">
        <v>11.4415</v>
      </c>
      <c r="H273" s="14">
        <v>16.015000000000001</v>
      </c>
      <c r="I273" s="14">
        <v>11.242699999999999</v>
      </c>
      <c r="J273" s="14">
        <v>0.314386</v>
      </c>
      <c r="K273" s="14">
        <v>1.59727</v>
      </c>
      <c r="L273" s="14">
        <v>0.29599300000000001</v>
      </c>
      <c r="M273" s="14">
        <v>2.4516E-2</v>
      </c>
      <c r="N273" s="14">
        <v>0</v>
      </c>
      <c r="O273" s="14">
        <v>1.7373E-2</v>
      </c>
      <c r="P273" s="14">
        <v>97.328828000000016</v>
      </c>
      <c r="Q273" s="14">
        <v>0.71388236254894932</v>
      </c>
    </row>
    <row r="274" spans="1:17" ht="21">
      <c r="A274" s="7">
        <v>5</v>
      </c>
      <c r="B274" s="7" t="s">
        <v>34</v>
      </c>
      <c r="C274" s="7">
        <v>9</v>
      </c>
      <c r="D274" s="14">
        <v>46.668300000000002</v>
      </c>
      <c r="E274" s="14">
        <v>1.73804</v>
      </c>
      <c r="F274" s="14">
        <v>7.8362699999999998</v>
      </c>
      <c r="G274" s="14">
        <v>11.8813</v>
      </c>
      <c r="H274" s="14">
        <v>15.527699999999999</v>
      </c>
      <c r="I274" s="14">
        <v>11.160399999999999</v>
      </c>
      <c r="J274" s="14">
        <v>0.354827</v>
      </c>
      <c r="K274" s="14">
        <v>1.7390099999999999</v>
      </c>
      <c r="L274" s="14">
        <v>0.33818300000000001</v>
      </c>
      <c r="M274" s="14">
        <v>3.1598000000000001E-2</v>
      </c>
      <c r="N274" s="14">
        <v>1.2225E-2</v>
      </c>
      <c r="O274" s="14">
        <v>0</v>
      </c>
      <c r="P274" s="14">
        <v>97.287852999999998</v>
      </c>
      <c r="Q274" s="14">
        <v>0.69966355365342303</v>
      </c>
    </row>
    <row r="275" spans="1:17" ht="21">
      <c r="A275" s="7">
        <v>5</v>
      </c>
      <c r="B275" s="7" t="s">
        <v>34</v>
      </c>
      <c r="C275" s="7">
        <v>10</v>
      </c>
      <c r="D275" s="14">
        <v>47.875399999999999</v>
      </c>
      <c r="E275" s="14">
        <v>1.5682199999999999</v>
      </c>
      <c r="F275" s="14">
        <v>7.2794600000000003</v>
      </c>
      <c r="G275" s="14">
        <v>11.4978</v>
      </c>
      <c r="H275" s="14">
        <v>16.1541</v>
      </c>
      <c r="I275" s="14">
        <v>11.201700000000001</v>
      </c>
      <c r="J275" s="14">
        <v>0.32167099999999998</v>
      </c>
      <c r="K275" s="14">
        <v>1.55711</v>
      </c>
      <c r="L275" s="14">
        <v>0.264295</v>
      </c>
      <c r="M275" s="14">
        <v>0</v>
      </c>
      <c r="N275" s="14">
        <v>1.2295E-2</v>
      </c>
      <c r="O275" s="14">
        <v>0</v>
      </c>
      <c r="P275" s="14">
        <v>97.732050999999998</v>
      </c>
      <c r="Q275" s="14">
        <v>0.71464555785690087</v>
      </c>
    </row>
    <row r="276" spans="1:17" ht="21">
      <c r="A276" s="7">
        <v>5</v>
      </c>
      <c r="B276" s="7" t="s">
        <v>34</v>
      </c>
      <c r="C276" s="7">
        <v>11</v>
      </c>
      <c r="D276" s="14">
        <v>42.318199999999997</v>
      </c>
      <c r="E276" s="14">
        <v>2.92089</v>
      </c>
      <c r="F276" s="14">
        <v>12.0145</v>
      </c>
      <c r="G276" s="14">
        <v>11.3466</v>
      </c>
      <c r="H276" s="14">
        <v>14.752700000000001</v>
      </c>
      <c r="I276" s="14">
        <v>11.0661</v>
      </c>
      <c r="J276" s="14">
        <v>0.17430799999999999</v>
      </c>
      <c r="K276" s="14">
        <v>2.7051599999999998</v>
      </c>
      <c r="L276" s="14">
        <v>0.33738099999999999</v>
      </c>
      <c r="M276" s="14">
        <v>3.5786999999999999E-2</v>
      </c>
      <c r="N276" s="14">
        <v>2.1395999999999998E-2</v>
      </c>
      <c r="O276" s="14">
        <v>0</v>
      </c>
      <c r="P276" s="14">
        <v>97.693021999999985</v>
      </c>
      <c r="Q276" s="14">
        <v>0.69857986789381143</v>
      </c>
    </row>
    <row r="277" spans="1:17" ht="21">
      <c r="A277" s="7">
        <v>5</v>
      </c>
      <c r="B277" s="7" t="s">
        <v>34</v>
      </c>
      <c r="C277" s="7">
        <v>12</v>
      </c>
      <c r="D277" s="14">
        <v>42.485799999999998</v>
      </c>
      <c r="E277" s="14">
        <v>2.7160600000000001</v>
      </c>
      <c r="F277" s="14">
        <v>12.0373</v>
      </c>
      <c r="G277" s="14">
        <v>11.778700000000001</v>
      </c>
      <c r="H277" s="14">
        <v>14.6433</v>
      </c>
      <c r="I277" s="14">
        <v>11.067399999999999</v>
      </c>
      <c r="J277" s="14">
        <v>0.16949</v>
      </c>
      <c r="K277" s="14">
        <v>2.5615999999999999</v>
      </c>
      <c r="L277" s="14">
        <v>0.351939</v>
      </c>
      <c r="M277" s="14">
        <v>2.4E-2</v>
      </c>
      <c r="N277" s="14">
        <v>1.9625E-2</v>
      </c>
      <c r="O277" s="14">
        <v>0</v>
      </c>
      <c r="P277" s="14">
        <v>97.855213999999989</v>
      </c>
      <c r="Q277" s="14">
        <v>0.68905960416963763</v>
      </c>
    </row>
    <row r="278" spans="1:17" ht="21">
      <c r="A278" s="7">
        <v>5</v>
      </c>
      <c r="B278" s="7" t="s">
        <v>34</v>
      </c>
      <c r="C278" s="7">
        <v>13</v>
      </c>
      <c r="D278" s="14">
        <v>42.275300000000001</v>
      </c>
      <c r="E278" s="14">
        <v>1.6353800000000001</v>
      </c>
      <c r="F278" s="14">
        <v>13.274800000000001</v>
      </c>
      <c r="G278" s="14">
        <v>10.23</v>
      </c>
      <c r="H278" s="14">
        <v>15.5266</v>
      </c>
      <c r="I278" s="14">
        <v>11.817500000000001</v>
      </c>
      <c r="J278" s="14">
        <v>0.100979</v>
      </c>
      <c r="K278" s="14">
        <v>2.6176400000000002</v>
      </c>
      <c r="L278" s="14">
        <v>0.33995599999999998</v>
      </c>
      <c r="M278" s="14">
        <v>2.7878E-2</v>
      </c>
      <c r="N278" s="14">
        <v>0</v>
      </c>
      <c r="O278" s="14">
        <v>1.8797000000000001E-2</v>
      </c>
      <c r="P278" s="14">
        <v>97.864830000000012</v>
      </c>
      <c r="Q278" s="14">
        <v>0.73012691055878176</v>
      </c>
    </row>
    <row r="279" spans="1:17" ht="21">
      <c r="A279" s="7">
        <v>5</v>
      </c>
      <c r="B279" s="7" t="s">
        <v>34</v>
      </c>
      <c r="C279" s="7">
        <v>14</v>
      </c>
      <c r="D279" s="14">
        <v>42.392200000000003</v>
      </c>
      <c r="E279" s="14">
        <v>1.8403700000000001</v>
      </c>
      <c r="F279" s="14">
        <v>13.0929</v>
      </c>
      <c r="G279" s="14">
        <v>9.7053899999999995</v>
      </c>
      <c r="H279" s="14">
        <v>15.7995</v>
      </c>
      <c r="I279" s="14">
        <v>11.7841</v>
      </c>
      <c r="J279" s="14">
        <v>9.9943000000000004E-2</v>
      </c>
      <c r="K279" s="14">
        <v>2.6428199999999999</v>
      </c>
      <c r="L279" s="14">
        <v>0.32746700000000001</v>
      </c>
      <c r="M279" s="14">
        <v>2.8364E-2</v>
      </c>
      <c r="N279" s="14">
        <v>1.0846E-2</v>
      </c>
      <c r="O279" s="14">
        <v>7.9050000000000006E-3</v>
      </c>
      <c r="P279" s="14">
        <v>97.73180499999998</v>
      </c>
      <c r="Q279" s="14">
        <v>0.7437084355465744</v>
      </c>
    </row>
    <row r="280" spans="1:17" ht="21">
      <c r="A280" s="7">
        <v>5</v>
      </c>
      <c r="B280" s="7" t="s">
        <v>34</v>
      </c>
      <c r="C280" s="7">
        <v>15</v>
      </c>
      <c r="D280" s="14">
        <v>41.487900000000003</v>
      </c>
      <c r="E280" s="14">
        <v>2.0233400000000001</v>
      </c>
      <c r="F280" s="14">
        <v>14.045199999999999</v>
      </c>
      <c r="G280" s="14">
        <v>11.360200000000001</v>
      </c>
      <c r="H280" s="14">
        <v>14.7478</v>
      </c>
      <c r="I280" s="14">
        <v>11.5175</v>
      </c>
      <c r="J280" s="14">
        <v>0.110052</v>
      </c>
      <c r="K280" s="14">
        <v>2.5980099999999999</v>
      </c>
      <c r="L280" s="14">
        <v>0.33429599999999998</v>
      </c>
      <c r="M280" s="14">
        <v>0</v>
      </c>
      <c r="N280" s="14">
        <v>3.0470000000000001E-2</v>
      </c>
      <c r="O280" s="14">
        <v>1.4315E-2</v>
      </c>
      <c r="P280" s="14">
        <v>98.269082999999995</v>
      </c>
      <c r="Q280" s="14">
        <v>0.6982575877949887</v>
      </c>
    </row>
    <row r="281" spans="1:17" ht="21">
      <c r="A281" s="7">
        <v>5</v>
      </c>
      <c r="B281" s="7" t="s">
        <v>34</v>
      </c>
      <c r="C281" s="7">
        <v>16</v>
      </c>
      <c r="D281" s="14">
        <v>40.928100000000001</v>
      </c>
      <c r="E281" s="14">
        <v>1.6494200000000001</v>
      </c>
      <c r="F281" s="14">
        <v>14.148400000000001</v>
      </c>
      <c r="G281" s="14">
        <v>11.259</v>
      </c>
      <c r="H281" s="14">
        <v>14.5922</v>
      </c>
      <c r="I281" s="14">
        <v>11.582100000000001</v>
      </c>
      <c r="J281" s="14">
        <v>0.14682500000000001</v>
      </c>
      <c r="K281" s="14">
        <v>2.7381799999999998</v>
      </c>
      <c r="L281" s="14">
        <v>0.332847</v>
      </c>
      <c r="M281" s="14">
        <v>9.7999999999999997E-5</v>
      </c>
      <c r="N281" s="14">
        <v>2.5957000000000001E-2</v>
      </c>
      <c r="O281" s="14">
        <v>0</v>
      </c>
      <c r="P281" s="14">
        <v>97.403127000000012</v>
      </c>
      <c r="Q281" s="14">
        <v>0.69790802234424354</v>
      </c>
    </row>
    <row r="282" spans="1:17" ht="21">
      <c r="A282" s="7">
        <v>5</v>
      </c>
      <c r="B282" s="7" t="s">
        <v>34</v>
      </c>
      <c r="C282" s="7">
        <v>17</v>
      </c>
      <c r="D282" s="14">
        <v>39.878500000000003</v>
      </c>
      <c r="E282" s="14">
        <v>1.7154</v>
      </c>
      <c r="F282" s="14">
        <v>15.0884</v>
      </c>
      <c r="G282" s="14">
        <v>12.950699999999999</v>
      </c>
      <c r="H282" s="14">
        <v>13.033099999999999</v>
      </c>
      <c r="I282" s="14">
        <v>11.7761</v>
      </c>
      <c r="J282" s="14">
        <v>0.13884299999999999</v>
      </c>
      <c r="K282" s="14">
        <v>2.6535799999999998</v>
      </c>
      <c r="L282" s="14">
        <v>0.33994799999999997</v>
      </c>
      <c r="M282" s="14">
        <v>3.5985999999999997E-2</v>
      </c>
      <c r="N282" s="14">
        <v>1.8450000000000001E-3</v>
      </c>
      <c r="O282" s="14">
        <v>1.0815E-2</v>
      </c>
      <c r="P282" s="14">
        <v>97.623216999999997</v>
      </c>
      <c r="Q282" s="14">
        <v>0.64207436574741794</v>
      </c>
    </row>
    <row r="283" spans="1:17" ht="21">
      <c r="A283" s="7">
        <v>5</v>
      </c>
      <c r="B283" s="7" t="s">
        <v>34</v>
      </c>
      <c r="C283" s="7">
        <v>18</v>
      </c>
      <c r="D283" s="14">
        <v>40.184100000000001</v>
      </c>
      <c r="E283" s="14">
        <v>2.1042900000000002</v>
      </c>
      <c r="F283" s="14">
        <v>14.5944</v>
      </c>
      <c r="G283" s="14">
        <v>12.800800000000001</v>
      </c>
      <c r="H283" s="14">
        <v>13.3123</v>
      </c>
      <c r="I283" s="14">
        <v>11.5627</v>
      </c>
      <c r="J283" s="14">
        <v>0.14779200000000001</v>
      </c>
      <c r="K283" s="14">
        <v>2.5976499999999998</v>
      </c>
      <c r="L283" s="14">
        <v>0.325764</v>
      </c>
      <c r="M283" s="14">
        <v>5.8810000000000001E-2</v>
      </c>
      <c r="N283" s="14">
        <v>7.5170000000000002E-3</v>
      </c>
      <c r="O283" s="14">
        <v>1.684E-3</v>
      </c>
      <c r="P283" s="14">
        <v>97.697807000000012</v>
      </c>
      <c r="Q283" s="14">
        <v>0.64958538182249648</v>
      </c>
    </row>
    <row r="284" spans="1:17" ht="21">
      <c r="A284" s="7">
        <v>5</v>
      </c>
      <c r="B284" s="7" t="s">
        <v>34</v>
      </c>
      <c r="C284" s="7">
        <v>19</v>
      </c>
      <c r="D284" s="14">
        <v>42.202399999999997</v>
      </c>
      <c r="E284" s="14">
        <v>1.6566000000000001</v>
      </c>
      <c r="F284" s="14">
        <v>13.224500000000001</v>
      </c>
      <c r="G284" s="14">
        <v>12.275600000000001</v>
      </c>
      <c r="H284" s="14">
        <v>14.002700000000001</v>
      </c>
      <c r="I284" s="14">
        <v>11.7174</v>
      </c>
      <c r="J284" s="14">
        <v>0.182199</v>
      </c>
      <c r="K284" s="14">
        <v>2.4471099999999999</v>
      </c>
      <c r="L284" s="14">
        <v>0.36815399999999998</v>
      </c>
      <c r="M284" s="14">
        <v>1.2225E-2</v>
      </c>
      <c r="N284" s="14">
        <v>2.3463999999999999E-2</v>
      </c>
      <c r="O284" s="14">
        <v>0</v>
      </c>
      <c r="P284" s="14">
        <v>98.112352000000001</v>
      </c>
      <c r="Q284" s="14">
        <v>0.67032891696552566</v>
      </c>
    </row>
    <row r="285" spans="1:17" ht="21">
      <c r="A285" s="7">
        <v>5</v>
      </c>
      <c r="B285" s="7" t="s">
        <v>34</v>
      </c>
      <c r="C285" s="7">
        <v>20</v>
      </c>
      <c r="D285" s="14">
        <v>43.230400000000003</v>
      </c>
      <c r="E285" s="14">
        <v>1.4906600000000001</v>
      </c>
      <c r="F285" s="14">
        <v>11.782999999999999</v>
      </c>
      <c r="G285" s="14">
        <v>13.116400000000001</v>
      </c>
      <c r="H285" s="14">
        <v>13.974500000000001</v>
      </c>
      <c r="I285" s="14">
        <v>11.3812</v>
      </c>
      <c r="J285" s="14">
        <v>0.188832</v>
      </c>
      <c r="K285" s="14">
        <v>2.3033199999999998</v>
      </c>
      <c r="L285" s="14">
        <v>0.38306000000000001</v>
      </c>
      <c r="M285" s="14">
        <v>3.0411000000000001E-2</v>
      </c>
      <c r="N285" s="14">
        <v>3.4241000000000001E-2</v>
      </c>
      <c r="O285" s="14">
        <v>0</v>
      </c>
      <c r="P285" s="14">
        <v>97.916024000000021</v>
      </c>
      <c r="Q285" s="14">
        <v>0.65507152291062665</v>
      </c>
    </row>
    <row r="286" spans="1:17" ht="21">
      <c r="A286" s="7">
        <v>5</v>
      </c>
      <c r="B286" s="7" t="s">
        <v>35</v>
      </c>
      <c r="C286" s="7">
        <v>1</v>
      </c>
      <c r="D286" s="14">
        <v>42.564799999999998</v>
      </c>
      <c r="E286" s="14">
        <v>1.9691700000000001</v>
      </c>
      <c r="F286" s="14">
        <v>11.5449</v>
      </c>
      <c r="G286" s="14">
        <v>12.072900000000001</v>
      </c>
      <c r="H286" s="14">
        <v>14.2433</v>
      </c>
      <c r="I286" s="14">
        <v>11.458299999999999</v>
      </c>
      <c r="J286" s="14">
        <v>0.21453</v>
      </c>
      <c r="K286" s="14">
        <v>2.2463299999999999</v>
      </c>
      <c r="L286" s="14">
        <v>0.51188199999999995</v>
      </c>
      <c r="M286" s="14">
        <v>0.101231</v>
      </c>
      <c r="N286" s="14">
        <v>1.307E-2</v>
      </c>
      <c r="O286" s="14">
        <v>0</v>
      </c>
      <c r="P286" s="14">
        <v>96.940412999999992</v>
      </c>
      <c r="Q286" s="14">
        <v>0.67773011617483392</v>
      </c>
    </row>
    <row r="287" spans="1:17" ht="21">
      <c r="A287" s="7">
        <v>5</v>
      </c>
      <c r="B287" s="7" t="s">
        <v>35</v>
      </c>
      <c r="C287" s="7">
        <v>2</v>
      </c>
      <c r="D287" s="14">
        <v>45.670200000000001</v>
      </c>
      <c r="E287" s="14">
        <v>1.9098299999999999</v>
      </c>
      <c r="F287" s="14">
        <v>8.4279899999999994</v>
      </c>
      <c r="G287" s="14">
        <v>10.748799999999999</v>
      </c>
      <c r="H287" s="14">
        <v>16.013999999999999</v>
      </c>
      <c r="I287" s="14">
        <v>11.3287</v>
      </c>
      <c r="J287" s="14">
        <v>0.20155600000000001</v>
      </c>
      <c r="K287" s="14">
        <v>1.8498699999999999</v>
      </c>
      <c r="L287" s="14">
        <v>0.36933199999999999</v>
      </c>
      <c r="M287" s="14">
        <v>0.14315800000000001</v>
      </c>
      <c r="N287" s="14">
        <v>1.9529999999999999E-2</v>
      </c>
      <c r="O287" s="14">
        <v>2.9922000000000001E-2</v>
      </c>
      <c r="P287" s="14">
        <v>96.712888000000007</v>
      </c>
      <c r="Q287" s="14">
        <v>0.72645406178718674</v>
      </c>
    </row>
    <row r="288" spans="1:17" ht="21">
      <c r="A288" s="7">
        <v>5</v>
      </c>
      <c r="B288" s="7" t="s">
        <v>35</v>
      </c>
      <c r="C288" s="7">
        <v>3</v>
      </c>
      <c r="D288" s="14">
        <v>45.675199999999997</v>
      </c>
      <c r="E288" s="14">
        <v>2.2036099999999998</v>
      </c>
      <c r="F288" s="14">
        <v>8.40367</v>
      </c>
      <c r="G288" s="14">
        <v>11.3469</v>
      </c>
      <c r="H288" s="14">
        <v>15.612</v>
      </c>
      <c r="I288" s="14">
        <v>11.388</v>
      </c>
      <c r="J288" s="14">
        <v>0.20959800000000001</v>
      </c>
      <c r="K288" s="14">
        <v>1.8570199999999999</v>
      </c>
      <c r="L288" s="14">
        <v>0.40944399999999997</v>
      </c>
      <c r="M288" s="14">
        <v>1.4782999999999999E-2</v>
      </c>
      <c r="N288" s="14">
        <v>4.3427E-2</v>
      </c>
      <c r="O288" s="14">
        <v>2.7448E-2</v>
      </c>
      <c r="P288" s="14">
        <v>97.191099999999992</v>
      </c>
      <c r="Q288" s="14">
        <v>0.71035971540457665</v>
      </c>
    </row>
    <row r="289" spans="1:17" ht="21">
      <c r="A289" s="7">
        <v>5</v>
      </c>
      <c r="B289" s="7" t="s">
        <v>35</v>
      </c>
      <c r="C289" s="7">
        <v>4</v>
      </c>
      <c r="D289" s="14">
        <v>44.493699999999997</v>
      </c>
      <c r="E289" s="14">
        <v>2.25284</v>
      </c>
      <c r="F289" s="14">
        <v>9.5356100000000001</v>
      </c>
      <c r="G289" s="14">
        <v>12.0403</v>
      </c>
      <c r="H289" s="14">
        <v>14.847200000000001</v>
      </c>
      <c r="I289" s="14">
        <v>11.290800000000001</v>
      </c>
      <c r="J289" s="14">
        <v>0.24826300000000001</v>
      </c>
      <c r="K289" s="14">
        <v>2.08066</v>
      </c>
      <c r="L289" s="14">
        <v>0.43271100000000001</v>
      </c>
      <c r="M289" s="14">
        <v>6.9015999999999994E-2</v>
      </c>
      <c r="N289" s="14">
        <v>1.6212000000000001E-2</v>
      </c>
      <c r="O289" s="14">
        <v>0</v>
      </c>
      <c r="P289" s="14">
        <v>97.307311999999996</v>
      </c>
      <c r="Q289" s="14">
        <v>0.6873132781048249</v>
      </c>
    </row>
    <row r="290" spans="1:17" ht="21">
      <c r="A290" s="7">
        <v>5</v>
      </c>
      <c r="B290" s="7" t="s">
        <v>35</v>
      </c>
      <c r="C290" s="7">
        <v>5</v>
      </c>
      <c r="D290" s="14">
        <v>45.476100000000002</v>
      </c>
      <c r="E290" s="14">
        <v>2.1960299999999999</v>
      </c>
      <c r="F290" s="14">
        <v>9.2750000000000004</v>
      </c>
      <c r="G290" s="14">
        <v>11.895799999999999</v>
      </c>
      <c r="H290" s="14">
        <v>15.188000000000001</v>
      </c>
      <c r="I290" s="14">
        <v>11.273199999999999</v>
      </c>
      <c r="J290" s="14">
        <v>0.27948699999999999</v>
      </c>
      <c r="K290" s="14">
        <v>2.0423100000000001</v>
      </c>
      <c r="L290" s="14">
        <v>0.41705100000000001</v>
      </c>
      <c r="M290" s="14">
        <v>5.9893000000000002E-2</v>
      </c>
      <c r="N290" s="14">
        <v>2.2157E-2</v>
      </c>
      <c r="O290" s="14">
        <v>3.2534E-2</v>
      </c>
      <c r="P290" s="14">
        <v>98.157562000000013</v>
      </c>
      <c r="Q290" s="14">
        <v>0.69473637368594654</v>
      </c>
    </row>
    <row r="291" spans="1:17" ht="21">
      <c r="A291" s="7">
        <v>5</v>
      </c>
      <c r="B291" s="7" t="s">
        <v>35</v>
      </c>
      <c r="C291" s="7">
        <v>6</v>
      </c>
      <c r="D291" s="14">
        <v>47.247700000000002</v>
      </c>
      <c r="E291" s="14">
        <v>1.9114800000000001</v>
      </c>
      <c r="F291" s="14">
        <v>7.7108499999999998</v>
      </c>
      <c r="G291" s="14">
        <v>11.504899999999999</v>
      </c>
      <c r="H291" s="14">
        <v>15.933199999999999</v>
      </c>
      <c r="I291" s="14">
        <v>11.227</v>
      </c>
      <c r="J291" s="14">
        <v>0.30688500000000002</v>
      </c>
      <c r="K291" s="14">
        <v>1.68821</v>
      </c>
      <c r="L291" s="14">
        <v>0.34010200000000002</v>
      </c>
      <c r="M291" s="14">
        <v>5.4893999999999998E-2</v>
      </c>
      <c r="N291" s="14">
        <v>1.0004000000000001E-2</v>
      </c>
      <c r="O291" s="14">
        <v>0</v>
      </c>
      <c r="P291" s="14">
        <v>97.935224999999988</v>
      </c>
      <c r="Q291" s="14">
        <v>0.71170277795653913</v>
      </c>
    </row>
    <row r="292" spans="1:17" ht="21">
      <c r="A292" s="7">
        <v>5</v>
      </c>
      <c r="B292" s="7" t="s">
        <v>35</v>
      </c>
      <c r="C292" s="7">
        <v>7</v>
      </c>
      <c r="D292" s="14">
        <v>43.281700000000001</v>
      </c>
      <c r="E292" s="14">
        <v>2.3127800000000001</v>
      </c>
      <c r="F292" s="14">
        <v>11.145799999999999</v>
      </c>
      <c r="G292" s="14">
        <v>12.8035</v>
      </c>
      <c r="H292" s="14">
        <v>13.8584</v>
      </c>
      <c r="I292" s="14">
        <v>11.093999999999999</v>
      </c>
      <c r="J292" s="14">
        <v>0.317469</v>
      </c>
      <c r="K292" s="14">
        <v>2.3323399999999999</v>
      </c>
      <c r="L292" s="14">
        <v>0.463148</v>
      </c>
      <c r="M292" s="14">
        <v>3.0249000000000002E-2</v>
      </c>
      <c r="N292" s="14">
        <v>4.3087E-2</v>
      </c>
      <c r="O292" s="14">
        <v>2.5079999999999998E-3</v>
      </c>
      <c r="P292" s="14">
        <v>97.684981000000008</v>
      </c>
      <c r="Q292" s="14">
        <v>0.658633248092094</v>
      </c>
    </row>
    <row r="293" spans="1:17" ht="21">
      <c r="A293" s="7">
        <v>5</v>
      </c>
      <c r="B293" s="7" t="s">
        <v>35</v>
      </c>
      <c r="C293" s="7">
        <v>8</v>
      </c>
      <c r="D293" s="14">
        <v>46.247300000000003</v>
      </c>
      <c r="E293" s="14">
        <v>1.65306</v>
      </c>
      <c r="F293" s="14">
        <v>9.0216899999999995</v>
      </c>
      <c r="G293" s="14">
        <v>12.339</v>
      </c>
      <c r="H293" s="14">
        <v>15.1677</v>
      </c>
      <c r="I293" s="14">
        <v>11.1404</v>
      </c>
      <c r="J293" s="14">
        <v>0.32611600000000002</v>
      </c>
      <c r="K293" s="14">
        <v>1.9253100000000001</v>
      </c>
      <c r="L293" s="14">
        <v>0.39904299999999998</v>
      </c>
      <c r="M293" s="14">
        <v>1.9837E-2</v>
      </c>
      <c r="N293" s="14">
        <v>3.8553999999999998E-2</v>
      </c>
      <c r="O293" s="14">
        <v>0</v>
      </c>
      <c r="P293" s="14">
        <v>98.278009999999995</v>
      </c>
      <c r="Q293" s="14">
        <v>0.6866361697107457</v>
      </c>
    </row>
    <row r="294" spans="1:17" ht="21">
      <c r="A294" s="7">
        <v>5</v>
      </c>
      <c r="B294" s="7" t="s">
        <v>35</v>
      </c>
      <c r="C294" s="7">
        <v>9</v>
      </c>
      <c r="D294" s="14">
        <v>45.7149</v>
      </c>
      <c r="E294" s="14">
        <v>1.4476500000000001</v>
      </c>
      <c r="F294" s="14">
        <v>9.9758200000000006</v>
      </c>
      <c r="G294" s="14">
        <v>13.091200000000001</v>
      </c>
      <c r="H294" s="14">
        <v>14.8643</v>
      </c>
      <c r="I294" s="14">
        <v>10.815899999999999</v>
      </c>
      <c r="J294" s="14">
        <v>0.35033700000000001</v>
      </c>
      <c r="K294" s="14">
        <v>2.12704</v>
      </c>
      <c r="L294" s="14">
        <v>0.33616499999999999</v>
      </c>
      <c r="M294" s="14">
        <v>3.6367999999999998E-2</v>
      </c>
      <c r="N294" s="14">
        <v>3.0158999999999998E-2</v>
      </c>
      <c r="O294" s="14">
        <v>2.9343999999999999E-2</v>
      </c>
      <c r="P294" s="14">
        <v>98.819182999999981</v>
      </c>
      <c r="Q294" s="14">
        <v>0.66930836729791909</v>
      </c>
    </row>
    <row r="295" spans="1:17" ht="21">
      <c r="A295" s="7" t="s">
        <v>0</v>
      </c>
      <c r="B295" s="7" t="s">
        <v>30</v>
      </c>
      <c r="C295" s="7">
        <v>1</v>
      </c>
      <c r="D295" s="14">
        <v>45.037399999999998</v>
      </c>
      <c r="E295" s="14">
        <v>1.4204000000000001</v>
      </c>
      <c r="F295" s="14">
        <v>9.6559100000000004</v>
      </c>
      <c r="G295" s="14">
        <v>12.0784</v>
      </c>
      <c r="H295" s="14">
        <v>15.195</v>
      </c>
      <c r="I295" s="14">
        <v>10.972</v>
      </c>
      <c r="J295" s="14">
        <v>0.291381</v>
      </c>
      <c r="K295" s="14">
        <v>2.2232599999999998</v>
      </c>
      <c r="L295" s="14">
        <v>0.33001599999999998</v>
      </c>
      <c r="M295" s="14">
        <v>6.1913999999999997E-2</v>
      </c>
      <c r="N295" s="14">
        <v>3.6378000000000001E-2</v>
      </c>
      <c r="O295" s="14">
        <v>1.4454E-2</v>
      </c>
      <c r="P295" s="14">
        <v>97.316513</v>
      </c>
      <c r="Q295" s="14">
        <v>0.69159446264640356</v>
      </c>
    </row>
    <row r="296" spans="1:17" ht="21">
      <c r="A296" s="7" t="s">
        <v>0</v>
      </c>
      <c r="B296" s="7" t="s">
        <v>30</v>
      </c>
      <c r="C296" s="7">
        <v>2</v>
      </c>
      <c r="D296" s="14">
        <v>43.164499999999997</v>
      </c>
      <c r="E296" s="14">
        <v>2.2142499999999998</v>
      </c>
      <c r="F296" s="14">
        <v>10.849399999999999</v>
      </c>
      <c r="G296" s="14">
        <v>13.2639</v>
      </c>
      <c r="H296" s="14">
        <v>13.5808</v>
      </c>
      <c r="I296" s="14">
        <v>11.0863</v>
      </c>
      <c r="J296" s="14">
        <v>0.218857</v>
      </c>
      <c r="K296" s="14">
        <v>2.2811300000000001</v>
      </c>
      <c r="L296" s="14">
        <v>0.55080899999999999</v>
      </c>
      <c r="M296" s="14">
        <v>0.11845600000000001</v>
      </c>
      <c r="N296" s="14">
        <v>2.0757000000000001E-2</v>
      </c>
      <c r="O296" s="14">
        <v>0</v>
      </c>
      <c r="P296" s="14">
        <v>97.349158999999986</v>
      </c>
      <c r="Q296" s="14">
        <v>0.64603312151160586</v>
      </c>
    </row>
    <row r="297" spans="1:17" ht="21">
      <c r="A297" s="7" t="s">
        <v>0</v>
      </c>
      <c r="B297" s="7" t="s">
        <v>30</v>
      </c>
      <c r="C297" s="7">
        <v>3</v>
      </c>
      <c r="D297" s="14">
        <v>45.615499999999997</v>
      </c>
      <c r="E297" s="14">
        <v>1.6378900000000001</v>
      </c>
      <c r="F297" s="14">
        <v>9.1211599999999997</v>
      </c>
      <c r="G297" s="14">
        <v>12.3361</v>
      </c>
      <c r="H297" s="14">
        <v>15.075799999999999</v>
      </c>
      <c r="I297" s="14">
        <v>11.0297</v>
      </c>
      <c r="J297" s="14">
        <v>0.26463999999999999</v>
      </c>
      <c r="K297" s="14">
        <v>2.0723199999999999</v>
      </c>
      <c r="L297" s="14">
        <v>0.36764000000000002</v>
      </c>
      <c r="M297" s="14">
        <v>5.5878999999999998E-2</v>
      </c>
      <c r="N297" s="14">
        <v>1.047E-2</v>
      </c>
      <c r="O297" s="14">
        <v>6.7809999999999997E-3</v>
      </c>
      <c r="P297" s="14">
        <v>97.593879999999999</v>
      </c>
      <c r="Q297" s="14">
        <v>0.68537773067629459</v>
      </c>
    </row>
    <row r="298" spans="1:17" ht="21">
      <c r="A298" s="7" t="s">
        <v>0</v>
      </c>
      <c r="B298" s="7" t="s">
        <v>30</v>
      </c>
      <c r="C298" s="7">
        <v>4</v>
      </c>
      <c r="D298" s="14">
        <v>43.665100000000002</v>
      </c>
      <c r="E298" s="14">
        <v>2.0362800000000001</v>
      </c>
      <c r="F298" s="14">
        <v>10.4892</v>
      </c>
      <c r="G298" s="14">
        <v>13.1967</v>
      </c>
      <c r="H298" s="14">
        <v>13.928100000000001</v>
      </c>
      <c r="I298" s="14">
        <v>11.089499999999999</v>
      </c>
      <c r="J298" s="14">
        <v>0.24538399999999999</v>
      </c>
      <c r="K298" s="14">
        <v>2.2074699999999998</v>
      </c>
      <c r="L298" s="14">
        <v>0.53326200000000001</v>
      </c>
      <c r="M298" s="14">
        <v>0.111079</v>
      </c>
      <c r="N298" s="14">
        <v>2.9610000000000001E-2</v>
      </c>
      <c r="O298" s="14">
        <v>6.6319999999999999E-3</v>
      </c>
      <c r="P298" s="14">
        <v>97.538317000000006</v>
      </c>
      <c r="Q298" s="14">
        <v>0.65293784170210423</v>
      </c>
    </row>
    <row r="299" spans="1:17" ht="21">
      <c r="A299" s="7" t="s">
        <v>0</v>
      </c>
      <c r="B299" s="7" t="s">
        <v>30</v>
      </c>
      <c r="C299" s="7">
        <v>5</v>
      </c>
      <c r="D299" s="14">
        <v>48.466700000000003</v>
      </c>
      <c r="E299" s="14">
        <v>1.2412300000000001</v>
      </c>
      <c r="F299" s="14">
        <v>6.8729800000000001</v>
      </c>
      <c r="G299" s="14">
        <v>11.322100000000001</v>
      </c>
      <c r="H299" s="14">
        <v>16.345700000000001</v>
      </c>
      <c r="I299" s="14">
        <v>10.861700000000001</v>
      </c>
      <c r="J299" s="14">
        <v>0.29131099999999999</v>
      </c>
      <c r="K299" s="14">
        <v>1.67767</v>
      </c>
      <c r="L299" s="14">
        <v>0.30264799999999997</v>
      </c>
      <c r="M299" s="14">
        <v>9.3489000000000003E-2</v>
      </c>
      <c r="N299" s="14">
        <v>1.839E-2</v>
      </c>
      <c r="O299" s="14">
        <v>0</v>
      </c>
      <c r="P299" s="14">
        <v>97.493918000000008</v>
      </c>
      <c r="Q299" s="14">
        <v>0.7201578551554163</v>
      </c>
    </row>
    <row r="300" spans="1:17" ht="21">
      <c r="A300" s="7" t="s">
        <v>0</v>
      </c>
      <c r="B300" s="7" t="s">
        <v>30</v>
      </c>
      <c r="C300" s="7">
        <v>6</v>
      </c>
      <c r="D300" s="14">
        <v>45.305999999999997</v>
      </c>
      <c r="E300" s="14">
        <v>1.6792800000000001</v>
      </c>
      <c r="F300" s="14">
        <v>9.1938800000000001</v>
      </c>
      <c r="G300" s="14">
        <v>12.5632</v>
      </c>
      <c r="H300" s="14">
        <v>14.773400000000001</v>
      </c>
      <c r="I300" s="14">
        <v>10.9838</v>
      </c>
      <c r="J300" s="14">
        <v>0.23047599999999999</v>
      </c>
      <c r="K300" s="14">
        <v>2.0475099999999999</v>
      </c>
      <c r="L300" s="14">
        <v>0.41219499999999998</v>
      </c>
      <c r="M300" s="14">
        <v>4.6051000000000002E-2</v>
      </c>
      <c r="N300" s="14">
        <v>2.0419E-2</v>
      </c>
      <c r="O300" s="14">
        <v>0</v>
      </c>
      <c r="P300" s="14">
        <v>97.256211000000008</v>
      </c>
      <c r="Q300" s="14">
        <v>0.67701615271894555</v>
      </c>
    </row>
    <row r="301" spans="1:17" ht="21">
      <c r="A301" s="7" t="s">
        <v>0</v>
      </c>
      <c r="B301" s="7" t="s">
        <v>30</v>
      </c>
      <c r="C301" s="7">
        <v>7</v>
      </c>
      <c r="D301" s="14">
        <v>43.424900000000001</v>
      </c>
      <c r="E301" s="14">
        <v>1.86476</v>
      </c>
      <c r="F301" s="14">
        <v>10.8643</v>
      </c>
      <c r="G301" s="14">
        <v>13.4122</v>
      </c>
      <c r="H301" s="14">
        <v>13.741099999999999</v>
      </c>
      <c r="I301" s="14">
        <v>11.059699999999999</v>
      </c>
      <c r="J301" s="14">
        <v>0.276034</v>
      </c>
      <c r="K301" s="14">
        <v>2.2775400000000001</v>
      </c>
      <c r="L301" s="14">
        <v>0.44272600000000001</v>
      </c>
      <c r="M301" s="14">
        <v>3.5466999999999999E-2</v>
      </c>
      <c r="N301" s="14">
        <v>3.1678999999999999E-2</v>
      </c>
      <c r="O301" s="14">
        <v>7.7600000000000004E-3</v>
      </c>
      <c r="P301" s="14">
        <v>97.438165999999995</v>
      </c>
      <c r="Q301" s="14">
        <v>0.64617388760647598</v>
      </c>
    </row>
    <row r="302" spans="1:17" ht="21">
      <c r="A302" s="7" t="s">
        <v>0</v>
      </c>
      <c r="B302" s="7" t="s">
        <v>30</v>
      </c>
      <c r="C302" s="7">
        <v>8</v>
      </c>
      <c r="D302" s="14">
        <v>45.778700000000001</v>
      </c>
      <c r="E302" s="14">
        <v>1.6418699999999999</v>
      </c>
      <c r="F302" s="14">
        <v>9.1091700000000007</v>
      </c>
      <c r="G302" s="14">
        <v>12.146699999999999</v>
      </c>
      <c r="H302" s="14">
        <v>14.8255</v>
      </c>
      <c r="I302" s="14">
        <v>11.071</v>
      </c>
      <c r="J302" s="14">
        <v>0.31159500000000001</v>
      </c>
      <c r="K302" s="14">
        <v>2.0447299999999999</v>
      </c>
      <c r="L302" s="14">
        <v>0.39478799999999997</v>
      </c>
      <c r="M302" s="14">
        <v>5.4039999999999998E-2</v>
      </c>
      <c r="N302" s="14">
        <v>1.5098E-2</v>
      </c>
      <c r="O302" s="14">
        <v>8.0300000000000007E-3</v>
      </c>
      <c r="P302" s="14">
        <v>97.401220999999993</v>
      </c>
      <c r="Q302" s="14">
        <v>0.68510386512009713</v>
      </c>
    </row>
    <row r="303" spans="1:17" ht="21">
      <c r="A303" s="7" t="s">
        <v>0</v>
      </c>
      <c r="B303" s="7" t="s">
        <v>30</v>
      </c>
      <c r="C303" s="7">
        <v>9</v>
      </c>
      <c r="D303" s="14">
        <v>43.7545</v>
      </c>
      <c r="E303" s="14">
        <v>2.1535199999999999</v>
      </c>
      <c r="F303" s="14">
        <v>10.561400000000001</v>
      </c>
      <c r="G303" s="14">
        <v>10.9937</v>
      </c>
      <c r="H303" s="14">
        <v>15.454700000000001</v>
      </c>
      <c r="I303" s="14">
        <v>10.9214</v>
      </c>
      <c r="J303" s="14">
        <v>0.23682300000000001</v>
      </c>
      <c r="K303" s="14">
        <v>2.5500400000000001</v>
      </c>
      <c r="L303" s="14">
        <v>0.28805500000000001</v>
      </c>
      <c r="M303" s="14">
        <v>9.8289999999999992E-3</v>
      </c>
      <c r="N303" s="14">
        <v>4.929E-2</v>
      </c>
      <c r="O303" s="14">
        <v>2.2130000000000001E-3</v>
      </c>
      <c r="P303" s="14">
        <v>96.975470000000001</v>
      </c>
      <c r="Q303" s="14">
        <v>0.71476231390806677</v>
      </c>
    </row>
    <row r="304" spans="1:17" ht="21">
      <c r="A304" s="7" t="s">
        <v>0</v>
      </c>
      <c r="B304" s="7" t="s">
        <v>30</v>
      </c>
      <c r="C304" s="7">
        <v>10</v>
      </c>
      <c r="D304" s="14">
        <v>45.544199999999996</v>
      </c>
      <c r="E304" s="14">
        <v>2.2959499999999999</v>
      </c>
      <c r="F304" s="14">
        <v>8.4035200000000003</v>
      </c>
      <c r="G304" s="14">
        <v>11.379899999999999</v>
      </c>
      <c r="H304" s="14">
        <v>15.5335</v>
      </c>
      <c r="I304" s="14">
        <v>11.097200000000001</v>
      </c>
      <c r="J304" s="14">
        <v>0.25660699999999997</v>
      </c>
      <c r="K304" s="14">
        <v>2.0973999999999999</v>
      </c>
      <c r="L304" s="14">
        <v>0.39466600000000002</v>
      </c>
      <c r="M304" s="14">
        <v>9.1160000000000008E-3</v>
      </c>
      <c r="N304" s="14">
        <v>2.9204000000000001E-2</v>
      </c>
      <c r="O304" s="14">
        <v>0</v>
      </c>
      <c r="P304" s="14">
        <v>97.041263000000001</v>
      </c>
      <c r="Q304" s="14">
        <v>0.70872232778018862</v>
      </c>
    </row>
    <row r="305" spans="1:17" ht="21">
      <c r="A305" s="7" t="s">
        <v>0</v>
      </c>
      <c r="B305" s="7" t="s">
        <v>30</v>
      </c>
      <c r="C305" s="7">
        <v>11</v>
      </c>
      <c r="D305" s="14">
        <v>43.406500000000001</v>
      </c>
      <c r="E305" s="14">
        <v>1.9752400000000001</v>
      </c>
      <c r="F305" s="14">
        <v>11.0177</v>
      </c>
      <c r="G305" s="14">
        <v>11.470499999999999</v>
      </c>
      <c r="H305" s="14">
        <v>15.141500000000001</v>
      </c>
      <c r="I305" s="14">
        <v>11.0029</v>
      </c>
      <c r="J305" s="14">
        <v>0.23910000000000001</v>
      </c>
      <c r="K305" s="14">
        <v>2.5309599999999999</v>
      </c>
      <c r="L305" s="14">
        <v>0.31387900000000002</v>
      </c>
      <c r="M305" s="14">
        <v>4.5425E-2</v>
      </c>
      <c r="N305" s="14">
        <v>8.2076999999999997E-2</v>
      </c>
      <c r="O305" s="14">
        <v>0</v>
      </c>
      <c r="P305" s="14">
        <v>97.225780999999984</v>
      </c>
      <c r="Q305" s="14">
        <v>0.70176090416407977</v>
      </c>
    </row>
    <row r="306" spans="1:17" ht="21">
      <c r="A306" s="7" t="s">
        <v>0</v>
      </c>
      <c r="B306" s="7" t="s">
        <v>30</v>
      </c>
      <c r="C306" s="7">
        <v>12</v>
      </c>
      <c r="D306" s="14">
        <v>44.522100000000002</v>
      </c>
      <c r="E306" s="14">
        <v>1.9630399999999999</v>
      </c>
      <c r="F306" s="14">
        <v>9.7946299999999997</v>
      </c>
      <c r="G306" s="14">
        <v>12.4438</v>
      </c>
      <c r="H306" s="14">
        <v>14.326499999999999</v>
      </c>
      <c r="I306" s="14">
        <v>11.418799999999999</v>
      </c>
      <c r="J306" s="14">
        <v>0.231651</v>
      </c>
      <c r="K306" s="14">
        <v>2.1440600000000001</v>
      </c>
      <c r="L306" s="14">
        <v>0.40120800000000001</v>
      </c>
      <c r="M306" s="14">
        <v>4.2058999999999999E-2</v>
      </c>
      <c r="N306" s="14">
        <v>1.6993000000000001E-2</v>
      </c>
      <c r="O306" s="14">
        <v>6.868E-3</v>
      </c>
      <c r="P306" s="14">
        <v>97.311708999999993</v>
      </c>
      <c r="Q306" s="14">
        <v>0.67237023317377309</v>
      </c>
    </row>
    <row r="307" spans="1:17" ht="21">
      <c r="A307" s="7" t="s">
        <v>0</v>
      </c>
      <c r="B307" s="7" t="s">
        <v>31</v>
      </c>
      <c r="C307" s="7">
        <v>1</v>
      </c>
      <c r="D307" s="14">
        <v>46.219700000000003</v>
      </c>
      <c r="E307" s="14">
        <v>2.0598800000000002</v>
      </c>
      <c r="F307" s="14">
        <v>8.0326900000000006</v>
      </c>
      <c r="G307" s="14">
        <v>11.7774</v>
      </c>
      <c r="H307" s="14">
        <v>15.375999999999999</v>
      </c>
      <c r="I307" s="14">
        <v>11.0556</v>
      </c>
      <c r="J307" s="14">
        <v>0.27661400000000003</v>
      </c>
      <c r="K307" s="14">
        <v>1.8728899999999999</v>
      </c>
      <c r="L307" s="14">
        <v>0.45963100000000001</v>
      </c>
      <c r="M307" s="14">
        <v>5.6155999999999998E-2</v>
      </c>
      <c r="N307" s="14">
        <v>1.0527999999999999E-2</v>
      </c>
      <c r="O307" s="14">
        <v>8.2360000000000003E-3</v>
      </c>
      <c r="P307" s="14">
        <v>97.205325000000002</v>
      </c>
      <c r="Q307" s="14">
        <v>0.69944615014809131</v>
      </c>
    </row>
    <row r="308" spans="1:17" ht="21">
      <c r="A308" s="7" t="s">
        <v>0</v>
      </c>
      <c r="B308" s="7" t="s">
        <v>31</v>
      </c>
      <c r="C308" s="7">
        <v>2</v>
      </c>
      <c r="D308" s="14">
        <v>46.0411</v>
      </c>
      <c r="E308" s="14">
        <v>2.0397699999999999</v>
      </c>
      <c r="F308" s="14">
        <v>8.2820599999999995</v>
      </c>
      <c r="G308" s="14">
        <v>12.0589</v>
      </c>
      <c r="H308" s="14">
        <v>15.2156</v>
      </c>
      <c r="I308" s="14">
        <v>11.1158</v>
      </c>
      <c r="J308" s="14">
        <v>0.295435</v>
      </c>
      <c r="K308" s="14">
        <v>1.81626</v>
      </c>
      <c r="L308" s="14">
        <v>0.46538200000000002</v>
      </c>
      <c r="M308" s="14">
        <v>1.6028000000000001E-2</v>
      </c>
      <c r="N308" s="14">
        <v>8.2590000000000007E-3</v>
      </c>
      <c r="O308" s="14">
        <v>2.179E-2</v>
      </c>
      <c r="P308" s="14">
        <v>97.376384000000002</v>
      </c>
      <c r="Q308" s="14">
        <v>0.69222769457310807</v>
      </c>
    </row>
    <row r="309" spans="1:17" ht="21">
      <c r="A309" s="7" t="s">
        <v>0</v>
      </c>
      <c r="B309" s="7" t="s">
        <v>31</v>
      </c>
      <c r="C309" s="7">
        <v>4</v>
      </c>
      <c r="D309" s="14">
        <v>44.627899999999997</v>
      </c>
      <c r="E309" s="14">
        <v>2.4160200000000001</v>
      </c>
      <c r="F309" s="14">
        <v>9.3732199999999999</v>
      </c>
      <c r="G309" s="14">
        <v>12.174899999999999</v>
      </c>
      <c r="H309" s="14">
        <v>14.7521</v>
      </c>
      <c r="I309" s="14">
        <v>11.2094</v>
      </c>
      <c r="J309" s="14">
        <v>0.229103</v>
      </c>
      <c r="K309" s="14">
        <v>2.08833</v>
      </c>
      <c r="L309" s="14">
        <v>0.46659899999999999</v>
      </c>
      <c r="M309" s="14">
        <v>8.2156000000000007E-2</v>
      </c>
      <c r="N309" s="14">
        <v>8.9420000000000003E-3</v>
      </c>
      <c r="O309" s="14">
        <v>0</v>
      </c>
      <c r="P309" s="14">
        <v>97.428669999999997</v>
      </c>
      <c r="Q309" s="14">
        <v>0.68353072491476907</v>
      </c>
    </row>
    <row r="310" spans="1:17" ht="21">
      <c r="A310" s="7" t="s">
        <v>0</v>
      </c>
      <c r="B310" s="7" t="s">
        <v>31</v>
      </c>
      <c r="C310" s="7">
        <v>5</v>
      </c>
      <c r="D310" s="14">
        <v>44.454099999999997</v>
      </c>
      <c r="E310" s="14">
        <v>2.4761199999999999</v>
      </c>
      <c r="F310" s="14">
        <v>9.5366</v>
      </c>
      <c r="G310" s="14">
        <v>12.119</v>
      </c>
      <c r="H310" s="14">
        <v>14.358499999999999</v>
      </c>
      <c r="I310" s="14">
        <v>11.157</v>
      </c>
      <c r="J310" s="14">
        <v>0.29179300000000002</v>
      </c>
      <c r="K310" s="14">
        <v>2.2206700000000001</v>
      </c>
      <c r="L310" s="14">
        <v>0.46559800000000001</v>
      </c>
      <c r="M310" s="14">
        <v>1.7521999999999999E-2</v>
      </c>
      <c r="N310" s="14">
        <v>1.3919000000000001E-2</v>
      </c>
      <c r="O310" s="14">
        <v>3.4973999999999998E-2</v>
      </c>
      <c r="P310" s="14">
        <v>97.14579599999999</v>
      </c>
      <c r="Q310" s="14">
        <v>0.67865641840680724</v>
      </c>
    </row>
    <row r="311" spans="1:17" ht="21">
      <c r="A311" s="7" t="s">
        <v>0</v>
      </c>
      <c r="B311" s="7" t="s">
        <v>31</v>
      </c>
      <c r="C311" s="7">
        <v>7</v>
      </c>
      <c r="D311" s="14">
        <v>45.095599999999997</v>
      </c>
      <c r="E311" s="14">
        <v>1.84466</v>
      </c>
      <c r="F311" s="14">
        <v>8.6951699999999992</v>
      </c>
      <c r="G311" s="14">
        <v>12.2338</v>
      </c>
      <c r="H311" s="14">
        <v>15.101800000000001</v>
      </c>
      <c r="I311" s="14">
        <v>11.183400000000001</v>
      </c>
      <c r="J311" s="14">
        <v>0.26743400000000001</v>
      </c>
      <c r="K311" s="14">
        <v>1.9357</v>
      </c>
      <c r="L311" s="14">
        <v>0.362674</v>
      </c>
      <c r="M311" s="14">
        <v>8.3230000000000005E-3</v>
      </c>
      <c r="N311" s="14">
        <v>1.1235E-2</v>
      </c>
      <c r="O311" s="14">
        <v>1.9314000000000001E-2</v>
      </c>
      <c r="P311" s="14">
        <v>96.759110000000007</v>
      </c>
      <c r="Q311" s="14">
        <v>0.68754091047036991</v>
      </c>
    </row>
    <row r="312" spans="1:17" ht="21">
      <c r="A312" s="7" t="s">
        <v>0</v>
      </c>
      <c r="B312" s="7" t="s">
        <v>31</v>
      </c>
      <c r="C312" s="7">
        <v>8</v>
      </c>
      <c r="D312" s="14">
        <v>48.243000000000002</v>
      </c>
      <c r="E312" s="14">
        <v>1.6010599999999999</v>
      </c>
      <c r="F312" s="14">
        <v>6.6942899999999996</v>
      </c>
      <c r="G312" s="14">
        <v>11.2516</v>
      </c>
      <c r="H312" s="14">
        <v>16.148900000000001</v>
      </c>
      <c r="I312" s="14">
        <v>11.310700000000001</v>
      </c>
      <c r="J312" s="14">
        <v>0.285161</v>
      </c>
      <c r="K312" s="14">
        <v>1.59999</v>
      </c>
      <c r="L312" s="14">
        <v>0.437664</v>
      </c>
      <c r="M312" s="14">
        <v>9.4940000000000007E-3</v>
      </c>
      <c r="N312" s="14">
        <v>5.1209999999999997E-3</v>
      </c>
      <c r="O312" s="14">
        <v>0</v>
      </c>
      <c r="P312" s="14">
        <v>97.586980000000011</v>
      </c>
      <c r="Q312" s="14">
        <v>0.71897400984845861</v>
      </c>
    </row>
    <row r="313" spans="1:17" ht="21">
      <c r="A313" s="7" t="s">
        <v>0</v>
      </c>
      <c r="B313" s="7" t="s">
        <v>31</v>
      </c>
      <c r="C313" s="7">
        <v>9</v>
      </c>
      <c r="D313" s="14">
        <v>48.196199999999997</v>
      </c>
      <c r="E313" s="14">
        <v>1.6333899999999999</v>
      </c>
      <c r="F313" s="14">
        <v>6.7178599999999999</v>
      </c>
      <c r="G313" s="14">
        <v>10.8835</v>
      </c>
      <c r="H313" s="14">
        <v>16.443000000000001</v>
      </c>
      <c r="I313" s="14">
        <v>11.305</v>
      </c>
      <c r="J313" s="14">
        <v>0.209011</v>
      </c>
      <c r="K313" s="14">
        <v>1.4266399999999999</v>
      </c>
      <c r="L313" s="14">
        <v>0.43864300000000001</v>
      </c>
      <c r="M313" s="14">
        <v>2.8878000000000001E-2</v>
      </c>
      <c r="N313" s="14">
        <v>8.4670000000000006E-3</v>
      </c>
      <c r="O313" s="14">
        <v>1.5074000000000001E-2</v>
      </c>
      <c r="P313" s="14">
        <v>97.30566300000001</v>
      </c>
      <c r="Q313" s="14">
        <v>0.72922387900472707</v>
      </c>
    </row>
    <row r="314" spans="1:17" ht="21">
      <c r="A314" s="7" t="s">
        <v>0</v>
      </c>
      <c r="B314" s="7" t="s">
        <v>31</v>
      </c>
      <c r="C314" s="7">
        <v>10</v>
      </c>
      <c r="D314" s="14">
        <v>44.7331</v>
      </c>
      <c r="E314" s="14">
        <v>1.7043900000000001</v>
      </c>
      <c r="F314" s="14">
        <v>9.7188999999999997</v>
      </c>
      <c r="G314" s="14">
        <v>12.197800000000001</v>
      </c>
      <c r="H314" s="14">
        <v>14.742100000000001</v>
      </c>
      <c r="I314" s="14">
        <v>11.347300000000001</v>
      </c>
      <c r="J314" s="14">
        <v>0.220528</v>
      </c>
      <c r="K314" s="14">
        <v>2.2022200000000001</v>
      </c>
      <c r="L314" s="14">
        <v>0.37634299999999998</v>
      </c>
      <c r="M314" s="14">
        <v>1.7947000000000001E-2</v>
      </c>
      <c r="N314" s="14">
        <v>1.7481E-2</v>
      </c>
      <c r="O314" s="14">
        <v>0</v>
      </c>
      <c r="P314" s="14">
        <v>97.278109000000029</v>
      </c>
      <c r="Q314" s="14">
        <v>0.68297728980722583</v>
      </c>
    </row>
    <row r="315" spans="1:17" ht="21">
      <c r="A315" s="7" t="s">
        <v>0</v>
      </c>
      <c r="B315" s="7" t="s">
        <v>31</v>
      </c>
      <c r="C315" s="7">
        <v>11</v>
      </c>
      <c r="D315" s="14">
        <v>44.451599999999999</v>
      </c>
      <c r="E315" s="14">
        <v>2.11259</v>
      </c>
      <c r="F315" s="14">
        <v>9.9017099999999996</v>
      </c>
      <c r="G315" s="14">
        <v>12.9496</v>
      </c>
      <c r="H315" s="14">
        <v>14.3459</v>
      </c>
      <c r="I315" s="14">
        <v>11.1381</v>
      </c>
      <c r="J315" s="14">
        <v>0.27533600000000003</v>
      </c>
      <c r="K315" s="14">
        <v>2.3256000000000001</v>
      </c>
      <c r="L315" s="14">
        <v>0.37103900000000001</v>
      </c>
      <c r="M315" s="14">
        <v>0</v>
      </c>
      <c r="N315" s="14">
        <v>3.2627999999999997E-2</v>
      </c>
      <c r="O315" s="14">
        <v>0</v>
      </c>
      <c r="P315" s="14">
        <v>97.904102999999992</v>
      </c>
      <c r="Q315" s="14">
        <v>0.66383594424596071</v>
      </c>
    </row>
    <row r="316" spans="1:17" ht="21">
      <c r="A316" s="7" t="s">
        <v>0</v>
      </c>
      <c r="B316" s="7" t="s">
        <v>32</v>
      </c>
      <c r="C316" s="7">
        <v>1</v>
      </c>
      <c r="D316" s="14">
        <v>45.584400000000002</v>
      </c>
      <c r="E316" s="14">
        <v>2.4909599999999998</v>
      </c>
      <c r="F316" s="14">
        <v>8.8048699999999993</v>
      </c>
      <c r="G316" s="14">
        <v>12.095499999999999</v>
      </c>
      <c r="H316" s="14">
        <v>14.6579</v>
      </c>
      <c r="I316" s="14">
        <v>11.254899999999999</v>
      </c>
      <c r="J316" s="14">
        <v>0.280503</v>
      </c>
      <c r="K316" s="14">
        <v>1.9401200000000001</v>
      </c>
      <c r="L316" s="14">
        <v>0.57119500000000001</v>
      </c>
      <c r="M316" s="14">
        <v>3.0964999999999999E-2</v>
      </c>
      <c r="N316" s="14">
        <v>3.0346000000000001E-2</v>
      </c>
      <c r="O316" s="14">
        <v>0</v>
      </c>
      <c r="P316" s="14">
        <v>97.741658999999999</v>
      </c>
      <c r="Q316" s="14">
        <v>0.68356035228291268</v>
      </c>
    </row>
    <row r="317" spans="1:17" ht="21">
      <c r="A317" s="7" t="s">
        <v>0</v>
      </c>
      <c r="B317" s="7" t="s">
        <v>32</v>
      </c>
      <c r="C317" s="7">
        <v>2</v>
      </c>
      <c r="D317" s="14">
        <v>43.693300000000001</v>
      </c>
      <c r="E317" s="14">
        <v>3.23916</v>
      </c>
      <c r="F317" s="14">
        <v>9.8138799999999993</v>
      </c>
      <c r="G317" s="14">
        <v>12.5677</v>
      </c>
      <c r="H317" s="14">
        <v>13.6754</v>
      </c>
      <c r="I317" s="14">
        <v>11.416600000000001</v>
      </c>
      <c r="J317" s="14">
        <v>0.24985299999999999</v>
      </c>
      <c r="K317" s="14">
        <v>2.1219199999999998</v>
      </c>
      <c r="L317" s="14">
        <v>0.66042100000000004</v>
      </c>
      <c r="M317" s="14">
        <v>1.6655E-2</v>
      </c>
      <c r="N317" s="14">
        <v>6.8349999999999999E-3</v>
      </c>
      <c r="O317" s="14">
        <v>0</v>
      </c>
      <c r="P317" s="14">
        <v>97.46172399999999</v>
      </c>
      <c r="Q317" s="14">
        <v>0.65982288296014069</v>
      </c>
    </row>
    <row r="318" spans="1:17" ht="21">
      <c r="A318" s="7" t="s">
        <v>0</v>
      </c>
      <c r="B318" s="7" t="s">
        <v>32</v>
      </c>
      <c r="C318" s="7">
        <v>6</v>
      </c>
      <c r="D318" s="14">
        <v>45.600299999999997</v>
      </c>
      <c r="E318" s="14">
        <v>1.88632</v>
      </c>
      <c r="F318" s="14">
        <v>8.9916400000000003</v>
      </c>
      <c r="G318" s="14">
        <v>12.2911</v>
      </c>
      <c r="H318" s="14">
        <v>14.9749</v>
      </c>
      <c r="I318" s="14">
        <v>11.0344</v>
      </c>
      <c r="J318" s="14">
        <v>0.29824699999999998</v>
      </c>
      <c r="K318" s="14">
        <v>2.2132900000000002</v>
      </c>
      <c r="L318" s="14">
        <v>0.30791200000000002</v>
      </c>
      <c r="M318" s="14">
        <v>0</v>
      </c>
      <c r="N318" s="14">
        <v>2.0625999999999999E-2</v>
      </c>
      <c r="O318" s="14">
        <v>1.1502E-2</v>
      </c>
      <c r="P318" s="14">
        <v>97.630236999999994</v>
      </c>
      <c r="Q318" s="14">
        <v>0.68471733127318435</v>
      </c>
    </row>
    <row r="319" spans="1:17" ht="21">
      <c r="A319" s="7" t="s">
        <v>0</v>
      </c>
      <c r="B319" s="7" t="s">
        <v>32</v>
      </c>
      <c r="C319" s="7">
        <v>7</v>
      </c>
      <c r="D319" s="14">
        <v>43.095399999999998</v>
      </c>
      <c r="E319" s="14">
        <v>2.3198799999999999</v>
      </c>
      <c r="F319" s="14">
        <v>11.2796</v>
      </c>
      <c r="G319" s="14">
        <v>11.5596</v>
      </c>
      <c r="H319" s="14">
        <v>14.815</v>
      </c>
      <c r="I319" s="14">
        <v>10.9514</v>
      </c>
      <c r="J319" s="14">
        <v>0.19761899999999999</v>
      </c>
      <c r="K319" s="14">
        <v>2.5695100000000002</v>
      </c>
      <c r="L319" s="14">
        <v>0.32376199999999999</v>
      </c>
      <c r="M319" s="14">
        <v>5.2989999999999999E-3</v>
      </c>
      <c r="N319" s="14">
        <v>4.5503000000000002E-2</v>
      </c>
      <c r="O319" s="14">
        <v>9.5299999999999996E-4</v>
      </c>
      <c r="P319" s="14">
        <v>97.16352599999999</v>
      </c>
      <c r="Q319" s="14">
        <v>0.69554245040029816</v>
      </c>
    </row>
    <row r="320" spans="1:17" ht="21">
      <c r="A320" s="7" t="s">
        <v>0</v>
      </c>
      <c r="B320" s="7" t="s">
        <v>32</v>
      </c>
      <c r="C320" s="7">
        <v>8</v>
      </c>
      <c r="D320" s="14">
        <v>45.260599999999997</v>
      </c>
      <c r="E320" s="14">
        <v>2.6911399999999999</v>
      </c>
      <c r="F320" s="14">
        <v>8.6763100000000009</v>
      </c>
      <c r="G320" s="14">
        <v>11.007099999999999</v>
      </c>
      <c r="H320" s="14">
        <v>15.460699999999999</v>
      </c>
      <c r="I320" s="14">
        <v>11.020300000000001</v>
      </c>
      <c r="J320" s="14">
        <v>0.20549000000000001</v>
      </c>
      <c r="K320" s="14">
        <v>2.16113</v>
      </c>
      <c r="L320" s="14">
        <v>0.41620600000000002</v>
      </c>
      <c r="M320" s="14">
        <v>1.8893E-2</v>
      </c>
      <c r="N320" s="14">
        <v>9.9260000000000008E-3</v>
      </c>
      <c r="O320" s="14">
        <v>1.8880999999999998E-2</v>
      </c>
      <c r="P320" s="14">
        <v>96.946675999999997</v>
      </c>
      <c r="Q320" s="14">
        <v>0.71459306946753731</v>
      </c>
    </row>
    <row r="321" spans="1:17" ht="21">
      <c r="A321" s="7" t="s">
        <v>0</v>
      </c>
      <c r="B321" s="7" t="s">
        <v>33</v>
      </c>
      <c r="C321" s="7">
        <v>6</v>
      </c>
      <c r="D321" s="14">
        <v>45.207999999999998</v>
      </c>
      <c r="E321" s="14">
        <v>2.2234099999999999</v>
      </c>
      <c r="F321" s="14">
        <v>9.3429800000000007</v>
      </c>
      <c r="G321" s="14">
        <v>12.284700000000001</v>
      </c>
      <c r="H321" s="14">
        <v>14.5466</v>
      </c>
      <c r="I321" s="14">
        <v>11.1494</v>
      </c>
      <c r="J321" s="14">
        <v>0.32575199999999999</v>
      </c>
      <c r="K321" s="14">
        <v>2.23692</v>
      </c>
      <c r="L321" s="14">
        <v>0.33726099999999998</v>
      </c>
      <c r="M321" s="14">
        <v>0.135107</v>
      </c>
      <c r="N321" s="14">
        <v>9.018E-3</v>
      </c>
      <c r="O321" s="14">
        <v>0</v>
      </c>
      <c r="P321" s="14">
        <v>97.799147999999988</v>
      </c>
      <c r="Q321" s="14">
        <v>0.67853320526587402</v>
      </c>
    </row>
    <row r="322" spans="1:17" ht="21">
      <c r="A322" s="7" t="s">
        <v>0</v>
      </c>
      <c r="B322" s="7" t="s">
        <v>34</v>
      </c>
      <c r="C322" s="7">
        <v>1</v>
      </c>
      <c r="D322" s="14">
        <v>46.892899999999997</v>
      </c>
      <c r="E322" s="14">
        <v>2.17388</v>
      </c>
      <c r="F322" s="14">
        <v>8.2878900000000009</v>
      </c>
      <c r="G322" s="14">
        <v>11.873200000000001</v>
      </c>
      <c r="H322" s="14">
        <v>15.1089</v>
      </c>
      <c r="I322" s="14">
        <v>11.209300000000001</v>
      </c>
      <c r="J322" s="14">
        <v>0.225409</v>
      </c>
      <c r="K322" s="14">
        <v>1.96662</v>
      </c>
      <c r="L322" s="14">
        <v>0.37351299999999998</v>
      </c>
      <c r="M322" s="14">
        <v>3.1583E-2</v>
      </c>
      <c r="N322" s="14">
        <v>1.7255E-2</v>
      </c>
      <c r="O322" s="14">
        <v>2.6121999999999999E-2</v>
      </c>
      <c r="P322" s="14">
        <v>98.186571999999998</v>
      </c>
      <c r="Q322" s="14">
        <v>0.69403181411667381</v>
      </c>
    </row>
    <row r="323" spans="1:17" ht="21">
      <c r="A323" s="7" t="s">
        <v>0</v>
      </c>
      <c r="B323" s="7" t="s">
        <v>34</v>
      </c>
      <c r="C323" s="7">
        <v>2</v>
      </c>
      <c r="D323" s="14">
        <v>46.787999999999997</v>
      </c>
      <c r="E323" s="14">
        <v>2.0597300000000001</v>
      </c>
      <c r="F323" s="14">
        <v>8.4160699999999995</v>
      </c>
      <c r="G323" s="14">
        <v>11.373799999999999</v>
      </c>
      <c r="H323" s="14">
        <v>15.2982</v>
      </c>
      <c r="I323" s="14">
        <v>11.3339</v>
      </c>
      <c r="J323" s="14">
        <v>0.25099399999999999</v>
      </c>
      <c r="K323" s="14">
        <v>1.9466699999999999</v>
      </c>
      <c r="L323" s="14">
        <v>0.33900799999999998</v>
      </c>
      <c r="M323" s="14">
        <v>2.4504999999999999E-2</v>
      </c>
      <c r="N323" s="14">
        <v>1.0495000000000001E-2</v>
      </c>
      <c r="O323" s="14">
        <v>5.9940000000000002E-3</v>
      </c>
      <c r="P323" s="14">
        <v>97.847366000000022</v>
      </c>
      <c r="Q323" s="14">
        <v>0.70567271005441035</v>
      </c>
    </row>
    <row r="324" spans="1:17" ht="21">
      <c r="A324" s="7" t="s">
        <v>0</v>
      </c>
      <c r="B324" s="7" t="s">
        <v>34</v>
      </c>
      <c r="C324" s="7">
        <v>3</v>
      </c>
      <c r="D324" s="14">
        <v>45.608800000000002</v>
      </c>
      <c r="E324" s="14">
        <v>1.91581</v>
      </c>
      <c r="F324" s="14">
        <v>9.4000900000000005</v>
      </c>
      <c r="G324" s="14">
        <v>12.636900000000001</v>
      </c>
      <c r="H324" s="14">
        <v>14.7902</v>
      </c>
      <c r="I324" s="14">
        <v>11.1556</v>
      </c>
      <c r="J324" s="14">
        <v>0.30660599999999999</v>
      </c>
      <c r="K324" s="14">
        <v>2.2446000000000002</v>
      </c>
      <c r="L324" s="14">
        <v>0.34711799999999998</v>
      </c>
      <c r="M324" s="14">
        <v>6.1123999999999998E-2</v>
      </c>
      <c r="N324" s="14">
        <v>9.5879999999999993E-3</v>
      </c>
      <c r="O324" s="14">
        <v>0</v>
      </c>
      <c r="P324" s="14">
        <v>98.476435999999978</v>
      </c>
      <c r="Q324" s="14">
        <v>0.67598479761107</v>
      </c>
    </row>
    <row r="325" spans="1:17" ht="21">
      <c r="A325" s="7" t="s">
        <v>0</v>
      </c>
      <c r="B325" s="7" t="s">
        <v>34</v>
      </c>
      <c r="C325" s="7">
        <v>4</v>
      </c>
      <c r="D325" s="14">
        <v>43.950600000000001</v>
      </c>
      <c r="E325" s="14">
        <v>2.0769700000000002</v>
      </c>
      <c r="F325" s="14">
        <v>10.7065</v>
      </c>
      <c r="G325" s="14">
        <v>11.2357</v>
      </c>
      <c r="H325" s="14">
        <v>15.3232</v>
      </c>
      <c r="I325" s="14">
        <v>11.0288</v>
      </c>
      <c r="J325" s="14">
        <v>0.22309200000000001</v>
      </c>
      <c r="K325" s="14">
        <v>2.52983</v>
      </c>
      <c r="L325" s="14">
        <v>0.31367800000000001</v>
      </c>
      <c r="M325" s="14">
        <v>1.7141E-2</v>
      </c>
      <c r="N325" s="14">
        <v>6.3323000000000004E-2</v>
      </c>
      <c r="O325" s="14">
        <v>0</v>
      </c>
      <c r="P325" s="14">
        <v>97.468833999999987</v>
      </c>
      <c r="Q325" s="14">
        <v>0.70854093521632178</v>
      </c>
    </row>
    <row r="326" spans="1:17" ht="21">
      <c r="A326" s="7" t="s">
        <v>0</v>
      </c>
      <c r="B326" s="7" t="s">
        <v>35</v>
      </c>
      <c r="C326" s="7">
        <v>1</v>
      </c>
      <c r="D326" s="14">
        <v>47.579000000000001</v>
      </c>
      <c r="E326" s="14">
        <v>1.8232999999999999</v>
      </c>
      <c r="F326" s="14">
        <v>7.4525399999999999</v>
      </c>
      <c r="G326" s="14">
        <v>11.051600000000001</v>
      </c>
      <c r="H326" s="14">
        <v>16.102</v>
      </c>
      <c r="I326" s="14">
        <v>11.132199999999999</v>
      </c>
      <c r="J326" s="14">
        <v>0.30158000000000001</v>
      </c>
      <c r="K326" s="14">
        <v>1.8693500000000001</v>
      </c>
      <c r="L326" s="14">
        <v>0.28847699999999998</v>
      </c>
      <c r="M326" s="14">
        <v>5.1660999999999999E-2</v>
      </c>
      <c r="N326" s="14">
        <v>5.8760000000000001E-3</v>
      </c>
      <c r="O326" s="14">
        <v>0</v>
      </c>
      <c r="P326" s="14">
        <v>97.657584000000014</v>
      </c>
      <c r="Q326" s="14">
        <v>0.72200014178790728</v>
      </c>
    </row>
    <row r="327" spans="1:17" ht="21">
      <c r="A327" s="7" t="s">
        <v>0</v>
      </c>
      <c r="B327" s="7" t="s">
        <v>35</v>
      </c>
      <c r="C327" s="7">
        <v>2</v>
      </c>
      <c r="D327" s="14">
        <v>43.629800000000003</v>
      </c>
      <c r="E327" s="14">
        <v>2.5143499999999999</v>
      </c>
      <c r="F327" s="14">
        <v>10.6516</v>
      </c>
      <c r="G327" s="14">
        <v>12.303100000000001</v>
      </c>
      <c r="H327" s="14">
        <v>14.2432</v>
      </c>
      <c r="I327" s="14">
        <v>11.0853</v>
      </c>
      <c r="J327" s="14">
        <v>0.23327500000000001</v>
      </c>
      <c r="K327" s="14">
        <v>2.5119199999999999</v>
      </c>
      <c r="L327" s="14">
        <v>0.368255</v>
      </c>
      <c r="M327" s="14">
        <v>2.7104E-2</v>
      </c>
      <c r="N327" s="14">
        <v>4.0030999999999997E-2</v>
      </c>
      <c r="O327" s="14">
        <v>0</v>
      </c>
      <c r="P327" s="14">
        <v>97.607934999999998</v>
      </c>
      <c r="Q327" s="14">
        <v>0.6735894364721724</v>
      </c>
    </row>
    <row r="328" spans="1:17" ht="21">
      <c r="A328" s="7" t="s">
        <v>0</v>
      </c>
      <c r="B328" s="7" t="s">
        <v>35</v>
      </c>
      <c r="C328" s="7">
        <v>3</v>
      </c>
      <c r="D328" s="14">
        <v>43.518000000000001</v>
      </c>
      <c r="E328" s="14">
        <v>1.9430400000000001</v>
      </c>
      <c r="F328" s="14">
        <v>11.0619</v>
      </c>
      <c r="G328" s="14">
        <v>11.6142</v>
      </c>
      <c r="H328" s="14">
        <v>15.089600000000001</v>
      </c>
      <c r="I328" s="14">
        <v>10.898999999999999</v>
      </c>
      <c r="J328" s="14">
        <v>0.20813799999999999</v>
      </c>
      <c r="K328" s="14">
        <v>2.62093</v>
      </c>
      <c r="L328" s="14">
        <v>0.30322199999999999</v>
      </c>
      <c r="M328" s="14">
        <v>4.3443000000000002E-2</v>
      </c>
      <c r="N328" s="14">
        <v>5.1415000000000002E-2</v>
      </c>
      <c r="O328" s="14">
        <v>0</v>
      </c>
      <c r="P328" s="14">
        <v>97.352888000000007</v>
      </c>
      <c r="Q328" s="14">
        <v>0.69842598499201769</v>
      </c>
    </row>
    <row r="329" spans="1:17" ht="21">
      <c r="A329" s="7" t="s">
        <v>0</v>
      </c>
      <c r="B329" s="7" t="s">
        <v>35</v>
      </c>
      <c r="C329" s="7">
        <v>4</v>
      </c>
      <c r="D329" s="14">
        <v>43.5349</v>
      </c>
      <c r="E329" s="14">
        <v>2.03329</v>
      </c>
      <c r="F329" s="14">
        <v>11.010899999999999</v>
      </c>
      <c r="G329" s="14">
        <v>11.5909</v>
      </c>
      <c r="H329" s="14">
        <v>15.1587</v>
      </c>
      <c r="I329" s="14">
        <v>10.879</v>
      </c>
      <c r="J329" s="14">
        <v>0.24785499999999999</v>
      </c>
      <c r="K329" s="14">
        <v>2.4672800000000001</v>
      </c>
      <c r="L329" s="14">
        <v>0.310336</v>
      </c>
      <c r="M329" s="14">
        <v>0</v>
      </c>
      <c r="N329" s="14">
        <v>5.3969000000000003E-2</v>
      </c>
      <c r="O329" s="14">
        <v>4.9839999999999997E-3</v>
      </c>
      <c r="P329" s="14">
        <v>97.292113999999998</v>
      </c>
      <c r="Q329" s="14">
        <v>0.69980947744824895</v>
      </c>
    </row>
    <row r="330" spans="1:17" ht="21">
      <c r="A330" s="7" t="s">
        <v>0</v>
      </c>
      <c r="B330" s="7" t="s">
        <v>35</v>
      </c>
      <c r="C330" s="7">
        <v>5</v>
      </c>
      <c r="D330" s="14">
        <v>43.119100000000003</v>
      </c>
      <c r="E330" s="14">
        <v>2.4217499999999998</v>
      </c>
      <c r="F330" s="14">
        <v>11.1395</v>
      </c>
      <c r="G330" s="14">
        <v>12.280900000000001</v>
      </c>
      <c r="H330" s="14">
        <v>13.961600000000001</v>
      </c>
      <c r="I330" s="14">
        <v>11.152900000000001</v>
      </c>
      <c r="J330" s="14">
        <v>0.26113199999999998</v>
      </c>
      <c r="K330" s="14">
        <v>2.49491</v>
      </c>
      <c r="L330" s="14">
        <v>0.440135</v>
      </c>
      <c r="M330" s="14">
        <v>2.1373E-2</v>
      </c>
      <c r="N330" s="14">
        <v>5.2176E-2</v>
      </c>
      <c r="O330" s="14">
        <v>7.332E-3</v>
      </c>
      <c r="P330" s="14">
        <v>97.352808000000024</v>
      </c>
      <c r="Q330" s="14">
        <v>0.66958351198708699</v>
      </c>
    </row>
    <row r="331" spans="1:17" ht="21">
      <c r="A331" s="7" t="s">
        <v>0</v>
      </c>
      <c r="B331" s="7" t="s">
        <v>35</v>
      </c>
      <c r="C331" s="7">
        <v>6</v>
      </c>
      <c r="D331" s="14">
        <v>47.421199999999999</v>
      </c>
      <c r="E331" s="14">
        <v>1.9083399999999999</v>
      </c>
      <c r="F331" s="14">
        <v>7.7863100000000003</v>
      </c>
      <c r="G331" s="14">
        <v>11.1214</v>
      </c>
      <c r="H331" s="14">
        <v>16.0776</v>
      </c>
      <c r="I331" s="14">
        <v>11.045199999999999</v>
      </c>
      <c r="J331" s="14">
        <v>0.27051799999999998</v>
      </c>
      <c r="K331" s="14">
        <v>1.9060600000000001</v>
      </c>
      <c r="L331" s="14">
        <v>0.33311299999999999</v>
      </c>
      <c r="M331" s="14">
        <v>2.0920000000000001E-3</v>
      </c>
      <c r="N331" s="14">
        <v>0</v>
      </c>
      <c r="O331" s="14">
        <v>2.9128999999999999E-2</v>
      </c>
      <c r="P331" s="14">
        <v>97.900961999999979</v>
      </c>
      <c r="Q331" s="14">
        <v>0.72042934114475887</v>
      </c>
    </row>
    <row r="332" spans="1:17" ht="21">
      <c r="A332" s="7" t="s">
        <v>0</v>
      </c>
      <c r="B332" s="7" t="s">
        <v>36</v>
      </c>
      <c r="C332" s="7">
        <v>7</v>
      </c>
      <c r="D332" s="14">
        <v>44.506300000000003</v>
      </c>
      <c r="E332" s="14">
        <v>2.1110500000000001</v>
      </c>
      <c r="F332" s="14">
        <v>8.7862600000000004</v>
      </c>
      <c r="G332" s="14">
        <v>11.4938</v>
      </c>
      <c r="H332" s="14">
        <v>15.3531</v>
      </c>
      <c r="I332" s="14">
        <v>11.1546</v>
      </c>
      <c r="J332" s="14">
        <v>0.27675899999999998</v>
      </c>
      <c r="K332" s="14">
        <v>2.1352799999999998</v>
      </c>
      <c r="L332" s="14">
        <v>0.403534</v>
      </c>
      <c r="M332" s="14">
        <v>7.3407E-2</v>
      </c>
      <c r="N332" s="14">
        <v>9.5259999999999997E-3</v>
      </c>
      <c r="O332" s="14">
        <v>0</v>
      </c>
      <c r="P332" s="14">
        <v>96.303616000000005</v>
      </c>
      <c r="Q332" s="14">
        <v>0.70423483730526237</v>
      </c>
    </row>
    <row r="333" spans="1:17" ht="21">
      <c r="A333" s="7" t="s">
        <v>3</v>
      </c>
      <c r="B333" s="7" t="s">
        <v>30</v>
      </c>
      <c r="C333" s="7">
        <v>1</v>
      </c>
      <c r="D333" s="14">
        <v>47.035899999999998</v>
      </c>
      <c r="E333" s="14">
        <v>1.7354700000000001</v>
      </c>
      <c r="F333" s="14">
        <v>7.9349699999999999</v>
      </c>
      <c r="G333" s="14">
        <v>11.4819</v>
      </c>
      <c r="H333" s="14">
        <v>15.807700000000001</v>
      </c>
      <c r="I333" s="14">
        <v>11.269500000000001</v>
      </c>
      <c r="J333" s="14">
        <v>0.277366</v>
      </c>
      <c r="K333" s="14">
        <v>1.7955000000000001</v>
      </c>
      <c r="L333" s="14">
        <v>0.30120200000000003</v>
      </c>
      <c r="M333" s="14">
        <v>3.5869999999999999E-2</v>
      </c>
      <c r="N333" s="14">
        <v>3.1539999999999999E-2</v>
      </c>
      <c r="O333" s="14">
        <v>3.3023999999999998E-2</v>
      </c>
      <c r="P333" s="14">
        <v>97.739942000000013</v>
      </c>
      <c r="Q333" s="14">
        <v>0.71048932206396487</v>
      </c>
    </row>
    <row r="334" spans="1:17" ht="21">
      <c r="A334" s="7" t="s">
        <v>3</v>
      </c>
      <c r="B334" s="7" t="s">
        <v>30</v>
      </c>
      <c r="C334" s="7">
        <v>2</v>
      </c>
      <c r="D334" s="14">
        <v>46.739600000000003</v>
      </c>
      <c r="E334" s="14">
        <v>1.8158399999999999</v>
      </c>
      <c r="F334" s="14">
        <v>8.0297900000000002</v>
      </c>
      <c r="G334" s="14">
        <v>11.708399999999999</v>
      </c>
      <c r="H334" s="14">
        <v>15.6218</v>
      </c>
      <c r="I334" s="14">
        <v>11.2287</v>
      </c>
      <c r="J334" s="14">
        <v>0.246139</v>
      </c>
      <c r="K334" s="14">
        <v>1.8046800000000001</v>
      </c>
      <c r="L334" s="14">
        <v>0.326347</v>
      </c>
      <c r="M334" s="14">
        <v>4.8864999999999999E-2</v>
      </c>
      <c r="N334" s="14">
        <v>1.491E-2</v>
      </c>
      <c r="O334" s="14">
        <v>0</v>
      </c>
      <c r="P334" s="14">
        <v>97.585071000000013</v>
      </c>
      <c r="Q334" s="14">
        <v>0.70399549836298847</v>
      </c>
    </row>
    <row r="335" spans="1:17" ht="21">
      <c r="A335" s="7" t="s">
        <v>3</v>
      </c>
      <c r="B335" s="7" t="s">
        <v>30</v>
      </c>
      <c r="C335" s="7">
        <v>3</v>
      </c>
      <c r="D335" s="14">
        <v>43.353200000000001</v>
      </c>
      <c r="E335" s="14">
        <v>1.0542800000000001</v>
      </c>
      <c r="F335" s="14">
        <v>11.0648</v>
      </c>
      <c r="G335" s="14">
        <v>13.1492</v>
      </c>
      <c r="H335" s="14">
        <v>14.321199999999999</v>
      </c>
      <c r="I335" s="14">
        <v>10.957599999999999</v>
      </c>
      <c r="J335" s="14">
        <v>0.28969299999999998</v>
      </c>
      <c r="K335" s="14">
        <v>2.1415299999999999</v>
      </c>
      <c r="L335" s="14">
        <v>0.46914299999999998</v>
      </c>
      <c r="M335" s="14">
        <v>2.8423E-2</v>
      </c>
      <c r="N335" s="14">
        <v>8.8129999999999997E-3</v>
      </c>
      <c r="O335" s="14">
        <v>0</v>
      </c>
      <c r="P335" s="14">
        <v>96.837882000000022</v>
      </c>
      <c r="Q335" s="14">
        <v>0.66002743838149291</v>
      </c>
    </row>
    <row r="336" spans="1:17" ht="21">
      <c r="A336" s="7" t="s">
        <v>3</v>
      </c>
      <c r="B336" s="7" t="s">
        <v>30</v>
      </c>
      <c r="C336" s="7">
        <v>4</v>
      </c>
      <c r="D336" s="14">
        <v>43.1006</v>
      </c>
      <c r="E336" s="14">
        <v>2.9186899999999998</v>
      </c>
      <c r="F336" s="14">
        <v>10.243399999999999</v>
      </c>
      <c r="G336" s="14">
        <v>12.693099999999999</v>
      </c>
      <c r="H336" s="14">
        <v>13.8222</v>
      </c>
      <c r="I336" s="14">
        <v>11.057700000000001</v>
      </c>
      <c r="J336" s="14">
        <v>0.29973</v>
      </c>
      <c r="K336" s="14">
        <v>2.2231999999999998</v>
      </c>
      <c r="L336" s="14">
        <v>0.510737</v>
      </c>
      <c r="M336" s="14">
        <v>2.9999000000000001E-2</v>
      </c>
      <c r="N336" s="14">
        <v>1.8769000000000001E-2</v>
      </c>
      <c r="O336" s="14">
        <v>0</v>
      </c>
      <c r="P336" s="14">
        <v>96.918125000000003</v>
      </c>
      <c r="Q336" s="14">
        <v>0.65999095588207346</v>
      </c>
    </row>
    <row r="337" spans="1:17" ht="21">
      <c r="A337" s="7" t="s">
        <v>3</v>
      </c>
      <c r="B337" s="7" t="s">
        <v>30</v>
      </c>
      <c r="C337" s="7">
        <v>5</v>
      </c>
      <c r="D337" s="14">
        <v>41.6813</v>
      </c>
      <c r="E337" s="14">
        <v>2.2304300000000001</v>
      </c>
      <c r="F337" s="14">
        <v>11.8726</v>
      </c>
      <c r="G337" s="14">
        <v>13.005699999999999</v>
      </c>
      <c r="H337" s="14">
        <v>13.5123</v>
      </c>
      <c r="I337" s="14">
        <v>11.170299999999999</v>
      </c>
      <c r="J337" s="14">
        <v>0.27318599999999998</v>
      </c>
      <c r="K337" s="14">
        <v>2.3893800000000001</v>
      </c>
      <c r="L337" s="14">
        <v>0.48472399999999999</v>
      </c>
      <c r="M337" s="14">
        <v>2.2348E-2</v>
      </c>
      <c r="N337" s="14">
        <v>3.6102000000000002E-2</v>
      </c>
      <c r="O337" s="14">
        <v>0</v>
      </c>
      <c r="P337" s="14">
        <v>96.678369999999987</v>
      </c>
      <c r="Q337" s="14">
        <v>0.64936498872838722</v>
      </c>
    </row>
    <row r="338" spans="1:17" ht="21">
      <c r="A338" s="7" t="s">
        <v>3</v>
      </c>
      <c r="B338" s="7" t="s">
        <v>30</v>
      </c>
      <c r="C338" s="7">
        <v>6</v>
      </c>
      <c r="D338" s="14">
        <v>41.774700000000003</v>
      </c>
      <c r="E338" s="14">
        <v>2.3900800000000002</v>
      </c>
      <c r="F338" s="14">
        <v>12.309699999999999</v>
      </c>
      <c r="G338" s="14">
        <v>12.9537</v>
      </c>
      <c r="H338" s="14">
        <v>13.598100000000001</v>
      </c>
      <c r="I338" s="14">
        <v>11.3789</v>
      </c>
      <c r="J338" s="14">
        <v>0.22933200000000001</v>
      </c>
      <c r="K338" s="14">
        <v>2.45458</v>
      </c>
      <c r="L338" s="14">
        <v>0.49235899999999999</v>
      </c>
      <c r="M338" s="14">
        <v>0</v>
      </c>
      <c r="N338" s="14">
        <v>1.0201E-2</v>
      </c>
      <c r="O338" s="14">
        <v>4.8129999999999996E-3</v>
      </c>
      <c r="P338" s="14">
        <v>97.596464999999981</v>
      </c>
      <c r="Q338" s="14">
        <v>0.65171473520156298</v>
      </c>
    </row>
    <row r="339" spans="1:17" ht="21">
      <c r="A339" s="7" t="s">
        <v>3</v>
      </c>
      <c r="B339" s="7" t="s">
        <v>30</v>
      </c>
      <c r="C339" s="7">
        <v>7</v>
      </c>
      <c r="D339" s="14">
        <v>41.978400000000001</v>
      </c>
      <c r="E339" s="14">
        <v>2.26349</v>
      </c>
      <c r="F339" s="14">
        <v>11.986599999999999</v>
      </c>
      <c r="G339" s="14">
        <v>12.6023</v>
      </c>
      <c r="H339" s="14">
        <v>13.863300000000001</v>
      </c>
      <c r="I339" s="14">
        <v>11.3553</v>
      </c>
      <c r="J339" s="14">
        <v>0.25456499999999999</v>
      </c>
      <c r="K339" s="14">
        <v>2.3679700000000001</v>
      </c>
      <c r="L339" s="14">
        <v>0.495145</v>
      </c>
      <c r="M339" s="14">
        <v>2.6544999999999999E-2</v>
      </c>
      <c r="N339" s="14">
        <v>1.5551000000000001E-2</v>
      </c>
      <c r="O339" s="14">
        <v>2.2859999999999998E-2</v>
      </c>
      <c r="P339" s="14">
        <v>97.232025999999991</v>
      </c>
      <c r="Q339" s="14">
        <v>0.66226454541946622</v>
      </c>
    </row>
    <row r="340" spans="1:17" ht="21">
      <c r="A340" s="7" t="s">
        <v>3</v>
      </c>
      <c r="B340" s="7" t="s">
        <v>31</v>
      </c>
      <c r="C340" s="7">
        <v>1</v>
      </c>
      <c r="D340" s="14">
        <v>42.858800000000002</v>
      </c>
      <c r="E340" s="14">
        <v>1.3506100000000001</v>
      </c>
      <c r="F340" s="14">
        <v>12.600300000000001</v>
      </c>
      <c r="G340" s="14">
        <v>10.8901</v>
      </c>
      <c r="H340" s="14">
        <v>14.8847</v>
      </c>
      <c r="I340" s="14">
        <v>11.2913</v>
      </c>
      <c r="J340" s="14">
        <v>0.23242599999999999</v>
      </c>
      <c r="K340" s="14">
        <v>2.3557000000000001</v>
      </c>
      <c r="L340" s="14">
        <v>0.56956600000000002</v>
      </c>
      <c r="M340" s="14">
        <v>4.4185000000000002E-2</v>
      </c>
      <c r="N340" s="14">
        <v>2.5333000000000001E-2</v>
      </c>
      <c r="O340" s="14">
        <v>0</v>
      </c>
      <c r="P340" s="14">
        <v>97.103020000000015</v>
      </c>
      <c r="Q340" s="14">
        <v>0.708996682037629</v>
      </c>
    </row>
    <row r="341" spans="1:17" ht="21">
      <c r="A341" s="7" t="s">
        <v>3</v>
      </c>
      <c r="B341" s="7" t="s">
        <v>31</v>
      </c>
      <c r="C341" s="7">
        <v>2</v>
      </c>
      <c r="D341" s="14">
        <v>43.1128</v>
      </c>
      <c r="E341" s="14">
        <v>1.3286899999999999</v>
      </c>
      <c r="F341" s="14">
        <v>12.2966</v>
      </c>
      <c r="G341" s="14">
        <v>10.334300000000001</v>
      </c>
      <c r="H341" s="14">
        <v>15.0962</v>
      </c>
      <c r="I341" s="14">
        <v>11.335599999999999</v>
      </c>
      <c r="J341" s="14">
        <v>0.16972200000000001</v>
      </c>
      <c r="K341" s="14">
        <v>2.30532</v>
      </c>
      <c r="L341" s="14">
        <v>0.60545599999999999</v>
      </c>
      <c r="M341" s="14">
        <v>0.206765</v>
      </c>
      <c r="N341" s="14">
        <v>2.3630000000000002E-2</v>
      </c>
      <c r="O341" s="14">
        <v>0</v>
      </c>
      <c r="P341" s="14">
        <v>96.815082999999987</v>
      </c>
      <c r="Q341" s="14">
        <v>0.72252296948000361</v>
      </c>
    </row>
    <row r="342" spans="1:17" ht="21">
      <c r="A342" s="7" t="s">
        <v>3</v>
      </c>
      <c r="B342" s="7" t="s">
        <v>31</v>
      </c>
      <c r="C342" s="7">
        <v>3</v>
      </c>
      <c r="D342" s="14">
        <v>45.249099999999999</v>
      </c>
      <c r="E342" s="14">
        <v>2.51797</v>
      </c>
      <c r="F342" s="14">
        <v>8.9949700000000004</v>
      </c>
      <c r="G342" s="14">
        <v>11.8847</v>
      </c>
      <c r="H342" s="14">
        <v>14.9803</v>
      </c>
      <c r="I342" s="14">
        <v>11.1099</v>
      </c>
      <c r="J342" s="14">
        <v>0.25139600000000001</v>
      </c>
      <c r="K342" s="14">
        <v>2.1317400000000002</v>
      </c>
      <c r="L342" s="14">
        <v>0.41289599999999999</v>
      </c>
      <c r="M342" s="14">
        <v>0</v>
      </c>
      <c r="N342" s="14">
        <v>1.5379E-2</v>
      </c>
      <c r="O342" s="14">
        <v>1.5212E-2</v>
      </c>
      <c r="P342" s="14">
        <v>97.563563000000002</v>
      </c>
      <c r="Q342" s="14">
        <v>0.69200733842680062</v>
      </c>
    </row>
    <row r="343" spans="1:17" ht="21">
      <c r="A343" s="7" t="s">
        <v>3</v>
      </c>
      <c r="B343" s="7" t="s">
        <v>31</v>
      </c>
      <c r="C343" s="7">
        <v>4</v>
      </c>
      <c r="D343" s="14">
        <v>45.3996</v>
      </c>
      <c r="E343" s="14">
        <v>2.1500400000000002</v>
      </c>
      <c r="F343" s="14">
        <v>8.6867199999999993</v>
      </c>
      <c r="G343" s="14">
        <v>11.718500000000001</v>
      </c>
      <c r="H343" s="14">
        <v>15.195399999999999</v>
      </c>
      <c r="I343" s="14">
        <v>11.154</v>
      </c>
      <c r="J343" s="14">
        <v>0.21358099999999999</v>
      </c>
      <c r="K343" s="14">
        <v>2.1869100000000001</v>
      </c>
      <c r="L343" s="14">
        <v>0.42732999999999999</v>
      </c>
      <c r="M343" s="14">
        <v>4.4851000000000002E-2</v>
      </c>
      <c r="N343" s="14">
        <v>0</v>
      </c>
      <c r="O343" s="14">
        <v>3.2104000000000001E-2</v>
      </c>
      <c r="P343" s="14">
        <v>97.209035999999998</v>
      </c>
      <c r="Q343" s="14">
        <v>0.69801440414309446</v>
      </c>
    </row>
    <row r="344" spans="1:17" ht="21">
      <c r="A344" s="7" t="s">
        <v>3</v>
      </c>
      <c r="B344" s="7" t="s">
        <v>31</v>
      </c>
      <c r="C344" s="7">
        <v>5</v>
      </c>
      <c r="D344" s="14">
        <v>42.2988</v>
      </c>
      <c r="E344" s="14">
        <v>2.4088799999999999</v>
      </c>
      <c r="F344" s="14">
        <v>12.1311</v>
      </c>
      <c r="G344" s="14">
        <v>12.1805</v>
      </c>
      <c r="H344" s="14">
        <v>13.9702</v>
      </c>
      <c r="I344" s="14">
        <v>11.1912</v>
      </c>
      <c r="J344" s="14">
        <v>0.249218</v>
      </c>
      <c r="K344" s="14">
        <v>2.4325700000000001</v>
      </c>
      <c r="L344" s="14">
        <v>0.51223700000000005</v>
      </c>
      <c r="M344" s="14">
        <v>3.0828999999999999E-2</v>
      </c>
      <c r="N344" s="14">
        <v>3.8360999999999999E-2</v>
      </c>
      <c r="O344" s="14">
        <v>2.8443E-2</v>
      </c>
      <c r="P344" s="14">
        <v>97.472337999999979</v>
      </c>
      <c r="Q344" s="14">
        <v>0.67153296748857338</v>
      </c>
    </row>
    <row r="345" spans="1:17" ht="21">
      <c r="A345" s="7" t="s">
        <v>3</v>
      </c>
      <c r="B345" s="7" t="s">
        <v>31</v>
      </c>
      <c r="C345" s="7">
        <v>6</v>
      </c>
      <c r="D345" s="14">
        <v>41.954599999999999</v>
      </c>
      <c r="E345" s="14">
        <v>1.96506</v>
      </c>
      <c r="F345" s="14">
        <v>13.1371</v>
      </c>
      <c r="G345" s="14">
        <v>10.558</v>
      </c>
      <c r="H345" s="14">
        <v>14.8368</v>
      </c>
      <c r="I345" s="14">
        <v>11.7179</v>
      </c>
      <c r="J345" s="14">
        <v>0.11348800000000001</v>
      </c>
      <c r="K345" s="14">
        <v>2.4825599999999999</v>
      </c>
      <c r="L345" s="14">
        <v>0.57993300000000003</v>
      </c>
      <c r="M345" s="14">
        <v>1.3806000000000001E-2</v>
      </c>
      <c r="N345" s="14">
        <v>3.1900000000000001E-3</v>
      </c>
      <c r="O345" s="14">
        <v>7.4460000000000004E-3</v>
      </c>
      <c r="P345" s="14">
        <v>97.369883000000002</v>
      </c>
      <c r="Q345" s="14">
        <v>0.71468808294191832</v>
      </c>
    </row>
    <row r="346" spans="1:17" ht="21">
      <c r="A346" s="7" t="s">
        <v>3</v>
      </c>
      <c r="B346" s="7" t="s">
        <v>31</v>
      </c>
      <c r="C346" s="7">
        <v>7</v>
      </c>
      <c r="D346" s="14">
        <v>42.441899999999997</v>
      </c>
      <c r="E346" s="14">
        <v>2.3211499999999998</v>
      </c>
      <c r="F346" s="14">
        <v>12.317399999999999</v>
      </c>
      <c r="G346" s="14">
        <v>12.122999999999999</v>
      </c>
      <c r="H346" s="14">
        <v>14.0954</v>
      </c>
      <c r="I346" s="14">
        <v>11.235799999999999</v>
      </c>
      <c r="J346" s="14">
        <v>0.14841799999999999</v>
      </c>
      <c r="K346" s="14">
        <v>2.39785</v>
      </c>
      <c r="L346" s="14">
        <v>0.49645099999999998</v>
      </c>
      <c r="M346" s="14">
        <v>0</v>
      </c>
      <c r="N346" s="14">
        <v>4.1175999999999997E-2</v>
      </c>
      <c r="O346" s="14">
        <v>0</v>
      </c>
      <c r="P346" s="14">
        <v>97.618544999999997</v>
      </c>
      <c r="Q346" s="14">
        <v>0.67453760156894693</v>
      </c>
    </row>
    <row r="347" spans="1:17" ht="21">
      <c r="A347" s="7" t="s">
        <v>3</v>
      </c>
      <c r="B347" s="7" t="s">
        <v>31</v>
      </c>
      <c r="C347" s="7">
        <v>8</v>
      </c>
      <c r="D347" s="14">
        <v>47.104100000000003</v>
      </c>
      <c r="E347" s="14">
        <v>1.7103600000000001</v>
      </c>
      <c r="F347" s="14">
        <v>8.0349900000000005</v>
      </c>
      <c r="G347" s="14">
        <v>11.7889</v>
      </c>
      <c r="H347" s="14">
        <v>15.6845</v>
      </c>
      <c r="I347" s="14">
        <v>11.2363</v>
      </c>
      <c r="J347" s="14">
        <v>0.20794899999999999</v>
      </c>
      <c r="K347" s="14">
        <v>1.81724</v>
      </c>
      <c r="L347" s="14">
        <v>0.34041100000000002</v>
      </c>
      <c r="M347" s="14">
        <v>6.5972000000000003E-2</v>
      </c>
      <c r="N347" s="14">
        <v>8.8350000000000008E-3</v>
      </c>
      <c r="O347" s="14">
        <v>0</v>
      </c>
      <c r="P347" s="14">
        <v>97.999556999999996</v>
      </c>
      <c r="Q347" s="14">
        <v>0.70340202786756922</v>
      </c>
    </row>
    <row r="348" spans="1:17" ht="21">
      <c r="A348" s="7" t="s">
        <v>3</v>
      </c>
      <c r="B348" s="7" t="s">
        <v>32</v>
      </c>
      <c r="C348" s="7">
        <v>1</v>
      </c>
      <c r="D348" s="14">
        <v>44.220799999999997</v>
      </c>
      <c r="E348" s="14">
        <v>1.71458</v>
      </c>
      <c r="F348" s="14">
        <v>11.1945</v>
      </c>
      <c r="G348" s="14">
        <v>11.414300000000001</v>
      </c>
      <c r="H348" s="14">
        <v>15.001200000000001</v>
      </c>
      <c r="I348" s="14">
        <v>11.180400000000001</v>
      </c>
      <c r="J348" s="14">
        <v>0.225832</v>
      </c>
      <c r="K348" s="14">
        <v>2.20994</v>
      </c>
      <c r="L348" s="14">
        <v>0.51697099999999996</v>
      </c>
      <c r="M348" s="14">
        <v>0.14991699999999999</v>
      </c>
      <c r="N348" s="14">
        <v>5.4060000000000002E-3</v>
      </c>
      <c r="O348" s="14">
        <v>1.4518E-2</v>
      </c>
      <c r="P348" s="14">
        <v>97.848363999999989</v>
      </c>
      <c r="Q348" s="14">
        <v>0.70083971316446125</v>
      </c>
    </row>
    <row r="349" spans="1:17" ht="21">
      <c r="A349" s="7" t="s">
        <v>3</v>
      </c>
      <c r="B349" s="7" t="s">
        <v>32</v>
      </c>
      <c r="C349" s="7">
        <v>2</v>
      </c>
      <c r="D349" s="14">
        <v>43.350299999999997</v>
      </c>
      <c r="E349" s="14">
        <v>1.77427</v>
      </c>
      <c r="F349" s="14">
        <v>11.8431</v>
      </c>
      <c r="G349" s="14">
        <v>11.252700000000001</v>
      </c>
      <c r="H349" s="14">
        <v>14.690200000000001</v>
      </c>
      <c r="I349" s="14">
        <v>11.156700000000001</v>
      </c>
      <c r="J349" s="14">
        <v>0.20996899999999999</v>
      </c>
      <c r="K349" s="14">
        <v>2.5703100000000001</v>
      </c>
      <c r="L349" s="14">
        <v>0.50917400000000002</v>
      </c>
      <c r="M349" s="14">
        <v>4.1856999999999998E-2</v>
      </c>
      <c r="N349" s="14">
        <v>1.6291E-2</v>
      </c>
      <c r="O349" s="14">
        <v>1.4957E-2</v>
      </c>
      <c r="P349" s="14">
        <v>97.429827999999986</v>
      </c>
      <c r="Q349" s="14">
        <v>0.69943502796184387</v>
      </c>
    </row>
    <row r="350" spans="1:17" ht="21">
      <c r="A350" s="7" t="s">
        <v>3</v>
      </c>
      <c r="B350" s="7" t="s">
        <v>32</v>
      </c>
      <c r="C350" s="7">
        <v>3</v>
      </c>
      <c r="D350" s="14">
        <v>47.047899999999998</v>
      </c>
      <c r="E350" s="14">
        <v>1.8291299999999999</v>
      </c>
      <c r="F350" s="14">
        <v>8.0295199999999998</v>
      </c>
      <c r="G350" s="14">
        <v>11.4329</v>
      </c>
      <c r="H350" s="14">
        <v>15.756</v>
      </c>
      <c r="I350" s="14">
        <v>11.2255</v>
      </c>
      <c r="J350" s="14">
        <v>0.250942</v>
      </c>
      <c r="K350" s="14">
        <v>1.7627999999999999</v>
      </c>
      <c r="L350" s="14">
        <v>0.35989199999999999</v>
      </c>
      <c r="M350" s="14">
        <v>5.4919000000000003E-2</v>
      </c>
      <c r="N350" s="14">
        <v>2.7949999999999999E-2</v>
      </c>
      <c r="O350" s="14">
        <v>1.2116E-2</v>
      </c>
      <c r="P350" s="14">
        <v>97.789569</v>
      </c>
      <c r="Q350" s="14">
        <v>0.71069513759954606</v>
      </c>
    </row>
    <row r="351" spans="1:17" ht="21">
      <c r="A351" s="7" t="s">
        <v>3</v>
      </c>
      <c r="B351" s="7" t="s">
        <v>32</v>
      </c>
      <c r="C351" s="7">
        <v>4</v>
      </c>
      <c r="D351" s="14">
        <v>42.6905</v>
      </c>
      <c r="E351" s="14">
        <v>2.1333600000000001</v>
      </c>
      <c r="F351" s="14">
        <v>12.152799999999999</v>
      </c>
      <c r="G351" s="14">
        <v>12.1335</v>
      </c>
      <c r="H351" s="14">
        <v>14.267899999999999</v>
      </c>
      <c r="I351" s="14">
        <v>11.081899999999999</v>
      </c>
      <c r="J351" s="14">
        <v>0.23191400000000001</v>
      </c>
      <c r="K351" s="14">
        <v>2.42807</v>
      </c>
      <c r="L351" s="14">
        <v>0.47223900000000002</v>
      </c>
      <c r="M351" s="14">
        <v>2.3546000000000001E-2</v>
      </c>
      <c r="N351" s="14">
        <v>1.3772E-2</v>
      </c>
      <c r="O351" s="14">
        <v>2.2117999999999999E-2</v>
      </c>
      <c r="P351" s="14">
        <v>97.651619000000011</v>
      </c>
      <c r="Q351" s="14">
        <v>0.67701302052789636</v>
      </c>
    </row>
    <row r="352" spans="1:17" ht="21">
      <c r="A352" s="7" t="s">
        <v>3</v>
      </c>
      <c r="B352" s="7" t="s">
        <v>32</v>
      </c>
      <c r="C352" s="7">
        <v>5</v>
      </c>
      <c r="D352" s="14">
        <v>47.214100000000002</v>
      </c>
      <c r="E352" s="14">
        <v>1.7037</v>
      </c>
      <c r="F352" s="14">
        <v>7.9075300000000004</v>
      </c>
      <c r="G352" s="14">
        <v>11.442600000000001</v>
      </c>
      <c r="H352" s="14">
        <v>15.7324</v>
      </c>
      <c r="I352" s="14">
        <v>11.1814</v>
      </c>
      <c r="J352" s="14">
        <v>0.29496</v>
      </c>
      <c r="K352" s="14">
        <v>1.77908</v>
      </c>
      <c r="L352" s="14">
        <v>0.30657600000000002</v>
      </c>
      <c r="M352" s="14">
        <v>7.3912000000000005E-2</v>
      </c>
      <c r="N352" s="14">
        <v>2.3404999999999999E-2</v>
      </c>
      <c r="O352" s="14">
        <v>0</v>
      </c>
      <c r="P352" s="14">
        <v>97.659663000000009</v>
      </c>
      <c r="Q352" s="14">
        <v>0.71021233115317806</v>
      </c>
    </row>
    <row r="353" spans="1:17" ht="21">
      <c r="A353" s="7" t="s">
        <v>3</v>
      </c>
      <c r="B353" s="7" t="s">
        <v>32</v>
      </c>
      <c r="C353" s="7">
        <v>6</v>
      </c>
      <c r="D353" s="14">
        <v>42.1995</v>
      </c>
      <c r="E353" s="14">
        <v>2.4120699999999999</v>
      </c>
      <c r="F353" s="14">
        <v>12.2629</v>
      </c>
      <c r="G353" s="14">
        <v>12.411</v>
      </c>
      <c r="H353" s="14">
        <v>13.886100000000001</v>
      </c>
      <c r="I353" s="14">
        <v>11.271000000000001</v>
      </c>
      <c r="J353" s="14">
        <v>0.28859400000000002</v>
      </c>
      <c r="K353" s="14">
        <v>2.4107799999999999</v>
      </c>
      <c r="L353" s="14">
        <v>0.50634500000000005</v>
      </c>
      <c r="M353" s="14">
        <v>4.9535000000000003E-2</v>
      </c>
      <c r="N353" s="14">
        <v>4.1209000000000003E-2</v>
      </c>
      <c r="O353" s="14">
        <v>3.604E-3</v>
      </c>
      <c r="P353" s="14">
        <v>97.742637000000002</v>
      </c>
      <c r="Q353" s="14">
        <v>0.66604291779121383</v>
      </c>
    </row>
    <row r="354" spans="1:17" ht="21">
      <c r="A354" s="7" t="s">
        <v>3</v>
      </c>
      <c r="B354" s="7" t="s">
        <v>33</v>
      </c>
      <c r="C354" s="7">
        <v>1</v>
      </c>
      <c r="D354" s="14">
        <v>44.951599999999999</v>
      </c>
      <c r="E354" s="14">
        <v>1.8418099999999999</v>
      </c>
      <c r="F354" s="14">
        <v>9.2631599999999992</v>
      </c>
      <c r="G354" s="14">
        <v>11.708399999999999</v>
      </c>
      <c r="H354" s="14">
        <v>15.032400000000001</v>
      </c>
      <c r="I354" s="14">
        <v>11.1219</v>
      </c>
      <c r="J354" s="14">
        <v>0.25172899999999998</v>
      </c>
      <c r="K354" s="14">
        <v>2.0561400000000001</v>
      </c>
      <c r="L354" s="14">
        <v>0.42178900000000003</v>
      </c>
      <c r="M354" s="14">
        <v>5.6256E-2</v>
      </c>
      <c r="N354" s="14">
        <v>1.6236E-2</v>
      </c>
      <c r="O354" s="14">
        <v>0</v>
      </c>
      <c r="P354" s="14">
        <v>96.721420000000009</v>
      </c>
      <c r="Q354" s="14">
        <v>0.69591871122179205</v>
      </c>
    </row>
    <row r="355" spans="1:17" ht="21">
      <c r="A355" s="7" t="s">
        <v>3</v>
      </c>
      <c r="B355" s="7" t="s">
        <v>33</v>
      </c>
      <c r="C355" s="7">
        <v>2</v>
      </c>
      <c r="D355" s="14">
        <v>41.135199999999998</v>
      </c>
      <c r="E355" s="14">
        <v>1.77505</v>
      </c>
      <c r="F355" s="14">
        <v>12.8904</v>
      </c>
      <c r="G355" s="14">
        <v>12.522399999999999</v>
      </c>
      <c r="H355" s="14">
        <v>13.608599999999999</v>
      </c>
      <c r="I355" s="14">
        <v>11.5174</v>
      </c>
      <c r="J355" s="14">
        <v>0.175648</v>
      </c>
      <c r="K355" s="14">
        <v>2.3824200000000002</v>
      </c>
      <c r="L355" s="14">
        <v>0.56430800000000003</v>
      </c>
      <c r="M355" s="14">
        <v>7.816E-3</v>
      </c>
      <c r="N355" s="14">
        <v>3.0471999999999999E-2</v>
      </c>
      <c r="O355" s="14">
        <v>0</v>
      </c>
      <c r="P355" s="14">
        <v>96.609713999999983</v>
      </c>
      <c r="Q355" s="14">
        <v>0.65953424818217177</v>
      </c>
    </row>
    <row r="356" spans="1:17" ht="21">
      <c r="A356" s="7" t="s">
        <v>3</v>
      </c>
      <c r="B356" s="7" t="s">
        <v>33</v>
      </c>
      <c r="C356" s="7">
        <v>3</v>
      </c>
      <c r="D356" s="14">
        <v>41.186399999999999</v>
      </c>
      <c r="E356" s="14">
        <v>1.9980199999999999</v>
      </c>
      <c r="F356" s="14">
        <v>12.920500000000001</v>
      </c>
      <c r="G356" s="14">
        <v>11.4072</v>
      </c>
      <c r="H356" s="14">
        <v>14.208600000000001</v>
      </c>
      <c r="I356" s="14">
        <v>11.463200000000001</v>
      </c>
      <c r="J356" s="14">
        <v>0.17103599999999999</v>
      </c>
      <c r="K356" s="14">
        <v>2.3824100000000001</v>
      </c>
      <c r="L356" s="14">
        <v>0.50474600000000003</v>
      </c>
      <c r="M356" s="14">
        <v>3.1698999999999998E-2</v>
      </c>
      <c r="N356" s="14">
        <v>9.9839999999999998E-3</v>
      </c>
      <c r="O356" s="14">
        <v>9.0410000000000004E-3</v>
      </c>
      <c r="P356" s="14">
        <v>96.292836000000008</v>
      </c>
      <c r="Q356" s="14">
        <v>0.6894692434230425</v>
      </c>
    </row>
    <row r="357" spans="1:17" ht="21">
      <c r="A357" s="7" t="s">
        <v>3</v>
      </c>
      <c r="B357" s="7" t="s">
        <v>33</v>
      </c>
      <c r="C357" s="7">
        <v>4</v>
      </c>
      <c r="D357" s="14">
        <v>42.767899999999997</v>
      </c>
      <c r="E357" s="14">
        <v>1.4164099999999999</v>
      </c>
      <c r="F357" s="14">
        <v>11.1648</v>
      </c>
      <c r="G357" s="14">
        <v>12.8627</v>
      </c>
      <c r="H357" s="14">
        <v>14.211499999999999</v>
      </c>
      <c r="I357" s="14">
        <v>11.0174</v>
      </c>
      <c r="J357" s="14">
        <v>0.25328800000000001</v>
      </c>
      <c r="K357" s="14">
        <v>2.2140499999999999</v>
      </c>
      <c r="L357" s="14">
        <v>0.46471899999999999</v>
      </c>
      <c r="M357" s="14">
        <v>8.1422999999999995E-2</v>
      </c>
      <c r="N357" s="14">
        <v>2.5603999999999998E-2</v>
      </c>
      <c r="O357" s="14">
        <v>0</v>
      </c>
      <c r="P357" s="14">
        <v>96.479793999999998</v>
      </c>
      <c r="Q357" s="14">
        <v>0.66323774375883471</v>
      </c>
    </row>
    <row r="358" spans="1:17" ht="21">
      <c r="A358" s="7" t="s">
        <v>3</v>
      </c>
      <c r="B358" s="7" t="s">
        <v>33</v>
      </c>
      <c r="C358" s="7">
        <v>5</v>
      </c>
      <c r="D358" s="14">
        <v>46.578800000000001</v>
      </c>
      <c r="E358" s="14">
        <v>1.7789299999999999</v>
      </c>
      <c r="F358" s="14">
        <v>7.8887900000000002</v>
      </c>
      <c r="G358" s="14">
        <v>11.2789</v>
      </c>
      <c r="H358" s="14">
        <v>15.6944</v>
      </c>
      <c r="I358" s="14">
        <v>11.220800000000001</v>
      </c>
      <c r="J358" s="14">
        <v>0.25988600000000001</v>
      </c>
      <c r="K358" s="14">
        <v>1.8480000000000001</v>
      </c>
      <c r="L358" s="14">
        <v>0.301645</v>
      </c>
      <c r="M358" s="14">
        <v>4.5504000000000003E-2</v>
      </c>
      <c r="N358" s="14">
        <v>1.1638000000000001E-2</v>
      </c>
      <c r="O358" s="14">
        <v>4.1419999999999998E-3</v>
      </c>
      <c r="P358" s="14">
        <v>96.911434999999997</v>
      </c>
      <c r="Q358" s="14">
        <v>0.71267401261671903</v>
      </c>
    </row>
    <row r="359" spans="1:17" ht="21">
      <c r="A359" s="7" t="s">
        <v>3</v>
      </c>
      <c r="B359" s="7" t="s">
        <v>34</v>
      </c>
      <c r="C359" s="7">
        <v>1</v>
      </c>
      <c r="D359" s="14">
        <v>42.727699999999999</v>
      </c>
      <c r="E359" s="14">
        <v>2.4408599999999998</v>
      </c>
      <c r="F359" s="14">
        <v>12.046799999999999</v>
      </c>
      <c r="G359" s="14">
        <v>11.0936</v>
      </c>
      <c r="H359" s="14">
        <v>14.674799999999999</v>
      </c>
      <c r="I359" s="14">
        <v>11.3032</v>
      </c>
      <c r="J359" s="14">
        <v>0.20098199999999999</v>
      </c>
      <c r="K359" s="14">
        <v>2.4041199999999998</v>
      </c>
      <c r="L359" s="14">
        <v>0.47525200000000001</v>
      </c>
      <c r="M359" s="14">
        <v>1.1270000000000001E-2</v>
      </c>
      <c r="N359" s="14">
        <v>3.1274000000000003E-2</v>
      </c>
      <c r="O359" s="14">
        <v>1.8074E-2</v>
      </c>
      <c r="P359" s="14">
        <v>97.427931999999984</v>
      </c>
      <c r="Q359" s="14">
        <v>0.70220077072601428</v>
      </c>
    </row>
    <row r="360" spans="1:17" ht="21">
      <c r="A360" s="7" t="s">
        <v>3</v>
      </c>
      <c r="B360" s="7" t="s">
        <v>34</v>
      </c>
      <c r="C360" s="7">
        <v>2</v>
      </c>
      <c r="D360" s="14">
        <v>43.0306</v>
      </c>
      <c r="E360" s="14">
        <v>1.96574</v>
      </c>
      <c r="F360" s="14">
        <v>11.879899999999999</v>
      </c>
      <c r="G360" s="14">
        <v>12.3909</v>
      </c>
      <c r="H360" s="14">
        <v>14.2149</v>
      </c>
      <c r="I360" s="14">
        <v>11.153700000000001</v>
      </c>
      <c r="J360" s="14">
        <v>0.246362</v>
      </c>
      <c r="K360" s="14">
        <v>2.3091900000000001</v>
      </c>
      <c r="L360" s="14">
        <v>0.49759599999999998</v>
      </c>
      <c r="M360" s="14">
        <v>1.9539000000000001E-2</v>
      </c>
      <c r="N360" s="14">
        <v>3.4001000000000003E-2</v>
      </c>
      <c r="O360" s="14">
        <v>0</v>
      </c>
      <c r="P360" s="14">
        <v>97.742428000000004</v>
      </c>
      <c r="Q360" s="14">
        <v>0.67158550682883322</v>
      </c>
    </row>
    <row r="361" spans="1:17" ht="21">
      <c r="A361" s="7" t="s">
        <v>3</v>
      </c>
      <c r="B361" s="7" t="s">
        <v>34</v>
      </c>
      <c r="C361" s="7">
        <v>3</v>
      </c>
      <c r="D361" s="14">
        <v>48.362200000000001</v>
      </c>
      <c r="E361" s="14">
        <v>1.4959499999999999</v>
      </c>
      <c r="F361" s="14">
        <v>7.2584900000000001</v>
      </c>
      <c r="G361" s="14">
        <v>11.155099999999999</v>
      </c>
      <c r="H361" s="14">
        <v>16.155999999999999</v>
      </c>
      <c r="I361" s="14">
        <v>11.2407</v>
      </c>
      <c r="J361" s="14">
        <v>0.24136099999999999</v>
      </c>
      <c r="K361" s="14">
        <v>1.6577299999999999</v>
      </c>
      <c r="L361" s="14">
        <v>0.30073499999999997</v>
      </c>
      <c r="M361" s="14">
        <v>3.4573E-2</v>
      </c>
      <c r="N361" s="14">
        <v>1.7772E-2</v>
      </c>
      <c r="O361" s="14">
        <v>7.4120000000000002E-3</v>
      </c>
      <c r="P361" s="14">
        <v>97.928022999999996</v>
      </c>
      <c r="Q361" s="14">
        <v>0.72079956278145585</v>
      </c>
    </row>
    <row r="362" spans="1:17" ht="21">
      <c r="A362" s="7" t="s">
        <v>3</v>
      </c>
      <c r="B362" s="7" t="s">
        <v>34</v>
      </c>
      <c r="C362" s="7">
        <v>4</v>
      </c>
      <c r="D362" s="14">
        <v>46.301400000000001</v>
      </c>
      <c r="E362" s="14">
        <v>1.45008</v>
      </c>
      <c r="F362" s="14">
        <v>9.2486599999999992</v>
      </c>
      <c r="G362" s="14">
        <v>11.522600000000001</v>
      </c>
      <c r="H362" s="14">
        <v>15.8347</v>
      </c>
      <c r="I362" s="14">
        <v>10.952400000000001</v>
      </c>
      <c r="J362" s="14">
        <v>0.234989</v>
      </c>
      <c r="K362" s="14">
        <v>1.9804900000000001</v>
      </c>
      <c r="L362" s="14">
        <v>0.29702800000000001</v>
      </c>
      <c r="M362" s="14">
        <v>7.0368E-2</v>
      </c>
      <c r="N362" s="14">
        <v>1.6079E-2</v>
      </c>
      <c r="O362" s="14">
        <v>0</v>
      </c>
      <c r="P362" s="14">
        <v>97.908794</v>
      </c>
      <c r="Q362" s="14">
        <v>0.71011237160564356</v>
      </c>
    </row>
    <row r="363" spans="1:17" ht="21">
      <c r="A363" s="7" t="s">
        <v>3</v>
      </c>
      <c r="B363" s="7" t="s">
        <v>34</v>
      </c>
      <c r="C363" s="7">
        <v>5</v>
      </c>
      <c r="D363" s="14">
        <v>46.718800000000002</v>
      </c>
      <c r="E363" s="14">
        <v>1.51976</v>
      </c>
      <c r="F363" s="14">
        <v>7.76769</v>
      </c>
      <c r="G363" s="14">
        <v>11.728400000000001</v>
      </c>
      <c r="H363" s="14">
        <v>15.859</v>
      </c>
      <c r="I363" s="14">
        <v>11.2356</v>
      </c>
      <c r="J363" s="14">
        <v>0.24479100000000001</v>
      </c>
      <c r="K363" s="14">
        <v>2.0648</v>
      </c>
      <c r="L363" s="14">
        <v>0.30374499999999999</v>
      </c>
      <c r="M363" s="14">
        <v>5.0876999999999999E-2</v>
      </c>
      <c r="N363" s="14">
        <v>2.5812999999999999E-2</v>
      </c>
      <c r="O363" s="14">
        <v>2.4699999999999999E-4</v>
      </c>
      <c r="P363" s="14">
        <v>97.519523000000035</v>
      </c>
      <c r="Q363" s="14">
        <v>0.70677256123070253</v>
      </c>
    </row>
    <row r="364" spans="1:17" ht="21">
      <c r="A364" s="7" t="s">
        <v>3</v>
      </c>
      <c r="B364" s="7" t="s">
        <v>35</v>
      </c>
      <c r="C364" s="7">
        <v>1</v>
      </c>
      <c r="D364" s="14">
        <v>46.252899999999997</v>
      </c>
      <c r="E364" s="14">
        <v>2.3183500000000001</v>
      </c>
      <c r="F364" s="14">
        <v>8.9505300000000005</v>
      </c>
      <c r="G364" s="14">
        <v>11.517099999999999</v>
      </c>
      <c r="H364" s="14">
        <v>15.274900000000001</v>
      </c>
      <c r="I364" s="14">
        <v>11.1653</v>
      </c>
      <c r="J364" s="14">
        <v>0.238847</v>
      </c>
      <c r="K364" s="14">
        <v>2.0592999999999999</v>
      </c>
      <c r="L364" s="14">
        <v>0.39350400000000002</v>
      </c>
      <c r="M364" s="14">
        <v>5.2900000000000004E-3</v>
      </c>
      <c r="N364" s="14">
        <v>1.3379E-2</v>
      </c>
      <c r="O364" s="14">
        <v>1.5299999999999999E-2</v>
      </c>
      <c r="P364" s="14">
        <v>98.204699999999988</v>
      </c>
      <c r="Q364" s="14">
        <v>0.70274725395679005</v>
      </c>
    </row>
    <row r="365" spans="1:17" ht="21">
      <c r="A365" s="7" t="s">
        <v>3</v>
      </c>
      <c r="B365" s="7" t="s">
        <v>36</v>
      </c>
      <c r="C365" s="7">
        <v>2</v>
      </c>
      <c r="D365" s="14">
        <v>45.494700000000002</v>
      </c>
      <c r="E365" s="14">
        <v>1.83782</v>
      </c>
      <c r="F365" s="14">
        <v>9.2029499999999995</v>
      </c>
      <c r="G365" s="14">
        <v>11.79</v>
      </c>
      <c r="H365" s="14">
        <v>15.147399999999999</v>
      </c>
      <c r="I365" s="14">
        <v>11.076000000000001</v>
      </c>
      <c r="J365" s="14">
        <v>0.247362</v>
      </c>
      <c r="K365" s="14">
        <v>2.07484</v>
      </c>
      <c r="L365" s="14">
        <v>0.41980899999999999</v>
      </c>
      <c r="M365" s="14">
        <v>5.4398000000000002E-2</v>
      </c>
      <c r="N365" s="14">
        <v>5.5820000000000002E-3</v>
      </c>
      <c r="O365" s="14">
        <v>2.0789999999999999E-2</v>
      </c>
      <c r="P365" s="14">
        <v>97.371651000000014</v>
      </c>
      <c r="Q365" s="14">
        <v>0.69606171217812085</v>
      </c>
    </row>
    <row r="366" spans="1:17" ht="21">
      <c r="A366" s="7" t="s">
        <v>3</v>
      </c>
      <c r="B366" s="7" t="s">
        <v>37</v>
      </c>
      <c r="C366" s="7">
        <v>3</v>
      </c>
      <c r="D366" s="14">
        <v>40.782600000000002</v>
      </c>
      <c r="E366" s="14">
        <v>1.75796</v>
      </c>
      <c r="F366" s="14">
        <v>13.8674</v>
      </c>
      <c r="G366" s="14">
        <v>12.9908</v>
      </c>
      <c r="H366" s="14">
        <v>13.2744</v>
      </c>
      <c r="I366" s="14">
        <v>11.5053</v>
      </c>
      <c r="J366" s="14">
        <v>0.166522</v>
      </c>
      <c r="K366" s="14">
        <v>2.4903200000000001</v>
      </c>
      <c r="L366" s="14">
        <v>0.60319299999999998</v>
      </c>
      <c r="M366" s="14">
        <v>7.5129999999999997E-3</v>
      </c>
      <c r="N366" s="14">
        <v>2.8191999999999998E-2</v>
      </c>
      <c r="O366" s="14">
        <v>2.1718000000000001E-2</v>
      </c>
      <c r="P366" s="14">
        <v>97.495918000000032</v>
      </c>
      <c r="Q366" s="14">
        <v>0.6455722032318052</v>
      </c>
    </row>
    <row r="367" spans="1:17" ht="21">
      <c r="A367" s="7" t="s">
        <v>3</v>
      </c>
      <c r="B367" s="7" t="s">
        <v>38</v>
      </c>
      <c r="C367" s="7">
        <v>4</v>
      </c>
      <c r="D367" s="14">
        <v>43.540100000000002</v>
      </c>
      <c r="E367" s="14">
        <v>1.27397</v>
      </c>
      <c r="F367" s="14">
        <v>11.276199999999999</v>
      </c>
      <c r="G367" s="14">
        <v>12.826599999999999</v>
      </c>
      <c r="H367" s="14">
        <v>14.3027</v>
      </c>
      <c r="I367" s="14">
        <v>11.018000000000001</v>
      </c>
      <c r="J367" s="14">
        <v>0.28600999999999999</v>
      </c>
      <c r="K367" s="14">
        <v>2.1649600000000002</v>
      </c>
      <c r="L367" s="14">
        <v>0.46134599999999998</v>
      </c>
      <c r="M367" s="14">
        <v>1.9417E-2</v>
      </c>
      <c r="N367" s="14">
        <v>3.4129E-2</v>
      </c>
      <c r="O367" s="14">
        <v>0</v>
      </c>
      <c r="P367" s="14">
        <v>97.203432000000021</v>
      </c>
      <c r="Q367" s="14">
        <v>0.66529113523323902</v>
      </c>
    </row>
    <row r="368" spans="1:17" ht="21">
      <c r="A368" s="7" t="s">
        <v>3</v>
      </c>
      <c r="B368" s="7" t="s">
        <v>39</v>
      </c>
      <c r="C368" s="7">
        <v>5</v>
      </c>
      <c r="D368" s="14">
        <v>47.023800000000001</v>
      </c>
      <c r="E368" s="14">
        <v>1.8425499999999999</v>
      </c>
      <c r="F368" s="14">
        <v>7.7998799999999999</v>
      </c>
      <c r="G368" s="14">
        <v>11.301399999999999</v>
      </c>
      <c r="H368" s="14">
        <v>15.8001</v>
      </c>
      <c r="I368" s="14">
        <v>11.230600000000001</v>
      </c>
      <c r="J368" s="14">
        <v>0.21896499999999999</v>
      </c>
      <c r="K368" s="14">
        <v>1.7813399999999999</v>
      </c>
      <c r="L368" s="14">
        <v>0.31643100000000002</v>
      </c>
      <c r="M368" s="14">
        <v>4.1835999999999998E-2</v>
      </c>
      <c r="N368" s="14">
        <v>3.0168E-2</v>
      </c>
      <c r="O368" s="14">
        <v>5.5989999999999998E-3</v>
      </c>
      <c r="P368" s="14">
        <v>97.392669000000012</v>
      </c>
      <c r="Q368" s="14">
        <v>0.7136394363591595</v>
      </c>
    </row>
    <row r="369" spans="1:17" ht="21">
      <c r="A369" s="7" t="s">
        <v>29</v>
      </c>
      <c r="B369" s="7" t="s">
        <v>30</v>
      </c>
      <c r="C369" s="7">
        <v>1</v>
      </c>
      <c r="D369" s="14">
        <v>42.447200000000002</v>
      </c>
      <c r="E369" s="14">
        <v>3.1840099999999998</v>
      </c>
      <c r="F369" s="14">
        <v>10.9039</v>
      </c>
      <c r="G369" s="14">
        <v>12.4026</v>
      </c>
      <c r="H369" s="14">
        <v>13.8909</v>
      </c>
      <c r="I369" s="14">
        <v>11.2547</v>
      </c>
      <c r="J369" s="14">
        <v>0.210231</v>
      </c>
      <c r="K369" s="14">
        <v>2.2909899999999999</v>
      </c>
      <c r="L369" s="14">
        <v>0.48249199999999998</v>
      </c>
      <c r="M369" s="14">
        <v>5.8319000000000003E-2</v>
      </c>
      <c r="N369" s="14">
        <v>1.7267000000000001E-2</v>
      </c>
      <c r="O369" s="14">
        <v>2.5985999999999999E-2</v>
      </c>
      <c r="P369" s="14">
        <v>97.168594999999982</v>
      </c>
      <c r="Q369" s="14">
        <v>0.66627034866553991</v>
      </c>
    </row>
    <row r="370" spans="1:17" ht="21">
      <c r="A370" s="7" t="s">
        <v>29</v>
      </c>
      <c r="B370" s="7" t="s">
        <v>30</v>
      </c>
      <c r="C370" s="7">
        <v>2</v>
      </c>
      <c r="D370" s="14">
        <v>44.3</v>
      </c>
      <c r="E370" s="14">
        <v>0.73634900000000003</v>
      </c>
      <c r="F370" s="14">
        <v>11.2522</v>
      </c>
      <c r="G370" s="14">
        <v>10.917400000000001</v>
      </c>
      <c r="H370" s="14">
        <v>15.3226</v>
      </c>
      <c r="I370" s="14">
        <v>11.6358</v>
      </c>
      <c r="J370" s="14">
        <v>0.19173799999999999</v>
      </c>
      <c r="K370" s="14">
        <v>2.1026899999999999</v>
      </c>
      <c r="L370" s="14">
        <v>0.41004200000000002</v>
      </c>
      <c r="M370" s="14">
        <v>0.242925</v>
      </c>
      <c r="N370" s="14">
        <v>2.6587E-2</v>
      </c>
      <c r="O370" s="14">
        <v>2.2407E-2</v>
      </c>
      <c r="P370" s="14">
        <v>97.160738000000009</v>
      </c>
      <c r="Q370" s="14">
        <v>0.71443196563338152</v>
      </c>
    </row>
    <row r="371" spans="1:17" ht="21">
      <c r="A371" s="7" t="s">
        <v>29</v>
      </c>
      <c r="B371" s="7" t="s">
        <v>30</v>
      </c>
      <c r="C371" s="7">
        <v>3</v>
      </c>
      <c r="D371" s="14">
        <v>42.312199999999997</v>
      </c>
      <c r="E371" s="14">
        <v>3.0630899999999999</v>
      </c>
      <c r="F371" s="14">
        <v>11.134600000000001</v>
      </c>
      <c r="G371" s="14">
        <v>12.3123</v>
      </c>
      <c r="H371" s="14">
        <v>13.7818</v>
      </c>
      <c r="I371" s="14">
        <v>11.1326</v>
      </c>
      <c r="J371" s="14">
        <v>0.22971900000000001</v>
      </c>
      <c r="K371" s="14">
        <v>2.4452500000000001</v>
      </c>
      <c r="L371" s="14">
        <v>0.47997299999999998</v>
      </c>
      <c r="M371" s="14">
        <v>7.8603999999999993E-2</v>
      </c>
      <c r="N371" s="14">
        <v>1.2144E-2</v>
      </c>
      <c r="O371" s="14">
        <v>1.9526999999999999E-2</v>
      </c>
      <c r="P371" s="14">
        <v>97.001806999999999</v>
      </c>
      <c r="Q371" s="14">
        <v>0.66614188165835775</v>
      </c>
    </row>
    <row r="372" spans="1:17" ht="21">
      <c r="A372" s="7" t="s">
        <v>29</v>
      </c>
      <c r="B372" s="7" t="s">
        <v>30</v>
      </c>
      <c r="C372" s="7">
        <v>4</v>
      </c>
      <c r="D372" s="14">
        <v>42.799700000000001</v>
      </c>
      <c r="E372" s="14">
        <v>1.72563</v>
      </c>
      <c r="F372" s="14">
        <v>12.231199999999999</v>
      </c>
      <c r="G372" s="14">
        <v>10.705</v>
      </c>
      <c r="H372" s="14">
        <v>14.9026</v>
      </c>
      <c r="I372" s="14">
        <v>11.5227</v>
      </c>
      <c r="J372" s="14">
        <v>0.12601999999999999</v>
      </c>
      <c r="K372" s="14">
        <v>2.3670599999999999</v>
      </c>
      <c r="L372" s="14">
        <v>0.360207</v>
      </c>
      <c r="M372" s="14">
        <v>4.2612999999999998E-2</v>
      </c>
      <c r="N372" s="14">
        <v>7.3879999999999996E-3</v>
      </c>
      <c r="O372" s="14">
        <v>2.0330999999999998E-2</v>
      </c>
      <c r="P372" s="14">
        <v>96.810448999999991</v>
      </c>
      <c r="Q372" s="14">
        <v>0.71276707866141376</v>
      </c>
    </row>
    <row r="373" spans="1:17" ht="21">
      <c r="A373" s="7" t="s">
        <v>29</v>
      </c>
      <c r="B373" s="7" t="s">
        <v>30</v>
      </c>
      <c r="C373" s="7">
        <v>5</v>
      </c>
      <c r="D373" s="14">
        <v>46.612299999999998</v>
      </c>
      <c r="E373" s="14">
        <v>1.7985899999999999</v>
      </c>
      <c r="F373" s="14">
        <v>7.6954000000000002</v>
      </c>
      <c r="G373" s="14">
        <v>11.078200000000001</v>
      </c>
      <c r="H373" s="14">
        <v>16.049399999999999</v>
      </c>
      <c r="I373" s="14">
        <v>11.271800000000001</v>
      </c>
      <c r="J373" s="14">
        <v>0.251139</v>
      </c>
      <c r="K373" s="14">
        <v>1.81749</v>
      </c>
      <c r="L373" s="14">
        <v>0.306342</v>
      </c>
      <c r="M373" s="14">
        <v>4.6471999999999999E-2</v>
      </c>
      <c r="N373" s="14">
        <v>1.5709999999999998E-2</v>
      </c>
      <c r="O373" s="14">
        <v>2.8154999999999999E-2</v>
      </c>
      <c r="P373" s="14">
        <v>96.97099799999998</v>
      </c>
      <c r="Q373" s="14">
        <v>0.72085943949000875</v>
      </c>
    </row>
    <row r="374" spans="1:17" ht="21">
      <c r="A374" s="7" t="s">
        <v>29</v>
      </c>
      <c r="B374" s="7" t="s">
        <v>31</v>
      </c>
      <c r="C374" s="7">
        <v>1</v>
      </c>
      <c r="D374" s="14">
        <v>42.249200000000002</v>
      </c>
      <c r="E374" s="14">
        <v>2.06264</v>
      </c>
      <c r="F374" s="14">
        <v>11.8401</v>
      </c>
      <c r="G374" s="14">
        <v>12.339499999999999</v>
      </c>
      <c r="H374" s="14">
        <v>13.8485</v>
      </c>
      <c r="I374" s="14">
        <v>11.4214</v>
      </c>
      <c r="J374" s="14">
        <v>0.23214299999999999</v>
      </c>
      <c r="K374" s="14">
        <v>2.4408699999999999</v>
      </c>
      <c r="L374" s="14">
        <v>0.456177</v>
      </c>
      <c r="M374" s="14">
        <v>7.9016000000000003E-2</v>
      </c>
      <c r="N374" s="14">
        <v>1.3372E-2</v>
      </c>
      <c r="O374" s="14">
        <v>1.8558000000000002E-2</v>
      </c>
      <c r="P374" s="14">
        <v>97.001475999999997</v>
      </c>
      <c r="Q374" s="14">
        <v>0.6667245978243892</v>
      </c>
    </row>
    <row r="375" spans="1:17" ht="21">
      <c r="A375" s="7" t="s">
        <v>29</v>
      </c>
      <c r="B375" s="7" t="s">
        <v>31</v>
      </c>
      <c r="C375" s="7">
        <v>2</v>
      </c>
      <c r="D375" s="14">
        <v>46.276400000000002</v>
      </c>
      <c r="E375" s="14">
        <v>1.8163199999999999</v>
      </c>
      <c r="F375" s="14">
        <v>8.0652000000000008</v>
      </c>
      <c r="G375" s="14">
        <v>11.7295</v>
      </c>
      <c r="H375" s="14">
        <v>15.5405</v>
      </c>
      <c r="I375" s="14">
        <v>11.1799</v>
      </c>
      <c r="J375" s="14">
        <v>0.29335099999999997</v>
      </c>
      <c r="K375" s="14">
        <v>1.91906</v>
      </c>
      <c r="L375" s="14">
        <v>0.352962</v>
      </c>
      <c r="M375" s="14">
        <v>4.4302000000000001E-2</v>
      </c>
      <c r="N375" s="14">
        <v>1.2159E-2</v>
      </c>
      <c r="O375" s="14">
        <v>-5.94E-3</v>
      </c>
      <c r="P375" s="14">
        <v>97.22371400000003</v>
      </c>
      <c r="Q375" s="14">
        <v>0.70253088099931982</v>
      </c>
    </row>
    <row r="376" spans="1:17" ht="21">
      <c r="A376" s="7" t="s">
        <v>29</v>
      </c>
      <c r="B376" s="7" t="s">
        <v>31</v>
      </c>
      <c r="C376" s="7">
        <v>3</v>
      </c>
      <c r="D376" s="14">
        <v>43.197200000000002</v>
      </c>
      <c r="E376" s="14">
        <v>3.1848299999999998</v>
      </c>
      <c r="F376" s="14">
        <v>10.0243</v>
      </c>
      <c r="G376" s="14">
        <v>11.338100000000001</v>
      </c>
      <c r="H376" s="14">
        <v>14.694800000000001</v>
      </c>
      <c r="I376" s="14">
        <v>11.067600000000001</v>
      </c>
      <c r="J376" s="14">
        <v>0.21664600000000001</v>
      </c>
      <c r="K376" s="14">
        <v>2.68668</v>
      </c>
      <c r="L376" s="14">
        <v>0.38470199999999999</v>
      </c>
      <c r="M376" s="14">
        <v>4.0169999999999997E-3</v>
      </c>
      <c r="N376" s="14">
        <v>2.2352E-2</v>
      </c>
      <c r="O376" s="14">
        <v>-3.8999999999999998E-3</v>
      </c>
      <c r="P376" s="14">
        <v>96.817327000000006</v>
      </c>
      <c r="Q376" s="14">
        <v>0.69790920793550015</v>
      </c>
    </row>
    <row r="377" spans="1:17" ht="21">
      <c r="A377" s="7" t="s">
        <v>29</v>
      </c>
      <c r="B377" s="7" t="s">
        <v>31</v>
      </c>
      <c r="C377" s="7">
        <v>4</v>
      </c>
      <c r="D377" s="14">
        <v>44.037599999999998</v>
      </c>
      <c r="E377" s="14">
        <v>2.25332</v>
      </c>
      <c r="F377" s="14">
        <v>10.021100000000001</v>
      </c>
      <c r="G377" s="14">
        <v>12.129099999999999</v>
      </c>
      <c r="H377" s="14">
        <v>14.6401</v>
      </c>
      <c r="I377" s="14">
        <v>11.174300000000001</v>
      </c>
      <c r="J377" s="14">
        <v>0.230208</v>
      </c>
      <c r="K377" s="14">
        <v>2.1446800000000001</v>
      </c>
      <c r="L377" s="14">
        <v>0.41245300000000001</v>
      </c>
      <c r="M377" s="14">
        <v>9.4300000000000004E-4</v>
      </c>
      <c r="N377" s="14">
        <v>7.4970000000000002E-3</v>
      </c>
      <c r="O377" s="14">
        <v>1.537E-3</v>
      </c>
      <c r="P377" s="14">
        <v>97.052838000000008</v>
      </c>
      <c r="Q377" s="14">
        <v>0.68269684748384085</v>
      </c>
    </row>
    <row r="378" spans="1:17" ht="21">
      <c r="A378" s="7" t="s">
        <v>29</v>
      </c>
      <c r="B378" s="7" t="s">
        <v>32</v>
      </c>
      <c r="C378" s="7">
        <v>1</v>
      </c>
      <c r="D378" s="14">
        <v>45.689100000000003</v>
      </c>
      <c r="E378" s="14">
        <v>2.11957</v>
      </c>
      <c r="F378" s="14">
        <v>8.4835899999999995</v>
      </c>
      <c r="G378" s="14">
        <v>11.4681</v>
      </c>
      <c r="H378" s="14">
        <v>15.4955</v>
      </c>
      <c r="I378" s="14">
        <v>11.3917</v>
      </c>
      <c r="J378" s="14">
        <v>0.235619</v>
      </c>
      <c r="K378" s="14">
        <v>1.9351700000000001</v>
      </c>
      <c r="L378" s="14">
        <v>0.40415800000000002</v>
      </c>
      <c r="M378" s="14">
        <v>4.0795999999999999E-2</v>
      </c>
      <c r="N378" s="14">
        <v>4.7070000000000002E-3</v>
      </c>
      <c r="O378" s="14">
        <v>5.8669999999999998E-3</v>
      </c>
      <c r="P378" s="14">
        <v>97.273876999999999</v>
      </c>
      <c r="Q378" s="14">
        <v>0.70661844661016859</v>
      </c>
    </row>
    <row r="379" spans="1:17" ht="21">
      <c r="A379" s="7" t="s">
        <v>29</v>
      </c>
      <c r="B379" s="7" t="s">
        <v>32</v>
      </c>
      <c r="C379" s="7">
        <v>2</v>
      </c>
      <c r="D379" s="14">
        <v>46.654800000000002</v>
      </c>
      <c r="E379" s="14">
        <v>1.82769</v>
      </c>
      <c r="F379" s="14">
        <v>7.8745799999999999</v>
      </c>
      <c r="G379" s="14">
        <v>11.0647</v>
      </c>
      <c r="H379" s="14">
        <v>15.8263</v>
      </c>
      <c r="I379" s="14">
        <v>11.404999999999999</v>
      </c>
      <c r="J379" s="14">
        <v>0.26286500000000002</v>
      </c>
      <c r="K379" s="14">
        <v>1.8365800000000001</v>
      </c>
      <c r="L379" s="14">
        <v>0.34850599999999998</v>
      </c>
      <c r="M379" s="14">
        <v>9.4820000000000008E-3</v>
      </c>
      <c r="N379" s="14">
        <v>4.0480000000000004E-3</v>
      </c>
      <c r="O379" s="14">
        <v>3.2989999999999998E-3</v>
      </c>
      <c r="P379" s="14">
        <v>97.117850000000018</v>
      </c>
      <c r="Q379" s="14">
        <v>0.71828079218171192</v>
      </c>
    </row>
    <row r="380" spans="1:17" ht="21">
      <c r="A380" s="7" t="s">
        <v>29</v>
      </c>
      <c r="B380" s="7" t="s">
        <v>32</v>
      </c>
      <c r="C380" s="7">
        <v>3</v>
      </c>
      <c r="D380" s="14">
        <v>47.112000000000002</v>
      </c>
      <c r="E380" s="14">
        <v>1.89693</v>
      </c>
      <c r="F380" s="14">
        <v>7.48787</v>
      </c>
      <c r="G380" s="14">
        <v>10.9033</v>
      </c>
      <c r="H380" s="14">
        <v>16.1449</v>
      </c>
      <c r="I380" s="14">
        <v>11.442</v>
      </c>
      <c r="J380" s="14">
        <v>0.24190999999999999</v>
      </c>
      <c r="K380" s="14">
        <v>1.7090099999999999</v>
      </c>
      <c r="L380" s="14">
        <v>0.34535900000000003</v>
      </c>
      <c r="M380" s="14">
        <v>3.9799000000000001E-2</v>
      </c>
      <c r="N380" s="14">
        <v>1.2619999999999999E-2</v>
      </c>
      <c r="O380" s="14">
        <v>1.5499000000000001E-2</v>
      </c>
      <c r="P380" s="14">
        <v>97.351197000000013</v>
      </c>
      <c r="Q380" s="14">
        <v>0.72523412696633449</v>
      </c>
    </row>
    <row r="381" spans="1:17" ht="21">
      <c r="A381" s="7" t="s">
        <v>29</v>
      </c>
      <c r="B381" s="7" t="s">
        <v>32</v>
      </c>
      <c r="C381" s="7">
        <v>4</v>
      </c>
      <c r="D381" s="14">
        <v>46.415100000000002</v>
      </c>
      <c r="E381" s="14">
        <v>1.94851</v>
      </c>
      <c r="F381" s="14">
        <v>8.1473800000000001</v>
      </c>
      <c r="G381" s="14">
        <v>11.542199999999999</v>
      </c>
      <c r="H381" s="14">
        <v>15.457100000000001</v>
      </c>
      <c r="I381" s="14">
        <v>11.270200000000001</v>
      </c>
      <c r="J381" s="14">
        <v>0.27317900000000001</v>
      </c>
      <c r="K381" s="14">
        <v>1.87802</v>
      </c>
      <c r="L381" s="14">
        <v>0.37873400000000002</v>
      </c>
      <c r="M381" s="14">
        <v>8.456E-3</v>
      </c>
      <c r="N381" s="14">
        <v>1.2246999999999999E-2</v>
      </c>
      <c r="O381" s="14">
        <v>5.9540000000000001E-3</v>
      </c>
      <c r="P381" s="14">
        <v>97.33708</v>
      </c>
      <c r="Q381" s="14">
        <v>0.70476546891376612</v>
      </c>
    </row>
    <row r="382" spans="1:17" ht="21">
      <c r="A382" s="7" t="s">
        <v>29</v>
      </c>
      <c r="B382" s="7" t="s">
        <v>32</v>
      </c>
      <c r="C382" s="7">
        <v>5</v>
      </c>
      <c r="D382" s="14">
        <v>45.945399999999999</v>
      </c>
      <c r="E382" s="14">
        <v>2.15863</v>
      </c>
      <c r="F382" s="14">
        <v>8.2698499999999999</v>
      </c>
      <c r="G382" s="14">
        <v>11.757099999999999</v>
      </c>
      <c r="H382" s="14">
        <v>15.3033</v>
      </c>
      <c r="I382" s="14">
        <v>11.2525</v>
      </c>
      <c r="J382" s="14">
        <v>0.28370600000000001</v>
      </c>
      <c r="K382" s="14">
        <v>2.0928200000000001</v>
      </c>
      <c r="L382" s="14">
        <v>0.34026800000000001</v>
      </c>
      <c r="M382" s="14">
        <v>4.4216999999999999E-2</v>
      </c>
      <c r="N382" s="14">
        <v>1.8380000000000001E-2</v>
      </c>
      <c r="O382" s="14">
        <v>1.22E-4</v>
      </c>
      <c r="P382" s="14">
        <v>97.466292999999979</v>
      </c>
      <c r="Q382" s="14">
        <v>0.6988121135883032</v>
      </c>
    </row>
    <row r="383" spans="1:17" ht="21">
      <c r="A383" s="7" t="s">
        <v>29</v>
      </c>
      <c r="B383" s="7" t="s">
        <v>33</v>
      </c>
      <c r="C383" s="7">
        <v>2</v>
      </c>
      <c r="D383" s="14">
        <v>43.365600000000001</v>
      </c>
      <c r="E383" s="14">
        <v>1.7881499999999999</v>
      </c>
      <c r="F383" s="14">
        <v>12.108599999999999</v>
      </c>
      <c r="G383" s="14">
        <v>9.8775300000000001</v>
      </c>
      <c r="H383" s="14">
        <v>15.379099999999999</v>
      </c>
      <c r="I383" s="14">
        <v>11.480399999999999</v>
      </c>
      <c r="J383" s="14">
        <v>0.148339</v>
      </c>
      <c r="K383" s="14">
        <v>2.2995100000000002</v>
      </c>
      <c r="L383" s="14">
        <v>0.54009700000000005</v>
      </c>
      <c r="M383" s="14">
        <v>0.119812</v>
      </c>
      <c r="N383" s="14">
        <v>1.4172000000000001E-2</v>
      </c>
      <c r="O383" s="14">
        <v>2.9422E-2</v>
      </c>
      <c r="P383" s="14">
        <v>97.150732000000019</v>
      </c>
      <c r="Q383" s="14">
        <v>0.73512517246222686</v>
      </c>
    </row>
    <row r="384" spans="1:17" ht="21">
      <c r="A384" s="7" t="s">
        <v>29</v>
      </c>
      <c r="B384" s="7" t="s">
        <v>33</v>
      </c>
      <c r="C384" s="7">
        <v>3</v>
      </c>
      <c r="D384" s="14">
        <v>43.650599999999997</v>
      </c>
      <c r="E384" s="14">
        <v>2.78376</v>
      </c>
      <c r="F384" s="14">
        <v>9.8405900000000006</v>
      </c>
      <c r="G384" s="14">
        <v>12.983599999999999</v>
      </c>
      <c r="H384" s="14">
        <v>13.8368</v>
      </c>
      <c r="I384" s="14">
        <v>11.0471</v>
      </c>
      <c r="J384" s="14">
        <v>0.27168399999999998</v>
      </c>
      <c r="K384" s="14">
        <v>2.5204200000000001</v>
      </c>
      <c r="L384" s="14">
        <v>0.45205000000000001</v>
      </c>
      <c r="M384" s="14">
        <v>1.1540000000000001E-3</v>
      </c>
      <c r="N384" s="14">
        <v>1.6253E-2</v>
      </c>
      <c r="O384" s="14">
        <v>-1.8960000000000001E-2</v>
      </c>
      <c r="P384" s="14">
        <v>97.38505099999999</v>
      </c>
      <c r="Q384" s="14">
        <v>0.65513338670568577</v>
      </c>
    </row>
    <row r="385" spans="1:17" ht="21">
      <c r="A385" s="7" t="s">
        <v>29</v>
      </c>
      <c r="B385" s="7" t="s">
        <v>33</v>
      </c>
      <c r="C385" s="7">
        <v>4</v>
      </c>
      <c r="D385" s="14">
        <v>45.793999999999997</v>
      </c>
      <c r="E385" s="14">
        <v>1.17333</v>
      </c>
      <c r="F385" s="14">
        <v>9.2497600000000002</v>
      </c>
      <c r="G385" s="14">
        <v>12.2844</v>
      </c>
      <c r="H385" s="14">
        <v>15.0755</v>
      </c>
      <c r="I385" s="14">
        <v>11.3004</v>
      </c>
      <c r="J385" s="14">
        <v>0.282804</v>
      </c>
      <c r="K385" s="14">
        <v>2.1317599999999999</v>
      </c>
      <c r="L385" s="14">
        <v>0.43570199999999998</v>
      </c>
      <c r="M385" s="14">
        <v>6.2398000000000002E-2</v>
      </c>
      <c r="N385" s="14">
        <v>1.3164E-2</v>
      </c>
      <c r="O385" s="14">
        <v>2.232E-3</v>
      </c>
      <c r="P385" s="14">
        <v>97.805450000000008</v>
      </c>
      <c r="Q385" s="14">
        <v>0.68627835576494145</v>
      </c>
    </row>
    <row r="386" spans="1:17" ht="21">
      <c r="A386" s="7" t="s">
        <v>29</v>
      </c>
      <c r="B386" s="7" t="s">
        <v>33</v>
      </c>
      <c r="C386" s="7">
        <v>6</v>
      </c>
      <c r="D386" s="14">
        <v>43.890500000000003</v>
      </c>
      <c r="E386" s="14">
        <v>2.55335</v>
      </c>
      <c r="F386" s="14">
        <v>10.077</v>
      </c>
      <c r="G386" s="14">
        <v>11.396599999999999</v>
      </c>
      <c r="H386" s="14">
        <v>14.9506</v>
      </c>
      <c r="I386" s="14">
        <v>11.195399999999999</v>
      </c>
      <c r="J386" s="14">
        <v>0.20860899999999999</v>
      </c>
      <c r="K386" s="14">
        <v>2.57985</v>
      </c>
      <c r="L386" s="14">
        <v>0.39687499999999998</v>
      </c>
      <c r="M386" s="14">
        <v>4.6234999999999998E-2</v>
      </c>
      <c r="N386" s="14">
        <v>2.4725E-2</v>
      </c>
      <c r="O386" s="14">
        <v>6.0939999999999996E-3</v>
      </c>
      <c r="P386" s="14">
        <v>97.325838000000005</v>
      </c>
      <c r="Q386" s="14">
        <v>0.70045654381747635</v>
      </c>
    </row>
    <row r="387" spans="1:17" ht="21">
      <c r="A387" s="7" t="s">
        <v>29</v>
      </c>
      <c r="B387" s="7" t="s">
        <v>33</v>
      </c>
      <c r="C387" s="7">
        <v>7</v>
      </c>
      <c r="D387" s="14">
        <v>44.3249</v>
      </c>
      <c r="E387" s="14">
        <v>3.16323</v>
      </c>
      <c r="F387" s="14">
        <v>9.9085000000000001</v>
      </c>
      <c r="G387" s="14">
        <v>11.310499999999999</v>
      </c>
      <c r="H387" s="14">
        <v>15.1595</v>
      </c>
      <c r="I387" s="14">
        <v>10.9869</v>
      </c>
      <c r="J387" s="14">
        <v>0.210761</v>
      </c>
      <c r="K387" s="14">
        <v>2.7259899999999999</v>
      </c>
      <c r="L387" s="14">
        <v>0.39096900000000001</v>
      </c>
      <c r="M387" s="14">
        <v>-8.3000000000000001E-4</v>
      </c>
      <c r="N387" s="14">
        <v>4.1662999999999999E-2</v>
      </c>
      <c r="O387" s="14">
        <v>-5.4000000000000003E-3</v>
      </c>
      <c r="P387" s="14">
        <v>98.216683000000018</v>
      </c>
      <c r="Q387" s="14">
        <v>0.70493966524597917</v>
      </c>
    </row>
    <row r="388" spans="1:17" ht="21">
      <c r="A388" s="7" t="s">
        <v>29</v>
      </c>
      <c r="B388" s="7" t="s">
        <v>34</v>
      </c>
      <c r="C388" s="7">
        <v>1</v>
      </c>
      <c r="D388" s="14">
        <v>46.114899999999999</v>
      </c>
      <c r="E388" s="14">
        <v>2.09307</v>
      </c>
      <c r="F388" s="14">
        <v>8.5008700000000008</v>
      </c>
      <c r="G388" s="14">
        <v>11.8591</v>
      </c>
      <c r="H388" s="14">
        <v>15.242000000000001</v>
      </c>
      <c r="I388" s="14">
        <v>11.361700000000001</v>
      </c>
      <c r="J388" s="14">
        <v>0.24379100000000001</v>
      </c>
      <c r="K388" s="14">
        <v>1.9716400000000001</v>
      </c>
      <c r="L388" s="14">
        <v>0.40791500000000003</v>
      </c>
      <c r="M388" s="14">
        <v>2.8573000000000001E-2</v>
      </c>
      <c r="N388" s="14">
        <v>2.3646E-2</v>
      </c>
      <c r="O388" s="14">
        <v>7.1209999999999997E-3</v>
      </c>
      <c r="P388" s="14">
        <v>97.854325999999986</v>
      </c>
      <c r="Q388" s="14">
        <v>0.69614253981617069</v>
      </c>
    </row>
    <row r="389" spans="1:17" ht="21">
      <c r="A389" s="7" t="s">
        <v>29</v>
      </c>
      <c r="B389" s="7" t="s">
        <v>34</v>
      </c>
      <c r="C389" s="7">
        <v>2</v>
      </c>
      <c r="D389" s="14">
        <v>43.764200000000002</v>
      </c>
      <c r="E389" s="14">
        <v>2.7380499999999999</v>
      </c>
      <c r="F389" s="14">
        <v>10.1976</v>
      </c>
      <c r="G389" s="14">
        <v>11.305099999999999</v>
      </c>
      <c r="H389" s="14">
        <v>14.8766</v>
      </c>
      <c r="I389" s="14">
        <v>11.2775</v>
      </c>
      <c r="J389" s="14">
        <v>0.22023699999999999</v>
      </c>
      <c r="K389" s="14">
        <v>2.67564</v>
      </c>
      <c r="L389" s="14">
        <v>0.39838600000000002</v>
      </c>
      <c r="M389" s="14">
        <v>8.2876000000000005E-2</v>
      </c>
      <c r="N389" s="14">
        <v>1.5179E-2</v>
      </c>
      <c r="O389" s="14">
        <v>-2.8139999999999998E-2</v>
      </c>
      <c r="P389" s="14">
        <v>97.523228000000003</v>
      </c>
      <c r="Q389" s="14">
        <v>0.70110640282244663</v>
      </c>
    </row>
    <row r="390" spans="1:17" ht="21">
      <c r="A390" s="7" t="s">
        <v>29</v>
      </c>
      <c r="B390" s="7" t="s">
        <v>34</v>
      </c>
      <c r="C390" s="7">
        <v>4</v>
      </c>
      <c r="D390" s="14">
        <v>43.965499999999999</v>
      </c>
      <c r="E390" s="14">
        <v>1.6299699999999999</v>
      </c>
      <c r="F390" s="14">
        <v>11.6205</v>
      </c>
      <c r="G390" s="14">
        <v>10.141500000000001</v>
      </c>
      <c r="H390" s="14">
        <v>15.346399999999999</v>
      </c>
      <c r="I390" s="14">
        <v>11.7464</v>
      </c>
      <c r="J390" s="14">
        <v>0.139705</v>
      </c>
      <c r="K390" s="14">
        <v>2.2536700000000001</v>
      </c>
      <c r="L390" s="14">
        <v>0.44236900000000001</v>
      </c>
      <c r="M390" s="14">
        <v>0.13927200000000001</v>
      </c>
      <c r="N390" s="14">
        <v>-3.9399999999999999E-3</v>
      </c>
      <c r="O390" s="14">
        <v>1.5755999999999999E-2</v>
      </c>
      <c r="P390" s="14">
        <v>97.437101999999996</v>
      </c>
      <c r="Q390" s="14">
        <v>0.72953831786366719</v>
      </c>
    </row>
    <row r="391" spans="1:17" ht="21">
      <c r="A391" s="7" t="s">
        <v>29</v>
      </c>
      <c r="B391" s="7" t="s">
        <v>34</v>
      </c>
      <c r="C391" s="7">
        <v>5</v>
      </c>
      <c r="D391" s="14">
        <v>43.746600000000001</v>
      </c>
      <c r="E391" s="14">
        <v>2.8548300000000002</v>
      </c>
      <c r="F391" s="14">
        <v>10.1945</v>
      </c>
      <c r="G391" s="14">
        <v>11.2569</v>
      </c>
      <c r="H391" s="14">
        <v>15.0661</v>
      </c>
      <c r="I391" s="14">
        <v>11.117900000000001</v>
      </c>
      <c r="J391" s="14">
        <v>0.236516</v>
      </c>
      <c r="K391" s="14">
        <v>2.7378</v>
      </c>
      <c r="L391" s="14">
        <v>0.372803</v>
      </c>
      <c r="M391" s="14">
        <v>1.4787E-2</v>
      </c>
      <c r="N391" s="14">
        <v>7.0154999999999995E-2</v>
      </c>
      <c r="O391" s="14">
        <v>1.9472E-2</v>
      </c>
      <c r="P391" s="14">
        <v>97.68836300000001</v>
      </c>
      <c r="Q391" s="14">
        <v>0.70464214109469114</v>
      </c>
    </row>
    <row r="392" spans="1:17" ht="21">
      <c r="A392" s="7" t="s">
        <v>29</v>
      </c>
      <c r="B392" s="7" t="s">
        <v>34</v>
      </c>
      <c r="C392" s="7">
        <v>6</v>
      </c>
      <c r="D392" s="14">
        <v>43.428699999999999</v>
      </c>
      <c r="E392" s="14">
        <v>3.2047400000000001</v>
      </c>
      <c r="F392" s="14">
        <v>10.131399999999999</v>
      </c>
      <c r="G392" s="14">
        <v>11.5007</v>
      </c>
      <c r="H392" s="14">
        <v>14.7323</v>
      </c>
      <c r="I392" s="14">
        <v>11.1226</v>
      </c>
      <c r="J392" s="14">
        <v>0.211397</v>
      </c>
      <c r="K392" s="14">
        <v>2.7850600000000001</v>
      </c>
      <c r="L392" s="14">
        <v>0.403229</v>
      </c>
      <c r="M392" s="14">
        <v>2.486E-2</v>
      </c>
      <c r="N392" s="14">
        <v>2.6519999999999998E-2</v>
      </c>
      <c r="O392" s="14">
        <v>4.5960000000000003E-3</v>
      </c>
      <c r="P392" s="14">
        <v>97.57610200000002</v>
      </c>
      <c r="Q392" s="14">
        <v>0.69543879060822233</v>
      </c>
    </row>
    <row r="393" spans="1:17" ht="21">
      <c r="A393" s="7" t="s">
        <v>29</v>
      </c>
      <c r="B393" s="7" t="s">
        <v>35</v>
      </c>
      <c r="C393" s="7">
        <v>1</v>
      </c>
      <c r="D393" s="14">
        <v>43.902700000000003</v>
      </c>
      <c r="E393" s="14">
        <v>2.8496100000000002</v>
      </c>
      <c r="F393" s="14">
        <v>10.3506</v>
      </c>
      <c r="G393" s="14">
        <v>12.3018</v>
      </c>
      <c r="H393" s="14">
        <v>14.059699999999999</v>
      </c>
      <c r="I393" s="14">
        <v>11.188499999999999</v>
      </c>
      <c r="J393" s="14">
        <v>0.231486</v>
      </c>
      <c r="K393" s="14">
        <v>2.20994</v>
      </c>
      <c r="L393" s="14">
        <v>0.43765399999999999</v>
      </c>
      <c r="M393" s="14">
        <v>3.9261999999999998E-2</v>
      </c>
      <c r="N393" s="14">
        <v>2.0833000000000001E-2</v>
      </c>
      <c r="O393" s="14">
        <v>3.0217999999999998E-2</v>
      </c>
      <c r="P393" s="14">
        <v>97.622303000000002</v>
      </c>
      <c r="Q393" s="14">
        <v>0.67075535872566727</v>
      </c>
    </row>
    <row r="394" spans="1:17" ht="21">
      <c r="A394" s="7" t="s">
        <v>29</v>
      </c>
      <c r="B394" s="7" t="s">
        <v>35</v>
      </c>
      <c r="C394" s="7">
        <v>2</v>
      </c>
      <c r="D394" s="14">
        <v>46.075000000000003</v>
      </c>
      <c r="E394" s="14">
        <v>2.5118999999999998</v>
      </c>
      <c r="F394" s="14">
        <v>8.6194100000000002</v>
      </c>
      <c r="G394" s="14">
        <v>11.5174</v>
      </c>
      <c r="H394" s="14">
        <v>15.373100000000001</v>
      </c>
      <c r="I394" s="14">
        <v>11.3764</v>
      </c>
      <c r="J394" s="14">
        <v>0.22471099999999999</v>
      </c>
      <c r="K394" s="14">
        <v>1.94276</v>
      </c>
      <c r="L394" s="14">
        <v>0.40246799999999999</v>
      </c>
      <c r="M394" s="14">
        <v>4.0367E-2</v>
      </c>
      <c r="N394" s="14">
        <v>5.7190000000000001E-3</v>
      </c>
      <c r="O394" s="14">
        <v>2.0916000000000001E-2</v>
      </c>
      <c r="P394" s="14">
        <v>98.110151000000002</v>
      </c>
      <c r="Q394" s="14">
        <v>0.70407873166490231</v>
      </c>
    </row>
    <row r="395" spans="1:17" ht="21">
      <c r="A395" s="7" t="s">
        <v>29</v>
      </c>
      <c r="B395" s="7" t="s">
        <v>35</v>
      </c>
      <c r="C395" s="7">
        <v>3</v>
      </c>
      <c r="D395" s="14">
        <v>43.243200000000002</v>
      </c>
      <c r="E395" s="14">
        <v>1.8707100000000001</v>
      </c>
      <c r="F395" s="14">
        <v>10.214600000000001</v>
      </c>
      <c r="G395" s="14">
        <v>12.8827</v>
      </c>
      <c r="H395" s="14">
        <v>14.238099999999999</v>
      </c>
      <c r="I395" s="14">
        <v>11.1799</v>
      </c>
      <c r="J395" s="14">
        <v>0.25794600000000001</v>
      </c>
      <c r="K395" s="14">
        <v>2.29284</v>
      </c>
      <c r="L395" s="14">
        <v>0.45790700000000001</v>
      </c>
      <c r="M395" s="14">
        <v>3.5690000000000001E-3</v>
      </c>
      <c r="N395" s="14">
        <v>1.2328E-2</v>
      </c>
      <c r="O395" s="14">
        <v>7.7019999999999996E-3</v>
      </c>
      <c r="P395" s="14">
        <v>96.661502000000013</v>
      </c>
      <c r="Q395" s="14">
        <v>0.66330838639968537</v>
      </c>
    </row>
    <row r="396" spans="1:17" ht="21">
      <c r="A396" s="7" t="s">
        <v>29</v>
      </c>
      <c r="B396" s="7" t="s">
        <v>35</v>
      </c>
      <c r="C396" s="7">
        <v>4</v>
      </c>
      <c r="D396" s="14">
        <v>43.606900000000003</v>
      </c>
      <c r="E396" s="14">
        <v>2.7793899999999998</v>
      </c>
      <c r="F396" s="14">
        <v>9.2272200000000009</v>
      </c>
      <c r="G396" s="14">
        <v>11.663399999999999</v>
      </c>
      <c r="H396" s="14">
        <v>14.813800000000001</v>
      </c>
      <c r="I396" s="14">
        <v>11.1432</v>
      </c>
      <c r="J396" s="14">
        <v>0.25484000000000001</v>
      </c>
      <c r="K396" s="14">
        <v>2.54569</v>
      </c>
      <c r="L396" s="14">
        <v>0.44807399999999997</v>
      </c>
      <c r="M396" s="14">
        <v>1.2171E-2</v>
      </c>
      <c r="N396" s="14">
        <v>2.3254E-2</v>
      </c>
      <c r="O396" s="14">
        <v>8.4599999999999996E-4</v>
      </c>
      <c r="P396" s="14">
        <v>96.518785000000008</v>
      </c>
      <c r="Q396" s="14">
        <v>0.693628883795113</v>
      </c>
    </row>
    <row r="397" spans="1:17" ht="21">
      <c r="A397" s="7" t="s">
        <v>29</v>
      </c>
      <c r="B397" s="7" t="s">
        <v>35</v>
      </c>
      <c r="C397" s="7">
        <v>5</v>
      </c>
      <c r="D397" s="14">
        <v>42.758499999999998</v>
      </c>
      <c r="E397" s="14">
        <v>2.9760300000000002</v>
      </c>
      <c r="F397" s="14">
        <v>9.7435500000000008</v>
      </c>
      <c r="G397" s="14">
        <v>11.376799999999999</v>
      </c>
      <c r="H397" s="14">
        <v>14.815</v>
      </c>
      <c r="I397" s="14">
        <v>11.210900000000001</v>
      </c>
      <c r="J397" s="14">
        <v>0.23200200000000001</v>
      </c>
      <c r="K397" s="14">
        <v>2.6874899999999999</v>
      </c>
      <c r="L397" s="14">
        <v>0.410443</v>
      </c>
      <c r="M397" s="14">
        <v>-8.0700000000000008E-3</v>
      </c>
      <c r="N397" s="14">
        <v>5.0707000000000002E-2</v>
      </c>
      <c r="O397" s="14">
        <v>1.0237E-2</v>
      </c>
      <c r="P397" s="14">
        <v>96.263588999999982</v>
      </c>
      <c r="Q397" s="14">
        <v>0.69890740940336593</v>
      </c>
    </row>
    <row r="398" spans="1:17" ht="21">
      <c r="A398" s="7" t="s">
        <v>29</v>
      </c>
      <c r="B398" s="7" t="s">
        <v>35</v>
      </c>
      <c r="C398" s="7">
        <v>6</v>
      </c>
      <c r="D398" s="14">
        <v>42.698700000000002</v>
      </c>
      <c r="E398" s="14">
        <v>2.9952899999999998</v>
      </c>
      <c r="F398" s="14">
        <v>9.9906199999999998</v>
      </c>
      <c r="G398" s="14">
        <v>11.445600000000001</v>
      </c>
      <c r="H398" s="14">
        <v>14.793799999999999</v>
      </c>
      <c r="I398" s="14">
        <v>11.170199999999999</v>
      </c>
      <c r="J398" s="14">
        <v>0.18429999999999999</v>
      </c>
      <c r="K398" s="14">
        <v>2.7285200000000001</v>
      </c>
      <c r="L398" s="14">
        <v>0.41231299999999999</v>
      </c>
      <c r="M398" s="14">
        <v>1.3696E-2</v>
      </c>
      <c r="N398" s="14">
        <v>2.9631999999999999E-2</v>
      </c>
      <c r="O398" s="14">
        <v>-1.2659999999999999E-2</v>
      </c>
      <c r="P398" s="14">
        <v>96.450010999999989</v>
      </c>
      <c r="Q398" s="14">
        <v>0.69733498137320105</v>
      </c>
    </row>
    <row r="399" spans="1:17" ht="21">
      <c r="A399" s="7" t="s">
        <v>29</v>
      </c>
      <c r="B399" s="7" t="s">
        <v>36</v>
      </c>
      <c r="C399" s="7">
        <v>1</v>
      </c>
      <c r="D399" s="14">
        <v>46.541400000000003</v>
      </c>
      <c r="E399" s="14">
        <v>2.0001199999999999</v>
      </c>
      <c r="F399" s="14">
        <v>7.4972200000000004</v>
      </c>
      <c r="G399" s="14">
        <v>10.8987</v>
      </c>
      <c r="H399" s="14">
        <v>15.903600000000001</v>
      </c>
      <c r="I399" s="14">
        <v>11.516299999999999</v>
      </c>
      <c r="J399" s="14">
        <v>0.237849</v>
      </c>
      <c r="K399" s="14">
        <v>1.9237</v>
      </c>
      <c r="L399" s="14">
        <v>0.36825200000000002</v>
      </c>
      <c r="M399" s="14">
        <v>4.1679999999999998E-3</v>
      </c>
      <c r="N399" s="14">
        <v>1.0359E-2</v>
      </c>
      <c r="O399" s="14">
        <v>1.823E-2</v>
      </c>
      <c r="P399" s="14">
        <v>96.919898000000003</v>
      </c>
      <c r="Q399" s="14">
        <v>0.72230787670958074</v>
      </c>
    </row>
    <row r="400" spans="1:17" ht="21">
      <c r="A400" s="7" t="s">
        <v>29</v>
      </c>
      <c r="B400" s="7" t="s">
        <v>36</v>
      </c>
      <c r="C400" s="7">
        <v>2</v>
      </c>
      <c r="D400" s="14">
        <v>44.590899999999998</v>
      </c>
      <c r="E400" s="14">
        <v>2.1779199999999999</v>
      </c>
      <c r="F400" s="14">
        <v>9.2443299999999997</v>
      </c>
      <c r="G400" s="14">
        <v>12.2895</v>
      </c>
      <c r="H400" s="14">
        <v>14.6166</v>
      </c>
      <c r="I400" s="14">
        <v>11.267899999999999</v>
      </c>
      <c r="J400" s="14">
        <v>0.24720900000000001</v>
      </c>
      <c r="K400" s="14">
        <v>2.1627000000000001</v>
      </c>
      <c r="L400" s="14">
        <v>0.45881</v>
      </c>
      <c r="M400" s="14">
        <v>3.9076E-2</v>
      </c>
      <c r="N400" s="14">
        <v>2.5267999999999999E-2</v>
      </c>
      <c r="O400" s="14">
        <v>1.5154000000000001E-2</v>
      </c>
      <c r="P400" s="14">
        <v>97.135366999999988</v>
      </c>
      <c r="Q400" s="14">
        <v>0.67949436606286473</v>
      </c>
    </row>
    <row r="401" spans="1:17" ht="21">
      <c r="A401" s="7" t="s">
        <v>29</v>
      </c>
      <c r="B401" s="7" t="s">
        <v>36</v>
      </c>
      <c r="C401" s="7">
        <v>3</v>
      </c>
      <c r="D401" s="14">
        <v>46.159700000000001</v>
      </c>
      <c r="E401" s="14">
        <v>1.7196199999999999</v>
      </c>
      <c r="F401" s="14">
        <v>7.7527799999999996</v>
      </c>
      <c r="G401" s="14">
        <v>11.555899999999999</v>
      </c>
      <c r="H401" s="14">
        <v>15.636200000000001</v>
      </c>
      <c r="I401" s="14">
        <v>11.208500000000001</v>
      </c>
      <c r="J401" s="14">
        <v>0.26938699999999999</v>
      </c>
      <c r="K401" s="14">
        <v>1.85009</v>
      </c>
      <c r="L401" s="14">
        <v>0.36226000000000003</v>
      </c>
      <c r="M401" s="14">
        <v>4.4195999999999999E-2</v>
      </c>
      <c r="N401" s="14">
        <v>2.6048000000000002E-2</v>
      </c>
      <c r="O401" s="14">
        <v>1.1980000000000001E-3</v>
      </c>
      <c r="P401" s="14">
        <v>96.585879000000006</v>
      </c>
      <c r="Q401" s="14">
        <v>0.70691112650712495</v>
      </c>
    </row>
    <row r="402" spans="1:17" ht="21">
      <c r="A402" s="7" t="s">
        <v>29</v>
      </c>
      <c r="B402" s="7" t="s">
        <v>36</v>
      </c>
      <c r="C402" s="7">
        <v>4</v>
      </c>
      <c r="D402" s="14">
        <v>42.964599999999997</v>
      </c>
      <c r="E402" s="14">
        <v>2.7239499999999999</v>
      </c>
      <c r="F402" s="14">
        <v>9.9425500000000007</v>
      </c>
      <c r="G402" s="14">
        <v>11.402799999999999</v>
      </c>
      <c r="H402" s="14">
        <v>14.903700000000001</v>
      </c>
      <c r="I402" s="14">
        <v>11.259</v>
      </c>
      <c r="J402" s="14">
        <v>0.19153200000000001</v>
      </c>
      <c r="K402" s="14">
        <v>2.6138499999999998</v>
      </c>
      <c r="L402" s="14">
        <v>0.41209499999999999</v>
      </c>
      <c r="M402" s="14">
        <v>4.6282999999999998E-2</v>
      </c>
      <c r="N402" s="14">
        <v>2.6577E-2</v>
      </c>
      <c r="O402" s="14">
        <v>1.2639999999999999E-3</v>
      </c>
      <c r="P402" s="14">
        <v>96.488201000000004</v>
      </c>
      <c r="Q402" s="14">
        <v>0.69968262822388905</v>
      </c>
    </row>
    <row r="403" spans="1:17" ht="21">
      <c r="A403" s="7" t="s">
        <v>4</v>
      </c>
      <c r="B403" s="7" t="s">
        <v>30</v>
      </c>
      <c r="C403" s="7">
        <v>1</v>
      </c>
      <c r="D403" s="14">
        <v>41.415399999999998</v>
      </c>
      <c r="E403" s="14">
        <v>2.5563899999999999</v>
      </c>
      <c r="F403" s="14">
        <v>11.923</v>
      </c>
      <c r="G403" s="14">
        <v>13.2727</v>
      </c>
      <c r="H403" s="14">
        <v>13.2896</v>
      </c>
      <c r="I403" s="14">
        <v>11.326000000000001</v>
      </c>
      <c r="J403" s="14">
        <v>0.238839</v>
      </c>
      <c r="K403" s="14">
        <v>2.3672300000000002</v>
      </c>
      <c r="L403" s="14">
        <v>0.50263500000000005</v>
      </c>
      <c r="M403" s="14">
        <v>0.13433300000000001</v>
      </c>
      <c r="N403" s="14">
        <v>2.4275999999999999E-2</v>
      </c>
      <c r="O403" s="14">
        <v>2.9799999999999998E-4</v>
      </c>
      <c r="P403" s="14">
        <v>97.050700999999975</v>
      </c>
      <c r="Q403" s="14">
        <v>0.6409083774665959</v>
      </c>
    </row>
    <row r="404" spans="1:17" ht="21">
      <c r="A404" s="7" t="s">
        <v>4</v>
      </c>
      <c r="B404" s="7" t="s">
        <v>30</v>
      </c>
      <c r="C404" s="7">
        <v>2</v>
      </c>
      <c r="D404" s="14">
        <v>46.201300000000003</v>
      </c>
      <c r="E404" s="14">
        <v>1.64</v>
      </c>
      <c r="F404" s="14">
        <v>7.8249000000000004</v>
      </c>
      <c r="G404" s="14">
        <v>11.113899999999999</v>
      </c>
      <c r="H404" s="14">
        <v>15.984</v>
      </c>
      <c r="I404" s="14">
        <v>11.2498</v>
      </c>
      <c r="J404" s="14">
        <v>0.250612</v>
      </c>
      <c r="K404" s="14">
        <v>1.7806900000000001</v>
      </c>
      <c r="L404" s="14">
        <v>0.39973900000000001</v>
      </c>
      <c r="M404" s="14">
        <v>4.7280000000000003E-2</v>
      </c>
      <c r="N404" s="14">
        <v>1.3592E-2</v>
      </c>
      <c r="O404" s="14">
        <v>1.9460999999999999E-2</v>
      </c>
      <c r="P404" s="14">
        <v>96.525274000000024</v>
      </c>
      <c r="Q404" s="14">
        <v>0.71938803715350552</v>
      </c>
    </row>
    <row r="405" spans="1:17" ht="21">
      <c r="A405" s="7" t="s">
        <v>4</v>
      </c>
      <c r="B405" s="7" t="s">
        <v>30</v>
      </c>
      <c r="C405" s="7">
        <v>3</v>
      </c>
      <c r="D405" s="14">
        <v>43.564399999999999</v>
      </c>
      <c r="E405" s="14">
        <v>2.1745899999999998</v>
      </c>
      <c r="F405" s="14">
        <v>9.9419699999999995</v>
      </c>
      <c r="G405" s="14">
        <v>12.2079</v>
      </c>
      <c r="H405" s="14">
        <v>14.561299999999999</v>
      </c>
      <c r="I405" s="14">
        <v>11.2493</v>
      </c>
      <c r="J405" s="14">
        <v>0.25232399999999999</v>
      </c>
      <c r="K405" s="14">
        <v>2.1920999999999999</v>
      </c>
      <c r="L405" s="14">
        <v>0.39625300000000002</v>
      </c>
      <c r="M405" s="14">
        <v>1.1662E-2</v>
      </c>
      <c r="N405" s="14">
        <v>1.6825E-2</v>
      </c>
      <c r="O405" s="14">
        <v>1.7359999999999999E-3</v>
      </c>
      <c r="P405" s="14">
        <v>96.570359999999994</v>
      </c>
      <c r="Q405" s="14">
        <v>0.68011938457719334</v>
      </c>
    </row>
    <row r="406" spans="1:17" ht="21">
      <c r="A406" s="7" t="s">
        <v>4</v>
      </c>
      <c r="B406" s="7" t="s">
        <v>30</v>
      </c>
      <c r="C406" s="7">
        <v>4</v>
      </c>
      <c r="D406" s="14">
        <v>47.482599999999998</v>
      </c>
      <c r="E406" s="14">
        <v>1.4112100000000001</v>
      </c>
      <c r="F406" s="14">
        <v>6.77759</v>
      </c>
      <c r="G406" s="14">
        <v>10.6372</v>
      </c>
      <c r="H406" s="14">
        <v>16.441099999999999</v>
      </c>
      <c r="I406" s="14">
        <v>11.5045</v>
      </c>
      <c r="J406" s="14">
        <v>0.24384900000000001</v>
      </c>
      <c r="K406" s="14">
        <v>1.5924499999999999</v>
      </c>
      <c r="L406" s="14">
        <v>0.25229200000000002</v>
      </c>
      <c r="M406" s="14">
        <v>1.8061000000000001E-2</v>
      </c>
      <c r="N406" s="14">
        <v>1.5065E-2</v>
      </c>
      <c r="O406" s="14">
        <v>2.4084999999999999E-2</v>
      </c>
      <c r="P406" s="14">
        <v>96.400002000000001</v>
      </c>
      <c r="Q406" s="14">
        <v>0.73369740737416556</v>
      </c>
    </row>
    <row r="407" spans="1:17" ht="21">
      <c r="A407" s="7" t="s">
        <v>4</v>
      </c>
      <c r="B407" s="7" t="s">
        <v>30</v>
      </c>
      <c r="C407" s="7">
        <v>5</v>
      </c>
      <c r="D407" s="14">
        <v>44.279400000000003</v>
      </c>
      <c r="E407" s="14">
        <v>2.13903</v>
      </c>
      <c r="F407" s="14">
        <v>9.5700900000000004</v>
      </c>
      <c r="G407" s="14">
        <v>11.6586</v>
      </c>
      <c r="H407" s="14">
        <v>15.037800000000001</v>
      </c>
      <c r="I407" s="14">
        <v>11.340199999999999</v>
      </c>
      <c r="J407" s="14">
        <v>0.19222700000000001</v>
      </c>
      <c r="K407" s="14">
        <v>2.1034000000000002</v>
      </c>
      <c r="L407" s="14">
        <v>0.39698899999999998</v>
      </c>
      <c r="M407" s="14">
        <v>1.2999999999999999E-2</v>
      </c>
      <c r="N407" s="14">
        <v>1.7250999999999999E-2</v>
      </c>
      <c r="O407" s="14">
        <v>4.0260000000000001E-3</v>
      </c>
      <c r="P407" s="14">
        <v>96.752013000000019</v>
      </c>
      <c r="Q407" s="14">
        <v>0.69689582593180621</v>
      </c>
    </row>
    <row r="408" spans="1:17" ht="21">
      <c r="A408" s="7" t="s">
        <v>4</v>
      </c>
      <c r="B408" s="7" t="s">
        <v>30</v>
      </c>
      <c r="C408" s="7">
        <v>6</v>
      </c>
      <c r="D408" s="14">
        <v>46.554000000000002</v>
      </c>
      <c r="E408" s="14">
        <v>1.6711400000000001</v>
      </c>
      <c r="F408" s="14">
        <v>7.5015700000000001</v>
      </c>
      <c r="G408" s="14">
        <v>10.945</v>
      </c>
      <c r="H408" s="14">
        <v>15.953799999999999</v>
      </c>
      <c r="I408" s="14">
        <v>11.4171</v>
      </c>
      <c r="J408" s="14">
        <v>0.240508</v>
      </c>
      <c r="K408" s="14">
        <v>1.72329</v>
      </c>
      <c r="L408" s="14">
        <v>0.278082</v>
      </c>
      <c r="M408" s="14">
        <v>1.248E-2</v>
      </c>
      <c r="N408" s="14">
        <v>9.5399999999999999E-4</v>
      </c>
      <c r="O408" s="14">
        <v>1.9557000000000001E-2</v>
      </c>
      <c r="P408" s="14">
        <v>96.317481000000001</v>
      </c>
      <c r="Q408" s="14">
        <v>0.72208966033473487</v>
      </c>
    </row>
    <row r="409" spans="1:17" ht="21">
      <c r="A409" s="7" t="s">
        <v>4</v>
      </c>
      <c r="B409" s="7" t="s">
        <v>31</v>
      </c>
      <c r="C409" s="7">
        <v>1</v>
      </c>
      <c r="D409" s="14">
        <v>44.450699999999998</v>
      </c>
      <c r="E409" s="14">
        <v>2.2726099999999998</v>
      </c>
      <c r="F409" s="14">
        <v>8.4785199999999996</v>
      </c>
      <c r="G409" s="14">
        <v>11.322900000000001</v>
      </c>
      <c r="H409" s="14">
        <v>15.1663</v>
      </c>
      <c r="I409" s="14">
        <v>11.3741</v>
      </c>
      <c r="J409" s="14">
        <v>0.21035799999999999</v>
      </c>
      <c r="K409" s="14">
        <v>1.90774</v>
      </c>
      <c r="L409" s="14">
        <v>0.44409399999999999</v>
      </c>
      <c r="M409" s="14">
        <v>6.8669999999999998E-3</v>
      </c>
      <c r="N409" s="14">
        <v>1.3669999999999999E-3</v>
      </c>
      <c r="O409" s="14">
        <v>3.6389999999999999E-3</v>
      </c>
      <c r="P409" s="14">
        <v>95.639195000000015</v>
      </c>
      <c r="Q409" s="14">
        <v>0.70480501688651542</v>
      </c>
    </row>
    <row r="410" spans="1:17" ht="21">
      <c r="A410" s="7" t="s">
        <v>4</v>
      </c>
      <c r="B410" s="7" t="s">
        <v>31</v>
      </c>
      <c r="C410" s="7">
        <v>2</v>
      </c>
      <c r="D410" s="14">
        <v>43.194800000000001</v>
      </c>
      <c r="E410" s="14">
        <v>2.2904399999999998</v>
      </c>
      <c r="F410" s="14">
        <v>9.7334599999999991</v>
      </c>
      <c r="G410" s="14">
        <v>12.259499999999999</v>
      </c>
      <c r="H410" s="14">
        <v>14.6272</v>
      </c>
      <c r="I410" s="14">
        <v>11.164899999999999</v>
      </c>
      <c r="J410" s="14">
        <v>0.20460600000000001</v>
      </c>
      <c r="K410" s="14">
        <v>2.1297999999999999</v>
      </c>
      <c r="L410" s="14">
        <v>0.46259</v>
      </c>
      <c r="M410" s="14">
        <v>2.5821E-2</v>
      </c>
      <c r="N410" s="14">
        <v>-1.2099999999999999E-3</v>
      </c>
      <c r="O410" s="14">
        <v>-6.4999999999999997E-3</v>
      </c>
      <c r="P410" s="14">
        <v>96.085407000000004</v>
      </c>
      <c r="Q410" s="14">
        <v>0.68018413067791594</v>
      </c>
    </row>
    <row r="411" spans="1:17" ht="21">
      <c r="A411" s="7" t="s">
        <v>4</v>
      </c>
      <c r="B411" s="7" t="s">
        <v>31</v>
      </c>
      <c r="C411" s="7">
        <v>3</v>
      </c>
      <c r="D411" s="14">
        <v>45.471299999999999</v>
      </c>
      <c r="E411" s="14">
        <v>1.57324</v>
      </c>
      <c r="F411" s="14">
        <v>7.5016800000000003</v>
      </c>
      <c r="G411" s="14">
        <v>11.3123</v>
      </c>
      <c r="H411" s="14">
        <v>15.8301</v>
      </c>
      <c r="I411" s="14">
        <v>11.3398</v>
      </c>
      <c r="J411" s="14">
        <v>0.26996599999999998</v>
      </c>
      <c r="K411" s="14">
        <v>1.69373</v>
      </c>
      <c r="L411" s="14">
        <v>0.29700599999999999</v>
      </c>
      <c r="M411" s="14">
        <v>6.2671000000000004E-2</v>
      </c>
      <c r="N411" s="14">
        <v>3.2356999999999997E-2</v>
      </c>
      <c r="O411" s="14">
        <v>1.6031E-2</v>
      </c>
      <c r="P411" s="14">
        <v>95.400180999999975</v>
      </c>
      <c r="Q411" s="14">
        <v>0.71383004501247505</v>
      </c>
    </row>
    <row r="412" spans="1:17" ht="21">
      <c r="A412" s="7" t="s">
        <v>4</v>
      </c>
      <c r="B412" s="7" t="s">
        <v>31</v>
      </c>
      <c r="C412" s="7">
        <v>5</v>
      </c>
      <c r="D412" s="14">
        <v>42.707500000000003</v>
      </c>
      <c r="E412" s="14">
        <v>2.2461500000000001</v>
      </c>
      <c r="F412" s="14">
        <v>9.6940100000000005</v>
      </c>
      <c r="G412" s="14">
        <v>12.1472</v>
      </c>
      <c r="H412" s="14">
        <v>14.553800000000001</v>
      </c>
      <c r="I412" s="14">
        <v>11.1813</v>
      </c>
      <c r="J412" s="14">
        <v>0.201269</v>
      </c>
      <c r="K412" s="14">
        <v>2.12798</v>
      </c>
      <c r="L412" s="14">
        <v>0.41806300000000002</v>
      </c>
      <c r="M412" s="14">
        <v>3.1884000000000003E-2</v>
      </c>
      <c r="N412" s="14">
        <v>3.1419000000000002E-2</v>
      </c>
      <c r="O412" s="14">
        <v>9.1380000000000003E-3</v>
      </c>
      <c r="P412" s="14">
        <v>95.349713000000008</v>
      </c>
      <c r="Q412" s="14">
        <v>0.68109094924700253</v>
      </c>
    </row>
    <row r="413" spans="1:17" ht="21">
      <c r="A413" s="7" t="s">
        <v>4</v>
      </c>
      <c r="B413" s="7" t="s">
        <v>31</v>
      </c>
      <c r="C413" s="7">
        <v>6</v>
      </c>
      <c r="D413" s="14">
        <v>42.991100000000003</v>
      </c>
      <c r="E413" s="14">
        <v>2.1936900000000001</v>
      </c>
      <c r="F413" s="14">
        <v>9.5509500000000003</v>
      </c>
      <c r="G413" s="14">
        <v>12.004300000000001</v>
      </c>
      <c r="H413" s="14">
        <v>14.6821</v>
      </c>
      <c r="I413" s="14">
        <v>11.254899999999999</v>
      </c>
      <c r="J413" s="14">
        <v>0.24330299999999999</v>
      </c>
      <c r="K413" s="14">
        <v>2.1204999999999998</v>
      </c>
      <c r="L413" s="14">
        <v>0.472306</v>
      </c>
      <c r="M413" s="14">
        <v>9.5630000000000003E-3</v>
      </c>
      <c r="N413" s="14">
        <v>4.7315000000000003E-2</v>
      </c>
      <c r="O413" s="14">
        <v>1.3488999999999999E-2</v>
      </c>
      <c r="P413" s="14">
        <v>95.583516000000003</v>
      </c>
      <c r="Q413" s="14">
        <v>0.68555091586969863</v>
      </c>
    </row>
    <row r="414" spans="1:17" ht="21">
      <c r="A414" s="7" t="s">
        <v>4</v>
      </c>
      <c r="B414" s="7" t="s">
        <v>31</v>
      </c>
      <c r="C414" s="7">
        <v>7</v>
      </c>
      <c r="D414" s="14">
        <v>45.628500000000003</v>
      </c>
      <c r="E414" s="14">
        <v>1.6991000000000001</v>
      </c>
      <c r="F414" s="14">
        <v>7.3789600000000002</v>
      </c>
      <c r="G414" s="14">
        <v>10.8657</v>
      </c>
      <c r="H414" s="14">
        <v>15.9407</v>
      </c>
      <c r="I414" s="14">
        <v>11.2773</v>
      </c>
      <c r="J414" s="14">
        <v>0.26929700000000001</v>
      </c>
      <c r="K414" s="14">
        <v>1.70268</v>
      </c>
      <c r="L414" s="14">
        <v>0.30285000000000001</v>
      </c>
      <c r="M414" s="14">
        <v>2.2575999999999999E-2</v>
      </c>
      <c r="N414" s="14">
        <v>2.0964E-2</v>
      </c>
      <c r="O414" s="14">
        <v>1.4219000000000001E-2</v>
      </c>
      <c r="P414" s="14">
        <v>95.12284600000001</v>
      </c>
      <c r="Q414" s="14">
        <v>0.72338221256840185</v>
      </c>
    </row>
    <row r="415" spans="1:17" ht="21">
      <c r="A415" s="7" t="s">
        <v>4</v>
      </c>
      <c r="B415" s="7" t="s">
        <v>31</v>
      </c>
      <c r="C415" s="7">
        <v>8</v>
      </c>
      <c r="D415" s="14">
        <v>42.847900000000003</v>
      </c>
      <c r="E415" s="14">
        <v>2.1624599999999998</v>
      </c>
      <c r="F415" s="14">
        <v>9.5420700000000007</v>
      </c>
      <c r="G415" s="14">
        <v>12.065099999999999</v>
      </c>
      <c r="H415" s="14">
        <v>14.636200000000001</v>
      </c>
      <c r="I415" s="14">
        <v>11.1846</v>
      </c>
      <c r="J415" s="14">
        <v>0.235513</v>
      </c>
      <c r="K415" s="14">
        <v>2.1112899999999999</v>
      </c>
      <c r="L415" s="14">
        <v>0.40412799999999999</v>
      </c>
      <c r="M415" s="14">
        <v>-1.7930000000000001E-2</v>
      </c>
      <c r="N415" s="14">
        <v>2.3078999999999999E-2</v>
      </c>
      <c r="O415" s="14">
        <v>2.3716999999999998E-2</v>
      </c>
      <c r="P415" s="14">
        <v>95.218126999999996</v>
      </c>
      <c r="Q415" s="14">
        <v>0.6837841790805288</v>
      </c>
    </row>
    <row r="416" spans="1:17" ht="21">
      <c r="A416" s="7" t="s">
        <v>4</v>
      </c>
      <c r="B416" s="7" t="s">
        <v>32</v>
      </c>
      <c r="C416" s="7">
        <v>1</v>
      </c>
      <c r="D416" s="14">
        <v>46.482100000000003</v>
      </c>
      <c r="E416" s="14">
        <v>1.8550899999999999</v>
      </c>
      <c r="F416" s="14">
        <v>8.0593000000000004</v>
      </c>
      <c r="G416" s="14">
        <v>11.472099999999999</v>
      </c>
      <c r="H416" s="14">
        <v>15.6433</v>
      </c>
      <c r="I416" s="14">
        <v>11.1846</v>
      </c>
      <c r="J416" s="14">
        <v>0.21534600000000001</v>
      </c>
      <c r="K416" s="14">
        <v>1.8070299999999999</v>
      </c>
      <c r="L416" s="14">
        <v>0.39837099999999998</v>
      </c>
      <c r="M416" s="14">
        <v>5.4625E-2</v>
      </c>
      <c r="N416" s="14">
        <v>2.1874999999999999E-2</v>
      </c>
      <c r="O416" s="14">
        <v>1.2289E-2</v>
      </c>
      <c r="P416" s="14">
        <v>97.206025999999994</v>
      </c>
      <c r="Q416" s="14">
        <v>0.7085105563189098</v>
      </c>
    </row>
    <row r="417" spans="1:17" ht="21">
      <c r="A417" s="7" t="s">
        <v>4</v>
      </c>
      <c r="B417" s="7" t="s">
        <v>32</v>
      </c>
      <c r="C417" s="7">
        <v>2</v>
      </c>
      <c r="D417" s="14">
        <v>44.576500000000003</v>
      </c>
      <c r="E417" s="14">
        <v>2.0030399999999999</v>
      </c>
      <c r="F417" s="14">
        <v>9.5255700000000001</v>
      </c>
      <c r="G417" s="14">
        <v>12.104699999999999</v>
      </c>
      <c r="H417" s="14">
        <v>14.7316</v>
      </c>
      <c r="I417" s="14">
        <v>11.218400000000001</v>
      </c>
      <c r="J417" s="14">
        <v>0.215447</v>
      </c>
      <c r="K417" s="14">
        <v>2.0248499999999998</v>
      </c>
      <c r="L417" s="14">
        <v>0.43193399999999998</v>
      </c>
      <c r="M417" s="14">
        <v>2.8822E-2</v>
      </c>
      <c r="N417" s="14">
        <v>1.8114000000000002E-2</v>
      </c>
      <c r="O417" s="14">
        <v>3.6840000000000002E-3</v>
      </c>
      <c r="P417" s="14">
        <v>96.882660999999999</v>
      </c>
      <c r="Q417" s="14">
        <v>0.68448003080069164</v>
      </c>
    </row>
    <row r="418" spans="1:17" ht="21">
      <c r="A418" s="7" t="s">
        <v>4</v>
      </c>
      <c r="B418" s="7" t="s">
        <v>32</v>
      </c>
      <c r="C418" s="7">
        <v>3</v>
      </c>
      <c r="D418" s="14">
        <v>47.204099999999997</v>
      </c>
      <c r="E418" s="14">
        <v>1.6906600000000001</v>
      </c>
      <c r="F418" s="14">
        <v>7.3170000000000002</v>
      </c>
      <c r="G418" s="14">
        <v>11.026300000000001</v>
      </c>
      <c r="H418" s="14">
        <v>15.869</v>
      </c>
      <c r="I418" s="14">
        <v>11.362500000000001</v>
      </c>
      <c r="J418" s="14">
        <v>0.28221000000000002</v>
      </c>
      <c r="K418" s="14">
        <v>1.6818200000000001</v>
      </c>
      <c r="L418" s="14">
        <v>0.295182</v>
      </c>
      <c r="M418" s="14">
        <v>4.6081999999999998E-2</v>
      </c>
      <c r="N418" s="14">
        <v>1.2571000000000001E-2</v>
      </c>
      <c r="O418" s="14">
        <v>1.8608E-2</v>
      </c>
      <c r="P418" s="14">
        <v>96.806032999999999</v>
      </c>
      <c r="Q418" s="14">
        <v>0.71952781972801738</v>
      </c>
    </row>
    <row r="419" spans="1:17" ht="21">
      <c r="A419" s="7" t="s">
        <v>4</v>
      </c>
      <c r="B419" s="7" t="s">
        <v>32</v>
      </c>
      <c r="C419" s="7">
        <v>4</v>
      </c>
      <c r="D419" s="14">
        <v>47.079099999999997</v>
      </c>
      <c r="E419" s="14">
        <v>1.68204</v>
      </c>
      <c r="F419" s="14">
        <v>7.4099199999999996</v>
      </c>
      <c r="G419" s="14">
        <v>11.057</v>
      </c>
      <c r="H419" s="14">
        <v>15.947699999999999</v>
      </c>
      <c r="I419" s="14">
        <v>11.4253</v>
      </c>
      <c r="J419" s="14">
        <v>0.27837499999999998</v>
      </c>
      <c r="K419" s="14">
        <v>1.68546</v>
      </c>
      <c r="L419" s="14">
        <v>0.28781200000000001</v>
      </c>
      <c r="M419" s="14">
        <v>1.5221999999999999E-2</v>
      </c>
      <c r="N419" s="14">
        <v>1.5744000000000001E-2</v>
      </c>
      <c r="O419" s="14">
        <v>1.8623000000000001E-2</v>
      </c>
      <c r="P419" s="14">
        <v>96.902296000000007</v>
      </c>
      <c r="Q419" s="14">
        <v>0.71996487094246786</v>
      </c>
    </row>
    <row r="420" spans="1:17" ht="21">
      <c r="A420" s="7" t="s">
        <v>4</v>
      </c>
      <c r="B420" s="7" t="s">
        <v>32</v>
      </c>
      <c r="C420" s="7">
        <v>5</v>
      </c>
      <c r="D420" s="14">
        <v>44.632399999999997</v>
      </c>
      <c r="E420" s="14">
        <v>2.1521300000000001</v>
      </c>
      <c r="F420" s="14">
        <v>9.5404599999999995</v>
      </c>
      <c r="G420" s="14">
        <v>12.3117</v>
      </c>
      <c r="H420" s="14">
        <v>14.6683</v>
      </c>
      <c r="I420" s="14">
        <v>11.2432</v>
      </c>
      <c r="J420" s="14">
        <v>0.241367</v>
      </c>
      <c r="K420" s="14">
        <v>2.0919699999999999</v>
      </c>
      <c r="L420" s="14">
        <v>0.48839199999999999</v>
      </c>
      <c r="M420" s="14">
        <v>2.4319E-2</v>
      </c>
      <c r="N420" s="14">
        <v>4.1830000000000001E-3</v>
      </c>
      <c r="O420" s="14">
        <v>2.2350999999999999E-2</v>
      </c>
      <c r="P420" s="14">
        <v>97.420771999999999</v>
      </c>
      <c r="Q420" s="14">
        <v>0.67987015026084041</v>
      </c>
    </row>
    <row r="421" spans="1:17" ht="21">
      <c r="A421" s="7" t="s">
        <v>4</v>
      </c>
      <c r="B421" s="7" t="s">
        <v>32</v>
      </c>
      <c r="C421" s="7">
        <v>6</v>
      </c>
      <c r="D421" s="14">
        <v>47.461599999999997</v>
      </c>
      <c r="E421" s="14">
        <v>1.46993</v>
      </c>
      <c r="F421" s="14">
        <v>7.3276599999999998</v>
      </c>
      <c r="G421" s="14">
        <v>11.0426</v>
      </c>
      <c r="H421" s="14">
        <v>16.179500000000001</v>
      </c>
      <c r="I421" s="14">
        <v>11.365600000000001</v>
      </c>
      <c r="J421" s="14">
        <v>0.26389499999999999</v>
      </c>
      <c r="K421" s="14">
        <v>1.63428</v>
      </c>
      <c r="L421" s="14">
        <v>0.31456000000000001</v>
      </c>
      <c r="M421" s="14">
        <v>5.0906E-2</v>
      </c>
      <c r="N421" s="14">
        <v>-2.1099999999999999E-3</v>
      </c>
      <c r="O421" s="14">
        <v>1.2265E-2</v>
      </c>
      <c r="P421" s="14">
        <v>97.120686000000006</v>
      </c>
      <c r="Q421" s="14">
        <v>0.72312599884963902</v>
      </c>
    </row>
    <row r="422" spans="1:17" ht="21">
      <c r="A422" s="7" t="s">
        <v>4</v>
      </c>
      <c r="B422" s="7" t="s">
        <v>33</v>
      </c>
      <c r="C422" s="7">
        <v>1</v>
      </c>
      <c r="D422" s="14">
        <v>46.261099999999999</v>
      </c>
      <c r="E422" s="14">
        <v>1.76014</v>
      </c>
      <c r="F422" s="14">
        <v>7.3596199999999996</v>
      </c>
      <c r="G422" s="14">
        <v>11.1698</v>
      </c>
      <c r="H422" s="14">
        <v>15.989000000000001</v>
      </c>
      <c r="I422" s="14">
        <v>11.348599999999999</v>
      </c>
      <c r="J422" s="14">
        <v>0.27606999999999998</v>
      </c>
      <c r="K422" s="14">
        <v>1.70645</v>
      </c>
      <c r="L422" s="14">
        <v>0.27591100000000002</v>
      </c>
      <c r="M422" s="14">
        <v>7.0870000000000004E-3</v>
      </c>
      <c r="N422" s="14">
        <v>3.9290000000000002E-3</v>
      </c>
      <c r="O422" s="14">
        <v>2.627E-3</v>
      </c>
      <c r="P422" s="14">
        <v>96.160334000000006</v>
      </c>
      <c r="Q422" s="14">
        <v>0.71843739247082306</v>
      </c>
    </row>
    <row r="423" spans="1:17" ht="21">
      <c r="A423" s="7" t="s">
        <v>4</v>
      </c>
      <c r="B423" s="7" t="s">
        <v>33</v>
      </c>
      <c r="C423" s="7">
        <v>2</v>
      </c>
      <c r="D423" s="14">
        <v>43.463000000000001</v>
      </c>
      <c r="E423" s="14">
        <v>2.2718099999999999</v>
      </c>
      <c r="F423" s="14">
        <v>9.7272300000000005</v>
      </c>
      <c r="G423" s="14">
        <v>12.13</v>
      </c>
      <c r="H423" s="14">
        <v>14.508699999999999</v>
      </c>
      <c r="I423" s="14">
        <v>11.302199999999999</v>
      </c>
      <c r="J423" s="14">
        <v>0.25726900000000003</v>
      </c>
      <c r="K423" s="14">
        <v>2.0966900000000002</v>
      </c>
      <c r="L423" s="14">
        <v>0.45085799999999998</v>
      </c>
      <c r="M423" s="14">
        <v>3.1951E-2</v>
      </c>
      <c r="N423" s="14">
        <v>3.3556000000000002E-2</v>
      </c>
      <c r="O423" s="14">
        <v>9.2999999999999992E-3</v>
      </c>
      <c r="P423" s="14">
        <v>96.282563999999994</v>
      </c>
      <c r="Q423" s="14">
        <v>0.68072447791875723</v>
      </c>
    </row>
    <row r="424" spans="1:17" ht="21">
      <c r="A424" s="7" t="s">
        <v>4</v>
      </c>
      <c r="B424" s="7" t="s">
        <v>33</v>
      </c>
      <c r="C424" s="7">
        <v>3</v>
      </c>
      <c r="D424" s="14">
        <v>46.121600000000001</v>
      </c>
      <c r="E424" s="14">
        <v>1.68214</v>
      </c>
      <c r="F424" s="14">
        <v>7.6206399999999999</v>
      </c>
      <c r="G424" s="14">
        <v>11.1945</v>
      </c>
      <c r="H424" s="14">
        <v>15.9884</v>
      </c>
      <c r="I424" s="14">
        <v>11.2232</v>
      </c>
      <c r="J424" s="14">
        <v>0.31851000000000002</v>
      </c>
      <c r="K424" s="14">
        <v>1.72149</v>
      </c>
      <c r="L424" s="14">
        <v>0.302479</v>
      </c>
      <c r="M424" s="14">
        <v>3.9122999999999998E-2</v>
      </c>
      <c r="N424" s="14">
        <v>3.1468999999999997E-2</v>
      </c>
      <c r="O424" s="14">
        <v>2.8146999999999998E-2</v>
      </c>
      <c r="P424" s="14">
        <v>96.271698000000043</v>
      </c>
      <c r="Q424" s="14">
        <v>0.71798275531110545</v>
      </c>
    </row>
    <row r="425" spans="1:17" ht="21">
      <c r="A425" s="7" t="s">
        <v>4</v>
      </c>
      <c r="B425" s="7" t="s">
        <v>33</v>
      </c>
      <c r="C425" s="7">
        <v>4</v>
      </c>
      <c r="D425" s="14">
        <v>43.511499999999998</v>
      </c>
      <c r="E425" s="14">
        <v>2.3086000000000002</v>
      </c>
      <c r="F425" s="14">
        <v>9.6174999999999997</v>
      </c>
      <c r="G425" s="14">
        <v>12.3255</v>
      </c>
      <c r="H425" s="14">
        <v>14.5504</v>
      </c>
      <c r="I425" s="14">
        <v>11.145</v>
      </c>
      <c r="J425" s="14">
        <v>0.24546100000000001</v>
      </c>
      <c r="K425" s="14">
        <v>2.0874799999999998</v>
      </c>
      <c r="L425" s="14">
        <v>0.477215</v>
      </c>
      <c r="M425" s="14">
        <v>4.1139000000000002E-2</v>
      </c>
      <c r="N425" s="14">
        <v>1.1355000000000001E-2</v>
      </c>
      <c r="O425" s="14">
        <v>9.4640000000000002E-3</v>
      </c>
      <c r="P425" s="14">
        <v>96.330613999999997</v>
      </c>
      <c r="Q425" s="14">
        <v>0.67786657537625328</v>
      </c>
    </row>
    <row r="426" spans="1:17" ht="21">
      <c r="A426" s="7" t="s">
        <v>4</v>
      </c>
      <c r="B426" s="7" t="s">
        <v>33</v>
      </c>
      <c r="C426" s="7">
        <v>5</v>
      </c>
      <c r="D426" s="14">
        <v>46.508099999999999</v>
      </c>
      <c r="E426" s="14">
        <v>1.7391399999999999</v>
      </c>
      <c r="F426" s="14">
        <v>7.2940399999999999</v>
      </c>
      <c r="G426" s="14">
        <v>10.9663</v>
      </c>
      <c r="H426" s="14">
        <v>16.1128</v>
      </c>
      <c r="I426" s="14">
        <v>11.372400000000001</v>
      </c>
      <c r="J426" s="14">
        <v>0.325513</v>
      </c>
      <c r="K426" s="14">
        <v>1.7638</v>
      </c>
      <c r="L426" s="14">
        <v>0.30938399999999999</v>
      </c>
      <c r="M426" s="14">
        <v>2.9225000000000001E-2</v>
      </c>
      <c r="N426" s="14">
        <v>8.3009999999999994E-3</v>
      </c>
      <c r="O426" s="14">
        <v>6.9680000000000002E-3</v>
      </c>
      <c r="P426" s="14">
        <v>96.435971000000009</v>
      </c>
      <c r="Q426" s="14">
        <v>0.72368676275121269</v>
      </c>
    </row>
    <row r="427" spans="1:17" ht="21">
      <c r="A427" s="7" t="s">
        <v>4</v>
      </c>
      <c r="B427" s="7" t="s">
        <v>33</v>
      </c>
      <c r="C427" s="7">
        <v>6</v>
      </c>
      <c r="D427" s="14">
        <v>43.814700000000002</v>
      </c>
      <c r="E427" s="14">
        <v>2.5393500000000002</v>
      </c>
      <c r="F427" s="14">
        <v>9.6467299999999998</v>
      </c>
      <c r="G427" s="14">
        <v>12.3527</v>
      </c>
      <c r="H427" s="14">
        <v>14.5769</v>
      </c>
      <c r="I427" s="14">
        <v>11.2334</v>
      </c>
      <c r="J427" s="14">
        <v>0.230159</v>
      </c>
      <c r="K427" s="14">
        <v>2.2071700000000001</v>
      </c>
      <c r="L427" s="14">
        <v>0.46673999999999999</v>
      </c>
      <c r="M427" s="14">
        <v>3.4674000000000003E-2</v>
      </c>
      <c r="N427" s="14">
        <v>9.2429999999999995E-3</v>
      </c>
      <c r="O427" s="14">
        <v>1.6015999999999999E-2</v>
      </c>
      <c r="P427" s="14">
        <v>97.127781999999982</v>
      </c>
      <c r="Q427" s="14">
        <v>0.67778254853281272</v>
      </c>
    </row>
    <row r="428" spans="1:17" ht="21">
      <c r="A428" s="7" t="s">
        <v>4</v>
      </c>
      <c r="B428" s="7" t="s">
        <v>33</v>
      </c>
      <c r="C428" s="7">
        <v>7</v>
      </c>
      <c r="D428" s="14">
        <v>45.392000000000003</v>
      </c>
      <c r="E428" s="14">
        <v>1.3956299999999999</v>
      </c>
      <c r="F428" s="14">
        <v>9.4183299999999992</v>
      </c>
      <c r="G428" s="14">
        <v>10.276400000000001</v>
      </c>
      <c r="H428" s="14">
        <v>16.462599999999998</v>
      </c>
      <c r="I428" s="14">
        <v>11.020300000000001</v>
      </c>
      <c r="J428" s="14">
        <v>0.25076399999999999</v>
      </c>
      <c r="K428" s="14">
        <v>2.0092500000000002</v>
      </c>
      <c r="L428" s="14">
        <v>0.36764200000000002</v>
      </c>
      <c r="M428" s="14">
        <v>9.8770999999999998E-2</v>
      </c>
      <c r="N428" s="14">
        <v>1.6455999999999998E-2</v>
      </c>
      <c r="O428" s="14">
        <v>3.8057000000000001E-2</v>
      </c>
      <c r="P428" s="14">
        <v>96.746200000000016</v>
      </c>
      <c r="Q428" s="14">
        <v>0.74063615345079103</v>
      </c>
    </row>
    <row r="429" spans="1:17" ht="21">
      <c r="A429" s="7" t="s">
        <v>4</v>
      </c>
      <c r="B429" s="7" t="s">
        <v>33</v>
      </c>
      <c r="C429" s="7">
        <v>8</v>
      </c>
      <c r="D429" s="14">
        <v>46.305399999999999</v>
      </c>
      <c r="E429" s="14">
        <v>1.70747</v>
      </c>
      <c r="F429" s="14">
        <v>7.5166500000000003</v>
      </c>
      <c r="G429" s="14">
        <v>10.945499999999999</v>
      </c>
      <c r="H429" s="14">
        <v>16.062799999999999</v>
      </c>
      <c r="I429" s="14">
        <v>11.146800000000001</v>
      </c>
      <c r="J429" s="14">
        <v>0.23663400000000001</v>
      </c>
      <c r="K429" s="14">
        <v>1.74329</v>
      </c>
      <c r="L429" s="14">
        <v>0.33858899999999997</v>
      </c>
      <c r="M429" s="14">
        <v>3.5138999999999997E-2</v>
      </c>
      <c r="N429" s="14">
        <v>1.0527E-2</v>
      </c>
      <c r="O429" s="14">
        <v>1.624E-3</v>
      </c>
      <c r="P429" s="14">
        <v>96.050422999999995</v>
      </c>
      <c r="Q429" s="14">
        <v>0.72344485526526414</v>
      </c>
    </row>
    <row r="430" spans="1:17" ht="21">
      <c r="A430" s="7" t="s">
        <v>4</v>
      </c>
      <c r="B430" s="7" t="s">
        <v>33</v>
      </c>
      <c r="C430" s="7">
        <v>9</v>
      </c>
      <c r="D430" s="14">
        <v>43.686999999999998</v>
      </c>
      <c r="E430" s="14">
        <v>2.8056100000000002</v>
      </c>
      <c r="F430" s="14">
        <v>9.2190499999999993</v>
      </c>
      <c r="G430" s="14">
        <v>11.513</v>
      </c>
      <c r="H430" s="14">
        <v>14.9932</v>
      </c>
      <c r="I430" s="14">
        <v>11.4114</v>
      </c>
      <c r="J430" s="14">
        <v>0.20210900000000001</v>
      </c>
      <c r="K430" s="14">
        <v>2.13334</v>
      </c>
      <c r="L430" s="14">
        <v>0.43215900000000002</v>
      </c>
      <c r="M430" s="14">
        <v>6.0060000000000001E-3</v>
      </c>
      <c r="N430" s="14">
        <v>3.2701000000000001E-2</v>
      </c>
      <c r="O430" s="14">
        <v>2.1506000000000001E-2</v>
      </c>
      <c r="P430" s="14">
        <v>96.457081000000002</v>
      </c>
      <c r="Q430" s="14">
        <v>0.69891918238786943</v>
      </c>
    </row>
    <row r="431" spans="1:17" ht="21">
      <c r="A431" s="7" t="s">
        <v>4</v>
      </c>
      <c r="B431" s="7" t="s">
        <v>33</v>
      </c>
      <c r="C431" s="7">
        <v>10</v>
      </c>
      <c r="D431" s="14">
        <v>44.924300000000002</v>
      </c>
      <c r="E431" s="14">
        <v>1.5104299999999999</v>
      </c>
      <c r="F431" s="14">
        <v>8.7081599999999995</v>
      </c>
      <c r="G431" s="14">
        <v>12.267799999999999</v>
      </c>
      <c r="H431" s="14">
        <v>14.911799999999999</v>
      </c>
      <c r="I431" s="14">
        <v>11.1623</v>
      </c>
      <c r="J431" s="14">
        <v>0.30329899999999999</v>
      </c>
      <c r="K431" s="14">
        <v>1.8557699999999999</v>
      </c>
      <c r="L431" s="14">
        <v>0.42666399999999999</v>
      </c>
      <c r="M431" s="14">
        <v>8.9916999999999997E-2</v>
      </c>
      <c r="N431" s="14">
        <v>2.231E-2</v>
      </c>
      <c r="O431" s="14">
        <v>2.9235000000000001E-2</v>
      </c>
      <c r="P431" s="14">
        <v>96.211984999999999</v>
      </c>
      <c r="Q431" s="14">
        <v>0.68421516560267892</v>
      </c>
    </row>
    <row r="432" spans="1:17" ht="21">
      <c r="A432" s="7" t="s">
        <v>4</v>
      </c>
      <c r="B432" s="7" t="s">
        <v>33</v>
      </c>
      <c r="C432" s="7">
        <v>11</v>
      </c>
      <c r="D432" s="14">
        <v>45.938400000000001</v>
      </c>
      <c r="E432" s="14">
        <v>1.20373</v>
      </c>
      <c r="F432" s="14">
        <v>9.1585000000000001</v>
      </c>
      <c r="G432" s="14">
        <v>7.7885799999999996</v>
      </c>
      <c r="H432" s="14">
        <v>18.210699999999999</v>
      </c>
      <c r="I432" s="14">
        <v>11.2591</v>
      </c>
      <c r="J432" s="14">
        <v>0.118925</v>
      </c>
      <c r="K432" s="14">
        <v>2.16797</v>
      </c>
      <c r="L432" s="14">
        <v>0.151141</v>
      </c>
      <c r="M432" s="14">
        <v>2.6918000000000001E-2</v>
      </c>
      <c r="N432" s="14">
        <v>2.8871999999999998E-2</v>
      </c>
      <c r="O432" s="14">
        <v>9.1732999999999995E-2</v>
      </c>
      <c r="P432" s="14">
        <v>96.144569000000004</v>
      </c>
      <c r="Q432" s="14">
        <v>0.80649388989647219</v>
      </c>
    </row>
    <row r="433" spans="1:17" ht="21">
      <c r="A433" s="7" t="s">
        <v>4</v>
      </c>
      <c r="B433" s="7" t="s">
        <v>34</v>
      </c>
      <c r="C433" s="7">
        <v>1</v>
      </c>
      <c r="D433" s="14">
        <v>44.470599999999997</v>
      </c>
      <c r="E433" s="14">
        <v>1.7576400000000001</v>
      </c>
      <c r="F433" s="14">
        <v>9.9165899999999993</v>
      </c>
      <c r="G433" s="14">
        <v>13.703099999999999</v>
      </c>
      <c r="H433" s="14">
        <v>13.484999999999999</v>
      </c>
      <c r="I433" s="14">
        <v>11.2441</v>
      </c>
      <c r="J433" s="14">
        <v>0.36765999999999999</v>
      </c>
      <c r="K433" s="14">
        <v>1.8554299999999999</v>
      </c>
      <c r="L433" s="14">
        <v>0.51555600000000001</v>
      </c>
      <c r="M433" s="14">
        <v>2.7369999999999998E-3</v>
      </c>
      <c r="N433" s="14">
        <v>3.5025000000000001E-2</v>
      </c>
      <c r="O433" s="14">
        <v>8.5190000000000005E-3</v>
      </c>
      <c r="P433" s="14">
        <v>97.361957000000018</v>
      </c>
      <c r="Q433" s="14">
        <v>0.63691340146125452</v>
      </c>
    </row>
    <row r="434" spans="1:17" ht="21">
      <c r="A434" s="7" t="s">
        <v>4</v>
      </c>
      <c r="B434" s="7" t="s">
        <v>34</v>
      </c>
      <c r="C434" s="7">
        <v>2</v>
      </c>
      <c r="D434" s="14">
        <v>47.649500000000003</v>
      </c>
      <c r="E434" s="14">
        <v>1.16456</v>
      </c>
      <c r="F434" s="14">
        <v>8.9406300000000005</v>
      </c>
      <c r="G434" s="14">
        <v>7.1172000000000004</v>
      </c>
      <c r="H434" s="14">
        <v>18.520700000000001</v>
      </c>
      <c r="I434" s="14">
        <v>11.571400000000001</v>
      </c>
      <c r="J434" s="14">
        <v>9.3772999999999995E-2</v>
      </c>
      <c r="K434" s="14">
        <v>2.1196700000000002</v>
      </c>
      <c r="L434" s="14">
        <v>0.17782300000000001</v>
      </c>
      <c r="M434" s="14">
        <v>0.171489</v>
      </c>
      <c r="N434" s="14">
        <v>3.0315000000000002E-2</v>
      </c>
      <c r="O434" s="14">
        <v>9.7458000000000003E-2</v>
      </c>
      <c r="P434" s="14">
        <v>97.654517999999996</v>
      </c>
      <c r="Q434" s="14">
        <v>0.82265079335914448</v>
      </c>
    </row>
    <row r="435" spans="1:17" ht="21">
      <c r="A435" s="7" t="s">
        <v>4</v>
      </c>
      <c r="B435" s="7" t="s">
        <v>34</v>
      </c>
      <c r="C435" s="7">
        <v>3</v>
      </c>
      <c r="D435" s="14">
        <v>46.618899999999996</v>
      </c>
      <c r="E435" s="14">
        <v>1.3388199999999999</v>
      </c>
      <c r="F435" s="14">
        <v>9.3429199999999994</v>
      </c>
      <c r="G435" s="14">
        <v>8.3418399999999995</v>
      </c>
      <c r="H435" s="14">
        <v>17.523099999999999</v>
      </c>
      <c r="I435" s="14">
        <v>11.5184</v>
      </c>
      <c r="J435" s="14">
        <v>0.12460300000000001</v>
      </c>
      <c r="K435" s="14">
        <v>2.1088399999999998</v>
      </c>
      <c r="L435" s="14">
        <v>0.164468</v>
      </c>
      <c r="M435" s="14">
        <v>-1.179E-2</v>
      </c>
      <c r="N435" s="14">
        <v>9.2899999999999996E-3</v>
      </c>
      <c r="O435" s="14">
        <v>5.0577999999999998E-2</v>
      </c>
      <c r="P435" s="14">
        <v>97.129968999999988</v>
      </c>
      <c r="Q435" s="14">
        <v>0.78922706522548447</v>
      </c>
    </row>
    <row r="436" spans="1:17" ht="21">
      <c r="A436" s="7" t="s">
        <v>4</v>
      </c>
      <c r="B436" s="7" t="s">
        <v>34</v>
      </c>
      <c r="C436" s="7">
        <v>4</v>
      </c>
      <c r="D436" s="14">
        <v>45.108400000000003</v>
      </c>
      <c r="E436" s="14">
        <v>1.76864</v>
      </c>
      <c r="F436" s="14">
        <v>9.4645799999999998</v>
      </c>
      <c r="G436" s="14">
        <v>12.765700000000001</v>
      </c>
      <c r="H436" s="14">
        <v>14.361000000000001</v>
      </c>
      <c r="I436" s="14">
        <v>11.122999999999999</v>
      </c>
      <c r="J436" s="14">
        <v>0.32447799999999999</v>
      </c>
      <c r="K436" s="14">
        <v>1.9528399999999999</v>
      </c>
      <c r="L436" s="14">
        <v>0.442471</v>
      </c>
      <c r="M436" s="14">
        <v>3.4891999999999999E-2</v>
      </c>
      <c r="N436" s="14">
        <v>1.0441000000000001E-2</v>
      </c>
      <c r="O436" s="14">
        <v>2.7390000000000001E-3</v>
      </c>
      <c r="P436" s="14">
        <v>97.359181000000007</v>
      </c>
      <c r="Q436" s="14">
        <v>0.66725387193184205</v>
      </c>
    </row>
    <row r="437" spans="1:17" ht="21">
      <c r="A437" s="7" t="s">
        <v>4</v>
      </c>
      <c r="B437" s="7" t="s">
        <v>34</v>
      </c>
      <c r="C437" s="7">
        <v>5</v>
      </c>
      <c r="D437" s="14">
        <v>47.3</v>
      </c>
      <c r="E437" s="14">
        <v>1.2450600000000001</v>
      </c>
      <c r="F437" s="14">
        <v>9.0719999999999992</v>
      </c>
      <c r="G437" s="14">
        <v>7.6098100000000004</v>
      </c>
      <c r="H437" s="14">
        <v>18.3003</v>
      </c>
      <c r="I437" s="14">
        <v>11.513999999999999</v>
      </c>
      <c r="J437" s="14">
        <v>0.120569</v>
      </c>
      <c r="K437" s="14">
        <v>2.1167099999999999</v>
      </c>
      <c r="L437" s="14">
        <v>0.165184</v>
      </c>
      <c r="M437" s="14">
        <v>2.1878000000000002E-2</v>
      </c>
      <c r="N437" s="14">
        <v>3.0095E-2</v>
      </c>
      <c r="O437" s="14">
        <v>6.7636000000000002E-2</v>
      </c>
      <c r="P437" s="14">
        <v>97.563241999999974</v>
      </c>
      <c r="Q437" s="14">
        <v>0.81084585542490739</v>
      </c>
    </row>
    <row r="438" spans="1:17" ht="21">
      <c r="A438" s="7" t="s">
        <v>4</v>
      </c>
      <c r="B438" s="7" t="s">
        <v>34</v>
      </c>
      <c r="C438" s="7">
        <v>6</v>
      </c>
      <c r="D438" s="14">
        <v>46.666200000000003</v>
      </c>
      <c r="E438" s="14">
        <v>1.42744</v>
      </c>
      <c r="F438" s="14">
        <v>9.37317</v>
      </c>
      <c r="G438" s="14">
        <v>8.5549599999999995</v>
      </c>
      <c r="H438" s="14">
        <v>17.606000000000002</v>
      </c>
      <c r="I438" s="14">
        <v>11.148</v>
      </c>
      <c r="J438" s="14">
        <v>0.11358</v>
      </c>
      <c r="K438" s="14">
        <v>2.2831199999999998</v>
      </c>
      <c r="L438" s="14">
        <v>0.154779</v>
      </c>
      <c r="M438" s="14">
        <v>1.3542E-2</v>
      </c>
      <c r="N438" s="14">
        <v>1.4664999999999999E-2</v>
      </c>
      <c r="O438" s="14">
        <v>3.9625E-2</v>
      </c>
      <c r="P438" s="14">
        <v>97.395081000000005</v>
      </c>
      <c r="Q438" s="14">
        <v>0.78579542672435443</v>
      </c>
    </row>
    <row r="439" spans="1:17" ht="21">
      <c r="A439" s="7" t="s">
        <v>4</v>
      </c>
      <c r="B439" s="7" t="s">
        <v>34</v>
      </c>
      <c r="C439" s="7">
        <v>8</v>
      </c>
      <c r="D439" s="14">
        <v>47.638100000000001</v>
      </c>
      <c r="E439" s="14">
        <v>1.83741</v>
      </c>
      <c r="F439" s="14">
        <v>7.2514399999999997</v>
      </c>
      <c r="G439" s="14">
        <v>10.966799999999999</v>
      </c>
      <c r="H439" s="14">
        <v>16.0899</v>
      </c>
      <c r="I439" s="14">
        <v>11.342000000000001</v>
      </c>
      <c r="J439" s="14">
        <v>0.29602299999999998</v>
      </c>
      <c r="K439" s="14">
        <v>1.7146999999999999</v>
      </c>
      <c r="L439" s="14">
        <v>0.30231200000000003</v>
      </c>
      <c r="M439" s="14">
        <v>2.1180999999999998E-2</v>
      </c>
      <c r="N439" s="14">
        <v>1.3724999999999999E-2</v>
      </c>
      <c r="O439" s="14">
        <v>2.7881E-2</v>
      </c>
      <c r="P439" s="14">
        <v>97.501471999999993</v>
      </c>
      <c r="Q439" s="14">
        <v>0.72339315201803034</v>
      </c>
    </row>
    <row r="440" spans="1:17" ht="21">
      <c r="A440" s="7" t="s">
        <v>4</v>
      </c>
      <c r="B440" s="7" t="s">
        <v>35</v>
      </c>
      <c r="C440" s="7">
        <v>1</v>
      </c>
      <c r="D440" s="14">
        <v>44.899000000000001</v>
      </c>
      <c r="E440" s="14">
        <v>2.1732100000000001</v>
      </c>
      <c r="F440" s="14">
        <v>8.9307300000000005</v>
      </c>
      <c r="G440" s="14">
        <v>12.0456</v>
      </c>
      <c r="H440" s="14">
        <v>14.9313</v>
      </c>
      <c r="I440" s="14">
        <v>11.2349</v>
      </c>
      <c r="J440" s="14">
        <v>0.233929</v>
      </c>
      <c r="K440" s="14">
        <v>1.98349</v>
      </c>
      <c r="L440" s="14">
        <v>0.45462599999999997</v>
      </c>
      <c r="M440" s="14">
        <v>3.0306E-2</v>
      </c>
      <c r="N440" s="14">
        <v>1.1682E-2</v>
      </c>
      <c r="O440" s="14">
        <v>2.7182999999999999E-2</v>
      </c>
      <c r="P440" s="14">
        <v>96.955955999999972</v>
      </c>
      <c r="Q440" s="14">
        <v>0.68843151855617624</v>
      </c>
    </row>
    <row r="441" spans="1:17" ht="21">
      <c r="A441" s="7" t="s">
        <v>4</v>
      </c>
      <c r="B441" s="7" t="s">
        <v>35</v>
      </c>
      <c r="C441" s="7">
        <v>2</v>
      </c>
      <c r="D441" s="14">
        <v>47.362200000000001</v>
      </c>
      <c r="E441" s="14">
        <v>1.4188700000000001</v>
      </c>
      <c r="F441" s="14">
        <v>7.2546900000000001</v>
      </c>
      <c r="G441" s="14">
        <v>11.296099999999999</v>
      </c>
      <c r="H441" s="14">
        <v>16.2408</v>
      </c>
      <c r="I441" s="14">
        <v>11.049899999999999</v>
      </c>
      <c r="J441" s="14">
        <v>0.30147699999999999</v>
      </c>
      <c r="K441" s="14">
        <v>1.6030599999999999</v>
      </c>
      <c r="L441" s="14">
        <v>0.46917500000000001</v>
      </c>
      <c r="M441" s="14">
        <v>2.0900999999999999E-2</v>
      </c>
      <c r="N441" s="14">
        <v>1.6877E-2</v>
      </c>
      <c r="O441" s="14">
        <v>4.1139999999999996E-3</v>
      </c>
      <c r="P441" s="14">
        <v>97.038163999999995</v>
      </c>
      <c r="Q441" s="14">
        <v>0.71932291296257567</v>
      </c>
    </row>
    <row r="442" spans="1:17" ht="21">
      <c r="A442" s="7" t="s">
        <v>4</v>
      </c>
      <c r="B442" s="7" t="s">
        <v>35</v>
      </c>
      <c r="C442" s="7">
        <v>3</v>
      </c>
      <c r="D442" s="14">
        <v>44.747</v>
      </c>
      <c r="E442" s="14">
        <v>2.2440099999999998</v>
      </c>
      <c r="F442" s="14">
        <v>9.1587499999999995</v>
      </c>
      <c r="G442" s="14">
        <v>11.853400000000001</v>
      </c>
      <c r="H442" s="14">
        <v>14.901899999999999</v>
      </c>
      <c r="I442" s="14">
        <v>11.257999999999999</v>
      </c>
      <c r="J442" s="14">
        <v>0.22856199999999999</v>
      </c>
      <c r="K442" s="14">
        <v>2.0514999999999999</v>
      </c>
      <c r="L442" s="14">
        <v>0.39649299999999998</v>
      </c>
      <c r="M442" s="14">
        <v>8.1139999999999997E-3</v>
      </c>
      <c r="N442" s="14">
        <v>1.4999E-2</v>
      </c>
      <c r="O442" s="14">
        <v>8.6920000000000001E-3</v>
      </c>
      <c r="P442" s="14">
        <v>96.871420000000015</v>
      </c>
      <c r="Q442" s="14">
        <v>0.69145074581651778</v>
      </c>
    </row>
    <row r="443" spans="1:17" ht="21">
      <c r="A443" s="7" t="s">
        <v>4</v>
      </c>
      <c r="B443" s="7" t="s">
        <v>35</v>
      </c>
      <c r="C443" s="7">
        <v>4</v>
      </c>
      <c r="D443" s="14">
        <v>49.313600000000001</v>
      </c>
      <c r="E443" s="14">
        <v>1.19624</v>
      </c>
      <c r="F443" s="14">
        <v>5.76295</v>
      </c>
      <c r="G443" s="14">
        <v>10.1823</v>
      </c>
      <c r="H443" s="14">
        <v>17.223800000000001</v>
      </c>
      <c r="I443" s="14">
        <v>11.3385</v>
      </c>
      <c r="J443" s="14">
        <v>0.26673400000000003</v>
      </c>
      <c r="K443" s="14">
        <v>1.3723099999999999</v>
      </c>
      <c r="L443" s="14">
        <v>0.21962100000000001</v>
      </c>
      <c r="M443" s="14">
        <v>1.0711E-2</v>
      </c>
      <c r="N443" s="14">
        <v>1.2422000000000001E-2</v>
      </c>
      <c r="O443" s="14">
        <v>2.5987E-2</v>
      </c>
      <c r="P443" s="14">
        <v>96.92517500000001</v>
      </c>
      <c r="Q443" s="14">
        <v>0.7509485589670124</v>
      </c>
    </row>
    <row r="444" spans="1:17" ht="21">
      <c r="A444" s="7" t="s">
        <v>4</v>
      </c>
      <c r="B444" s="7" t="s">
        <v>35</v>
      </c>
      <c r="C444" s="7">
        <v>5</v>
      </c>
      <c r="D444" s="14">
        <v>44.261299999999999</v>
      </c>
      <c r="E444" s="14">
        <v>2.1540900000000001</v>
      </c>
      <c r="F444" s="14">
        <v>9.8712700000000009</v>
      </c>
      <c r="G444" s="14">
        <v>12.3589</v>
      </c>
      <c r="H444" s="14">
        <v>14.584099999999999</v>
      </c>
      <c r="I444" s="14">
        <v>11.2486</v>
      </c>
      <c r="J444" s="14">
        <v>0.240645</v>
      </c>
      <c r="K444" s="14">
        <v>2.1787700000000001</v>
      </c>
      <c r="L444" s="14">
        <v>0.43417099999999997</v>
      </c>
      <c r="M444" s="14">
        <v>9.3800000000000003E-4</v>
      </c>
      <c r="N444" s="14">
        <v>1.8941E-2</v>
      </c>
      <c r="O444" s="14">
        <v>4.1300000000000001E-4</v>
      </c>
      <c r="P444" s="14">
        <v>97.352138000000011</v>
      </c>
      <c r="Q444" s="14">
        <v>0.67778080609892677</v>
      </c>
    </row>
    <row r="445" spans="1:17" ht="21">
      <c r="A445" s="7" t="s">
        <v>4</v>
      </c>
      <c r="B445" s="7" t="s">
        <v>35</v>
      </c>
      <c r="C445" s="7">
        <v>6</v>
      </c>
      <c r="D445" s="14">
        <v>47.1995</v>
      </c>
      <c r="E445" s="14">
        <v>1.79589</v>
      </c>
      <c r="F445" s="14">
        <v>7.4650100000000004</v>
      </c>
      <c r="G445" s="14">
        <v>10.7879</v>
      </c>
      <c r="H445" s="14">
        <v>16.150300000000001</v>
      </c>
      <c r="I445" s="14">
        <v>11.394299999999999</v>
      </c>
      <c r="J445" s="14">
        <v>0.267903</v>
      </c>
      <c r="K445" s="14">
        <v>1.75417</v>
      </c>
      <c r="L445" s="14">
        <v>0.28941299999999998</v>
      </c>
      <c r="M445" s="14">
        <v>1.4825E-2</v>
      </c>
      <c r="N445" s="14">
        <v>-2.0899999999999998E-3</v>
      </c>
      <c r="O445" s="14">
        <v>2.0386000000000001E-2</v>
      </c>
      <c r="P445" s="14">
        <v>97.137507000000014</v>
      </c>
      <c r="Q445" s="14">
        <v>0.727415651477619</v>
      </c>
    </row>
    <row r="446" spans="1:17" ht="21">
      <c r="A446" s="7" t="s">
        <v>4</v>
      </c>
      <c r="B446" s="7" t="s">
        <v>35</v>
      </c>
      <c r="C446" s="7">
        <v>7</v>
      </c>
      <c r="D446" s="14">
        <v>44.152999999999999</v>
      </c>
      <c r="E446" s="14">
        <v>2.4725700000000002</v>
      </c>
      <c r="F446" s="14">
        <v>9.8908199999999997</v>
      </c>
      <c r="G446" s="14">
        <v>12.2354</v>
      </c>
      <c r="H446" s="14">
        <v>14.287699999999999</v>
      </c>
      <c r="I446" s="14">
        <v>11.313800000000001</v>
      </c>
      <c r="J446" s="14">
        <v>0.248335</v>
      </c>
      <c r="K446" s="14">
        <v>2.1577000000000002</v>
      </c>
      <c r="L446" s="14">
        <v>0.425813</v>
      </c>
      <c r="M446" s="14">
        <v>1.6720000000000001E-3</v>
      </c>
      <c r="N446" s="14">
        <v>2.4101999999999998E-2</v>
      </c>
      <c r="O446" s="14">
        <v>7.169E-3</v>
      </c>
      <c r="P446" s="14">
        <v>97.218080999999998</v>
      </c>
      <c r="Q446" s="14">
        <v>0.67548563658713034</v>
      </c>
    </row>
    <row r="447" spans="1:17" ht="21">
      <c r="A447" s="7" t="s">
        <v>4</v>
      </c>
      <c r="B447" s="7" t="s">
        <v>35</v>
      </c>
      <c r="C447" s="7">
        <v>8</v>
      </c>
      <c r="D447" s="14">
        <v>48.587499999999999</v>
      </c>
      <c r="E447" s="14">
        <v>1.56806</v>
      </c>
      <c r="F447" s="14">
        <v>6.4555699999999998</v>
      </c>
      <c r="G447" s="14">
        <v>10.696199999999999</v>
      </c>
      <c r="H447" s="14">
        <v>16.784600000000001</v>
      </c>
      <c r="I447" s="14">
        <v>11.128</v>
      </c>
      <c r="J447" s="14">
        <v>0.29492400000000002</v>
      </c>
      <c r="K447" s="14">
        <v>1.5684100000000001</v>
      </c>
      <c r="L447" s="14">
        <v>0.25489899999999999</v>
      </c>
      <c r="M447" s="14">
        <v>9.9659999999999992E-3</v>
      </c>
      <c r="N447" s="14">
        <v>-7.0800000000000004E-3</v>
      </c>
      <c r="O447" s="14">
        <v>4.993E-3</v>
      </c>
      <c r="P447" s="14">
        <v>97.346041999999997</v>
      </c>
      <c r="Q447" s="14">
        <v>0.73664627204707545</v>
      </c>
    </row>
    <row r="448" spans="1:17" ht="21">
      <c r="A448" s="7" t="s">
        <v>1</v>
      </c>
      <c r="B448" s="7" t="s">
        <v>30</v>
      </c>
      <c r="C448" s="7">
        <v>1</v>
      </c>
      <c r="D448" s="14">
        <v>43.895600000000002</v>
      </c>
      <c r="E448" s="14">
        <v>1.2165900000000001</v>
      </c>
      <c r="F448" s="14">
        <v>10.7858</v>
      </c>
      <c r="G448" s="14">
        <v>10.7515</v>
      </c>
      <c r="H448" s="14">
        <v>15.3078</v>
      </c>
      <c r="I448" s="14">
        <v>11.274900000000001</v>
      </c>
      <c r="J448" s="14">
        <v>0.22573099999999999</v>
      </c>
      <c r="K448" s="14">
        <v>2.1085500000000001</v>
      </c>
      <c r="L448" s="14">
        <v>0.46088800000000002</v>
      </c>
      <c r="M448" s="14">
        <v>0.25470100000000001</v>
      </c>
      <c r="N448" s="14">
        <v>1.2708000000000001E-2</v>
      </c>
      <c r="O448" s="14">
        <v>3.6917999999999999E-2</v>
      </c>
      <c r="P448" s="14">
        <v>96.331686000000005</v>
      </c>
      <c r="Q448" s="14">
        <v>0.7173498371570689</v>
      </c>
    </row>
    <row r="449" spans="1:17" ht="21">
      <c r="A449" s="7" t="s">
        <v>1</v>
      </c>
      <c r="B449" s="7" t="s">
        <v>30</v>
      </c>
      <c r="C449" s="7">
        <v>2</v>
      </c>
      <c r="D449" s="14">
        <v>43.461799999999997</v>
      </c>
      <c r="E449" s="14">
        <v>1.47858</v>
      </c>
      <c r="F449" s="14">
        <v>10.464499999999999</v>
      </c>
      <c r="G449" s="14">
        <v>12.210900000000001</v>
      </c>
      <c r="H449" s="14">
        <v>14.5771</v>
      </c>
      <c r="I449" s="14">
        <v>11.3504</v>
      </c>
      <c r="J449" s="14">
        <v>0.253052</v>
      </c>
      <c r="K449" s="14">
        <v>2.1447600000000002</v>
      </c>
      <c r="L449" s="14">
        <v>0.46456900000000001</v>
      </c>
      <c r="M449" s="14">
        <v>0.100602</v>
      </c>
      <c r="N449" s="14">
        <v>1.3806000000000001E-2</v>
      </c>
      <c r="O449" s="14">
        <v>1.7170000000000001E-2</v>
      </c>
      <c r="P449" s="14">
        <v>96.537238999999971</v>
      </c>
      <c r="Q449" s="14">
        <v>0.68030183672124034</v>
      </c>
    </row>
    <row r="450" spans="1:17" ht="21">
      <c r="A450" s="7" t="s">
        <v>1</v>
      </c>
      <c r="B450" s="7" t="s">
        <v>30</v>
      </c>
      <c r="C450" s="7">
        <v>3</v>
      </c>
      <c r="D450" s="14">
        <v>47.526699999999998</v>
      </c>
      <c r="E450" s="14">
        <v>1.4821200000000001</v>
      </c>
      <c r="F450" s="14">
        <v>6.7194000000000003</v>
      </c>
      <c r="G450" s="14">
        <v>10.905200000000001</v>
      </c>
      <c r="H450" s="14">
        <v>16.2346</v>
      </c>
      <c r="I450" s="14">
        <v>11.1143</v>
      </c>
      <c r="J450" s="14">
        <v>0.26974599999999999</v>
      </c>
      <c r="K450" s="14">
        <v>1.6434299999999999</v>
      </c>
      <c r="L450" s="14">
        <v>0.34568500000000002</v>
      </c>
      <c r="M450" s="14">
        <v>5.0138000000000002E-2</v>
      </c>
      <c r="N450" s="14">
        <v>1.0685E-2</v>
      </c>
      <c r="O450" s="14">
        <v>1.5119E-2</v>
      </c>
      <c r="P450" s="14">
        <v>96.317122999999981</v>
      </c>
      <c r="Q450" s="14">
        <v>0.7263021764202563</v>
      </c>
    </row>
    <row r="451" spans="1:17" ht="21">
      <c r="A451" s="7" t="s">
        <v>1</v>
      </c>
      <c r="B451" s="7" t="s">
        <v>30</v>
      </c>
      <c r="C451" s="7">
        <v>4</v>
      </c>
      <c r="D451" s="14">
        <v>40.404200000000003</v>
      </c>
      <c r="E451" s="14">
        <v>1.9262999999999999</v>
      </c>
      <c r="F451" s="14">
        <v>13.1721</v>
      </c>
      <c r="G451" s="14">
        <v>13.156000000000001</v>
      </c>
      <c r="H451" s="14">
        <v>12.994300000000001</v>
      </c>
      <c r="I451" s="14">
        <v>11.389099999999999</v>
      </c>
      <c r="J451" s="14">
        <v>0.23200399999999999</v>
      </c>
      <c r="K451" s="14">
        <v>2.4252199999999999</v>
      </c>
      <c r="L451" s="14">
        <v>0.55000599999999999</v>
      </c>
      <c r="M451" s="14">
        <v>-6.96E-3</v>
      </c>
      <c r="N451" s="14">
        <v>2.3435999999999998E-2</v>
      </c>
      <c r="O451" s="14">
        <v>6.515E-3</v>
      </c>
      <c r="P451" s="14">
        <v>96.272221000000002</v>
      </c>
      <c r="Q451" s="14">
        <v>0.63776329612357718</v>
      </c>
    </row>
    <row r="452" spans="1:17" ht="21">
      <c r="A452" s="7" t="s">
        <v>1</v>
      </c>
      <c r="B452" s="7" t="s">
        <v>30</v>
      </c>
      <c r="C452" s="7">
        <v>5</v>
      </c>
      <c r="D452" s="14">
        <v>46.823599999999999</v>
      </c>
      <c r="E452" s="14">
        <v>1.7461100000000001</v>
      </c>
      <c r="F452" s="14">
        <v>7.0454299999999996</v>
      </c>
      <c r="G452" s="14">
        <v>11.058299999999999</v>
      </c>
      <c r="H452" s="14">
        <v>16.1281</v>
      </c>
      <c r="I452" s="14">
        <v>11.3619</v>
      </c>
      <c r="J452" s="14">
        <v>0.241508</v>
      </c>
      <c r="K452" s="14">
        <v>1.6797899999999999</v>
      </c>
      <c r="L452" s="14">
        <v>0.35042800000000002</v>
      </c>
      <c r="M452" s="14">
        <v>-9.1800000000000007E-3</v>
      </c>
      <c r="N452" s="14">
        <v>9.3209999999999994E-3</v>
      </c>
      <c r="O452" s="14">
        <v>6.4320000000000002E-3</v>
      </c>
      <c r="P452" s="14">
        <v>96.441738999999998</v>
      </c>
      <c r="Q452" s="14">
        <v>0.72220352984308511</v>
      </c>
    </row>
    <row r="453" spans="1:17" ht="21">
      <c r="A453" s="7" t="s">
        <v>1</v>
      </c>
      <c r="B453" s="7" t="s">
        <v>30</v>
      </c>
      <c r="C453" s="7">
        <v>6</v>
      </c>
      <c r="D453" s="14">
        <v>45.854500000000002</v>
      </c>
      <c r="E453" s="14">
        <v>1.5608599999999999</v>
      </c>
      <c r="F453" s="14">
        <v>7.8182799999999997</v>
      </c>
      <c r="G453" s="14">
        <v>11.383699999999999</v>
      </c>
      <c r="H453" s="14">
        <v>15.7768</v>
      </c>
      <c r="I453" s="14">
        <v>11.2036</v>
      </c>
      <c r="J453" s="14">
        <v>0.28750500000000001</v>
      </c>
      <c r="K453" s="14">
        <v>1.8081499999999999</v>
      </c>
      <c r="L453" s="14">
        <v>0.32772099999999998</v>
      </c>
      <c r="M453" s="14">
        <v>6.5230000000000002E-3</v>
      </c>
      <c r="N453" s="14">
        <v>2.8261000000000001E-2</v>
      </c>
      <c r="O453" s="14">
        <v>-1.14E-3</v>
      </c>
      <c r="P453" s="14">
        <v>96.054760000000002</v>
      </c>
      <c r="Q453" s="14">
        <v>0.71185172695384524</v>
      </c>
    </row>
    <row r="454" spans="1:17" ht="21">
      <c r="A454" s="7" t="s">
        <v>1</v>
      </c>
      <c r="B454" s="7" t="s">
        <v>30</v>
      </c>
      <c r="C454" s="7">
        <v>7</v>
      </c>
      <c r="D454" s="14">
        <v>44.209000000000003</v>
      </c>
      <c r="E454" s="14">
        <v>2.0490900000000001</v>
      </c>
      <c r="F454" s="14">
        <v>9.0943500000000004</v>
      </c>
      <c r="G454" s="14">
        <v>11.943</v>
      </c>
      <c r="H454" s="14">
        <v>14.8538</v>
      </c>
      <c r="I454" s="14">
        <v>11.1891</v>
      </c>
      <c r="J454" s="14">
        <v>0.23465</v>
      </c>
      <c r="K454" s="14">
        <v>2.0571999999999999</v>
      </c>
      <c r="L454" s="14">
        <v>0.43607499999999999</v>
      </c>
      <c r="M454" s="14">
        <v>6.0290999999999997E-2</v>
      </c>
      <c r="N454" s="14">
        <v>1.3823E-2</v>
      </c>
      <c r="O454" s="14">
        <v>9.325E-3</v>
      </c>
      <c r="P454" s="14">
        <v>96.149704000000014</v>
      </c>
      <c r="Q454" s="14">
        <v>0.68914965215761326</v>
      </c>
    </row>
    <row r="455" spans="1:17" ht="21">
      <c r="A455" s="7" t="s">
        <v>1</v>
      </c>
      <c r="B455" s="7" t="s">
        <v>30</v>
      </c>
      <c r="C455" s="7">
        <v>8</v>
      </c>
      <c r="D455" s="14">
        <v>39.815399999999997</v>
      </c>
      <c r="E455" s="14">
        <v>2.3185500000000001</v>
      </c>
      <c r="F455" s="14">
        <v>12.425800000000001</v>
      </c>
      <c r="G455" s="14">
        <v>13.8306</v>
      </c>
      <c r="H455" s="14">
        <v>12.721299999999999</v>
      </c>
      <c r="I455" s="14">
        <v>11.460100000000001</v>
      </c>
      <c r="J455" s="14">
        <v>0.241475</v>
      </c>
      <c r="K455" s="14">
        <v>2.48902</v>
      </c>
      <c r="L455" s="14">
        <v>0.53361000000000003</v>
      </c>
      <c r="M455" s="14">
        <v>-3.0100000000000001E-3</v>
      </c>
      <c r="N455" s="14">
        <v>1.9538E-2</v>
      </c>
      <c r="O455" s="14">
        <v>1.2669999999999999E-3</v>
      </c>
      <c r="P455" s="14">
        <v>95.853649999999973</v>
      </c>
      <c r="Q455" s="14">
        <v>0.6211496311501663</v>
      </c>
    </row>
    <row r="456" spans="1:17" ht="21">
      <c r="A456" s="7" t="s">
        <v>1</v>
      </c>
      <c r="B456" s="7" t="s">
        <v>30</v>
      </c>
      <c r="C456" s="7">
        <v>9</v>
      </c>
      <c r="D456" s="14">
        <v>45.755800000000001</v>
      </c>
      <c r="E456" s="14">
        <v>1.64073</v>
      </c>
      <c r="F456" s="14">
        <v>7.7352499999999997</v>
      </c>
      <c r="G456" s="14">
        <v>11.242800000000001</v>
      </c>
      <c r="H456" s="14">
        <v>15.8368</v>
      </c>
      <c r="I456" s="14">
        <v>11.2408</v>
      </c>
      <c r="J456" s="14">
        <v>0.237978</v>
      </c>
      <c r="K456" s="14">
        <v>1.78759</v>
      </c>
      <c r="L456" s="14">
        <v>0.33798899999999998</v>
      </c>
      <c r="M456" s="14">
        <v>1.4005E-2</v>
      </c>
      <c r="N456" s="14">
        <v>4.8376000000000002E-2</v>
      </c>
      <c r="O456" s="14">
        <v>2.4568E-2</v>
      </c>
      <c r="P456" s="14">
        <v>95.902686000000017</v>
      </c>
      <c r="Q456" s="14">
        <v>0.71517348614251086</v>
      </c>
    </row>
    <row r="457" spans="1:17" ht="21">
      <c r="A457" s="7" t="s">
        <v>1</v>
      </c>
      <c r="B457" s="7" t="s">
        <v>30</v>
      </c>
      <c r="C457" s="7">
        <v>10</v>
      </c>
      <c r="D457" s="14">
        <v>47.3917</v>
      </c>
      <c r="E457" s="14">
        <v>1.4882500000000001</v>
      </c>
      <c r="F457" s="14">
        <v>6.5101199999999997</v>
      </c>
      <c r="G457" s="14">
        <v>11.1358</v>
      </c>
      <c r="H457" s="14">
        <v>16.285399999999999</v>
      </c>
      <c r="I457" s="14">
        <v>11.256399999999999</v>
      </c>
      <c r="J457" s="14">
        <v>0.274418</v>
      </c>
      <c r="K457" s="14">
        <v>1.51231</v>
      </c>
      <c r="L457" s="14">
        <v>0.475937</v>
      </c>
      <c r="M457" s="14">
        <v>1.8758E-2</v>
      </c>
      <c r="N457" s="14">
        <v>-1.8000000000000001E-4</v>
      </c>
      <c r="O457" s="14">
        <v>1.6715000000000001E-2</v>
      </c>
      <c r="P457" s="14">
        <v>96.365628000000001</v>
      </c>
      <c r="Q457" s="14">
        <v>0.722749310719489</v>
      </c>
    </row>
    <row r="458" spans="1:17" ht="21">
      <c r="A458" s="7" t="s">
        <v>1</v>
      </c>
      <c r="B458" s="7" t="s">
        <v>30</v>
      </c>
      <c r="C458" s="7">
        <v>11</v>
      </c>
      <c r="D458" s="14">
        <v>44.415300000000002</v>
      </c>
      <c r="E458" s="14">
        <v>2.10229</v>
      </c>
      <c r="F458" s="14">
        <v>9.1236499999999996</v>
      </c>
      <c r="G458" s="14">
        <v>12.225</v>
      </c>
      <c r="H458" s="14">
        <v>14.7964</v>
      </c>
      <c r="I458" s="14">
        <v>11.169</v>
      </c>
      <c r="J458" s="14">
        <v>0.21955</v>
      </c>
      <c r="K458" s="14">
        <v>2.0401899999999999</v>
      </c>
      <c r="L458" s="14">
        <v>0.44926300000000002</v>
      </c>
      <c r="M458" s="14">
        <v>1.2470999999999999E-2</v>
      </c>
      <c r="N458" s="14">
        <v>7.3829999999999998E-3</v>
      </c>
      <c r="O458" s="14">
        <v>-1.3259999999999999E-2</v>
      </c>
      <c r="P458" s="14">
        <v>96.547236999999996</v>
      </c>
      <c r="Q458" s="14">
        <v>0.68329097209480438</v>
      </c>
    </row>
    <row r="459" spans="1:17" ht="21">
      <c r="A459" s="7" t="s">
        <v>1</v>
      </c>
      <c r="B459" s="7" t="s">
        <v>31</v>
      </c>
      <c r="C459" s="7">
        <v>1</v>
      </c>
      <c r="D459" s="14">
        <v>44.263800000000003</v>
      </c>
      <c r="E459" s="14">
        <v>1.4320200000000001</v>
      </c>
      <c r="F459" s="14">
        <v>11.060499999999999</v>
      </c>
      <c r="G459" s="14">
        <v>10.4619</v>
      </c>
      <c r="H459" s="14">
        <v>15.3687</v>
      </c>
      <c r="I459" s="14">
        <v>11.3797</v>
      </c>
      <c r="J459" s="14">
        <v>0.19795099999999999</v>
      </c>
      <c r="K459" s="14">
        <v>2.2160299999999999</v>
      </c>
      <c r="L459" s="14">
        <v>0.44137700000000002</v>
      </c>
      <c r="M459" s="14">
        <v>0.13033</v>
      </c>
      <c r="N459" s="14">
        <v>6.5839999999999996E-3</v>
      </c>
      <c r="O459" s="14">
        <v>6.9950000000000003E-3</v>
      </c>
      <c r="P459" s="14">
        <v>96.965887000000009</v>
      </c>
      <c r="Q459" s="14">
        <v>0.72364793477752976</v>
      </c>
    </row>
    <row r="460" spans="1:17" ht="21">
      <c r="A460" s="7" t="s">
        <v>1</v>
      </c>
      <c r="B460" s="7" t="s">
        <v>31</v>
      </c>
      <c r="C460" s="7">
        <v>2</v>
      </c>
      <c r="D460" s="14">
        <v>43.8018</v>
      </c>
      <c r="E460" s="14">
        <v>2.0937700000000001</v>
      </c>
      <c r="F460" s="14">
        <v>10.292299999999999</v>
      </c>
      <c r="G460" s="14">
        <v>12.086499999999999</v>
      </c>
      <c r="H460" s="14">
        <v>14.377000000000001</v>
      </c>
      <c r="I460" s="14">
        <v>11.303900000000001</v>
      </c>
      <c r="J460" s="14">
        <v>0.238954</v>
      </c>
      <c r="K460" s="14">
        <v>2.18275</v>
      </c>
      <c r="L460" s="14">
        <v>0.43328800000000001</v>
      </c>
      <c r="M460" s="14">
        <v>6.7100999999999994E-2</v>
      </c>
      <c r="N460" s="14">
        <v>2.1121999999999998E-2</v>
      </c>
      <c r="O460" s="14">
        <v>6.7520000000000002E-3</v>
      </c>
      <c r="P460" s="14">
        <v>96.905237000000028</v>
      </c>
      <c r="Q460" s="14">
        <v>0.67952223066775697</v>
      </c>
    </row>
    <row r="461" spans="1:17" ht="21">
      <c r="A461" s="7" t="s">
        <v>1</v>
      </c>
      <c r="B461" s="7" t="s">
        <v>31</v>
      </c>
      <c r="C461" s="7">
        <v>3</v>
      </c>
      <c r="D461" s="14">
        <v>45.455500000000001</v>
      </c>
      <c r="E461" s="14">
        <v>1.9865999999999999</v>
      </c>
      <c r="F461" s="14">
        <v>8.8559300000000007</v>
      </c>
      <c r="G461" s="14">
        <v>11.559799999999999</v>
      </c>
      <c r="H461" s="14">
        <v>15.122400000000001</v>
      </c>
      <c r="I461" s="14">
        <v>11.4068</v>
      </c>
      <c r="J461" s="14">
        <v>0.25994800000000001</v>
      </c>
      <c r="K461" s="14">
        <v>1.9738</v>
      </c>
      <c r="L461" s="14">
        <v>0.42931900000000001</v>
      </c>
      <c r="M461" s="14">
        <v>3.6874999999999998E-2</v>
      </c>
      <c r="N461" s="14">
        <v>1.7330999999999999E-2</v>
      </c>
      <c r="O461" s="14">
        <v>2.6929999999999999E-2</v>
      </c>
      <c r="P461" s="14">
        <v>97.13123299999998</v>
      </c>
      <c r="Q461" s="14">
        <v>0.69987022989583414</v>
      </c>
    </row>
    <row r="462" spans="1:17" ht="21">
      <c r="A462" s="7" t="s">
        <v>1</v>
      </c>
      <c r="B462" s="7" t="s">
        <v>31</v>
      </c>
      <c r="C462" s="7">
        <v>4</v>
      </c>
      <c r="D462" s="14">
        <v>47.3947</v>
      </c>
      <c r="E462" s="14">
        <v>1.77356</v>
      </c>
      <c r="F462" s="14">
        <v>7.3107899999999999</v>
      </c>
      <c r="G462" s="14">
        <v>11.063700000000001</v>
      </c>
      <c r="H462" s="14">
        <v>16.076699999999999</v>
      </c>
      <c r="I462" s="14">
        <v>11.4168</v>
      </c>
      <c r="J462" s="14">
        <v>0.248867</v>
      </c>
      <c r="K462" s="14">
        <v>1.7498899999999999</v>
      </c>
      <c r="L462" s="14">
        <v>0.28574300000000002</v>
      </c>
      <c r="M462" s="14">
        <v>1.9845000000000002E-2</v>
      </c>
      <c r="N462" s="14">
        <v>4.1450000000000002E-3</v>
      </c>
      <c r="O462" s="14">
        <v>1.4444E-2</v>
      </c>
      <c r="P462" s="14">
        <v>97.359183999999999</v>
      </c>
      <c r="Q462" s="14">
        <v>0.72146456897725375</v>
      </c>
    </row>
    <row r="463" spans="1:17" ht="21">
      <c r="A463" s="7" t="s">
        <v>1</v>
      </c>
      <c r="B463" s="7" t="s">
        <v>31</v>
      </c>
      <c r="C463" s="7">
        <v>5</v>
      </c>
      <c r="D463" s="14">
        <v>40.787700000000001</v>
      </c>
      <c r="E463" s="14">
        <v>1.6178600000000001</v>
      </c>
      <c r="F463" s="14">
        <v>13.9498</v>
      </c>
      <c r="G463" s="14">
        <v>13.1012</v>
      </c>
      <c r="H463" s="14">
        <v>12.837</v>
      </c>
      <c r="I463" s="14">
        <v>11.6127</v>
      </c>
      <c r="J463" s="14">
        <v>0.202263</v>
      </c>
      <c r="K463" s="14">
        <v>2.4265500000000002</v>
      </c>
      <c r="L463" s="14">
        <v>0.45709</v>
      </c>
      <c r="M463" s="14">
        <v>-8.9999999999999993E-3</v>
      </c>
      <c r="N463" s="14">
        <v>5.7980000000000002E-3</v>
      </c>
      <c r="O463" s="14">
        <v>1.5096E-2</v>
      </c>
      <c r="P463" s="14">
        <v>97.004056999999989</v>
      </c>
      <c r="Q463" s="14">
        <v>0.63591192181469192</v>
      </c>
    </row>
    <row r="464" spans="1:17" ht="21">
      <c r="A464" s="7" t="s">
        <v>1</v>
      </c>
      <c r="B464" s="7" t="s">
        <v>31</v>
      </c>
      <c r="C464" s="7">
        <v>6</v>
      </c>
      <c r="D464" s="14">
        <v>47.372999999999998</v>
      </c>
      <c r="E464" s="14">
        <v>1.8556999999999999</v>
      </c>
      <c r="F464" s="14">
        <v>7.4672900000000002</v>
      </c>
      <c r="G464" s="14">
        <v>11.0601</v>
      </c>
      <c r="H464" s="14">
        <v>15.9162</v>
      </c>
      <c r="I464" s="14">
        <v>11.428800000000001</v>
      </c>
      <c r="J464" s="14">
        <v>0.21206900000000001</v>
      </c>
      <c r="K464" s="14">
        <v>1.75823</v>
      </c>
      <c r="L464" s="14">
        <v>0.36607200000000001</v>
      </c>
      <c r="M464" s="14">
        <v>2.941E-3</v>
      </c>
      <c r="N464" s="14">
        <v>8.3420000000000005E-3</v>
      </c>
      <c r="O464" s="14">
        <v>-9.2499999999999995E-3</v>
      </c>
      <c r="P464" s="14">
        <v>97.43949400000001</v>
      </c>
      <c r="Q464" s="14">
        <v>0.71950950097922106</v>
      </c>
    </row>
    <row r="465" spans="1:17" ht="21">
      <c r="A465" s="7" t="s">
        <v>1</v>
      </c>
      <c r="B465" s="7" t="s">
        <v>32</v>
      </c>
      <c r="C465" s="7">
        <v>1</v>
      </c>
      <c r="D465" s="14">
        <v>45.701500000000003</v>
      </c>
      <c r="E465" s="14">
        <v>1.59809</v>
      </c>
      <c r="F465" s="14">
        <v>8.2378300000000007</v>
      </c>
      <c r="G465" s="14">
        <v>11.980399999999999</v>
      </c>
      <c r="H465" s="14">
        <v>15.0276</v>
      </c>
      <c r="I465" s="14">
        <v>11.283300000000001</v>
      </c>
      <c r="J465" s="14">
        <v>0.324347</v>
      </c>
      <c r="K465" s="14">
        <v>1.76118</v>
      </c>
      <c r="L465" s="14">
        <v>0.43765199999999999</v>
      </c>
      <c r="M465" s="14">
        <v>1.8634000000000001E-2</v>
      </c>
      <c r="N465" s="14">
        <v>9.776E-3</v>
      </c>
      <c r="O465" s="14">
        <v>-2.051E-2</v>
      </c>
      <c r="P465" s="14">
        <v>96.35979900000001</v>
      </c>
      <c r="Q465" s="14">
        <v>0.69096891930846405</v>
      </c>
    </row>
    <row r="466" spans="1:17" ht="21">
      <c r="A466" s="7" t="s">
        <v>1</v>
      </c>
      <c r="B466" s="7" t="s">
        <v>32</v>
      </c>
      <c r="C466" s="7">
        <v>2</v>
      </c>
      <c r="D466" s="14">
        <v>40.965000000000003</v>
      </c>
      <c r="E466" s="14">
        <v>1.9243600000000001</v>
      </c>
      <c r="F466" s="14">
        <v>12.4499</v>
      </c>
      <c r="G466" s="14">
        <v>13.5451</v>
      </c>
      <c r="H466" s="14">
        <v>12.869899999999999</v>
      </c>
      <c r="I466" s="14">
        <v>11.3592</v>
      </c>
      <c r="J466" s="14">
        <v>0.22764899999999999</v>
      </c>
      <c r="K466" s="14">
        <v>2.3992100000000001</v>
      </c>
      <c r="L466" s="14">
        <v>0.477688</v>
      </c>
      <c r="M466" s="14">
        <v>5.986E-3</v>
      </c>
      <c r="N466" s="14">
        <v>1.5886000000000001E-2</v>
      </c>
      <c r="O466" s="14">
        <v>-6.6299999999999996E-3</v>
      </c>
      <c r="P466" s="14">
        <v>96.233248999999986</v>
      </c>
      <c r="Q466" s="14">
        <v>0.62876046187588475</v>
      </c>
    </row>
    <row r="467" spans="1:17" ht="21">
      <c r="A467" s="7" t="s">
        <v>1</v>
      </c>
      <c r="B467" s="7" t="s">
        <v>32</v>
      </c>
      <c r="C467" s="7">
        <v>3</v>
      </c>
      <c r="D467" s="14">
        <v>46.591999999999999</v>
      </c>
      <c r="E467" s="14">
        <v>1.60103</v>
      </c>
      <c r="F467" s="14">
        <v>7.6579499999999996</v>
      </c>
      <c r="G467" s="14">
        <v>11.3375</v>
      </c>
      <c r="H467" s="14">
        <v>15.851000000000001</v>
      </c>
      <c r="I467" s="14">
        <v>11.264099999999999</v>
      </c>
      <c r="J467" s="14">
        <v>0.211119</v>
      </c>
      <c r="K467" s="14">
        <v>1.75667</v>
      </c>
      <c r="L467" s="14">
        <v>0.34297499999999997</v>
      </c>
      <c r="M467" s="14">
        <v>1.6618000000000001E-2</v>
      </c>
      <c r="N467" s="14">
        <v>6.1390000000000004E-3</v>
      </c>
      <c r="O467" s="14">
        <v>5.2700000000000004E-3</v>
      </c>
      <c r="P467" s="14">
        <v>96.642370999999983</v>
      </c>
      <c r="Q467" s="14">
        <v>0.71364497792796699</v>
      </c>
    </row>
    <row r="468" spans="1:17" ht="21">
      <c r="A468" s="7" t="s">
        <v>1</v>
      </c>
      <c r="B468" s="7" t="s">
        <v>32</v>
      </c>
      <c r="C468" s="7">
        <v>4</v>
      </c>
      <c r="D468" s="14">
        <v>46.629399999999997</v>
      </c>
      <c r="E468" s="14">
        <v>1.6488799999999999</v>
      </c>
      <c r="F468" s="14">
        <v>7.1217800000000002</v>
      </c>
      <c r="G468" s="14">
        <v>11.194100000000001</v>
      </c>
      <c r="H468" s="14">
        <v>16.023499999999999</v>
      </c>
      <c r="I468" s="14">
        <v>11.314299999999999</v>
      </c>
      <c r="J468" s="14">
        <v>0.31401299999999999</v>
      </c>
      <c r="K468" s="14">
        <v>1.7034899999999999</v>
      </c>
      <c r="L468" s="14">
        <v>0.28699000000000002</v>
      </c>
      <c r="M468" s="14">
        <v>-2.4199999999999998E-3</v>
      </c>
      <c r="N468" s="14">
        <v>1.3479E-2</v>
      </c>
      <c r="O468" s="14">
        <v>1.1402000000000001E-2</v>
      </c>
      <c r="P468" s="14">
        <v>96.258914000000019</v>
      </c>
      <c r="Q468" s="14">
        <v>0.71843380450772432</v>
      </c>
    </row>
    <row r="469" spans="1:17" ht="21">
      <c r="A469" s="7" t="s">
        <v>1</v>
      </c>
      <c r="B469" s="7" t="s">
        <v>32</v>
      </c>
      <c r="C469" s="7">
        <v>5</v>
      </c>
      <c r="D469" s="14">
        <v>46.2607</v>
      </c>
      <c r="E469" s="14">
        <v>1.4583999999999999</v>
      </c>
      <c r="F469" s="14">
        <v>7.5407299999999999</v>
      </c>
      <c r="G469" s="14">
        <v>11.2637</v>
      </c>
      <c r="H469" s="14">
        <v>15.9133</v>
      </c>
      <c r="I469" s="14">
        <v>11.27</v>
      </c>
      <c r="J469" s="14">
        <v>0.24457300000000001</v>
      </c>
      <c r="K469" s="14">
        <v>1.7776700000000001</v>
      </c>
      <c r="L469" s="14">
        <v>0.31836799999999998</v>
      </c>
      <c r="M469" s="14">
        <v>9.7499999999999996E-4</v>
      </c>
      <c r="N469" s="14">
        <v>-3.3999999999999998E-3</v>
      </c>
      <c r="O469" s="14">
        <v>1.6579E-2</v>
      </c>
      <c r="P469" s="14">
        <v>96.061594999999997</v>
      </c>
      <c r="Q469" s="14">
        <v>0.71577639069513599</v>
      </c>
    </row>
    <row r="470" spans="1:17" ht="21">
      <c r="A470" s="7" t="s">
        <v>1</v>
      </c>
      <c r="B470" s="7" t="s">
        <v>32</v>
      </c>
      <c r="C470" s="7">
        <v>6</v>
      </c>
      <c r="D470" s="14">
        <v>40.669600000000003</v>
      </c>
      <c r="E470" s="14">
        <v>2.3014199999999998</v>
      </c>
      <c r="F470" s="14">
        <v>12.3796</v>
      </c>
      <c r="G470" s="14">
        <v>13.6196</v>
      </c>
      <c r="H470" s="14">
        <v>13.0535</v>
      </c>
      <c r="I470" s="14">
        <v>11.527799999999999</v>
      </c>
      <c r="J470" s="14">
        <v>0.18696699999999999</v>
      </c>
      <c r="K470" s="14">
        <v>2.47634</v>
      </c>
      <c r="L470" s="14">
        <v>0.50861400000000001</v>
      </c>
      <c r="M470" s="14">
        <v>1.2630000000000001E-2</v>
      </c>
      <c r="N470" s="14">
        <v>1.9940000000000001E-3</v>
      </c>
      <c r="O470" s="14">
        <v>1.2485E-2</v>
      </c>
      <c r="P470" s="14">
        <v>96.75054999999999</v>
      </c>
      <c r="Q470" s="14">
        <v>0.63078427281601501</v>
      </c>
    </row>
    <row r="471" spans="1:17" ht="21">
      <c r="A471" s="7" t="s">
        <v>1</v>
      </c>
      <c r="B471" s="7" t="s">
        <v>32</v>
      </c>
      <c r="C471" s="7">
        <v>7</v>
      </c>
      <c r="D471" s="14">
        <v>46.479900000000001</v>
      </c>
      <c r="E471" s="14">
        <v>1.4215</v>
      </c>
      <c r="F471" s="14">
        <v>7.5780399999999997</v>
      </c>
      <c r="G471" s="14">
        <v>11.1592</v>
      </c>
      <c r="H471" s="14">
        <v>16.029199999999999</v>
      </c>
      <c r="I471" s="14">
        <v>11.341799999999999</v>
      </c>
      <c r="J471" s="14">
        <v>0.235788</v>
      </c>
      <c r="K471" s="14">
        <v>1.76864</v>
      </c>
      <c r="L471" s="14">
        <v>0.31781900000000002</v>
      </c>
      <c r="M471" s="14">
        <v>4.8890000000000001E-3</v>
      </c>
      <c r="N471" s="14">
        <v>1.1535E-2</v>
      </c>
      <c r="O471" s="14">
        <v>1.5193E-2</v>
      </c>
      <c r="P471" s="14">
        <v>96.363504000000006</v>
      </c>
      <c r="Q471" s="14">
        <v>0.71913687289922867</v>
      </c>
    </row>
    <row r="472" spans="1:17" ht="21">
      <c r="A472" s="7" t="s">
        <v>1</v>
      </c>
      <c r="B472" s="7" t="s">
        <v>33</v>
      </c>
      <c r="C472" s="7">
        <v>1</v>
      </c>
      <c r="D472" s="14">
        <v>43.122399999999999</v>
      </c>
      <c r="E472" s="14">
        <v>1.4885299999999999</v>
      </c>
      <c r="F472" s="14">
        <v>11.164899999999999</v>
      </c>
      <c r="G472" s="14">
        <v>11.633599999999999</v>
      </c>
      <c r="H472" s="14">
        <v>14.770200000000001</v>
      </c>
      <c r="I472" s="14">
        <v>11.3291</v>
      </c>
      <c r="J472" s="14">
        <v>0.23349800000000001</v>
      </c>
      <c r="K472" s="14">
        <v>2.2334399999999999</v>
      </c>
      <c r="L472" s="14">
        <v>0.48148800000000003</v>
      </c>
      <c r="M472" s="14">
        <v>2.9957000000000001E-2</v>
      </c>
      <c r="N472" s="14">
        <v>1.423E-2</v>
      </c>
      <c r="O472" s="14">
        <v>2.9315000000000001E-2</v>
      </c>
      <c r="P472" s="14">
        <v>96.530657999999988</v>
      </c>
      <c r="Q472" s="14">
        <v>0.69354615449078927</v>
      </c>
    </row>
    <row r="473" spans="1:17" ht="21">
      <c r="A473" s="7" t="s">
        <v>1</v>
      </c>
      <c r="B473" s="7" t="s">
        <v>33</v>
      </c>
      <c r="C473" s="7">
        <v>2</v>
      </c>
      <c r="D473" s="14">
        <v>46.314300000000003</v>
      </c>
      <c r="E473" s="14">
        <v>2.0582199999999999</v>
      </c>
      <c r="F473" s="14">
        <v>7.0744800000000003</v>
      </c>
      <c r="G473" s="14">
        <v>11.146699999999999</v>
      </c>
      <c r="H473" s="14">
        <v>16.014399999999998</v>
      </c>
      <c r="I473" s="14">
        <v>11.350099999999999</v>
      </c>
      <c r="J473" s="14">
        <v>0.25208199999999997</v>
      </c>
      <c r="K473" s="14">
        <v>1.7637700000000001</v>
      </c>
      <c r="L473" s="14">
        <v>0.34791299999999997</v>
      </c>
      <c r="M473" s="14">
        <v>2.419E-2</v>
      </c>
      <c r="N473" s="14">
        <v>2.748E-3</v>
      </c>
      <c r="O473" s="14">
        <v>-6.1700000000000001E-3</v>
      </c>
      <c r="P473" s="14">
        <v>96.34273300000001</v>
      </c>
      <c r="Q473" s="14">
        <v>0.71917666879643916</v>
      </c>
    </row>
    <row r="474" spans="1:17" ht="21">
      <c r="A474" s="7" t="s">
        <v>1</v>
      </c>
      <c r="B474" s="7" t="s">
        <v>33</v>
      </c>
      <c r="C474" s="7">
        <v>3</v>
      </c>
      <c r="D474" s="14">
        <v>43.911099999999998</v>
      </c>
      <c r="E474" s="14">
        <v>1.97902</v>
      </c>
      <c r="F474" s="14">
        <v>9.12758</v>
      </c>
      <c r="G474" s="14">
        <v>11.939399999999999</v>
      </c>
      <c r="H474" s="14">
        <v>14.8362</v>
      </c>
      <c r="I474" s="14">
        <v>11.2803</v>
      </c>
      <c r="J474" s="14">
        <v>0.23194100000000001</v>
      </c>
      <c r="K474" s="14">
        <v>2.0469900000000001</v>
      </c>
      <c r="L474" s="14">
        <v>0.44332700000000003</v>
      </c>
      <c r="M474" s="14">
        <v>4.5824999999999998E-2</v>
      </c>
      <c r="N474" s="14">
        <v>1.7977E-2</v>
      </c>
      <c r="O474" s="14">
        <v>-1.2840000000000001E-2</v>
      </c>
      <c r="P474" s="14">
        <v>95.846819999999994</v>
      </c>
      <c r="Q474" s="14">
        <v>0.68896022490303654</v>
      </c>
    </row>
    <row r="475" spans="1:17" ht="21">
      <c r="A475" s="7" t="s">
        <v>1</v>
      </c>
      <c r="B475" s="7" t="s">
        <v>33</v>
      </c>
      <c r="C475" s="7">
        <v>4</v>
      </c>
      <c r="D475" s="14">
        <v>45.727400000000003</v>
      </c>
      <c r="E475" s="14">
        <v>2.1850200000000002</v>
      </c>
      <c r="F475" s="14">
        <v>7.4008099999999999</v>
      </c>
      <c r="G475" s="14">
        <v>11.2942</v>
      </c>
      <c r="H475" s="14">
        <v>15.691599999999999</v>
      </c>
      <c r="I475" s="14">
        <v>11.376200000000001</v>
      </c>
      <c r="J475" s="14">
        <v>0.26715</v>
      </c>
      <c r="K475" s="14">
        <v>1.8094300000000001</v>
      </c>
      <c r="L475" s="14">
        <v>0.39491900000000002</v>
      </c>
      <c r="M475" s="14">
        <v>4.4809999999999997E-3</v>
      </c>
      <c r="N475" s="14">
        <v>-6.9899999999999997E-3</v>
      </c>
      <c r="O475" s="14">
        <v>-6.5399999999999998E-3</v>
      </c>
      <c r="P475" s="14">
        <v>96.137680000000003</v>
      </c>
      <c r="Q475" s="14">
        <v>0.71235978934679534</v>
      </c>
    </row>
    <row r="476" spans="1:17" ht="21">
      <c r="A476" s="7" t="s">
        <v>1</v>
      </c>
      <c r="B476" s="7" t="s">
        <v>33</v>
      </c>
      <c r="C476" s="7">
        <v>5</v>
      </c>
      <c r="D476" s="14">
        <v>44.18</v>
      </c>
      <c r="E476" s="14">
        <v>2.5802</v>
      </c>
      <c r="F476" s="14">
        <v>8.6469100000000001</v>
      </c>
      <c r="G476" s="14">
        <v>11.764799999999999</v>
      </c>
      <c r="H476" s="14">
        <v>14.8513</v>
      </c>
      <c r="I476" s="14">
        <v>11.3361</v>
      </c>
      <c r="J476" s="14">
        <v>0.230078</v>
      </c>
      <c r="K476" s="14">
        <v>2.0712600000000001</v>
      </c>
      <c r="L476" s="14">
        <v>0.44690999999999997</v>
      </c>
      <c r="M476" s="14">
        <v>-5.8199999999999997E-3</v>
      </c>
      <c r="N476" s="14">
        <v>1.7866E-2</v>
      </c>
      <c r="O476" s="14">
        <v>-1.9810000000000001E-2</v>
      </c>
      <c r="P476" s="14">
        <v>96.099794000000003</v>
      </c>
      <c r="Q476" s="14">
        <v>0.69232507906031582</v>
      </c>
    </row>
    <row r="477" spans="1:17" ht="21">
      <c r="A477" s="7" t="s">
        <v>1</v>
      </c>
      <c r="B477" s="7" t="s">
        <v>33</v>
      </c>
      <c r="C477" s="7">
        <v>6</v>
      </c>
      <c r="D477" s="14">
        <v>43.930100000000003</v>
      </c>
      <c r="E477" s="14">
        <v>1.8361700000000001</v>
      </c>
      <c r="F477" s="14">
        <v>10.0588</v>
      </c>
      <c r="G477" s="14">
        <v>12.7616</v>
      </c>
      <c r="H477" s="14">
        <v>14.14</v>
      </c>
      <c r="I477" s="14">
        <v>11.17</v>
      </c>
      <c r="J477" s="14">
        <v>0.34024399999999999</v>
      </c>
      <c r="K477" s="14">
        <v>2.1057199999999998</v>
      </c>
      <c r="L477" s="14">
        <v>0.28545100000000001</v>
      </c>
      <c r="M477" s="14">
        <v>2.2016999999999998E-2</v>
      </c>
      <c r="N477" s="14">
        <v>2.9329000000000001E-2</v>
      </c>
      <c r="O477" s="14">
        <v>-2.1299999999999999E-3</v>
      </c>
      <c r="P477" s="14">
        <v>96.677301000000014</v>
      </c>
      <c r="Q477" s="14">
        <v>0.66387336925597074</v>
      </c>
    </row>
    <row r="478" spans="1:17" ht="21">
      <c r="A478" s="7" t="s">
        <v>1</v>
      </c>
      <c r="B478" s="7" t="s">
        <v>33</v>
      </c>
      <c r="C478" s="7">
        <v>7</v>
      </c>
      <c r="D478" s="14">
        <v>44.9529</v>
      </c>
      <c r="E478" s="14">
        <v>1.42652</v>
      </c>
      <c r="F478" s="14">
        <v>9.2712900000000005</v>
      </c>
      <c r="G478" s="14">
        <v>13.108499999999999</v>
      </c>
      <c r="H478" s="14">
        <v>14.2783</v>
      </c>
      <c r="I478" s="14">
        <v>11.310600000000001</v>
      </c>
      <c r="J478" s="14">
        <v>0.30782199999999998</v>
      </c>
      <c r="K478" s="14">
        <v>1.8373600000000001</v>
      </c>
      <c r="L478" s="14">
        <v>0.46488800000000002</v>
      </c>
      <c r="M478" s="14">
        <v>3.0218999999999999E-2</v>
      </c>
      <c r="N478" s="14">
        <v>1.3384999999999999E-2</v>
      </c>
      <c r="O478" s="14">
        <v>1.0521000000000001E-2</v>
      </c>
      <c r="P478" s="14">
        <v>97.012304999999998</v>
      </c>
      <c r="Q478" s="14">
        <v>0.66004987508424051</v>
      </c>
    </row>
    <row r="479" spans="1:17" ht="21">
      <c r="A479" s="7" t="s">
        <v>1</v>
      </c>
      <c r="B479" s="7" t="s">
        <v>33</v>
      </c>
      <c r="C479" s="7">
        <v>8</v>
      </c>
      <c r="D479" s="14">
        <v>40.902299999999997</v>
      </c>
      <c r="E479" s="14">
        <v>2.14758</v>
      </c>
      <c r="F479" s="14">
        <v>12.606299999999999</v>
      </c>
      <c r="G479" s="14">
        <v>13.387</v>
      </c>
      <c r="H479" s="14">
        <v>13.109299999999999</v>
      </c>
      <c r="I479" s="14">
        <v>11.592499999999999</v>
      </c>
      <c r="J479" s="14">
        <v>0.221969</v>
      </c>
      <c r="K479" s="14">
        <v>2.4427699999999999</v>
      </c>
      <c r="L479" s="14">
        <v>0.48099500000000001</v>
      </c>
      <c r="M479" s="14">
        <v>5.2690000000000002E-3</v>
      </c>
      <c r="N479" s="14">
        <v>1.3748E-2</v>
      </c>
      <c r="O479" s="14">
        <v>6.7600000000000004E-3</v>
      </c>
      <c r="P479" s="14">
        <v>96.916490999999994</v>
      </c>
      <c r="Q479" s="14">
        <v>0.63577531357743489</v>
      </c>
    </row>
    <row r="480" spans="1:17" ht="21">
      <c r="A480" s="7" t="s">
        <v>1</v>
      </c>
      <c r="B480" s="7" t="s">
        <v>33</v>
      </c>
      <c r="C480" s="7">
        <v>9</v>
      </c>
      <c r="D480" s="14">
        <v>46.242699999999999</v>
      </c>
      <c r="E480" s="14">
        <v>1.49766</v>
      </c>
      <c r="F480" s="14">
        <v>7.8457699999999999</v>
      </c>
      <c r="G480" s="14">
        <v>11.393800000000001</v>
      </c>
      <c r="H480" s="14">
        <v>15.919600000000001</v>
      </c>
      <c r="I480" s="14">
        <v>11.3012</v>
      </c>
      <c r="J480" s="14">
        <v>0.244923</v>
      </c>
      <c r="K480" s="14">
        <v>1.83829</v>
      </c>
      <c r="L480" s="14">
        <v>0.359018</v>
      </c>
      <c r="M480" s="14">
        <v>4.4850000000000003E-3</v>
      </c>
      <c r="N480" s="14">
        <v>4.9880000000000002E-3</v>
      </c>
      <c r="O480" s="14">
        <v>2.4534E-2</v>
      </c>
      <c r="P480" s="14">
        <v>96.676968000000002</v>
      </c>
      <c r="Q480" s="14">
        <v>0.71351518053714191</v>
      </c>
    </row>
    <row r="481" spans="1:17" ht="21">
      <c r="A481" s="7" t="s">
        <v>1</v>
      </c>
      <c r="B481" s="7" t="s">
        <v>34</v>
      </c>
      <c r="C481" s="7">
        <v>1</v>
      </c>
      <c r="D481" s="14">
        <v>46.2575</v>
      </c>
      <c r="E481" s="14">
        <v>1.86151</v>
      </c>
      <c r="F481" s="14">
        <v>7.7475500000000004</v>
      </c>
      <c r="G481" s="14">
        <v>11.413600000000001</v>
      </c>
      <c r="H481" s="14">
        <v>15.5908</v>
      </c>
      <c r="I481" s="14">
        <v>11.129300000000001</v>
      </c>
      <c r="J481" s="14">
        <v>0.27445000000000003</v>
      </c>
      <c r="K481" s="14">
        <v>1.7719800000000001</v>
      </c>
      <c r="L481" s="14">
        <v>0.428809</v>
      </c>
      <c r="M481" s="14">
        <v>-1.172E-2</v>
      </c>
      <c r="N481" s="14">
        <v>2.7089999999999999E-2</v>
      </c>
      <c r="O481" s="14">
        <v>1.2649000000000001E-2</v>
      </c>
      <c r="P481" s="14">
        <v>96.503518</v>
      </c>
      <c r="Q481" s="14">
        <v>0.70887197651748779</v>
      </c>
    </row>
    <row r="482" spans="1:17" ht="21">
      <c r="A482" s="7" t="s">
        <v>1</v>
      </c>
      <c r="B482" s="7" t="s">
        <v>34</v>
      </c>
      <c r="C482" s="7">
        <v>2</v>
      </c>
      <c r="D482" s="14">
        <v>44.714599999999997</v>
      </c>
      <c r="E482" s="14">
        <v>1.68458</v>
      </c>
      <c r="F482" s="14">
        <v>9.7489000000000008</v>
      </c>
      <c r="G482" s="14">
        <v>12.654299999999999</v>
      </c>
      <c r="H482" s="14">
        <v>14.149699999999999</v>
      </c>
      <c r="I482" s="14">
        <v>10.946400000000001</v>
      </c>
      <c r="J482" s="14">
        <v>0.31554100000000002</v>
      </c>
      <c r="K482" s="14">
        <v>2.0113500000000002</v>
      </c>
      <c r="L482" s="14">
        <v>0.43142900000000001</v>
      </c>
      <c r="M482" s="14">
        <v>5.9719999999999999E-3</v>
      </c>
      <c r="N482" s="14">
        <v>7.3670000000000003E-3</v>
      </c>
      <c r="O482" s="14">
        <v>1.1275E-2</v>
      </c>
      <c r="P482" s="14">
        <v>96.68141399999999</v>
      </c>
      <c r="Q482" s="14">
        <v>0.66590748452073689</v>
      </c>
    </row>
    <row r="483" spans="1:17" ht="21">
      <c r="A483" s="7" t="s">
        <v>1</v>
      </c>
      <c r="B483" s="7" t="s">
        <v>34</v>
      </c>
      <c r="C483" s="7">
        <v>3</v>
      </c>
      <c r="D483" s="14">
        <v>41.277900000000002</v>
      </c>
      <c r="E483" s="14">
        <v>2.1141899999999998</v>
      </c>
      <c r="F483" s="14">
        <v>12.1188</v>
      </c>
      <c r="G483" s="14">
        <v>13.7294</v>
      </c>
      <c r="H483" s="14">
        <v>13.1761</v>
      </c>
      <c r="I483" s="14">
        <v>11.4032</v>
      </c>
      <c r="J483" s="14">
        <v>0.19472700000000001</v>
      </c>
      <c r="K483" s="14">
        <v>2.4025400000000001</v>
      </c>
      <c r="L483" s="14">
        <v>0.51280099999999995</v>
      </c>
      <c r="M483" s="14">
        <v>6.0318999999999998E-2</v>
      </c>
      <c r="N483" s="14">
        <v>4.0980999999999997E-2</v>
      </c>
      <c r="O483" s="14">
        <v>2.0469000000000001E-2</v>
      </c>
      <c r="P483" s="14">
        <v>97.051427000000004</v>
      </c>
      <c r="Q483" s="14">
        <v>0.63109133865027323</v>
      </c>
    </row>
    <row r="484" spans="1:17" ht="21">
      <c r="A484" s="7" t="s">
        <v>1</v>
      </c>
      <c r="B484" s="7" t="s">
        <v>34</v>
      </c>
      <c r="C484" s="7">
        <v>4</v>
      </c>
      <c r="D484" s="14">
        <v>45.221699999999998</v>
      </c>
      <c r="E484" s="14">
        <v>2.4573299999999998</v>
      </c>
      <c r="F484" s="14">
        <v>8.5555800000000009</v>
      </c>
      <c r="G484" s="14">
        <v>11.704700000000001</v>
      </c>
      <c r="H484" s="14">
        <v>15.042899999999999</v>
      </c>
      <c r="I484" s="14">
        <v>11.4297</v>
      </c>
      <c r="J484" s="14">
        <v>0.20283599999999999</v>
      </c>
      <c r="K484" s="14">
        <v>1.9986699999999999</v>
      </c>
      <c r="L484" s="14">
        <v>0.44070199999999998</v>
      </c>
      <c r="M484" s="14">
        <v>2.7599999999999999E-3</v>
      </c>
      <c r="N484" s="14">
        <v>1.1766E-2</v>
      </c>
      <c r="O484" s="14">
        <v>-1.072E-2</v>
      </c>
      <c r="P484" s="14">
        <v>97.057923999999986</v>
      </c>
      <c r="Q484" s="14">
        <v>0.69613331259766265</v>
      </c>
    </row>
    <row r="485" spans="1:17" ht="21">
      <c r="A485" s="7" t="s">
        <v>1</v>
      </c>
      <c r="B485" s="7" t="s">
        <v>34</v>
      </c>
      <c r="C485" s="7">
        <v>5</v>
      </c>
      <c r="D485" s="14">
        <v>47.221299999999999</v>
      </c>
      <c r="E485" s="14">
        <v>1.7802199999999999</v>
      </c>
      <c r="F485" s="14">
        <v>7.3788200000000002</v>
      </c>
      <c r="G485" s="14">
        <v>11.177899999999999</v>
      </c>
      <c r="H485" s="14">
        <v>15.838800000000001</v>
      </c>
      <c r="I485" s="14">
        <v>11.3345</v>
      </c>
      <c r="J485" s="14">
        <v>0.213809</v>
      </c>
      <c r="K485" s="14">
        <v>1.7676499999999999</v>
      </c>
      <c r="L485" s="14">
        <v>0.35644199999999998</v>
      </c>
      <c r="M485" s="14">
        <v>-5.4000000000000001E-4</v>
      </c>
      <c r="N485" s="14">
        <v>1.2526000000000001E-2</v>
      </c>
      <c r="O485" s="14">
        <v>8.4770000000000002E-3</v>
      </c>
      <c r="P485" s="14">
        <v>97.08990399999999</v>
      </c>
      <c r="Q485" s="14">
        <v>0.71637695848669702</v>
      </c>
    </row>
    <row r="486" spans="1:17" ht="21">
      <c r="A486" s="7" t="s">
        <v>1</v>
      </c>
      <c r="B486" s="7" t="s">
        <v>34</v>
      </c>
      <c r="C486" s="7">
        <v>6</v>
      </c>
      <c r="D486" s="14">
        <v>46.856999999999999</v>
      </c>
      <c r="E486" s="14">
        <v>1.8628100000000001</v>
      </c>
      <c r="F486" s="14">
        <v>7.7375999999999996</v>
      </c>
      <c r="G486" s="14">
        <v>11.757400000000001</v>
      </c>
      <c r="H486" s="14">
        <v>15.5627</v>
      </c>
      <c r="I486" s="14">
        <v>11.1248</v>
      </c>
      <c r="J486" s="14">
        <v>0.28009400000000001</v>
      </c>
      <c r="K486" s="14">
        <v>1.7965800000000001</v>
      </c>
      <c r="L486" s="14">
        <v>0.38670199999999999</v>
      </c>
      <c r="M486" s="14">
        <v>-2.0400000000000001E-3</v>
      </c>
      <c r="N486" s="14">
        <v>2.5996999999999999E-2</v>
      </c>
      <c r="O486" s="14">
        <v>1.5610000000000001E-3</v>
      </c>
      <c r="P486" s="14">
        <v>97.391204000000016</v>
      </c>
      <c r="Q486" s="14">
        <v>0.70233266864904753</v>
      </c>
    </row>
    <row r="487" spans="1:17" ht="21">
      <c r="A487" s="17" t="s">
        <v>59</v>
      </c>
      <c r="D487" s="45">
        <v>8.014648780052985E-3</v>
      </c>
      <c r="E487" s="45">
        <v>1.4601198084931752E-2</v>
      </c>
      <c r="F487" s="45">
        <v>7.0043495447192055E-3</v>
      </c>
      <c r="G487" s="45">
        <v>1.9365119728568608E-2</v>
      </c>
      <c r="H487" s="45">
        <v>6.8691553938268913E-3</v>
      </c>
      <c r="I487" s="45">
        <v>9.6859175467932882E-3</v>
      </c>
      <c r="J487" s="45">
        <v>1.9885450631664092E-2</v>
      </c>
      <c r="K487" s="45">
        <v>1.1115526553503244E-2</v>
      </c>
      <c r="L487" s="45">
        <v>7.9719649088076713E-3</v>
      </c>
      <c r="M487" s="45">
        <v>1.3073315336212626E-2</v>
      </c>
      <c r="N487" s="45">
        <v>7.8354902877160685E-3</v>
      </c>
      <c r="O487" s="45">
        <v>2.6525594478112202E-2</v>
      </c>
      <c r="P487" s="45"/>
      <c r="Q487" s="45"/>
    </row>
    <row r="488" spans="1:17" ht="21">
      <c r="A488" s="17" t="s">
        <v>133</v>
      </c>
      <c r="D488" s="45">
        <v>0.18666432703769739</v>
      </c>
      <c r="E488" s="45">
        <v>3.0270942886327625</v>
      </c>
      <c r="F488" s="45">
        <v>0.42605700447260431</v>
      </c>
      <c r="G488" s="45">
        <v>0.93166665554862171</v>
      </c>
      <c r="H488" s="45">
        <v>0.38689050066225167</v>
      </c>
      <c r="I488" s="45">
        <v>0.62660714692378439</v>
      </c>
      <c r="J488" s="45">
        <v>13.311820723475972</v>
      </c>
      <c r="K488" s="45">
        <v>0.52503482934312562</v>
      </c>
      <c r="L488" s="45">
        <v>-4.3218592172058061</v>
      </c>
      <c r="M488" s="45">
        <v>64.170650449905182</v>
      </c>
      <c r="N488" s="45">
        <v>-133.40522299571234</v>
      </c>
      <c r="O488" s="45">
        <v>125.75599840882721</v>
      </c>
      <c r="P488" s="45"/>
      <c r="Q488" s="45"/>
    </row>
    <row r="490" spans="1:17">
      <c r="A490" s="46"/>
      <c r="B490" s="47" t="s">
        <v>161</v>
      </c>
    </row>
  </sheetData>
  <conditionalFormatting sqref="M2">
    <cfRule type="cellIs" dxfId="37" priority="4" operator="lessThan">
      <formula>$M$487</formula>
    </cfRule>
  </conditionalFormatting>
  <conditionalFormatting sqref="M2:M486">
    <cfRule type="cellIs" dxfId="36" priority="3" operator="lessThan">
      <formula>0.01</formula>
    </cfRule>
  </conditionalFormatting>
  <conditionalFormatting sqref="N2:N486">
    <cfRule type="cellIs" dxfId="35" priority="2" operator="lessThan">
      <formula>0.01</formula>
    </cfRule>
  </conditionalFormatting>
  <conditionalFormatting sqref="O2:O486">
    <cfRule type="cellIs" dxfId="34" priority="1" operator="lessThanOrEqual">
      <formula>0.03</formula>
    </cfRule>
  </conditionalFormatting>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77"/>
  <sheetViews>
    <sheetView topLeftCell="A45" workbookViewId="0">
      <selection activeCell="A77" sqref="A77:B77"/>
    </sheetView>
  </sheetViews>
  <sheetFormatPr defaultColWidth="10.796875" defaultRowHeight="15.6"/>
  <cols>
    <col min="1" max="16384" width="10.796875" style="2"/>
  </cols>
  <sheetData>
    <row r="1" spans="1:17" s="1" customFormat="1" ht="23.4">
      <c r="A1" s="1" t="s">
        <v>6</v>
      </c>
      <c r="B1" s="1" t="s">
        <v>7</v>
      </c>
      <c r="C1" s="1" t="s">
        <v>8</v>
      </c>
      <c r="D1" s="1" t="s">
        <v>9</v>
      </c>
      <c r="E1" s="1" t="s">
        <v>10</v>
      </c>
      <c r="F1" s="1" t="s">
        <v>11</v>
      </c>
      <c r="G1" s="1" t="s">
        <v>12</v>
      </c>
      <c r="H1" s="1" t="s">
        <v>13</v>
      </c>
      <c r="I1" s="1" t="s">
        <v>14</v>
      </c>
      <c r="J1" s="1" t="s">
        <v>15</v>
      </c>
      <c r="K1" s="1" t="s">
        <v>17</v>
      </c>
      <c r="L1" s="1" t="s">
        <v>16</v>
      </c>
      <c r="M1" s="1" t="s">
        <v>40</v>
      </c>
      <c r="N1" s="1" t="s">
        <v>55</v>
      </c>
      <c r="O1" s="1" t="s">
        <v>56</v>
      </c>
      <c r="P1" s="1" t="s">
        <v>57</v>
      </c>
      <c r="Q1" s="1" t="s">
        <v>58</v>
      </c>
    </row>
    <row r="2" spans="1:17">
      <c r="A2" s="55">
        <v>6.2944599999999999</v>
      </c>
      <c r="B2" s="55">
        <v>1.1434E-2</v>
      </c>
      <c r="C2" s="55">
        <v>27.789899999999999</v>
      </c>
      <c r="D2" s="55">
        <v>57.130499999999998</v>
      </c>
      <c r="E2" s="55">
        <v>0.218802</v>
      </c>
      <c r="F2" s="55">
        <v>9.2459000000000007</v>
      </c>
      <c r="G2" s="55">
        <v>8.352E-3</v>
      </c>
      <c r="H2" s="55">
        <v>0.175895</v>
      </c>
      <c r="I2" s="55">
        <v>2.5639999999999999E-3</v>
      </c>
      <c r="J2" s="55">
        <v>-3.29E-3</v>
      </c>
      <c r="K2" s="55">
        <v>-2.504E-2</v>
      </c>
      <c r="L2" s="55">
        <v>1.255E-2</v>
      </c>
      <c r="M2" s="55">
        <v>100.86199999999999</v>
      </c>
      <c r="N2" s="56">
        <v>54.508200000000002</v>
      </c>
      <c r="O2" s="56">
        <v>44.245199999999997</v>
      </c>
      <c r="P2" s="56">
        <v>1.2466299999999999</v>
      </c>
      <c r="Q2" s="57">
        <v>0</v>
      </c>
    </row>
    <row r="3" spans="1:17">
      <c r="A3" s="55">
        <v>6.2210200000000002</v>
      </c>
      <c r="B3" s="55">
        <v>2.002E-2</v>
      </c>
      <c r="C3" s="55">
        <v>27.638000000000002</v>
      </c>
      <c r="D3" s="55">
        <v>57.372599999999998</v>
      </c>
      <c r="E3" s="55">
        <v>0.24157699999999999</v>
      </c>
      <c r="F3" s="55">
        <v>9.0778599999999994</v>
      </c>
      <c r="G3" s="55">
        <v>-2.1160000000000002E-2</v>
      </c>
      <c r="H3" s="55">
        <v>0.16936300000000001</v>
      </c>
      <c r="I3" s="55">
        <v>1.0718E-2</v>
      </c>
      <c r="J3" s="55">
        <v>-9.2800000000000001E-3</v>
      </c>
      <c r="K3" s="55">
        <v>-2.2159999999999999E-2</v>
      </c>
      <c r="L3" s="55">
        <v>7.901E-3</v>
      </c>
      <c r="M3" s="55">
        <v>100.706</v>
      </c>
      <c r="N3" s="56">
        <v>54.587499999999999</v>
      </c>
      <c r="O3" s="56">
        <v>44.017800000000001</v>
      </c>
      <c r="P3" s="56">
        <v>1.39466</v>
      </c>
      <c r="Q3" s="57">
        <v>9.8182399999999994</v>
      </c>
    </row>
    <row r="4" spans="1:17">
      <c r="A4" s="55">
        <v>6.4714700000000001</v>
      </c>
      <c r="B4" s="55">
        <v>1.9855999999999999E-2</v>
      </c>
      <c r="C4" s="55">
        <v>27.557500000000001</v>
      </c>
      <c r="D4" s="55">
        <v>57.5413</v>
      </c>
      <c r="E4" s="55">
        <v>0.23152300000000001</v>
      </c>
      <c r="F4" s="55">
        <v>8.9985800000000005</v>
      </c>
      <c r="G4" s="55">
        <v>1.0631E-2</v>
      </c>
      <c r="H4" s="55">
        <v>0.170651</v>
      </c>
      <c r="I4" s="55">
        <v>1.0038E-2</v>
      </c>
      <c r="J4" s="55">
        <v>-1.2370000000000001E-2</v>
      </c>
      <c r="K4" s="55">
        <v>-1.18E-2</v>
      </c>
      <c r="L4" s="55">
        <v>-1.123E-2</v>
      </c>
      <c r="M4" s="55">
        <v>100.976</v>
      </c>
      <c r="N4" s="56">
        <v>55.805700000000002</v>
      </c>
      <c r="O4" s="56">
        <v>42.880800000000001</v>
      </c>
      <c r="P4" s="56">
        <v>1.3135600000000001</v>
      </c>
      <c r="Q4" s="57">
        <v>19.840900000000001</v>
      </c>
    </row>
    <row r="5" spans="1:17">
      <c r="A5" s="55">
        <v>6.13056</v>
      </c>
      <c r="B5" s="55">
        <v>1.7965999999999999E-2</v>
      </c>
      <c r="C5" s="55">
        <v>27.422499999999999</v>
      </c>
      <c r="D5" s="55">
        <v>57.429699999999997</v>
      </c>
      <c r="E5" s="55">
        <v>0.21771499999999999</v>
      </c>
      <c r="F5" s="55">
        <v>8.9695300000000007</v>
      </c>
      <c r="G5" s="55">
        <v>-3.0000000000000001E-5</v>
      </c>
      <c r="H5" s="55">
        <v>0.15278600000000001</v>
      </c>
      <c r="I5" s="55">
        <v>1.7963E-2</v>
      </c>
      <c r="J5" s="55">
        <v>-7.4200000000000004E-3</v>
      </c>
      <c r="K5" s="55">
        <v>-3.9059999999999997E-2</v>
      </c>
      <c r="L5" s="55">
        <v>3.8157999999999997E-2</v>
      </c>
      <c r="M5" s="55">
        <v>100.35</v>
      </c>
      <c r="N5" s="56">
        <v>54.588999999999999</v>
      </c>
      <c r="O5" s="56">
        <v>44.1355</v>
      </c>
      <c r="P5" s="56">
        <v>1.27549</v>
      </c>
      <c r="Q5" s="57">
        <v>29.954799999999999</v>
      </c>
    </row>
    <row r="6" spans="1:17">
      <c r="A6" s="55">
        <v>6.2168000000000001</v>
      </c>
      <c r="B6" s="55">
        <v>2.8944999999999999E-2</v>
      </c>
      <c r="C6" s="55">
        <v>27.825500000000002</v>
      </c>
      <c r="D6" s="55">
        <v>57.0655</v>
      </c>
      <c r="E6" s="55">
        <v>0.224493</v>
      </c>
      <c r="F6" s="55">
        <v>9.3537300000000005</v>
      </c>
      <c r="G6" s="55">
        <v>8.1829999999999993E-3</v>
      </c>
      <c r="H6" s="55">
        <v>0.15787699999999999</v>
      </c>
      <c r="I6" s="55">
        <v>2.3687E-2</v>
      </c>
      <c r="J6" s="55">
        <v>-7.3499999999999998E-3</v>
      </c>
      <c r="K6" s="55">
        <v>-2.0500000000000002E-3</v>
      </c>
      <c r="L6" s="55">
        <v>3.4713000000000001E-2</v>
      </c>
      <c r="M6" s="55">
        <v>100.93</v>
      </c>
      <c r="N6" s="56">
        <v>53.9026</v>
      </c>
      <c r="O6" s="56">
        <v>44.816800000000001</v>
      </c>
      <c r="P6" s="56">
        <v>1.28064</v>
      </c>
      <c r="Q6" s="57">
        <v>39.872</v>
      </c>
    </row>
    <row r="7" spans="1:17">
      <c r="A7" s="55">
        <v>5.6239600000000003</v>
      </c>
      <c r="B7" s="55">
        <v>1.6966999999999999E-2</v>
      </c>
      <c r="C7" s="55">
        <v>28.6892</v>
      </c>
      <c r="D7" s="55">
        <v>55.910800000000002</v>
      </c>
      <c r="E7" s="55">
        <v>0.20407900000000001</v>
      </c>
      <c r="F7" s="55">
        <v>10.036300000000001</v>
      </c>
      <c r="G7" s="55">
        <v>3.4619999999999998E-3</v>
      </c>
      <c r="H7" s="55">
        <v>0.16131599999999999</v>
      </c>
      <c r="I7" s="55">
        <v>1.9893000000000001E-2</v>
      </c>
      <c r="J7" s="55">
        <v>-2.15E-3</v>
      </c>
      <c r="K7" s="55">
        <v>7.3769999999999999E-3</v>
      </c>
      <c r="L7" s="55">
        <v>-2.2899999999999999E-3</v>
      </c>
      <c r="M7" s="55">
        <v>100.669</v>
      </c>
      <c r="N7" s="56">
        <v>49.750599999999999</v>
      </c>
      <c r="O7" s="56">
        <v>49.061700000000002</v>
      </c>
      <c r="P7" s="56">
        <v>1.1877800000000001</v>
      </c>
      <c r="Q7" s="57">
        <v>49.987299999999998</v>
      </c>
    </row>
    <row r="8" spans="1:17">
      <c r="A8" s="55">
        <v>5.8190099999999996</v>
      </c>
      <c r="B8" s="55">
        <v>1.6597000000000001E-2</v>
      </c>
      <c r="C8" s="55">
        <v>28.582000000000001</v>
      </c>
      <c r="D8" s="55">
        <v>56.214599999999997</v>
      </c>
      <c r="E8" s="55">
        <v>0.175013</v>
      </c>
      <c r="F8" s="55">
        <v>10.0122</v>
      </c>
      <c r="G8" s="55">
        <v>3.5130000000000001E-3</v>
      </c>
      <c r="H8" s="55">
        <v>0.164109</v>
      </c>
      <c r="I8" s="55">
        <v>1.3287E-2</v>
      </c>
      <c r="J8" s="55">
        <v>7.5750000000000001E-3</v>
      </c>
      <c r="K8" s="55">
        <v>1.9111E-2</v>
      </c>
      <c r="L8" s="55">
        <v>-6.6E-4</v>
      </c>
      <c r="M8" s="55">
        <v>101.026</v>
      </c>
      <c r="N8" s="56">
        <v>50.746099999999998</v>
      </c>
      <c r="O8" s="56">
        <v>48.249699999999997</v>
      </c>
      <c r="P8" s="56">
        <v>1.0041599999999999</v>
      </c>
      <c r="Q8" s="57">
        <v>59.8093</v>
      </c>
    </row>
    <row r="9" spans="1:17">
      <c r="A9" s="55">
        <v>5.8325800000000001</v>
      </c>
      <c r="B9" s="55">
        <v>1.6251999999999999E-2</v>
      </c>
      <c r="C9" s="55">
        <v>28.367000000000001</v>
      </c>
      <c r="D9" s="55">
        <v>56.290799999999997</v>
      </c>
      <c r="E9" s="55">
        <v>0.20649000000000001</v>
      </c>
      <c r="F9" s="55">
        <v>9.6554699999999993</v>
      </c>
      <c r="G9" s="55">
        <v>1.4361000000000001E-2</v>
      </c>
      <c r="H9" s="55">
        <v>8.2764000000000004E-2</v>
      </c>
      <c r="I9" s="55">
        <v>1.8207000000000001E-2</v>
      </c>
      <c r="J9" s="55">
        <v>7.1260000000000004E-3</v>
      </c>
      <c r="K9" s="55">
        <v>-8.8400000000000006E-3</v>
      </c>
      <c r="L9" s="55">
        <v>2.7200000000000002E-3</v>
      </c>
      <c r="M9" s="55">
        <v>100.485</v>
      </c>
      <c r="N9" s="56">
        <v>51.597099999999998</v>
      </c>
      <c r="O9" s="56">
        <v>47.201099999999997</v>
      </c>
      <c r="P9" s="56">
        <v>1.20184</v>
      </c>
      <c r="Q9" s="57">
        <v>69.8322</v>
      </c>
    </row>
    <row r="10" spans="1:17">
      <c r="A10" s="55">
        <v>5.9632500000000004</v>
      </c>
      <c r="B10" s="55">
        <v>1.6573000000000001E-2</v>
      </c>
      <c r="C10" s="55">
        <v>28.2593</v>
      </c>
      <c r="D10" s="55">
        <v>56.592100000000002</v>
      </c>
      <c r="E10" s="55">
        <v>0.20169899999999999</v>
      </c>
      <c r="F10" s="55">
        <v>9.7215500000000006</v>
      </c>
      <c r="G10" s="55">
        <v>-1.7430000000000001E-2</v>
      </c>
      <c r="H10" s="55">
        <v>0.14535000000000001</v>
      </c>
      <c r="I10" s="55">
        <v>8.1989999999999997E-3</v>
      </c>
      <c r="J10" s="55">
        <v>1.6800000000000001E-3</v>
      </c>
      <c r="K10" s="55">
        <v>1.54E-4</v>
      </c>
      <c r="L10" s="55">
        <v>2.3376999999999998E-2</v>
      </c>
      <c r="M10" s="55">
        <v>100.916</v>
      </c>
      <c r="N10" s="56">
        <v>51.9985</v>
      </c>
      <c r="O10" s="56">
        <v>46.844299999999997</v>
      </c>
      <c r="P10" s="56">
        <v>1.15716</v>
      </c>
      <c r="Q10" s="57">
        <v>79.951300000000003</v>
      </c>
    </row>
    <row r="11" spans="1:17">
      <c r="A11" s="55">
        <v>5.9150999999999998</v>
      </c>
      <c r="B11" s="55">
        <v>2.5217E-2</v>
      </c>
      <c r="C11" s="55">
        <v>28.1051</v>
      </c>
      <c r="D11" s="55">
        <v>56.551000000000002</v>
      </c>
      <c r="E11" s="55">
        <v>0.20976700000000001</v>
      </c>
      <c r="F11" s="55">
        <v>9.6284500000000008</v>
      </c>
      <c r="G11" s="55">
        <v>1.606E-3</v>
      </c>
      <c r="H11" s="55">
        <v>0.186198</v>
      </c>
      <c r="I11" s="55">
        <v>2.4136000000000001E-2</v>
      </c>
      <c r="J11" s="55">
        <v>2.4260000000000002E-3</v>
      </c>
      <c r="K11" s="55">
        <v>4.0000000000000001E-3</v>
      </c>
      <c r="L11" s="55">
        <v>4.2890000000000003E-3</v>
      </c>
      <c r="M11" s="55">
        <v>100.657</v>
      </c>
      <c r="N11" s="56">
        <v>52.0062</v>
      </c>
      <c r="O11" s="56">
        <v>46.7804</v>
      </c>
      <c r="P11" s="56">
        <v>1.21343</v>
      </c>
      <c r="Q11" s="57">
        <v>89.967500000000001</v>
      </c>
    </row>
    <row r="12" spans="1:17">
      <c r="A12" s="55">
        <v>6.1149899999999997</v>
      </c>
      <c r="B12" s="55">
        <v>1.9081999999999998E-2</v>
      </c>
      <c r="C12" s="55">
        <v>28.067399999999999</v>
      </c>
      <c r="D12" s="55">
        <v>56.908799999999999</v>
      </c>
      <c r="E12" s="55">
        <v>0.216059</v>
      </c>
      <c r="F12" s="55">
        <v>9.3816600000000001</v>
      </c>
      <c r="G12" s="55">
        <v>-2.9999999999999997E-4</v>
      </c>
      <c r="H12" s="55">
        <v>0.14560500000000001</v>
      </c>
      <c r="I12" s="55">
        <v>2.3674000000000001E-2</v>
      </c>
      <c r="J12" s="55">
        <v>6.1619999999999999E-3</v>
      </c>
      <c r="K12" s="55">
        <v>5.6860000000000001E-3</v>
      </c>
      <c r="L12" s="55">
        <v>1.271E-3</v>
      </c>
      <c r="M12" s="55">
        <v>100.89</v>
      </c>
      <c r="N12" s="56">
        <v>53.445799999999998</v>
      </c>
      <c r="O12" s="56">
        <v>45.311799999999998</v>
      </c>
      <c r="P12" s="56">
        <v>1.2424299999999999</v>
      </c>
      <c r="Q12" s="57">
        <v>99.983999999999995</v>
      </c>
    </row>
    <row r="13" spans="1:17">
      <c r="A13" s="55">
        <v>6.2052100000000001</v>
      </c>
      <c r="B13" s="55">
        <v>1.6333E-2</v>
      </c>
      <c r="C13" s="55">
        <v>27.911000000000001</v>
      </c>
      <c r="D13" s="55">
        <v>57.0398</v>
      </c>
      <c r="E13" s="55">
        <v>0.206653</v>
      </c>
      <c r="F13" s="55">
        <v>9.1781600000000001</v>
      </c>
      <c r="G13" s="55">
        <v>8.2089999999999993E-3</v>
      </c>
      <c r="H13" s="55">
        <v>0.183784</v>
      </c>
      <c r="I13" s="55">
        <v>2.1704000000000001E-2</v>
      </c>
      <c r="J13" s="55">
        <v>1.2777999999999999E-2</v>
      </c>
      <c r="K13" s="55">
        <v>4.8460000000000003E-2</v>
      </c>
      <c r="L13" s="55">
        <v>1.2481000000000001E-2</v>
      </c>
      <c r="M13" s="55">
        <v>100.845</v>
      </c>
      <c r="N13" s="56">
        <v>54.369399999999999</v>
      </c>
      <c r="O13" s="56">
        <v>44.439300000000003</v>
      </c>
      <c r="P13" s="56">
        <v>1.1913</v>
      </c>
      <c r="Q13" s="57">
        <v>110.10899999999999</v>
      </c>
    </row>
    <row r="14" spans="1:17">
      <c r="A14" s="55">
        <v>6.2874800000000004</v>
      </c>
      <c r="B14" s="55">
        <v>2.7564000000000002E-2</v>
      </c>
      <c r="C14" s="55">
        <v>27.655899999999999</v>
      </c>
      <c r="D14" s="55">
        <v>57.518599999999999</v>
      </c>
      <c r="E14" s="55">
        <v>0.227682</v>
      </c>
      <c r="F14" s="55">
        <v>9.0623799999999992</v>
      </c>
      <c r="G14" s="55">
        <v>-1E-4</v>
      </c>
      <c r="H14" s="55">
        <v>0.16766400000000001</v>
      </c>
      <c r="I14" s="55">
        <v>8.5679999999999992E-3</v>
      </c>
      <c r="J14" s="55">
        <v>-8.2799999999999992E-3</v>
      </c>
      <c r="K14" s="55">
        <v>1.6417999999999999E-2</v>
      </c>
      <c r="L14" s="55">
        <v>4.6340000000000001E-3</v>
      </c>
      <c r="M14" s="55">
        <v>100.96899999999999</v>
      </c>
      <c r="N14" s="56">
        <v>54.935600000000001</v>
      </c>
      <c r="O14" s="56">
        <v>43.755600000000001</v>
      </c>
      <c r="P14" s="56">
        <v>1.3088500000000001</v>
      </c>
      <c r="Q14" s="57">
        <v>119.928</v>
      </c>
    </row>
    <row r="15" spans="1:17">
      <c r="A15" s="55">
        <v>6.3050699999999997</v>
      </c>
      <c r="B15" s="55">
        <v>2.2079000000000001E-2</v>
      </c>
      <c r="C15" s="55">
        <v>27.693300000000001</v>
      </c>
      <c r="D15" s="55">
        <v>57.295699999999997</v>
      </c>
      <c r="E15" s="55">
        <v>0.22284499999999999</v>
      </c>
      <c r="F15" s="55">
        <v>9.0925399999999996</v>
      </c>
      <c r="G15" s="55">
        <v>1.4730999999999999E-2</v>
      </c>
      <c r="H15" s="55">
        <v>0.14452699999999999</v>
      </c>
      <c r="I15" s="55">
        <v>3.2550000000000001E-3</v>
      </c>
      <c r="J15" s="55">
        <v>-7.8799999999999999E-3</v>
      </c>
      <c r="K15" s="55">
        <v>7.3720000000000001E-3</v>
      </c>
      <c r="L15" s="55">
        <v>1.1002E-2</v>
      </c>
      <c r="M15" s="55">
        <v>100.80500000000001</v>
      </c>
      <c r="N15" s="56">
        <v>54.940199999999997</v>
      </c>
      <c r="O15" s="56">
        <v>43.782299999999999</v>
      </c>
      <c r="P15" s="56">
        <v>1.2775700000000001</v>
      </c>
      <c r="Q15" s="57">
        <v>130.047</v>
      </c>
    </row>
    <row r="16" spans="1:17">
      <c r="A16" s="55">
        <v>6.3317600000000001</v>
      </c>
      <c r="B16" s="55">
        <v>2.3864E-2</v>
      </c>
      <c r="C16" s="55">
        <v>27.322900000000001</v>
      </c>
      <c r="D16" s="55">
        <v>57.276899999999998</v>
      </c>
      <c r="E16" s="55">
        <v>0.24970000000000001</v>
      </c>
      <c r="F16" s="55">
        <v>8.9251100000000001</v>
      </c>
      <c r="G16" s="55">
        <v>-6.4200000000000004E-3</v>
      </c>
      <c r="H16" s="55">
        <v>0.16495299999999999</v>
      </c>
      <c r="I16" s="55">
        <v>9.2750000000000003E-3</v>
      </c>
      <c r="J16" s="55">
        <v>-5.9100000000000003E-3</v>
      </c>
      <c r="K16" s="55">
        <v>-1.584E-2</v>
      </c>
      <c r="L16" s="55">
        <v>1.1037E-2</v>
      </c>
      <c r="M16" s="55">
        <v>100.28700000000001</v>
      </c>
      <c r="N16" s="56">
        <v>55.405200000000001</v>
      </c>
      <c r="O16" s="56">
        <v>43.157200000000003</v>
      </c>
      <c r="P16" s="56">
        <v>1.43757</v>
      </c>
      <c r="Q16" s="57">
        <v>140.15700000000001</v>
      </c>
    </row>
    <row r="17" spans="1:17">
      <c r="A17" s="55">
        <v>6.2130000000000001</v>
      </c>
      <c r="B17" s="55">
        <v>1.8221000000000001E-2</v>
      </c>
      <c r="C17" s="55">
        <v>27.799099999999999</v>
      </c>
      <c r="D17" s="55">
        <v>57.1248</v>
      </c>
      <c r="E17" s="55">
        <v>0.23577600000000001</v>
      </c>
      <c r="F17" s="55">
        <v>9.1898</v>
      </c>
      <c r="G17" s="55">
        <v>-1.506E-2</v>
      </c>
      <c r="H17" s="55">
        <v>0.17422599999999999</v>
      </c>
      <c r="I17" s="55">
        <v>1.8412999999999999E-2</v>
      </c>
      <c r="J17" s="55">
        <v>-1.7319999999999999E-2</v>
      </c>
      <c r="K17" s="55">
        <v>7.1120000000000003E-3</v>
      </c>
      <c r="L17" s="55">
        <v>1.7262E-2</v>
      </c>
      <c r="M17" s="55">
        <v>100.765</v>
      </c>
      <c r="N17" s="56">
        <v>54.2789</v>
      </c>
      <c r="O17" s="56">
        <v>44.365900000000003</v>
      </c>
      <c r="P17" s="56">
        <v>1.3552299999999999</v>
      </c>
      <c r="Q17" s="57">
        <v>149.97499999999999</v>
      </c>
    </row>
    <row r="18" spans="1:17">
      <c r="A18" s="55">
        <v>5.42049</v>
      </c>
      <c r="B18" s="55">
        <v>1.9373999999999999E-2</v>
      </c>
      <c r="C18" s="55">
        <v>28.723500000000001</v>
      </c>
      <c r="D18" s="55">
        <v>55.218499999999999</v>
      </c>
      <c r="E18" s="55">
        <v>0.189224</v>
      </c>
      <c r="F18" s="55">
        <v>10.579000000000001</v>
      </c>
      <c r="G18" s="55">
        <v>7.4180000000000001E-3</v>
      </c>
      <c r="H18" s="55">
        <v>0.15420400000000001</v>
      </c>
      <c r="I18" s="55">
        <v>2.6293E-2</v>
      </c>
      <c r="J18" s="55">
        <v>-1.6389999999999998E-2</v>
      </c>
      <c r="K18" s="55">
        <v>-1.7729999999999999E-2</v>
      </c>
      <c r="L18" s="55">
        <v>2.2845000000000001E-2</v>
      </c>
      <c r="M18" s="55">
        <v>100.327</v>
      </c>
      <c r="N18" s="56">
        <v>47.585700000000003</v>
      </c>
      <c r="O18" s="56">
        <v>51.321300000000001</v>
      </c>
      <c r="P18" s="56">
        <v>1.09294</v>
      </c>
      <c r="Q18" s="57">
        <v>160.00200000000001</v>
      </c>
    </row>
    <row r="19" spans="1:17">
      <c r="A19" s="55">
        <v>5.3559400000000004</v>
      </c>
      <c r="B19" s="55">
        <v>1.2862E-2</v>
      </c>
      <c r="C19" s="55">
        <v>29.196200000000001</v>
      </c>
      <c r="D19" s="55">
        <v>54.989100000000001</v>
      </c>
      <c r="E19" s="55">
        <v>0.17673900000000001</v>
      </c>
      <c r="F19" s="55">
        <v>10.728199999999999</v>
      </c>
      <c r="G19" s="55">
        <v>-1.3849999999999999E-2</v>
      </c>
      <c r="H19" s="55">
        <v>0.208565</v>
      </c>
      <c r="I19" s="55">
        <v>2.0212999999999998E-2</v>
      </c>
      <c r="J19" s="55">
        <v>3.9839999999999997E-3</v>
      </c>
      <c r="K19" s="55">
        <v>-3.211E-2</v>
      </c>
      <c r="L19" s="55">
        <v>3.7260000000000001E-3</v>
      </c>
      <c r="M19" s="55">
        <v>100.65</v>
      </c>
      <c r="N19" s="56">
        <v>46.979199999999999</v>
      </c>
      <c r="O19" s="56">
        <v>52.000799999999998</v>
      </c>
      <c r="P19" s="56">
        <v>1.01996</v>
      </c>
      <c r="Q19" s="57">
        <v>170.12700000000001</v>
      </c>
    </row>
    <row r="20" spans="1:17">
      <c r="A20" s="55">
        <v>5.7944399999999998</v>
      </c>
      <c r="B20" s="55">
        <v>2.8573999999999999E-2</v>
      </c>
      <c r="C20" s="55">
        <v>28.200299999999999</v>
      </c>
      <c r="D20" s="55">
        <v>55.897100000000002</v>
      </c>
      <c r="E20" s="55">
        <v>0.182007</v>
      </c>
      <c r="F20" s="55">
        <v>9.8641000000000005</v>
      </c>
      <c r="G20" s="55">
        <v>2.4798000000000001E-2</v>
      </c>
      <c r="H20" s="55">
        <v>0.17113500000000001</v>
      </c>
      <c r="I20" s="55">
        <v>2.7362000000000001E-2</v>
      </c>
      <c r="J20" s="55">
        <v>-3.1199999999999999E-3</v>
      </c>
      <c r="K20" s="55">
        <v>5.0689999999999997E-3</v>
      </c>
      <c r="L20" s="55">
        <v>9.9200000000000004E-4</v>
      </c>
      <c r="M20" s="55">
        <v>100.193</v>
      </c>
      <c r="N20" s="56">
        <v>50.984400000000001</v>
      </c>
      <c r="O20" s="56">
        <v>47.9619</v>
      </c>
      <c r="P20" s="56">
        <v>1.05365</v>
      </c>
      <c r="Q20" s="57">
        <v>179.94</v>
      </c>
    </row>
    <row r="21" spans="1:17">
      <c r="A21" s="55">
        <v>5.9346300000000003</v>
      </c>
      <c r="B21" s="55">
        <v>2.3213999999999999E-2</v>
      </c>
      <c r="C21" s="55">
        <v>28.1797</v>
      </c>
      <c r="D21" s="55">
        <v>56.270600000000002</v>
      </c>
      <c r="E21" s="55">
        <v>0.21035899999999999</v>
      </c>
      <c r="F21" s="55">
        <v>9.8291699999999995</v>
      </c>
      <c r="G21" s="55">
        <v>-1.3310000000000001E-2</v>
      </c>
      <c r="H21" s="55">
        <v>0.16429099999999999</v>
      </c>
      <c r="I21" s="55">
        <v>7.424E-3</v>
      </c>
      <c r="J21" s="55">
        <v>9.2849999999999999E-3</v>
      </c>
      <c r="K21" s="55">
        <v>5.1229999999999999E-3</v>
      </c>
      <c r="L21" s="55">
        <v>1.8509999999999999E-2</v>
      </c>
      <c r="M21" s="55">
        <v>100.639</v>
      </c>
      <c r="N21" s="56">
        <v>51.584600000000002</v>
      </c>
      <c r="O21" s="56">
        <v>47.212400000000002</v>
      </c>
      <c r="P21" s="56">
        <v>1.2030099999999999</v>
      </c>
      <c r="Q21" s="57">
        <v>190.154</v>
      </c>
    </row>
    <row r="22" spans="1:17">
      <c r="A22" s="55">
        <v>6.2544399999999998</v>
      </c>
      <c r="B22" s="55">
        <v>1.9785000000000001E-2</v>
      </c>
      <c r="C22" s="55">
        <v>27.816400000000002</v>
      </c>
      <c r="D22" s="55">
        <v>57.222900000000003</v>
      </c>
      <c r="E22" s="55">
        <v>0.215033</v>
      </c>
      <c r="F22" s="55">
        <v>9.2850300000000008</v>
      </c>
      <c r="G22" s="55">
        <v>1.9550000000000001E-3</v>
      </c>
      <c r="H22" s="55">
        <v>0.11992800000000001</v>
      </c>
      <c r="I22" s="55">
        <v>3.3796E-2</v>
      </c>
      <c r="J22" s="55">
        <v>-4.4799999999999996E-3</v>
      </c>
      <c r="K22" s="55">
        <v>-1.8630000000000001E-2</v>
      </c>
      <c r="L22" s="55">
        <v>1.2515999999999999E-2</v>
      </c>
      <c r="M22" s="55">
        <v>100.959</v>
      </c>
      <c r="N22" s="56">
        <v>54.259700000000002</v>
      </c>
      <c r="O22" s="56">
        <v>44.512900000000002</v>
      </c>
      <c r="P22" s="56">
        <v>1.2273700000000001</v>
      </c>
      <c r="Q22" s="57">
        <v>199.97900000000001</v>
      </c>
    </row>
    <row r="23" spans="1:17">
      <c r="A23" s="55">
        <v>6.1381100000000002</v>
      </c>
      <c r="B23" s="55">
        <v>1.8873000000000001E-2</v>
      </c>
      <c r="C23" s="55">
        <v>27.953700000000001</v>
      </c>
      <c r="D23" s="55">
        <v>57.0032</v>
      </c>
      <c r="E23" s="55">
        <v>0.20081599999999999</v>
      </c>
      <c r="F23" s="55">
        <v>9.4362899999999996</v>
      </c>
      <c r="G23" s="55">
        <v>1.7880000000000001E-3</v>
      </c>
      <c r="H23" s="55">
        <v>0.15509999999999999</v>
      </c>
      <c r="I23" s="55">
        <v>2.2983E-2</v>
      </c>
      <c r="J23" s="55">
        <v>-4.6800000000000001E-3</v>
      </c>
      <c r="K23" s="55">
        <v>6.9309999999999997E-3</v>
      </c>
      <c r="L23" s="55">
        <v>1.5577000000000001E-2</v>
      </c>
      <c r="M23" s="55">
        <v>100.949</v>
      </c>
      <c r="N23" s="56">
        <v>53.445700000000002</v>
      </c>
      <c r="O23" s="56">
        <v>45.4039</v>
      </c>
      <c r="P23" s="56">
        <v>1.15042</v>
      </c>
      <c r="Q23" s="57">
        <v>210.20400000000001</v>
      </c>
    </row>
    <row r="24" spans="1:17">
      <c r="A24" s="55">
        <v>6.24336</v>
      </c>
      <c r="B24" s="55">
        <v>2.1361000000000002E-2</v>
      </c>
      <c r="C24" s="55">
        <v>27.719000000000001</v>
      </c>
      <c r="D24" s="55">
        <v>57.242600000000003</v>
      </c>
      <c r="E24" s="55">
        <v>0.22448100000000001</v>
      </c>
      <c r="F24" s="55">
        <v>9.2643199999999997</v>
      </c>
      <c r="G24" s="55">
        <v>-8.77E-3</v>
      </c>
      <c r="H24" s="55">
        <v>0.19455800000000001</v>
      </c>
      <c r="I24" s="55">
        <v>2.1669999999999998E-2</v>
      </c>
      <c r="J24" s="55">
        <v>-1.508E-2</v>
      </c>
      <c r="K24" s="55">
        <v>5.7010000000000003E-3</v>
      </c>
      <c r="L24" s="55">
        <v>1.2930000000000001E-3</v>
      </c>
      <c r="M24" s="55">
        <v>100.914</v>
      </c>
      <c r="N24" s="56">
        <v>54.240400000000001</v>
      </c>
      <c r="O24" s="56">
        <v>44.476500000000001</v>
      </c>
      <c r="P24" s="56">
        <v>1.28312</v>
      </c>
      <c r="Q24" s="57">
        <v>220.02199999999999</v>
      </c>
    </row>
    <row r="25" spans="1:17">
      <c r="A25" s="55">
        <v>6.1533100000000003</v>
      </c>
      <c r="B25" s="55">
        <v>2.0108000000000001E-2</v>
      </c>
      <c r="C25" s="55">
        <v>27.7239</v>
      </c>
      <c r="D25" s="55">
        <v>57.279400000000003</v>
      </c>
      <c r="E25" s="55">
        <v>0.236597</v>
      </c>
      <c r="F25" s="55">
        <v>9.0099199999999993</v>
      </c>
      <c r="G25" s="55">
        <v>-1.2710000000000001E-2</v>
      </c>
      <c r="H25" s="55">
        <v>0.10926900000000001</v>
      </c>
      <c r="I25" s="55">
        <v>1.8665000000000001E-2</v>
      </c>
      <c r="J25" s="55">
        <v>8.8760000000000002E-3</v>
      </c>
      <c r="K25" s="55">
        <v>-1.1849999999999999E-2</v>
      </c>
      <c r="L25" s="55">
        <v>1.511E-3</v>
      </c>
      <c r="M25" s="55">
        <v>100.53700000000001</v>
      </c>
      <c r="N25" s="56">
        <v>54.512500000000003</v>
      </c>
      <c r="O25" s="56">
        <v>44.108499999999999</v>
      </c>
      <c r="P25" s="56">
        <v>1.37904</v>
      </c>
      <c r="Q25" s="57">
        <v>229.93799999999999</v>
      </c>
    </row>
    <row r="26" spans="1:17">
      <c r="A26" s="55">
        <v>6.4155600000000002</v>
      </c>
      <c r="B26" s="55">
        <v>1.2323000000000001E-2</v>
      </c>
      <c r="C26" s="55">
        <v>27.4892</v>
      </c>
      <c r="D26" s="55">
        <v>57.561999999999998</v>
      </c>
      <c r="E26" s="55">
        <v>0.26139600000000002</v>
      </c>
      <c r="F26" s="55">
        <v>8.8283799999999992</v>
      </c>
      <c r="G26" s="55">
        <v>-4.0000000000000003E-5</v>
      </c>
      <c r="H26" s="55">
        <v>0.190806</v>
      </c>
      <c r="I26" s="55">
        <v>-2.0100000000000001E-3</v>
      </c>
      <c r="J26" s="55">
        <v>-1.244E-2</v>
      </c>
      <c r="K26" s="55">
        <v>-1.56E-3</v>
      </c>
      <c r="L26" s="55">
        <v>2.5413999999999999E-2</v>
      </c>
      <c r="M26" s="55">
        <v>100.76900000000001</v>
      </c>
      <c r="N26" s="56">
        <v>55.952199999999998</v>
      </c>
      <c r="O26" s="56">
        <v>42.547800000000002</v>
      </c>
      <c r="P26" s="56">
        <v>1.4999100000000001</v>
      </c>
      <c r="Q26" s="57">
        <v>240.059</v>
      </c>
    </row>
    <row r="27" spans="1:17">
      <c r="A27" s="55">
        <v>6.3507899999999999</v>
      </c>
      <c r="B27" s="55">
        <v>2.4597999999999998E-2</v>
      </c>
      <c r="C27" s="55">
        <v>27.597899999999999</v>
      </c>
      <c r="D27" s="55">
        <v>57.5533</v>
      </c>
      <c r="E27" s="55">
        <v>0.22628300000000001</v>
      </c>
      <c r="F27" s="55">
        <v>8.9411799999999992</v>
      </c>
      <c r="G27" s="55">
        <v>-1.9210000000000001E-2</v>
      </c>
      <c r="H27" s="55">
        <v>0.185115</v>
      </c>
      <c r="I27" s="55">
        <v>1.5143999999999999E-2</v>
      </c>
      <c r="J27" s="55">
        <v>4.0159999999999996E-3</v>
      </c>
      <c r="K27" s="55">
        <v>1.5017000000000001E-2</v>
      </c>
      <c r="L27" s="55">
        <v>3.0209999999999998E-3</v>
      </c>
      <c r="M27" s="55">
        <v>100.89700000000001</v>
      </c>
      <c r="N27" s="56">
        <v>55.511000000000003</v>
      </c>
      <c r="O27" s="56">
        <v>43.1877</v>
      </c>
      <c r="P27" s="56">
        <v>1.30132</v>
      </c>
      <c r="Q27" s="57">
        <v>250.37100000000001</v>
      </c>
    </row>
    <row r="28" spans="1:17">
      <c r="A28" s="55">
        <v>6.3440700000000003</v>
      </c>
      <c r="B28" s="55">
        <v>2.3059E-2</v>
      </c>
      <c r="C28" s="55">
        <v>27.644400000000001</v>
      </c>
      <c r="D28" s="55">
        <v>57.575000000000003</v>
      </c>
      <c r="E28" s="55">
        <v>0.239838</v>
      </c>
      <c r="F28" s="55">
        <v>8.9763199999999994</v>
      </c>
      <c r="G28" s="55">
        <v>-1.7139999999999999E-2</v>
      </c>
      <c r="H28" s="55">
        <v>0.175513</v>
      </c>
      <c r="I28" s="55">
        <v>1.5094E-2</v>
      </c>
      <c r="J28" s="55">
        <v>2.0249999999999999E-3</v>
      </c>
      <c r="K28" s="55">
        <v>3.9476999999999998E-2</v>
      </c>
      <c r="L28" s="55">
        <v>1.2541E-2</v>
      </c>
      <c r="M28" s="55">
        <v>101.03</v>
      </c>
      <c r="N28" s="56">
        <v>55.347700000000003</v>
      </c>
      <c r="O28" s="56">
        <v>43.275599999999997</v>
      </c>
      <c r="P28" s="56">
        <v>1.3766799999999999</v>
      </c>
      <c r="Q28" s="57">
        <v>260.19600000000003</v>
      </c>
    </row>
    <row r="29" spans="1:17">
      <c r="A29" s="55">
        <v>5.8429399999999996</v>
      </c>
      <c r="B29" s="55">
        <v>1.772E-2</v>
      </c>
      <c r="C29" s="55">
        <v>28.232800000000001</v>
      </c>
      <c r="D29" s="55">
        <v>56.518900000000002</v>
      </c>
      <c r="E29" s="55">
        <v>0.20377100000000001</v>
      </c>
      <c r="F29" s="55">
        <v>9.8781400000000001</v>
      </c>
      <c r="G29" s="55">
        <v>-2.1839999999999998E-2</v>
      </c>
      <c r="H29" s="55">
        <v>0.16137000000000001</v>
      </c>
      <c r="I29" s="55">
        <v>1.1335E-2</v>
      </c>
      <c r="J29" s="55">
        <v>-2.3999999999999998E-3</v>
      </c>
      <c r="K29" s="55">
        <v>3.6840000000000002E-3</v>
      </c>
      <c r="L29" s="55">
        <v>-1.651E-2</v>
      </c>
      <c r="M29" s="55">
        <v>100.83</v>
      </c>
      <c r="N29" s="56">
        <v>51.093899999999998</v>
      </c>
      <c r="O29" s="56">
        <v>47.733800000000002</v>
      </c>
      <c r="P29" s="56">
        <v>1.1723600000000001</v>
      </c>
      <c r="Q29" s="57">
        <v>270.70600000000002</v>
      </c>
    </row>
    <row r="30" spans="1:17">
      <c r="A30" s="55">
        <v>5.80314</v>
      </c>
      <c r="B30" s="55">
        <v>1.7056999999999999E-2</v>
      </c>
      <c r="C30" s="55">
        <v>28.521999999999998</v>
      </c>
      <c r="D30" s="55">
        <v>56.391100000000002</v>
      </c>
      <c r="E30" s="55">
        <v>0.18987100000000001</v>
      </c>
      <c r="F30" s="55">
        <v>9.9769699999999997</v>
      </c>
      <c r="G30" s="55">
        <v>-2.1829999999999999E-2</v>
      </c>
      <c r="H30" s="55">
        <v>0.18190899999999999</v>
      </c>
      <c r="I30" s="55">
        <v>1.8016999999999998E-2</v>
      </c>
      <c r="J30" s="55">
        <v>-7.3899999999999999E-3</v>
      </c>
      <c r="K30" s="55">
        <v>-5.3200000000000001E-3</v>
      </c>
      <c r="L30" s="55">
        <v>-1.0160000000000001E-2</v>
      </c>
      <c r="M30" s="55">
        <v>101.05500000000001</v>
      </c>
      <c r="N30" s="56">
        <v>50.720599999999997</v>
      </c>
      <c r="O30" s="56">
        <v>48.1875</v>
      </c>
      <c r="P30" s="56">
        <v>1.09185</v>
      </c>
      <c r="Q30" s="57">
        <v>280.04000000000002</v>
      </c>
    </row>
    <row r="31" spans="1:17">
      <c r="A31" s="55">
        <v>5.9767799999999998</v>
      </c>
      <c r="B31" s="55">
        <v>2.8636000000000002E-2</v>
      </c>
      <c r="C31" s="55">
        <v>28.0181</v>
      </c>
      <c r="D31" s="55">
        <v>56.264000000000003</v>
      </c>
      <c r="E31" s="55">
        <v>0.21327499999999999</v>
      </c>
      <c r="F31" s="55">
        <v>9.6679200000000005</v>
      </c>
      <c r="G31" s="55">
        <v>7.9319999999999998E-3</v>
      </c>
      <c r="H31" s="55">
        <v>0.18206900000000001</v>
      </c>
      <c r="I31" s="55">
        <v>1.1469999999999999E-2</v>
      </c>
      <c r="J31" s="55">
        <v>7.0460000000000002E-3</v>
      </c>
      <c r="K31" s="55">
        <v>-1.1560000000000001E-2</v>
      </c>
      <c r="L31" s="55">
        <v>1.3799000000000001E-2</v>
      </c>
      <c r="M31" s="55">
        <v>100.38</v>
      </c>
      <c r="N31" s="56">
        <v>52.155099999999997</v>
      </c>
      <c r="O31" s="56">
        <v>46.620399999999997</v>
      </c>
      <c r="P31" s="56">
        <v>1.22448</v>
      </c>
      <c r="Q31" s="57">
        <v>290.35199999999998</v>
      </c>
    </row>
    <row r="32" spans="1:17">
      <c r="A32" s="55">
        <v>6.0886800000000001</v>
      </c>
      <c r="B32" s="55">
        <v>2.9860000000000001E-2</v>
      </c>
      <c r="C32" s="55">
        <v>28.125299999999999</v>
      </c>
      <c r="D32" s="55">
        <v>56.628999999999998</v>
      </c>
      <c r="E32" s="55">
        <v>0.206595</v>
      </c>
      <c r="F32" s="55">
        <v>9.7220200000000006</v>
      </c>
      <c r="G32" s="55">
        <v>8.0090000000000005E-3</v>
      </c>
      <c r="H32" s="55">
        <v>0.157696</v>
      </c>
      <c r="I32" s="55">
        <v>2.8185000000000002E-2</v>
      </c>
      <c r="J32" s="55">
        <v>-1.2189999999999999E-2</v>
      </c>
      <c r="K32" s="55">
        <v>-1.09E-3</v>
      </c>
      <c r="L32" s="55">
        <v>2.709E-3</v>
      </c>
      <c r="M32" s="55">
        <v>100.985</v>
      </c>
      <c r="N32" s="56">
        <v>52.502099999999999</v>
      </c>
      <c r="O32" s="56">
        <v>46.325800000000001</v>
      </c>
      <c r="P32" s="56">
        <v>1.1720699999999999</v>
      </c>
      <c r="Q32" s="57">
        <v>299.97500000000002</v>
      </c>
    </row>
    <row r="33" spans="1:17">
      <c r="A33" s="55">
        <v>5.7253999999999996</v>
      </c>
      <c r="B33" s="55">
        <v>2.6592999999999999E-2</v>
      </c>
      <c r="C33" s="55">
        <v>28.479199999999999</v>
      </c>
      <c r="D33" s="55">
        <v>56.038499999999999</v>
      </c>
      <c r="E33" s="55">
        <v>0.20771100000000001</v>
      </c>
      <c r="F33" s="55">
        <v>10.057</v>
      </c>
      <c r="G33" s="55">
        <v>-1.3469999999999999E-2</v>
      </c>
      <c r="H33" s="55">
        <v>0.16952700000000001</v>
      </c>
      <c r="I33" s="55">
        <v>2.5229999999999999E-2</v>
      </c>
      <c r="J33" s="55">
        <v>4.8440000000000002E-3</v>
      </c>
      <c r="K33" s="55">
        <v>1.128E-2</v>
      </c>
      <c r="L33" s="55">
        <v>7.2449999999999997E-3</v>
      </c>
      <c r="M33" s="55">
        <v>100.739</v>
      </c>
      <c r="N33" s="56">
        <v>50.136800000000001</v>
      </c>
      <c r="O33" s="56">
        <v>48.666499999999999</v>
      </c>
      <c r="P33" s="56">
        <v>1.19672</v>
      </c>
      <c r="Q33" s="57">
        <v>310.58800000000002</v>
      </c>
    </row>
    <row r="34" spans="1:17">
      <c r="A34" s="55">
        <v>5.9835000000000003</v>
      </c>
      <c r="B34" s="55">
        <v>1.5762000000000002E-2</v>
      </c>
      <c r="C34" s="55">
        <v>28.097300000000001</v>
      </c>
      <c r="D34" s="55">
        <v>56.703299999999999</v>
      </c>
      <c r="E34" s="55">
        <v>0.20446300000000001</v>
      </c>
      <c r="F34" s="55">
        <v>9.5989599999999999</v>
      </c>
      <c r="G34" s="55">
        <v>-1.107E-2</v>
      </c>
      <c r="H34" s="55">
        <v>0.122151</v>
      </c>
      <c r="I34" s="55">
        <v>1.4175E-2</v>
      </c>
      <c r="J34" s="55">
        <v>1.3282E-2</v>
      </c>
      <c r="K34" s="55">
        <v>9.2090000000000002E-3</v>
      </c>
      <c r="L34" s="55">
        <v>1.3847999999999999E-2</v>
      </c>
      <c r="M34" s="55">
        <v>100.765</v>
      </c>
      <c r="N34" s="56">
        <v>52.383699999999997</v>
      </c>
      <c r="O34" s="56">
        <v>46.438600000000001</v>
      </c>
      <c r="P34" s="56">
        <v>1.17771</v>
      </c>
      <c r="Q34" s="57">
        <v>320.11599999999999</v>
      </c>
    </row>
    <row r="35" spans="1:17">
      <c r="A35" s="55">
        <v>6.26328</v>
      </c>
      <c r="B35" s="55">
        <v>2.385E-2</v>
      </c>
      <c r="C35" s="55">
        <v>27.75</v>
      </c>
      <c r="D35" s="55">
        <v>57.335799999999999</v>
      </c>
      <c r="E35" s="55">
        <v>0.238318</v>
      </c>
      <c r="F35" s="55">
        <v>9.0558700000000005</v>
      </c>
      <c r="G35" s="55">
        <v>1.4649000000000001E-2</v>
      </c>
      <c r="H35" s="55">
        <v>0.175676</v>
      </c>
      <c r="I35" s="55">
        <v>-6.79E-3</v>
      </c>
      <c r="J35" s="55">
        <v>3.6319999999999998E-3</v>
      </c>
      <c r="K35" s="55">
        <v>-5.6800000000000002E-3</v>
      </c>
      <c r="L35" s="55">
        <v>-8.1499999999999993E-3</v>
      </c>
      <c r="M35" s="55">
        <v>100.84099999999999</v>
      </c>
      <c r="N35" s="56">
        <v>54.823799999999999</v>
      </c>
      <c r="O35" s="56">
        <v>43.803699999999999</v>
      </c>
      <c r="P35" s="56">
        <v>1.3724799999999999</v>
      </c>
      <c r="Q35" s="57">
        <v>329.935</v>
      </c>
    </row>
    <row r="36" spans="1:17">
      <c r="A36" s="55">
        <v>6.2942900000000002</v>
      </c>
      <c r="B36" s="55">
        <v>1.4053E-2</v>
      </c>
      <c r="C36" s="55">
        <v>27.770399999999999</v>
      </c>
      <c r="D36" s="55">
        <v>57.251300000000001</v>
      </c>
      <c r="E36" s="55">
        <v>0.22445000000000001</v>
      </c>
      <c r="F36" s="55">
        <v>9.0084800000000005</v>
      </c>
      <c r="G36" s="55">
        <v>-2.5479999999999999E-2</v>
      </c>
      <c r="H36" s="55">
        <v>0.15268499999999999</v>
      </c>
      <c r="I36" s="55">
        <v>4.6119999999999998E-3</v>
      </c>
      <c r="J36" s="55">
        <v>1.8270000000000001E-3</v>
      </c>
      <c r="K36" s="55">
        <v>1.5185000000000001E-2</v>
      </c>
      <c r="L36" s="55">
        <v>-1.128E-2</v>
      </c>
      <c r="M36" s="55">
        <v>100.70099999999999</v>
      </c>
      <c r="N36" s="56">
        <v>55.116</v>
      </c>
      <c r="O36" s="56">
        <v>43.590899999999998</v>
      </c>
      <c r="P36" s="56">
        <v>1.2930999999999999</v>
      </c>
      <c r="Q36" s="57">
        <v>339.85199999999998</v>
      </c>
    </row>
    <row r="37" spans="1:17">
      <c r="A37" s="55">
        <v>6.4942500000000001</v>
      </c>
      <c r="B37" s="55">
        <v>3.7765E-2</v>
      </c>
      <c r="C37" s="55">
        <v>27.4114</v>
      </c>
      <c r="D37" s="55">
        <v>57.688499999999998</v>
      </c>
      <c r="E37" s="55">
        <v>0.25722600000000001</v>
      </c>
      <c r="F37" s="55">
        <v>8.6935199999999995</v>
      </c>
      <c r="G37" s="55">
        <v>1.3799999999999999E-4</v>
      </c>
      <c r="H37" s="55">
        <v>0.120265</v>
      </c>
      <c r="I37" s="55">
        <v>2.8249999999999998E-3</v>
      </c>
      <c r="J37" s="55">
        <v>-8.7299999999999999E-3</v>
      </c>
      <c r="K37" s="55">
        <v>-6.4000000000000003E-3</v>
      </c>
      <c r="L37" s="55">
        <v>-3.14E-3</v>
      </c>
      <c r="M37" s="55">
        <v>100.688</v>
      </c>
      <c r="N37" s="56">
        <v>56.631500000000003</v>
      </c>
      <c r="O37" s="56">
        <v>41.892699999999998</v>
      </c>
      <c r="P37" s="56">
        <v>1.4757899999999999</v>
      </c>
      <c r="Q37" s="57">
        <v>359.88799999999998</v>
      </c>
    </row>
    <row r="38" spans="1:17">
      <c r="A38" s="55">
        <v>6.6792400000000001</v>
      </c>
      <c r="B38" s="55">
        <v>1.9581999999999999E-2</v>
      </c>
      <c r="C38" s="55">
        <v>27.192900000000002</v>
      </c>
      <c r="D38" s="55">
        <v>57.8964</v>
      </c>
      <c r="E38" s="55">
        <v>0.25001099999999998</v>
      </c>
      <c r="F38" s="55">
        <v>8.4418799999999994</v>
      </c>
      <c r="G38" s="55">
        <v>2.1298999999999998E-2</v>
      </c>
      <c r="H38" s="55">
        <v>0.16509399999999999</v>
      </c>
      <c r="I38" s="55">
        <v>2.1410999999999999E-2</v>
      </c>
      <c r="J38" s="55">
        <v>1.5592E-2</v>
      </c>
      <c r="K38" s="55">
        <v>-2.317E-2</v>
      </c>
      <c r="L38" s="55">
        <v>2.2394000000000001E-2</v>
      </c>
      <c r="M38" s="55">
        <v>100.703</v>
      </c>
      <c r="N38" s="56">
        <v>58.036200000000001</v>
      </c>
      <c r="O38" s="56">
        <v>40.534500000000001</v>
      </c>
      <c r="P38" s="56">
        <v>1.42927</v>
      </c>
      <c r="Q38" s="57">
        <v>370.21199999999999</v>
      </c>
    </row>
    <row r="39" spans="1:17">
      <c r="A39" s="55">
        <v>6.4330800000000004</v>
      </c>
      <c r="B39" s="55">
        <v>2.6557000000000001E-2</v>
      </c>
      <c r="C39" s="55">
        <v>27.347799999999999</v>
      </c>
      <c r="D39" s="55">
        <v>58.0593</v>
      </c>
      <c r="E39" s="55">
        <v>0.26178299999999999</v>
      </c>
      <c r="F39" s="55">
        <v>8.5820299999999996</v>
      </c>
      <c r="G39" s="55">
        <v>-2.1160000000000002E-2</v>
      </c>
      <c r="H39" s="55">
        <v>0.16620099999999999</v>
      </c>
      <c r="I39" s="55">
        <v>1.1976000000000001E-2</v>
      </c>
      <c r="J39" s="55">
        <v>1.5200000000000001E-3</v>
      </c>
      <c r="K39" s="55">
        <v>1.9203999999999999E-2</v>
      </c>
      <c r="L39" s="55">
        <v>3.176E-3</v>
      </c>
      <c r="M39" s="55">
        <v>100.89100000000001</v>
      </c>
      <c r="N39" s="56">
        <v>56.690300000000001</v>
      </c>
      <c r="O39" s="56">
        <v>41.792000000000002</v>
      </c>
      <c r="P39" s="56">
        <v>1.51779</v>
      </c>
      <c r="Q39" s="57">
        <v>380.024</v>
      </c>
    </row>
    <row r="40" spans="1:17">
      <c r="A40" s="55">
        <v>6.6128299999999998</v>
      </c>
      <c r="B40" s="55">
        <v>3.5180000000000003E-2</v>
      </c>
      <c r="C40" s="55">
        <v>27.0045</v>
      </c>
      <c r="D40" s="55">
        <v>57.961500000000001</v>
      </c>
      <c r="E40" s="55">
        <v>0.27487800000000001</v>
      </c>
      <c r="F40" s="55">
        <v>8.4254899999999999</v>
      </c>
      <c r="G40" s="55">
        <v>2.1273E-2</v>
      </c>
      <c r="H40" s="55">
        <v>0.19364400000000001</v>
      </c>
      <c r="I40" s="55">
        <v>1.5406E-2</v>
      </c>
      <c r="J40" s="55">
        <v>-2.97E-3</v>
      </c>
      <c r="K40" s="55">
        <v>-2.0639999999999999E-2</v>
      </c>
      <c r="L40" s="55">
        <v>6.4419999999999998E-3</v>
      </c>
      <c r="M40" s="55">
        <v>100.52800000000001</v>
      </c>
      <c r="N40" s="56">
        <v>57.755800000000001</v>
      </c>
      <c r="O40" s="56">
        <v>40.6646</v>
      </c>
      <c r="P40" s="56">
        <v>1.5795399999999999</v>
      </c>
      <c r="Q40" s="57">
        <v>390.14</v>
      </c>
    </row>
    <row r="41" spans="1:17">
      <c r="A41" s="55">
        <v>6.8436899999999996</v>
      </c>
      <c r="B41" s="55">
        <v>2.2817E-2</v>
      </c>
      <c r="C41" s="55">
        <v>26.802900000000001</v>
      </c>
      <c r="D41" s="55">
        <v>58.552999999999997</v>
      </c>
      <c r="E41" s="55">
        <v>0.27060099999999998</v>
      </c>
      <c r="F41" s="55">
        <v>8.1282599999999992</v>
      </c>
      <c r="G41" s="55">
        <v>-1.72E-3</v>
      </c>
      <c r="H41" s="55">
        <v>0.15049799999999999</v>
      </c>
      <c r="I41" s="55">
        <v>9.7169999999999999E-3</v>
      </c>
      <c r="J41" s="55">
        <v>2.7920000000000002E-3</v>
      </c>
      <c r="K41" s="55">
        <v>-3.3E-3</v>
      </c>
      <c r="L41" s="55">
        <v>4.0184999999999998E-2</v>
      </c>
      <c r="M41" s="55">
        <v>100.82</v>
      </c>
      <c r="N41" s="56">
        <v>59.440899999999999</v>
      </c>
      <c r="O41" s="56">
        <v>39.012700000000002</v>
      </c>
      <c r="P41" s="56">
        <v>1.5463499999999999</v>
      </c>
      <c r="Q41" s="57">
        <v>399.86599999999999</v>
      </c>
    </row>
    <row r="42" spans="1:17">
      <c r="A42" s="55">
        <v>6.7737499999999997</v>
      </c>
      <c r="B42" s="55">
        <v>1.9890000000000001E-2</v>
      </c>
      <c r="C42" s="55">
        <v>26.7821</v>
      </c>
      <c r="D42" s="55">
        <v>58.506900000000002</v>
      </c>
      <c r="E42" s="55">
        <v>0.265233</v>
      </c>
      <c r="F42" s="55">
        <v>8.2327399999999997</v>
      </c>
      <c r="G42" s="55">
        <v>-1.03E-2</v>
      </c>
      <c r="H42" s="55">
        <v>0.17347099999999999</v>
      </c>
      <c r="I42" s="55">
        <v>-5.0099999999999997E-3</v>
      </c>
      <c r="J42" s="55">
        <v>-5.4599999999999996E-3</v>
      </c>
      <c r="K42" s="55">
        <v>2.4936E-2</v>
      </c>
      <c r="L42" s="55">
        <v>9.7870000000000006E-3</v>
      </c>
      <c r="M42" s="55">
        <v>100.768</v>
      </c>
      <c r="N42" s="56">
        <v>58.914000000000001</v>
      </c>
      <c r="O42" s="56">
        <v>39.568300000000001</v>
      </c>
      <c r="P42" s="56">
        <v>1.5177499999999999</v>
      </c>
      <c r="Q42" s="57">
        <v>410.07799999999997</v>
      </c>
    </row>
    <row r="43" spans="1:17">
      <c r="A43" s="55">
        <v>6.9512299999999998</v>
      </c>
      <c r="B43" s="55">
        <v>1.2551E-2</v>
      </c>
      <c r="C43" s="55">
        <v>26.412400000000002</v>
      </c>
      <c r="D43" s="55">
        <v>58.900799999999997</v>
      </c>
      <c r="E43" s="55">
        <v>0.31754700000000002</v>
      </c>
      <c r="F43" s="55">
        <v>7.7709599999999996</v>
      </c>
      <c r="G43" s="55">
        <v>-2.4830000000000001E-2</v>
      </c>
      <c r="H43" s="55">
        <v>0.15476899999999999</v>
      </c>
      <c r="I43" s="55">
        <v>6.5550000000000001E-3</v>
      </c>
      <c r="J43" s="55">
        <v>2.6080000000000001E-3</v>
      </c>
      <c r="K43" s="55">
        <v>1.2533000000000001E-2</v>
      </c>
      <c r="L43" s="55">
        <v>-5.9500000000000004E-3</v>
      </c>
      <c r="M43" s="55">
        <v>100.511</v>
      </c>
      <c r="N43" s="56">
        <v>60.686</v>
      </c>
      <c r="O43" s="56">
        <v>37.49</v>
      </c>
      <c r="P43" s="56">
        <v>1.8239700000000001</v>
      </c>
      <c r="Q43" s="57">
        <v>420.00200000000001</v>
      </c>
    </row>
    <row r="44" spans="1:17">
      <c r="A44" s="55">
        <v>7.0972799999999996</v>
      </c>
      <c r="B44" s="55">
        <v>3.4120999999999999E-2</v>
      </c>
      <c r="C44" s="55">
        <v>26.023</v>
      </c>
      <c r="D44" s="55">
        <v>59.142200000000003</v>
      </c>
      <c r="E44" s="55">
        <v>0.30456899999999998</v>
      </c>
      <c r="F44" s="55">
        <v>7.5338099999999999</v>
      </c>
      <c r="G44" s="55">
        <v>-2.8920000000000001E-2</v>
      </c>
      <c r="H44" s="55">
        <v>0.13725399999999999</v>
      </c>
      <c r="I44" s="55">
        <v>6.0330000000000002E-3</v>
      </c>
      <c r="J44" s="55">
        <v>2.1319999999999999E-2</v>
      </c>
      <c r="K44" s="55">
        <v>1.4104999999999999E-2</v>
      </c>
      <c r="L44" s="55">
        <v>-1.0300000000000001E-3</v>
      </c>
      <c r="M44" s="55">
        <v>100.28400000000001</v>
      </c>
      <c r="N44" s="56">
        <v>61.926200000000001</v>
      </c>
      <c r="O44" s="56">
        <v>36.325400000000002</v>
      </c>
      <c r="P44" s="56">
        <v>1.74844</v>
      </c>
      <c r="Q44" s="57">
        <v>430.22</v>
      </c>
    </row>
    <row r="45" spans="1:17">
      <c r="A45" s="55">
        <v>7.0050499999999998</v>
      </c>
      <c r="B45" s="55">
        <v>2.6298999999999999E-2</v>
      </c>
      <c r="C45" s="55">
        <v>26.148399999999999</v>
      </c>
      <c r="D45" s="55">
        <v>59.3322</v>
      </c>
      <c r="E45" s="55">
        <v>0.32462299999999999</v>
      </c>
      <c r="F45" s="55">
        <v>7.5169499999999996</v>
      </c>
      <c r="G45" s="55">
        <v>6.9849999999999999E-3</v>
      </c>
      <c r="H45" s="55">
        <v>0.183417</v>
      </c>
      <c r="I45" s="55">
        <v>1.6573999999999998E-2</v>
      </c>
      <c r="J45" s="55">
        <v>1.534E-3</v>
      </c>
      <c r="K45" s="55">
        <v>6.2170000000000003E-3</v>
      </c>
      <c r="L45" s="55">
        <v>-5.8700000000000002E-3</v>
      </c>
      <c r="M45" s="55">
        <v>100.562</v>
      </c>
      <c r="N45" s="56">
        <v>61.596299999999999</v>
      </c>
      <c r="O45" s="56">
        <v>36.525700000000001</v>
      </c>
      <c r="P45" s="56">
        <v>1.8780399999999999</v>
      </c>
      <c r="Q45" s="57">
        <v>440.03899999999999</v>
      </c>
    </row>
    <row r="46" spans="1:17">
      <c r="A46" s="55">
        <v>7.1047599999999997</v>
      </c>
      <c r="B46" s="55">
        <v>2.4063000000000001E-2</v>
      </c>
      <c r="C46" s="55">
        <v>26.222100000000001</v>
      </c>
      <c r="D46" s="55">
        <v>59.220300000000002</v>
      </c>
      <c r="E46" s="55">
        <v>0.34189799999999998</v>
      </c>
      <c r="F46" s="55">
        <v>7.6924400000000004</v>
      </c>
      <c r="G46" s="55">
        <v>4.35E-4</v>
      </c>
      <c r="H46" s="55">
        <v>0.198049</v>
      </c>
      <c r="I46" s="55">
        <v>2.2342000000000001E-2</v>
      </c>
      <c r="J46" s="55">
        <v>6.6880000000000004E-3</v>
      </c>
      <c r="K46" s="55">
        <v>4.4614000000000001E-2</v>
      </c>
      <c r="L46" s="55">
        <v>-1.2199999999999999E-3</v>
      </c>
      <c r="M46" s="55">
        <v>100.877</v>
      </c>
      <c r="N46" s="56">
        <v>61.350700000000003</v>
      </c>
      <c r="O46" s="56">
        <v>36.706899999999997</v>
      </c>
      <c r="P46" s="56">
        <v>1.94245</v>
      </c>
      <c r="Q46" s="57">
        <v>450.35</v>
      </c>
    </row>
    <row r="47" spans="1:17">
      <c r="A47" s="55">
        <v>7.0840100000000001</v>
      </c>
      <c r="B47" s="55">
        <v>2.5388999999999998E-2</v>
      </c>
      <c r="C47" s="55">
        <v>26.199000000000002</v>
      </c>
      <c r="D47" s="55">
        <v>59.263100000000001</v>
      </c>
      <c r="E47" s="55">
        <v>0.31543300000000002</v>
      </c>
      <c r="F47" s="55">
        <v>7.4652799999999999</v>
      </c>
      <c r="G47" s="55">
        <v>1.7666999999999999E-2</v>
      </c>
      <c r="H47" s="55">
        <v>0.17130000000000001</v>
      </c>
      <c r="I47" s="55">
        <v>1.8006000000000001E-2</v>
      </c>
      <c r="J47" s="55">
        <v>-2.97E-3</v>
      </c>
      <c r="K47" s="55">
        <v>-4.53E-2</v>
      </c>
      <c r="L47" s="55">
        <v>1.9758999999999999E-2</v>
      </c>
      <c r="M47" s="55">
        <v>100.53100000000001</v>
      </c>
      <c r="N47" s="56">
        <v>62.048499999999997</v>
      </c>
      <c r="O47" s="56">
        <v>36.133699999999997</v>
      </c>
      <c r="P47" s="56">
        <v>1.81778</v>
      </c>
      <c r="Q47" s="57">
        <v>460.077</v>
      </c>
    </row>
    <row r="48" spans="1:17">
      <c r="A48" s="55">
        <v>7.4666499999999996</v>
      </c>
      <c r="B48" s="55">
        <v>3.1965E-2</v>
      </c>
      <c r="C48" s="55">
        <v>25.864799999999999</v>
      </c>
      <c r="D48" s="55">
        <v>59.744700000000002</v>
      </c>
      <c r="E48" s="55">
        <v>0.36749999999999999</v>
      </c>
      <c r="F48" s="55">
        <v>6.9466799999999997</v>
      </c>
      <c r="G48" s="55">
        <v>1.039E-3</v>
      </c>
      <c r="H48" s="55">
        <v>0.20443</v>
      </c>
      <c r="I48" s="55">
        <v>7.6680000000000003E-3</v>
      </c>
      <c r="J48" s="55">
        <v>-1.342E-2</v>
      </c>
      <c r="K48" s="55">
        <v>2.8976999999999999E-2</v>
      </c>
      <c r="L48" s="55">
        <v>2.0049000000000001E-2</v>
      </c>
      <c r="M48" s="55">
        <v>100.67100000000001</v>
      </c>
      <c r="N48" s="56">
        <v>64.662000000000006</v>
      </c>
      <c r="O48" s="56">
        <v>33.244100000000003</v>
      </c>
      <c r="P48" s="56">
        <v>2.0939299999999998</v>
      </c>
      <c r="Q48" s="57">
        <v>469.89499999999998</v>
      </c>
    </row>
    <row r="49" spans="1:17">
      <c r="A49" s="55">
        <v>7.2941599999999998</v>
      </c>
      <c r="B49" s="55">
        <v>2.0036999999999999E-2</v>
      </c>
      <c r="C49" s="55">
        <v>25.8401</v>
      </c>
      <c r="D49" s="55">
        <v>59.6235</v>
      </c>
      <c r="E49" s="55">
        <v>0.35678900000000002</v>
      </c>
      <c r="F49" s="55">
        <v>7.1544499999999998</v>
      </c>
      <c r="G49" s="55">
        <v>-3.918E-2</v>
      </c>
      <c r="H49" s="55">
        <v>0.13910500000000001</v>
      </c>
      <c r="I49" s="55">
        <v>5.045E-3</v>
      </c>
      <c r="J49" s="55">
        <v>-1.3390000000000001E-2</v>
      </c>
      <c r="K49" s="55">
        <v>-9.8300000000000002E-3</v>
      </c>
      <c r="L49" s="55">
        <v>-7.7999999999999999E-4</v>
      </c>
      <c r="M49" s="55">
        <v>100.37</v>
      </c>
      <c r="N49" s="56">
        <v>63.524299999999997</v>
      </c>
      <c r="O49" s="56">
        <v>34.431399999999996</v>
      </c>
      <c r="P49" s="56">
        <v>2.0443699999999998</v>
      </c>
      <c r="Q49" s="57">
        <v>480.02</v>
      </c>
    </row>
    <row r="50" spans="1:17">
      <c r="A50" s="55">
        <v>6.3770199999999999</v>
      </c>
      <c r="B50" s="55">
        <v>3.4056999999999997E-2</v>
      </c>
      <c r="C50" s="55">
        <v>27.285599999999999</v>
      </c>
      <c r="D50" s="55">
        <v>57.470100000000002</v>
      </c>
      <c r="E50" s="55">
        <v>0.246035</v>
      </c>
      <c r="F50" s="55">
        <v>8.7504399999999993</v>
      </c>
      <c r="G50" s="55">
        <v>-3.3939999999999998E-2</v>
      </c>
      <c r="H50" s="55">
        <v>0.19744400000000001</v>
      </c>
      <c r="I50" s="55">
        <v>9.2379999999999997E-3</v>
      </c>
      <c r="J50" s="55">
        <v>7.2160000000000002E-3</v>
      </c>
      <c r="K50" s="55">
        <v>7.4149999999999997E-3</v>
      </c>
      <c r="L50" s="55">
        <v>7.8670000000000007E-3</v>
      </c>
      <c r="M50" s="55">
        <v>100.358</v>
      </c>
      <c r="N50" s="56">
        <v>56.064599999999999</v>
      </c>
      <c r="O50" s="56">
        <v>42.512300000000003</v>
      </c>
      <c r="P50" s="56">
        <v>1.4231499999999999</v>
      </c>
      <c r="Q50" s="57">
        <v>490.02699999999999</v>
      </c>
    </row>
    <row r="51" spans="1:17">
      <c r="A51" s="55">
        <v>5.9993499999999997</v>
      </c>
      <c r="B51" s="55">
        <v>2.2946000000000001E-2</v>
      </c>
      <c r="C51" s="55">
        <v>28.0579</v>
      </c>
      <c r="D51" s="55">
        <v>56.773499999999999</v>
      </c>
      <c r="E51" s="55">
        <v>0.21173700000000001</v>
      </c>
      <c r="F51" s="55">
        <v>9.7323400000000007</v>
      </c>
      <c r="G51" s="55">
        <v>-2.1860000000000001E-2</v>
      </c>
      <c r="H51" s="55">
        <v>0.20341000000000001</v>
      </c>
      <c r="I51" s="55">
        <v>1.2619E-2</v>
      </c>
      <c r="J51" s="55">
        <v>1.1086E-2</v>
      </c>
      <c r="K51" s="55">
        <v>1.3981E-2</v>
      </c>
      <c r="L51" s="55">
        <v>7.3350000000000004E-3</v>
      </c>
      <c r="M51" s="55">
        <v>101.024</v>
      </c>
      <c r="N51" s="56">
        <v>52.092300000000002</v>
      </c>
      <c r="O51" s="56">
        <v>46.698099999999997</v>
      </c>
      <c r="P51" s="56">
        <v>1.2096199999999999</v>
      </c>
      <c r="Q51" s="57">
        <v>500.15199999999999</v>
      </c>
    </row>
    <row r="52" spans="1:17">
      <c r="A52" s="55">
        <v>6.2516999999999996</v>
      </c>
      <c r="B52" s="55">
        <v>1.6521999999999998E-2</v>
      </c>
      <c r="C52" s="55">
        <v>27.436299999999999</v>
      </c>
      <c r="D52" s="55">
        <v>56.93</v>
      </c>
      <c r="E52" s="55">
        <v>0.254027</v>
      </c>
      <c r="F52" s="55">
        <v>9.0440900000000006</v>
      </c>
      <c r="G52" s="55">
        <v>1.7700000000000001E-3</v>
      </c>
      <c r="H52" s="55">
        <v>0.214806</v>
      </c>
      <c r="I52" s="55">
        <v>1.0975E-2</v>
      </c>
      <c r="J52" s="55">
        <v>5.3569999999999998E-3</v>
      </c>
      <c r="K52" s="55">
        <v>8.2240000000000004E-3</v>
      </c>
      <c r="L52" s="55">
        <v>2.8779999999999999E-3</v>
      </c>
      <c r="M52" s="55">
        <v>100.17700000000001</v>
      </c>
      <c r="N52" s="56">
        <v>54.759599999999999</v>
      </c>
      <c r="O52" s="56">
        <v>43.776499999999999</v>
      </c>
      <c r="P52" s="56">
        <v>1.4639500000000001</v>
      </c>
      <c r="Q52" s="57">
        <v>509.88600000000002</v>
      </c>
    </row>
    <row r="53" spans="1:17">
      <c r="A53" s="55">
        <v>6.3119300000000003</v>
      </c>
      <c r="B53" s="55">
        <v>4.0834000000000002E-2</v>
      </c>
      <c r="C53" s="55">
        <v>27.363199999999999</v>
      </c>
      <c r="D53" s="55">
        <v>57.351900000000001</v>
      </c>
      <c r="E53" s="55">
        <v>0.306448</v>
      </c>
      <c r="F53" s="55">
        <v>8.9085999999999999</v>
      </c>
      <c r="G53" s="55">
        <v>2.9371999999999999E-2</v>
      </c>
      <c r="H53" s="55">
        <v>0.24362</v>
      </c>
      <c r="I53" s="55">
        <v>2.6998000000000001E-2</v>
      </c>
      <c r="J53" s="55">
        <v>-3.4000000000000002E-4</v>
      </c>
      <c r="K53" s="55">
        <v>2.3886999999999999E-2</v>
      </c>
      <c r="L53" s="55">
        <v>-2.4000000000000001E-4</v>
      </c>
      <c r="M53" s="55">
        <v>100.60599999999999</v>
      </c>
      <c r="N53" s="56">
        <v>55.191200000000002</v>
      </c>
      <c r="O53" s="56">
        <v>43.0458</v>
      </c>
      <c r="P53" s="56">
        <v>1.76298</v>
      </c>
      <c r="Q53" s="57">
        <v>520.08299999999997</v>
      </c>
    </row>
    <row r="54" spans="1:17">
      <c r="A54" s="55">
        <v>6.1413200000000003</v>
      </c>
      <c r="B54" s="55">
        <v>2.7647000000000001E-2</v>
      </c>
      <c r="C54" s="55">
        <v>27.6555</v>
      </c>
      <c r="D54" s="55">
        <v>56.8157</v>
      </c>
      <c r="E54" s="55">
        <v>0.290657</v>
      </c>
      <c r="F54" s="55">
        <v>9.1403700000000008</v>
      </c>
      <c r="G54" s="55">
        <v>4.1806999999999997E-2</v>
      </c>
      <c r="H54" s="55">
        <v>0.30441200000000002</v>
      </c>
      <c r="I54" s="55">
        <v>1.4782E-2</v>
      </c>
      <c r="J54" s="55">
        <v>5.1199999999999998E-4</v>
      </c>
      <c r="K54" s="55">
        <v>-1.9220000000000001E-2</v>
      </c>
      <c r="L54" s="55">
        <v>1.7075E-2</v>
      </c>
      <c r="M54" s="55">
        <v>100.431</v>
      </c>
      <c r="N54" s="56">
        <v>53.949100000000001</v>
      </c>
      <c r="O54" s="56">
        <v>44.371000000000002</v>
      </c>
      <c r="P54" s="56">
        <v>1.67991</v>
      </c>
      <c r="Q54" s="57">
        <v>530.02700000000004</v>
      </c>
    </row>
    <row r="55" spans="1:17">
      <c r="A55" s="55">
        <v>6.6799299999999997</v>
      </c>
      <c r="B55" s="55">
        <v>2.5633E-2</v>
      </c>
      <c r="C55" s="55">
        <v>27.046700000000001</v>
      </c>
      <c r="D55" s="55">
        <v>58.088700000000003</v>
      </c>
      <c r="E55" s="55">
        <v>0.31212699999999999</v>
      </c>
      <c r="F55" s="55">
        <v>8.2343600000000006</v>
      </c>
      <c r="G55" s="55">
        <v>4.4149999999999997E-3</v>
      </c>
      <c r="H55" s="55">
        <v>0.28909899999999999</v>
      </c>
      <c r="I55" s="55">
        <v>1.0817E-2</v>
      </c>
      <c r="J55" s="55">
        <v>-9.4400000000000005E-3</v>
      </c>
      <c r="K55" s="55">
        <v>-1.2749999999999999E-2</v>
      </c>
      <c r="L55" s="55">
        <v>-6.2500000000000003E-3</v>
      </c>
      <c r="M55" s="55">
        <v>100.663</v>
      </c>
      <c r="N55" s="56">
        <v>58.413400000000003</v>
      </c>
      <c r="O55" s="56">
        <v>39.790900000000001</v>
      </c>
      <c r="P55" s="56">
        <v>1.7957799999999999</v>
      </c>
      <c r="Q55" s="57">
        <v>540.03800000000001</v>
      </c>
    </row>
    <row r="56" spans="1:17">
      <c r="A56" s="55">
        <v>6.7751599999999996</v>
      </c>
      <c r="B56" s="55">
        <v>2.7004E-2</v>
      </c>
      <c r="C56" s="55">
        <v>26.7745</v>
      </c>
      <c r="D56" s="55">
        <v>58.436999999999998</v>
      </c>
      <c r="E56" s="55">
        <v>0.32612600000000003</v>
      </c>
      <c r="F56" s="55">
        <v>8.1393699999999995</v>
      </c>
      <c r="G56" s="55">
        <v>-2.3120000000000002E-2</v>
      </c>
      <c r="H56" s="55">
        <v>0.27397300000000002</v>
      </c>
      <c r="I56" s="55">
        <v>2.5402000000000001E-2</v>
      </c>
      <c r="J56" s="55">
        <v>1.3310000000000001E-2</v>
      </c>
      <c r="K56" s="55">
        <v>2.0836E-2</v>
      </c>
      <c r="L56" s="55">
        <v>-4.6499999999999996E-3</v>
      </c>
      <c r="M56" s="55">
        <v>100.785</v>
      </c>
      <c r="N56" s="56">
        <v>58.978200000000001</v>
      </c>
      <c r="O56" s="56">
        <v>39.154000000000003</v>
      </c>
      <c r="P56" s="56">
        <v>1.8678399999999999</v>
      </c>
      <c r="Q56" s="57">
        <v>549.97799999999995</v>
      </c>
    </row>
    <row r="57" spans="1:17">
      <c r="A57" s="55">
        <v>6.0224799999999998</v>
      </c>
      <c r="B57" s="55">
        <v>2.4679E-2</v>
      </c>
      <c r="C57" s="55">
        <v>28.124300000000002</v>
      </c>
      <c r="D57" s="55">
        <v>56.447299999999998</v>
      </c>
      <c r="E57" s="55">
        <v>0.226491</v>
      </c>
      <c r="F57" s="55">
        <v>9.3707700000000003</v>
      </c>
      <c r="G57" s="55">
        <v>1.6362999999999999E-2</v>
      </c>
      <c r="H57" s="55">
        <v>0.26078899999999999</v>
      </c>
      <c r="I57" s="55">
        <v>1.8065000000000001E-2</v>
      </c>
      <c r="J57" s="55">
        <v>-8.8100000000000001E-3</v>
      </c>
      <c r="K57" s="55">
        <v>1.4272E-2</v>
      </c>
      <c r="L57" s="55">
        <v>5.8809999999999999E-3</v>
      </c>
      <c r="M57" s="55">
        <v>100.523</v>
      </c>
      <c r="N57" s="56">
        <v>53.062399999999997</v>
      </c>
      <c r="O57" s="56">
        <v>45.624699999999997</v>
      </c>
      <c r="P57" s="56">
        <v>1.31294</v>
      </c>
      <c r="Q57" s="57">
        <v>559.90499999999997</v>
      </c>
    </row>
    <row r="58" spans="1:17">
      <c r="A58" s="55">
        <v>6.0552700000000002</v>
      </c>
      <c r="B58" s="55">
        <v>2.384E-2</v>
      </c>
      <c r="C58" s="55">
        <v>28.1602</v>
      </c>
      <c r="D58" s="55">
        <v>56.480400000000003</v>
      </c>
      <c r="E58" s="55">
        <v>0.20369000000000001</v>
      </c>
      <c r="F58" s="55">
        <v>9.6761999999999997</v>
      </c>
      <c r="G58" s="55">
        <v>-2.172E-2</v>
      </c>
      <c r="H58" s="55">
        <v>0.26374999999999998</v>
      </c>
      <c r="I58" s="55">
        <v>1.3457E-2</v>
      </c>
      <c r="J58" s="55">
        <v>-3.3700000000000002E-3</v>
      </c>
      <c r="K58" s="55">
        <v>-2.836E-2</v>
      </c>
      <c r="L58" s="55">
        <v>4.2589999999999998E-3</v>
      </c>
      <c r="M58" s="55">
        <v>100.828</v>
      </c>
      <c r="N58" s="56">
        <v>52.488500000000002</v>
      </c>
      <c r="O58" s="56">
        <v>46.349899999999998</v>
      </c>
      <c r="P58" s="56">
        <v>1.16167</v>
      </c>
      <c r="Q58" s="57">
        <v>569.81700000000001</v>
      </c>
    </row>
    <row r="59" spans="1:17">
      <c r="A59" s="55">
        <v>5.9608600000000003</v>
      </c>
      <c r="B59" s="55">
        <v>2.3473999999999998E-2</v>
      </c>
      <c r="C59" s="55">
        <v>28.009699999999999</v>
      </c>
      <c r="D59" s="55">
        <v>56.444099999999999</v>
      </c>
      <c r="E59" s="55">
        <v>0.21589700000000001</v>
      </c>
      <c r="F59" s="55">
        <v>9.4108000000000001</v>
      </c>
      <c r="G59" s="55">
        <v>-2.162E-2</v>
      </c>
      <c r="H59" s="55">
        <v>0.24887699999999999</v>
      </c>
      <c r="I59" s="55">
        <v>1.8867999999999999E-2</v>
      </c>
      <c r="J59" s="55">
        <v>-5.5700000000000003E-3</v>
      </c>
      <c r="K59" s="55">
        <v>-1.0300000000000001E-3</v>
      </c>
      <c r="L59" s="55">
        <v>-9.9699999999999997E-3</v>
      </c>
      <c r="M59" s="55">
        <v>100.294</v>
      </c>
      <c r="N59" s="56">
        <v>52.735399999999998</v>
      </c>
      <c r="O59" s="56">
        <v>46.008000000000003</v>
      </c>
      <c r="P59" s="56">
        <v>1.25667</v>
      </c>
      <c r="Q59" s="57">
        <v>580.13400000000001</v>
      </c>
    </row>
    <row r="60" spans="1:17">
      <c r="A60" s="55">
        <v>6.0087000000000002</v>
      </c>
      <c r="B60" s="55">
        <v>3.1775999999999999E-2</v>
      </c>
      <c r="C60" s="55">
        <v>28.050799999999999</v>
      </c>
      <c r="D60" s="55">
        <v>56.636499999999998</v>
      </c>
      <c r="E60" s="55">
        <v>0.20909700000000001</v>
      </c>
      <c r="F60" s="55">
        <v>9.4265100000000004</v>
      </c>
      <c r="G60" s="55">
        <v>-4.9090000000000002E-2</v>
      </c>
      <c r="H60" s="55">
        <v>0.23120599999999999</v>
      </c>
      <c r="I60" s="55">
        <v>3.63E-3</v>
      </c>
      <c r="J60" s="55">
        <v>1.451E-3</v>
      </c>
      <c r="K60" s="55">
        <v>-1.3860000000000001E-2</v>
      </c>
      <c r="L60" s="55">
        <v>1.8714000000000001E-2</v>
      </c>
      <c r="M60" s="55">
        <v>100.55500000000001</v>
      </c>
      <c r="N60" s="56">
        <v>52.914999999999999</v>
      </c>
      <c r="O60" s="56">
        <v>45.8735</v>
      </c>
      <c r="P60" s="56">
        <v>1.2115100000000001</v>
      </c>
      <c r="Q60" s="57">
        <v>589.947</v>
      </c>
    </row>
    <row r="61" spans="1:17">
      <c r="A61" s="55">
        <v>6.0831600000000003</v>
      </c>
      <c r="B61" s="55">
        <v>2.0702000000000002E-2</v>
      </c>
      <c r="C61" s="55">
        <v>27.6861</v>
      </c>
      <c r="D61" s="55">
        <v>57.042000000000002</v>
      </c>
      <c r="E61" s="55">
        <v>0.227134</v>
      </c>
      <c r="F61" s="55">
        <v>9.2551799999999993</v>
      </c>
      <c r="G61" s="55">
        <v>-1.7309999999999999E-2</v>
      </c>
      <c r="H61" s="55">
        <v>0.20526900000000001</v>
      </c>
      <c r="I61" s="55">
        <v>1.3606999999999999E-2</v>
      </c>
      <c r="J61" s="55">
        <v>-1.282E-2</v>
      </c>
      <c r="K61" s="55">
        <v>8.1469999999999997E-3</v>
      </c>
      <c r="L61" s="55">
        <v>2.0343E-2</v>
      </c>
      <c r="M61" s="55">
        <v>100.532</v>
      </c>
      <c r="N61" s="56">
        <v>53.610100000000003</v>
      </c>
      <c r="O61" s="56">
        <v>45.072899999999997</v>
      </c>
      <c r="P61" s="56">
        <v>1.3169900000000001</v>
      </c>
      <c r="Q61" s="57">
        <v>599.95799999999997</v>
      </c>
    </row>
    <row r="62" spans="1:17">
      <c r="A62" s="55">
        <v>6.3543000000000003</v>
      </c>
      <c r="B62" s="55">
        <v>2.0784E-2</v>
      </c>
      <c r="C62" s="55">
        <v>27.584399999999999</v>
      </c>
      <c r="D62" s="55">
        <v>57.263199999999998</v>
      </c>
      <c r="E62" s="55">
        <v>0.22988700000000001</v>
      </c>
      <c r="F62" s="55">
        <v>8.9989799999999995</v>
      </c>
      <c r="G62" s="55">
        <v>2.3094E-2</v>
      </c>
      <c r="H62" s="55">
        <v>0.176978</v>
      </c>
      <c r="I62" s="55">
        <v>1.1129999999999999E-2</v>
      </c>
      <c r="J62" s="55">
        <v>1.6969999999999999E-3</v>
      </c>
      <c r="K62" s="55">
        <v>9.8049999999999995E-3</v>
      </c>
      <c r="L62" s="55">
        <v>2.3691E-2</v>
      </c>
      <c r="M62" s="55">
        <v>100.69799999999999</v>
      </c>
      <c r="N62" s="56">
        <v>55.358699999999999</v>
      </c>
      <c r="O62" s="56">
        <v>43.323700000000002</v>
      </c>
      <c r="P62" s="56">
        <v>1.3177000000000001</v>
      </c>
      <c r="Q62" s="57">
        <v>609.87300000000005</v>
      </c>
    </row>
    <row r="63" spans="1:17">
      <c r="A63" s="55">
        <v>5.8666900000000002</v>
      </c>
      <c r="B63" s="55">
        <v>9.8820000000000002E-3</v>
      </c>
      <c r="C63" s="55">
        <v>28.081099999999999</v>
      </c>
      <c r="D63" s="55">
        <v>56.033999999999999</v>
      </c>
      <c r="E63" s="55">
        <v>0.213278</v>
      </c>
      <c r="F63" s="55">
        <v>9.7612299999999994</v>
      </c>
      <c r="G63" s="55">
        <v>2.8812999999999998E-2</v>
      </c>
      <c r="H63" s="55">
        <v>0.230544</v>
      </c>
      <c r="I63" s="55">
        <v>3.8709999999999999E-3</v>
      </c>
      <c r="J63" s="55">
        <v>-1.336E-2</v>
      </c>
      <c r="K63" s="55">
        <v>3.0595000000000001E-2</v>
      </c>
      <c r="L63" s="55">
        <v>-1.499E-2</v>
      </c>
      <c r="M63" s="55">
        <v>100.232</v>
      </c>
      <c r="N63" s="56">
        <v>51.4572</v>
      </c>
      <c r="O63" s="56">
        <v>47.311999999999998</v>
      </c>
      <c r="P63" s="56">
        <v>1.23078</v>
      </c>
      <c r="Q63" s="57">
        <v>619.89</v>
      </c>
    </row>
    <row r="64" spans="1:17">
      <c r="A64" s="55">
        <v>5.7286900000000003</v>
      </c>
      <c r="B64" s="55">
        <v>1.9775000000000001E-2</v>
      </c>
      <c r="C64" s="55">
        <v>28.557099999999998</v>
      </c>
      <c r="D64" s="55">
        <v>56.147199999999998</v>
      </c>
      <c r="E64" s="55">
        <v>0.21159900000000001</v>
      </c>
      <c r="F64" s="55">
        <v>9.9248499999999993</v>
      </c>
      <c r="G64" s="55">
        <v>2.2446000000000001E-2</v>
      </c>
      <c r="H64" s="55">
        <v>0.225109</v>
      </c>
      <c r="I64" s="55">
        <v>2.2471000000000001E-2</v>
      </c>
      <c r="J64" s="55">
        <v>-5.2700000000000004E-3</v>
      </c>
      <c r="K64" s="55">
        <v>-1.75E-3</v>
      </c>
      <c r="L64" s="55">
        <v>-1.025E-2</v>
      </c>
      <c r="M64" s="55">
        <v>100.842</v>
      </c>
      <c r="N64" s="56">
        <v>50.462299999999999</v>
      </c>
      <c r="O64" s="56">
        <v>48.311399999999999</v>
      </c>
      <c r="P64" s="56">
        <v>1.2263299999999999</v>
      </c>
      <c r="Q64" s="57">
        <v>629.90599999999995</v>
      </c>
    </row>
    <row r="65" spans="1:17">
      <c r="A65" s="55">
        <v>5.7417299999999996</v>
      </c>
      <c r="B65" s="55">
        <v>2.1499000000000001E-2</v>
      </c>
      <c r="C65" s="55">
        <v>28.4754</v>
      </c>
      <c r="D65" s="55">
        <v>55.829599999999999</v>
      </c>
      <c r="E65" s="55">
        <v>0.22040999999999999</v>
      </c>
      <c r="F65" s="55">
        <v>10.058299999999999</v>
      </c>
      <c r="G65" s="55">
        <v>1.1904E-2</v>
      </c>
      <c r="H65" s="55">
        <v>0.19669700000000001</v>
      </c>
      <c r="I65" s="55">
        <v>2.1859E-2</v>
      </c>
      <c r="J65" s="55">
        <v>2.503E-3</v>
      </c>
      <c r="K65" s="55">
        <v>-2.3689999999999999E-2</v>
      </c>
      <c r="L65" s="55">
        <v>2.1509E-2</v>
      </c>
      <c r="M65" s="55">
        <v>100.578</v>
      </c>
      <c r="N65" s="56">
        <v>50.167999999999999</v>
      </c>
      <c r="O65" s="56">
        <v>48.564999999999998</v>
      </c>
      <c r="P65" s="56">
        <v>1.2670600000000001</v>
      </c>
      <c r="Q65" s="57">
        <v>640.11900000000003</v>
      </c>
    </row>
    <row r="66" spans="1:17">
      <c r="A66" s="55">
        <v>6.03599</v>
      </c>
      <c r="B66" s="55">
        <v>1.5886999999999998E-2</v>
      </c>
      <c r="C66" s="55">
        <v>27.751000000000001</v>
      </c>
      <c r="D66" s="55">
        <v>56.759599999999999</v>
      </c>
      <c r="E66" s="55">
        <v>0.21939600000000001</v>
      </c>
      <c r="F66" s="55">
        <v>9.5104600000000001</v>
      </c>
      <c r="G66" s="55">
        <v>-8.9599999999999992E-3</v>
      </c>
      <c r="H66" s="55">
        <v>0.203875</v>
      </c>
      <c r="I66" s="55">
        <v>1.8835000000000001E-2</v>
      </c>
      <c r="J66" s="55">
        <v>-1.141E-2</v>
      </c>
      <c r="K66" s="55">
        <v>5.3619999999999996E-3</v>
      </c>
      <c r="L66" s="55">
        <v>1.8641999999999999E-2</v>
      </c>
      <c r="M66" s="55">
        <v>100.51900000000001</v>
      </c>
      <c r="N66" s="56">
        <v>52.781300000000002</v>
      </c>
      <c r="O66" s="56">
        <v>45.956499999999998</v>
      </c>
      <c r="P66" s="56">
        <v>1.26224</v>
      </c>
      <c r="Q66" s="57">
        <v>649.65499999999997</v>
      </c>
    </row>
    <row r="67" spans="1:17">
      <c r="A67" s="55">
        <v>6.5237299999999996</v>
      </c>
      <c r="B67" s="55">
        <v>2.3147000000000001E-2</v>
      </c>
      <c r="C67" s="55">
        <v>27.096299999999999</v>
      </c>
      <c r="D67" s="55">
        <v>57.874099999999999</v>
      </c>
      <c r="E67" s="55">
        <v>0.26598500000000003</v>
      </c>
      <c r="F67" s="55">
        <v>8.4742099999999994</v>
      </c>
      <c r="G67" s="55">
        <v>2.3279999999999999E-2</v>
      </c>
      <c r="H67" s="55">
        <v>0.24793599999999999</v>
      </c>
      <c r="I67" s="55">
        <v>1.9273999999999999E-2</v>
      </c>
      <c r="J67" s="55">
        <v>-3.0899999999999999E-3</v>
      </c>
      <c r="K67" s="55">
        <v>1.139E-3</v>
      </c>
      <c r="L67" s="55">
        <v>1.1154000000000001E-2</v>
      </c>
      <c r="M67" s="55">
        <v>100.557</v>
      </c>
      <c r="N67" s="56">
        <v>57.318199999999997</v>
      </c>
      <c r="O67" s="56">
        <v>41.144300000000001</v>
      </c>
      <c r="P67" s="56">
        <v>1.5375700000000001</v>
      </c>
      <c r="Q67" s="57">
        <v>659.97199999999998</v>
      </c>
    </row>
    <row r="68" spans="1:17">
      <c r="A68" s="55">
        <v>6.9200900000000001</v>
      </c>
      <c r="B68" s="55">
        <v>1.7004999999999999E-2</v>
      </c>
      <c r="C68" s="55">
        <v>26.113099999999999</v>
      </c>
      <c r="D68" s="55">
        <v>59.176400000000001</v>
      </c>
      <c r="E68" s="55">
        <v>0.31242399999999998</v>
      </c>
      <c r="F68" s="55">
        <v>7.6218199999999996</v>
      </c>
      <c r="G68" s="55">
        <v>-7.9399999999999991E-3</v>
      </c>
      <c r="H68" s="55">
        <v>0.21049799999999999</v>
      </c>
      <c r="I68" s="55">
        <v>2.6429999999999999E-2</v>
      </c>
      <c r="J68" s="55">
        <v>-2.4399999999999999E-3</v>
      </c>
      <c r="K68" s="55">
        <v>2.5418E-2</v>
      </c>
      <c r="L68" s="55">
        <v>1.4825E-2</v>
      </c>
      <c r="M68" s="55">
        <v>100.428</v>
      </c>
      <c r="N68" s="56">
        <v>61.037199999999999</v>
      </c>
      <c r="O68" s="56">
        <v>37.149700000000003</v>
      </c>
      <c r="P68" s="56">
        <v>1.8130500000000001</v>
      </c>
      <c r="Q68" s="57">
        <v>669.98299999999995</v>
      </c>
    </row>
    <row r="69" spans="1:17">
      <c r="A69" s="55">
        <v>7.0704500000000001</v>
      </c>
      <c r="B69" s="55">
        <v>2.4204E-2</v>
      </c>
      <c r="C69" s="55">
        <v>26.224900000000002</v>
      </c>
      <c r="D69" s="55">
        <v>59.648400000000002</v>
      </c>
      <c r="E69" s="55">
        <v>0.32176399999999999</v>
      </c>
      <c r="F69" s="55">
        <v>7.5852199999999996</v>
      </c>
      <c r="G69" s="55">
        <v>-3.9559999999999998E-2</v>
      </c>
      <c r="H69" s="55">
        <v>0.226969</v>
      </c>
      <c r="I69" s="55">
        <v>2.2558999999999999E-2</v>
      </c>
      <c r="J69" s="55">
        <v>1.9499999999999999E-3</v>
      </c>
      <c r="K69" s="55">
        <v>-1.8329999999999999E-2</v>
      </c>
      <c r="L69" s="55">
        <v>3.718E-3</v>
      </c>
      <c r="M69" s="55">
        <v>101.072</v>
      </c>
      <c r="N69" s="56">
        <v>61.622799999999998</v>
      </c>
      <c r="O69" s="56">
        <v>36.532200000000003</v>
      </c>
      <c r="P69" s="56">
        <v>1.8450800000000001</v>
      </c>
      <c r="Q69" s="57">
        <v>680.096</v>
      </c>
    </row>
    <row r="70" spans="1:17">
      <c r="A70" s="55">
        <v>6.9664400000000004</v>
      </c>
      <c r="B70" s="55">
        <v>1.4838E-2</v>
      </c>
      <c r="C70" s="55">
        <v>25.834299999999999</v>
      </c>
      <c r="D70" s="55">
        <v>58.744100000000003</v>
      </c>
      <c r="E70" s="55">
        <v>0.32742900000000003</v>
      </c>
      <c r="F70" s="55">
        <v>7.4494999999999996</v>
      </c>
      <c r="G70" s="55">
        <v>2.7000000000000001E-3</v>
      </c>
      <c r="H70" s="55">
        <v>0.25142700000000001</v>
      </c>
      <c r="I70" s="55">
        <v>2.8469000000000001E-2</v>
      </c>
      <c r="J70" s="55">
        <v>-8.3000000000000001E-4</v>
      </c>
      <c r="K70" s="55">
        <v>-8.09E-3</v>
      </c>
      <c r="L70" s="55">
        <v>-4.3099999999999996E-3</v>
      </c>
      <c r="M70" s="55">
        <v>99.605900000000005</v>
      </c>
      <c r="N70" s="56">
        <v>61.658200000000001</v>
      </c>
      <c r="O70" s="56">
        <v>36.435099999999998</v>
      </c>
      <c r="P70" s="56">
        <v>1.9066799999999999</v>
      </c>
      <c r="Q70" s="57">
        <v>689.72</v>
      </c>
    </row>
    <row r="71" spans="1:17">
      <c r="A71" s="55">
        <v>6.1974099999999996</v>
      </c>
      <c r="B71" s="55">
        <v>3.177E-2</v>
      </c>
      <c r="C71" s="55">
        <v>27.332799999999999</v>
      </c>
      <c r="D71" s="55">
        <v>57.202500000000001</v>
      </c>
      <c r="E71" s="55">
        <v>0.336009</v>
      </c>
      <c r="F71" s="55">
        <v>9.0644500000000008</v>
      </c>
      <c r="G71" s="55">
        <v>-2.63E-3</v>
      </c>
      <c r="H71" s="55">
        <v>0.36300500000000002</v>
      </c>
      <c r="I71" s="55">
        <v>2.4757999999999999E-2</v>
      </c>
      <c r="J71" s="55">
        <v>1.2119E-2</v>
      </c>
      <c r="K71" s="55">
        <v>-2.179E-2</v>
      </c>
      <c r="L71" s="55">
        <v>-3.5999999999999999E-3</v>
      </c>
      <c r="M71" s="55">
        <v>100.53700000000001</v>
      </c>
      <c r="N71" s="56">
        <v>54.232300000000002</v>
      </c>
      <c r="O71" s="56">
        <v>43.833199999999998</v>
      </c>
      <c r="P71" s="56">
        <v>1.9345600000000001</v>
      </c>
      <c r="Q71" s="57">
        <v>700.14599999999996</v>
      </c>
    </row>
    <row r="72" spans="1:17">
      <c r="A72" s="55">
        <v>5.6903100000000002</v>
      </c>
      <c r="B72" s="55">
        <v>2.8582E-2</v>
      </c>
      <c r="C72" s="55">
        <v>28.000399999999999</v>
      </c>
      <c r="D72" s="55">
        <v>56.584299999999999</v>
      </c>
      <c r="E72" s="55">
        <v>0.38079499999999999</v>
      </c>
      <c r="F72" s="55">
        <v>9.7003000000000004</v>
      </c>
      <c r="G72" s="55">
        <v>-3.0699999999999998E-3</v>
      </c>
      <c r="H72" s="55">
        <v>0.393841</v>
      </c>
      <c r="I72" s="55">
        <v>2.035E-2</v>
      </c>
      <c r="J72" s="55">
        <v>6.9499999999999996E-3</v>
      </c>
      <c r="K72" s="55">
        <v>-1.9499999999999999E-3</v>
      </c>
      <c r="L72" s="55">
        <v>1.5124E-2</v>
      </c>
      <c r="M72" s="55">
        <v>100.816</v>
      </c>
      <c r="N72" s="56">
        <v>50.351100000000002</v>
      </c>
      <c r="O72" s="56">
        <v>47.432000000000002</v>
      </c>
      <c r="P72" s="56">
        <v>2.2168999999999999</v>
      </c>
      <c r="Q72" s="57">
        <v>710.06299999999999</v>
      </c>
    </row>
    <row r="73" spans="1:17">
      <c r="A73" s="55">
        <v>6.1433</v>
      </c>
      <c r="B73" s="55">
        <v>4.2514000000000003E-2</v>
      </c>
      <c r="C73" s="55">
        <v>27.569099999999999</v>
      </c>
      <c r="D73" s="55">
        <v>56.963299999999997</v>
      </c>
      <c r="E73" s="55">
        <v>0.20680999999999999</v>
      </c>
      <c r="F73" s="55">
        <v>9.3914000000000009</v>
      </c>
      <c r="G73" s="55">
        <v>3.3119000000000003E-2</v>
      </c>
      <c r="H73" s="55">
        <v>0.39391199999999998</v>
      </c>
      <c r="I73" s="55">
        <v>3.5149E-2</v>
      </c>
      <c r="J73" s="55">
        <v>1.794E-3</v>
      </c>
      <c r="K73" s="55">
        <v>1.5266E-2</v>
      </c>
      <c r="L73" s="55">
        <v>3.1231999999999999E-2</v>
      </c>
      <c r="M73" s="55">
        <v>100.827</v>
      </c>
      <c r="N73" s="56">
        <v>53.564</v>
      </c>
      <c r="O73" s="56">
        <v>45.249600000000001</v>
      </c>
      <c r="P73" s="56">
        <v>1.18638</v>
      </c>
      <c r="Q73" s="57">
        <v>730.10599999999999</v>
      </c>
    </row>
    <row r="74" spans="1:17">
      <c r="A74" s="55">
        <v>6.9054700000000002</v>
      </c>
      <c r="B74" s="55">
        <v>3.3198999999999999E-2</v>
      </c>
      <c r="C74" s="55">
        <v>26.483899999999998</v>
      </c>
      <c r="D74" s="55">
        <v>58.724899999999998</v>
      </c>
      <c r="E74" s="55">
        <v>0.27931499999999998</v>
      </c>
      <c r="F74" s="55">
        <v>8.0143199999999997</v>
      </c>
      <c r="G74" s="55">
        <v>8.7139999999999995E-3</v>
      </c>
      <c r="H74" s="55">
        <v>0.306726</v>
      </c>
      <c r="I74" s="55">
        <v>2.0833999999999998E-2</v>
      </c>
      <c r="J74" s="55">
        <v>-6.2500000000000003E-3</v>
      </c>
      <c r="K74" s="55">
        <v>-2.034E-2</v>
      </c>
      <c r="L74" s="55">
        <v>3.6915999999999997E-2</v>
      </c>
      <c r="M74" s="55">
        <v>100.788</v>
      </c>
      <c r="N74" s="56">
        <v>59.953800000000001</v>
      </c>
      <c r="O74" s="56">
        <v>38.450699999999998</v>
      </c>
      <c r="P74" s="56">
        <v>1.59551</v>
      </c>
      <c r="Q74" s="57">
        <v>740.02300000000002</v>
      </c>
    </row>
    <row r="75" spans="1:17">
      <c r="A75" s="49"/>
      <c r="B75" s="49"/>
      <c r="C75" s="49"/>
      <c r="D75" s="49"/>
      <c r="E75" s="49"/>
      <c r="F75" s="49"/>
      <c r="G75" s="49"/>
      <c r="H75" s="49"/>
      <c r="I75" s="49"/>
      <c r="J75" s="49"/>
      <c r="K75" s="49"/>
      <c r="L75" s="49"/>
    </row>
    <row r="77" spans="1:17">
      <c r="A77" s="46"/>
      <c r="B77" s="47" t="s">
        <v>161</v>
      </c>
    </row>
  </sheetData>
  <conditionalFormatting sqref="B2:B74">
    <cfRule type="cellIs" dxfId="12" priority="4" operator="lessThan">
      <formula>0.01</formula>
    </cfRule>
  </conditionalFormatting>
  <conditionalFormatting sqref="G2:H74">
    <cfRule type="cellIs" dxfId="11" priority="3" operator="lessThan">
      <formula>0.02</formula>
    </cfRule>
  </conditionalFormatting>
  <conditionalFormatting sqref="I2:K74">
    <cfRule type="cellIs" dxfId="10" priority="2" operator="lessThan">
      <formula>0.01</formula>
    </cfRule>
  </conditionalFormatting>
  <conditionalFormatting sqref="L2:L74">
    <cfRule type="cellIs" dxfId="9" priority="1" operator="lessThan">
      <formula>0.03</formula>
    </cfRule>
  </conditionalFormatting>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33"/>
  <sheetViews>
    <sheetView workbookViewId="0">
      <selection activeCell="A3" sqref="A3:XFD3"/>
    </sheetView>
  </sheetViews>
  <sheetFormatPr defaultColWidth="11.19921875" defaultRowHeight="15.6"/>
  <sheetData>
    <row r="1" spans="1:14">
      <c r="A1" s="21"/>
      <c r="B1" s="20" t="s">
        <v>60</v>
      </c>
      <c r="C1" s="20" t="s">
        <v>61</v>
      </c>
      <c r="D1" s="20" t="s">
        <v>62</v>
      </c>
      <c r="E1" s="20" t="s">
        <v>63</v>
      </c>
      <c r="F1" s="20" t="s">
        <v>64</v>
      </c>
      <c r="G1" s="20" t="s">
        <v>78</v>
      </c>
      <c r="H1" s="20" t="s">
        <v>79</v>
      </c>
      <c r="I1" s="20" t="s">
        <v>80</v>
      </c>
      <c r="J1" s="20" t="s">
        <v>81</v>
      </c>
      <c r="K1" s="20" t="s">
        <v>82</v>
      </c>
      <c r="L1" s="20" t="s">
        <v>83</v>
      </c>
      <c r="M1" s="20" t="s">
        <v>84</v>
      </c>
      <c r="N1" s="20" t="s">
        <v>85</v>
      </c>
    </row>
    <row r="2" spans="1:14">
      <c r="A2" s="23" t="s">
        <v>65</v>
      </c>
      <c r="B2" s="24"/>
      <c r="C2" s="25"/>
      <c r="D2" s="25"/>
      <c r="E2" s="25"/>
      <c r="F2" s="25"/>
      <c r="G2" s="25"/>
      <c r="H2" s="26">
        <v>0.93347000000000002</v>
      </c>
      <c r="I2" s="25"/>
      <c r="J2" s="25"/>
      <c r="K2" s="25"/>
      <c r="L2" s="25"/>
      <c r="M2" s="25"/>
      <c r="N2" s="25"/>
    </row>
    <row r="3" spans="1:14">
      <c r="A3" s="22" t="s">
        <v>66</v>
      </c>
      <c r="B3" s="26">
        <v>53.923657550000001</v>
      </c>
      <c r="C3" s="26">
        <v>54.774152999999998</v>
      </c>
      <c r="D3" s="26">
        <v>55.079619999999998</v>
      </c>
      <c r="E3" s="26">
        <v>54.612186649999991</v>
      </c>
      <c r="F3" s="26">
        <v>56.0935031</v>
      </c>
      <c r="G3" s="26">
        <v>55.639051999999992</v>
      </c>
      <c r="H3" s="26">
        <v>41.4684162</v>
      </c>
      <c r="I3" s="26">
        <v>51.523882350000001</v>
      </c>
      <c r="J3" s="26">
        <v>54.836320600000001</v>
      </c>
      <c r="K3" s="26">
        <v>53.726607049999998</v>
      </c>
      <c r="L3" s="26">
        <v>55.295753249999997</v>
      </c>
      <c r="M3" s="26">
        <v>55.024252499999996</v>
      </c>
      <c r="N3" s="26">
        <v>50.975105249999999</v>
      </c>
    </row>
    <row r="4" spans="1:14">
      <c r="A4" s="23" t="s">
        <v>67</v>
      </c>
      <c r="B4" s="27">
        <v>0.74118295000000001</v>
      </c>
      <c r="C4" s="27">
        <v>0.71133545000000009</v>
      </c>
      <c r="D4" s="27">
        <v>0.72279000000000004</v>
      </c>
      <c r="E4" s="27">
        <v>0.81352249999999993</v>
      </c>
      <c r="F4" s="27">
        <v>0.67853030000000003</v>
      </c>
      <c r="G4" s="27">
        <v>0.66304874999999996</v>
      </c>
      <c r="H4" s="27">
        <v>1.3718897999999999</v>
      </c>
      <c r="I4" s="27">
        <v>0.76198615000000003</v>
      </c>
      <c r="J4" s="27">
        <v>0.74613059999999998</v>
      </c>
      <c r="K4" s="27">
        <v>0.74927480000000002</v>
      </c>
      <c r="L4" s="27">
        <v>0.77789009999999992</v>
      </c>
      <c r="M4" s="27">
        <v>0.95511179999999984</v>
      </c>
      <c r="N4" s="27">
        <v>0.55307974999999998</v>
      </c>
    </row>
    <row r="5" spans="1:14">
      <c r="A5" s="22" t="s">
        <v>68</v>
      </c>
      <c r="B5" s="26">
        <v>14.923794099999999</v>
      </c>
      <c r="C5" s="26">
        <v>15.37492905</v>
      </c>
      <c r="D5" s="26">
        <v>15.1584</v>
      </c>
      <c r="E5" s="26">
        <v>15.970050599999999</v>
      </c>
      <c r="F5" s="26">
        <v>15.82807195</v>
      </c>
      <c r="G5" s="26">
        <v>15.179142299999999</v>
      </c>
      <c r="H5" s="26">
        <v>17.686636799999999</v>
      </c>
      <c r="I5" s="26">
        <v>15.0649643</v>
      </c>
      <c r="J5" s="26">
        <v>15.7846601</v>
      </c>
      <c r="K5" s="26">
        <v>15.318482700000001</v>
      </c>
      <c r="L5" s="26">
        <v>15.948767099999998</v>
      </c>
      <c r="M5" s="26">
        <v>15.079190849999998</v>
      </c>
      <c r="N5" s="26">
        <v>10.092457499999998</v>
      </c>
    </row>
    <row r="6" spans="1:14">
      <c r="A6" s="22" t="s">
        <v>69</v>
      </c>
      <c r="B6" s="26">
        <v>7.6945639000000003</v>
      </c>
      <c r="C6" s="26">
        <v>7.4258442000000002</v>
      </c>
      <c r="D6" s="26">
        <v>7.7635899999999998</v>
      </c>
      <c r="E6" s="26">
        <v>7.7408162999999997</v>
      </c>
      <c r="F6" s="26">
        <v>6.7705471499999996</v>
      </c>
      <c r="G6" s="26">
        <v>6.8326754999999997</v>
      </c>
      <c r="H6" s="26">
        <v>12.158705999999999</v>
      </c>
      <c r="I6" s="26">
        <v>8.4497436999999991</v>
      </c>
      <c r="J6" s="26">
        <v>8.0918574000000003</v>
      </c>
      <c r="K6" s="26">
        <v>7.7179761999999998</v>
      </c>
      <c r="L6" s="26">
        <v>7.5364447499999994</v>
      </c>
      <c r="M6" s="26">
        <v>8.1470425500000001</v>
      </c>
      <c r="N6" s="26">
        <v>10.390158499999998</v>
      </c>
    </row>
    <row r="7" spans="1:14">
      <c r="A7" s="23" t="s">
        <v>70</v>
      </c>
      <c r="B7" s="27">
        <v>0.1445389</v>
      </c>
      <c r="C7" s="27">
        <v>0.13480259999999999</v>
      </c>
      <c r="D7" s="27">
        <v>0.15842000000000001</v>
      </c>
      <c r="E7" s="27">
        <v>0.15081884999999998</v>
      </c>
      <c r="F7" s="27">
        <v>0.122186</v>
      </c>
      <c r="G7" s="27">
        <v>0.12259169999999998</v>
      </c>
      <c r="H7" s="27">
        <v>0.17615400000000001</v>
      </c>
      <c r="I7" s="27">
        <v>0.14101260000000002</v>
      </c>
      <c r="J7" s="27">
        <v>0.16572720000000002</v>
      </c>
      <c r="K7" s="27">
        <v>0.14193675</v>
      </c>
      <c r="L7" s="27">
        <v>0.15599609999999997</v>
      </c>
      <c r="M7" s="27">
        <v>0.15788549999999998</v>
      </c>
      <c r="N7" s="27">
        <v>0.18747249999999999</v>
      </c>
    </row>
    <row r="8" spans="1:14">
      <c r="A8" s="22" t="s">
        <v>71</v>
      </c>
      <c r="B8" s="26">
        <v>9.3842230499999992</v>
      </c>
      <c r="C8" s="26">
        <v>8.266290849999999</v>
      </c>
      <c r="D8" s="26">
        <v>7.6278300000000003</v>
      </c>
      <c r="E8" s="26">
        <v>6.9055423499999993</v>
      </c>
      <c r="F8" s="26">
        <v>7.4537340499999996</v>
      </c>
      <c r="G8" s="26">
        <v>8.5454879999999989</v>
      </c>
      <c r="H8" s="26">
        <v>7.9822547999999998</v>
      </c>
      <c r="I8" s="26">
        <v>10.5934189</v>
      </c>
      <c r="J8" s="26">
        <v>6.8979568999999996</v>
      </c>
      <c r="K8" s="26">
        <v>8.8122573000000006</v>
      </c>
      <c r="L8" s="26">
        <v>6.6981239999999991</v>
      </c>
      <c r="M8" s="26">
        <v>6.8592254999999991</v>
      </c>
      <c r="N8" s="26">
        <v>13.317517499999997</v>
      </c>
    </row>
    <row r="9" spans="1:14">
      <c r="A9" s="22" t="s">
        <v>72</v>
      </c>
      <c r="B9" s="26">
        <v>8.2254099499999995</v>
      </c>
      <c r="C9" s="26">
        <v>8.243216799999999</v>
      </c>
      <c r="D9" s="26">
        <v>8.4257899999999992</v>
      </c>
      <c r="E9" s="26">
        <v>8.6793461999999995</v>
      </c>
      <c r="F9" s="26">
        <v>7.8094166999999999</v>
      </c>
      <c r="G9" s="26">
        <v>7.9633144499999995</v>
      </c>
      <c r="H9" s="26">
        <v>13.636298399999999</v>
      </c>
      <c r="I9" s="26">
        <v>8.6760868500000008</v>
      </c>
      <c r="J9" s="26">
        <v>8.0546045999999993</v>
      </c>
      <c r="K9" s="26">
        <v>8.5235182500000004</v>
      </c>
      <c r="L9" s="26">
        <v>8.1949508999999985</v>
      </c>
      <c r="M9" s="26">
        <v>8.1638360999999993</v>
      </c>
      <c r="N9" s="26">
        <v>10.565761499999999</v>
      </c>
    </row>
    <row r="10" spans="1:14">
      <c r="A10" s="22" t="s">
        <v>73</v>
      </c>
      <c r="B10" s="26">
        <v>3.2645362499999999</v>
      </c>
      <c r="C10" s="26">
        <v>3.509166</v>
      </c>
      <c r="D10" s="26">
        <v>3.60839</v>
      </c>
      <c r="E10" s="26">
        <v>3.7732726499999996</v>
      </c>
      <c r="F10" s="26">
        <v>3.8583513000000003</v>
      </c>
      <c r="G10" s="26">
        <v>3.6117455499999997</v>
      </c>
      <c r="H10" s="26">
        <v>2.2673885999999999</v>
      </c>
      <c r="I10" s="26">
        <v>3.0161093999999999</v>
      </c>
      <c r="J10" s="26">
        <v>3.60718345</v>
      </c>
      <c r="K10" s="26">
        <v>3.39021375</v>
      </c>
      <c r="L10" s="26">
        <v>3.7051435499999998</v>
      </c>
      <c r="M10" s="26">
        <v>3.7246807499999997</v>
      </c>
      <c r="N10" s="26">
        <v>2.3099399999999997</v>
      </c>
    </row>
    <row r="11" spans="1:14">
      <c r="A11" s="22" t="s">
        <v>74</v>
      </c>
      <c r="B11" s="26">
        <v>0.93614399999999998</v>
      </c>
      <c r="C11" s="26">
        <v>0.8546651999999999</v>
      </c>
      <c r="D11" s="26">
        <v>0.72607999999999995</v>
      </c>
      <c r="E11" s="26">
        <v>0.76887264999999994</v>
      </c>
      <c r="F11" s="26">
        <v>0.86076455000000007</v>
      </c>
      <c r="G11" s="26">
        <v>0.91014034999999993</v>
      </c>
      <c r="H11" s="26">
        <v>0.370311</v>
      </c>
      <c r="I11" s="26">
        <v>0.79608685000000001</v>
      </c>
      <c r="J11" s="26">
        <v>0.74460824999999997</v>
      </c>
      <c r="K11" s="26">
        <v>0.84483459999999999</v>
      </c>
      <c r="L11" s="26">
        <v>0.79557809999999995</v>
      </c>
      <c r="M11" s="26">
        <v>0.81228119999999993</v>
      </c>
      <c r="N11" s="26">
        <v>0.3914475</v>
      </c>
    </row>
    <row r="12" spans="1:14">
      <c r="A12" s="23" t="s">
        <v>75</v>
      </c>
      <c r="B12" s="27">
        <v>0.1582501</v>
      </c>
      <c r="C12" s="27">
        <v>0.13322055000000002</v>
      </c>
      <c r="D12" s="27">
        <v>0.16417999999999999</v>
      </c>
      <c r="E12" s="27">
        <v>0.20625814999999997</v>
      </c>
      <c r="F12" s="27">
        <v>0.1395189</v>
      </c>
      <c r="G12" s="27">
        <v>0.11832869999999999</v>
      </c>
      <c r="H12" s="27">
        <v>0.39854460000000003</v>
      </c>
      <c r="I12" s="27">
        <v>0.14446010000000001</v>
      </c>
      <c r="J12" s="27">
        <v>0.16911019999999999</v>
      </c>
      <c r="K12" s="27">
        <v>0.13627519999999999</v>
      </c>
      <c r="L12" s="27">
        <v>0.20505014999999996</v>
      </c>
      <c r="M12" s="27">
        <v>0.17986484999999997</v>
      </c>
      <c r="N12" s="27">
        <v>0.27387999999999996</v>
      </c>
    </row>
    <row r="13" spans="1:14">
      <c r="A13" s="22" t="s">
        <v>76</v>
      </c>
      <c r="B13" s="26">
        <v>99.396300749999995</v>
      </c>
      <c r="C13" s="26">
        <v>99.427613750000006</v>
      </c>
      <c r="D13" s="26">
        <v>99.435090000000002</v>
      </c>
      <c r="E13" s="26">
        <v>99.620666599999979</v>
      </c>
      <c r="F13" s="26">
        <v>99.614633949999998</v>
      </c>
      <c r="G13" s="26">
        <v>99.58553744999999</v>
      </c>
      <c r="H13" s="26">
        <v>97.51661039999999</v>
      </c>
      <c r="I13" s="26">
        <v>99.167761049999996</v>
      </c>
      <c r="J13" s="26">
        <v>99.098159300000006</v>
      </c>
      <c r="K13" s="26">
        <v>99.361366649999994</v>
      </c>
      <c r="L13" s="26">
        <v>99.313697999999988</v>
      </c>
      <c r="M13" s="26">
        <v>99.103371599999988</v>
      </c>
      <c r="N13" s="26">
        <v>99.056809749999985</v>
      </c>
    </row>
    <row r="14" spans="1:14">
      <c r="A14" s="23" t="s">
        <v>77</v>
      </c>
      <c r="B14" s="26">
        <v>0</v>
      </c>
      <c r="C14" s="26">
        <v>0</v>
      </c>
      <c r="D14" s="26">
        <v>0</v>
      </c>
      <c r="E14" s="26">
        <v>0</v>
      </c>
      <c r="F14" s="26">
        <v>0</v>
      </c>
      <c r="G14" s="26">
        <v>0</v>
      </c>
      <c r="H14" s="26">
        <v>0.22391857506345297</v>
      </c>
      <c r="I14" s="26">
        <v>0.10247214038659358</v>
      </c>
      <c r="J14" s="26">
        <v>0.19277727798484254</v>
      </c>
      <c r="K14" s="26">
        <v>0</v>
      </c>
      <c r="L14" s="26">
        <v>0.23973629008088435</v>
      </c>
      <c r="M14" s="26">
        <v>0.13748066678091325</v>
      </c>
      <c r="N14" s="26">
        <v>0.1785360047612484</v>
      </c>
    </row>
    <row r="15" spans="1:14">
      <c r="A15" s="28" t="s">
        <v>86</v>
      </c>
      <c r="B15" s="29">
        <v>203.59950000000001</v>
      </c>
      <c r="C15" s="29">
        <v>129.64850000000001</v>
      </c>
      <c r="D15" s="29">
        <v>83.8</v>
      </c>
      <c r="E15" s="29">
        <v>67.497499999999988</v>
      </c>
      <c r="F15" s="29">
        <v>112.3355</v>
      </c>
      <c r="G15" s="29">
        <v>139.25799999999998</v>
      </c>
      <c r="H15" s="29">
        <v>37.128</v>
      </c>
      <c r="I15" s="29">
        <v>193.35550000000001</v>
      </c>
      <c r="J15" s="29">
        <v>67.162499999999994</v>
      </c>
      <c r="K15" s="29">
        <v>137.2105</v>
      </c>
      <c r="L15" s="29">
        <v>61.103999999999999</v>
      </c>
      <c r="M15" s="29">
        <v>47.837999999999994</v>
      </c>
      <c r="N15" s="29">
        <v>247.74250000000001</v>
      </c>
    </row>
    <row r="16" spans="1:14">
      <c r="A16" s="30" t="s">
        <v>87</v>
      </c>
      <c r="B16" s="29">
        <v>617.39799999999991</v>
      </c>
      <c r="C16" s="29">
        <v>510.63399999999996</v>
      </c>
      <c r="D16" s="29">
        <v>380.7</v>
      </c>
      <c r="E16" s="29">
        <v>264.2045</v>
      </c>
      <c r="F16" s="29">
        <v>415.21350000000001</v>
      </c>
      <c r="G16" s="29">
        <v>513.89449999999999</v>
      </c>
      <c r="H16" s="29">
        <v>112.30200000000001</v>
      </c>
      <c r="I16" s="29">
        <v>650.29699999999991</v>
      </c>
      <c r="J16" s="29">
        <v>300.49</v>
      </c>
      <c r="K16" s="29">
        <v>527.15099999999995</v>
      </c>
      <c r="L16" s="29">
        <v>271.85249999999996</v>
      </c>
      <c r="M16" s="29">
        <v>226.52699999999999</v>
      </c>
      <c r="N16" s="29">
        <v>802.47249999999985</v>
      </c>
    </row>
    <row r="17" spans="1:14">
      <c r="A17" s="30" t="s">
        <v>88</v>
      </c>
      <c r="B17" s="29">
        <v>26.398</v>
      </c>
      <c r="C17" s="29">
        <v>26.864999999999998</v>
      </c>
      <c r="D17" s="29">
        <v>31.5</v>
      </c>
      <c r="E17" s="29">
        <v>29.029</v>
      </c>
      <c r="F17" s="29">
        <v>25.372500000000002</v>
      </c>
      <c r="G17" s="29">
        <v>27.3035</v>
      </c>
      <c r="H17" s="29">
        <v>39.576000000000008</v>
      </c>
      <c r="I17" s="29">
        <v>30.535</v>
      </c>
      <c r="J17" s="29">
        <v>29.85</v>
      </c>
      <c r="K17" s="29">
        <v>29.451999999999998</v>
      </c>
      <c r="L17" s="29">
        <v>27.335999999999999</v>
      </c>
      <c r="M17" s="29">
        <v>34.370999999999995</v>
      </c>
      <c r="N17" s="29">
        <v>29.314999999999998</v>
      </c>
    </row>
    <row r="18" spans="1:14">
      <c r="A18" s="30" t="s">
        <v>89</v>
      </c>
      <c r="B18" s="29">
        <v>199.75799999999998</v>
      </c>
      <c r="C18" s="29">
        <v>202.88049999999998</v>
      </c>
      <c r="D18" s="29">
        <v>219.79999999999998</v>
      </c>
      <c r="E18" s="29">
        <v>221.16849999999999</v>
      </c>
      <c r="F18" s="29">
        <v>190.04499999999999</v>
      </c>
      <c r="G18" s="29">
        <v>191.32749999999999</v>
      </c>
      <c r="H18" s="29">
        <v>394.536</v>
      </c>
      <c r="I18" s="29">
        <v>226.25450000000001</v>
      </c>
      <c r="J18" s="29">
        <v>214.52199999999999</v>
      </c>
      <c r="K18" s="29">
        <v>213.12900000000002</v>
      </c>
      <c r="L18" s="29">
        <v>207.23099999999997</v>
      </c>
      <c r="M18" s="29">
        <v>229.64249999999998</v>
      </c>
      <c r="N18" s="29">
        <v>238.20999999999998</v>
      </c>
    </row>
    <row r="19" spans="1:14">
      <c r="A19" s="30" t="s">
        <v>90</v>
      </c>
      <c r="B19" s="29">
        <v>272.64800000000002</v>
      </c>
      <c r="C19" s="29">
        <v>245.66550000000001</v>
      </c>
      <c r="D19" s="29">
        <v>261.2</v>
      </c>
      <c r="E19" s="29">
        <v>272.73049999999995</v>
      </c>
      <c r="F19" s="29">
        <v>238.8</v>
      </c>
      <c r="G19" s="29">
        <v>224.21349999999995</v>
      </c>
      <c r="H19" s="29">
        <v>88.02600000000001</v>
      </c>
      <c r="I19" s="29">
        <v>203.89500000000001</v>
      </c>
      <c r="J19" s="29">
        <v>262.9785</v>
      </c>
      <c r="K19" s="29">
        <v>216.41249999999997</v>
      </c>
      <c r="L19" s="29">
        <v>273.66149999999999</v>
      </c>
      <c r="M19" s="29">
        <v>276.17399999999998</v>
      </c>
      <c r="N19" s="29">
        <v>141.14249999999998</v>
      </c>
    </row>
    <row r="20" spans="1:14">
      <c r="A20" s="30" t="s">
        <v>91</v>
      </c>
      <c r="B20" s="29">
        <v>16.501499999999997</v>
      </c>
      <c r="C20" s="29">
        <v>15.307499999999999</v>
      </c>
      <c r="D20" s="29">
        <v>12.936</v>
      </c>
      <c r="E20" s="29">
        <v>12.934999999999999</v>
      </c>
      <c r="F20" s="29">
        <v>14.429999999999998</v>
      </c>
      <c r="G20" s="29">
        <v>14.924999999999999</v>
      </c>
      <c r="H20" s="29">
        <v>4</v>
      </c>
      <c r="I20" s="29">
        <v>13.124000000000001</v>
      </c>
      <c r="J20" s="29">
        <v>13.065</v>
      </c>
      <c r="K20" s="29">
        <v>13.942500000000001</v>
      </c>
      <c r="L20" s="29">
        <v>13.198999999999998</v>
      </c>
      <c r="M20" s="29">
        <v>13.691499999999998</v>
      </c>
      <c r="N20" s="29">
        <v>5.0249999999999995</v>
      </c>
    </row>
    <row r="21" spans="1:14">
      <c r="A21" s="30" t="s">
        <v>92</v>
      </c>
      <c r="B21" s="29">
        <v>387.20349999999996</v>
      </c>
      <c r="C21" s="29">
        <v>388.44799999999998</v>
      </c>
      <c r="D21" s="29">
        <v>485.2</v>
      </c>
      <c r="E21" s="29">
        <v>548.20150000000001</v>
      </c>
      <c r="F21" s="29">
        <v>447.84950000000003</v>
      </c>
      <c r="G21" s="29">
        <v>414.83049999999997</v>
      </c>
      <c r="H21" s="29">
        <v>772.85400000000004</v>
      </c>
      <c r="I21" s="29">
        <v>398.2355</v>
      </c>
      <c r="J21" s="29">
        <v>510.83299999999997</v>
      </c>
      <c r="K21" s="29">
        <v>399.89049999999997</v>
      </c>
      <c r="L21" s="29">
        <v>525.91650000000004</v>
      </c>
      <c r="M21" s="29">
        <v>454.76249999999993</v>
      </c>
      <c r="N21" s="29">
        <v>198.7475</v>
      </c>
    </row>
    <row r="22" spans="1:14">
      <c r="A22" s="30" t="s">
        <v>93</v>
      </c>
      <c r="B22" s="29">
        <v>83.429500000000004</v>
      </c>
      <c r="C22" s="29">
        <v>80.793999999999997</v>
      </c>
      <c r="D22" s="29">
        <v>74.2</v>
      </c>
      <c r="E22" s="29">
        <v>90.943999999999988</v>
      </c>
      <c r="F22" s="29">
        <v>78.207000000000008</v>
      </c>
      <c r="G22" s="29">
        <v>73.790499999999994</v>
      </c>
      <c r="H22" s="29">
        <v>44.37</v>
      </c>
      <c r="I22" s="29">
        <v>69.541000000000011</v>
      </c>
      <c r="J22" s="29">
        <v>76.515499999999989</v>
      </c>
      <c r="K22" s="29">
        <v>77.311500000000009</v>
      </c>
      <c r="L22" s="29">
        <v>90.851999999999975</v>
      </c>
      <c r="M22" s="29">
        <v>118.89149999999998</v>
      </c>
      <c r="N22" s="29">
        <v>49.814999999999991</v>
      </c>
    </row>
    <row r="23" spans="1:14">
      <c r="A23" s="30" t="s">
        <v>94</v>
      </c>
      <c r="B23" s="29">
        <v>16.252500000000001</v>
      </c>
      <c r="C23" s="29">
        <v>15.522</v>
      </c>
      <c r="D23" s="29">
        <v>18.3</v>
      </c>
      <c r="E23" s="29">
        <v>17.660999999999998</v>
      </c>
      <c r="F23" s="29">
        <v>15.124000000000001</v>
      </c>
      <c r="G23" s="29">
        <v>14.616</v>
      </c>
      <c r="H23" s="29">
        <v>23.97</v>
      </c>
      <c r="I23" s="29">
        <v>17.040500000000002</v>
      </c>
      <c r="J23" s="29">
        <v>18.407499999999999</v>
      </c>
      <c r="K23" s="29">
        <v>16.317999999999998</v>
      </c>
      <c r="L23" s="29">
        <v>16.884</v>
      </c>
      <c r="M23" s="29">
        <v>25.325999999999997</v>
      </c>
      <c r="N23" s="29">
        <v>13.427499999999998</v>
      </c>
    </row>
    <row r="24" spans="1:14">
      <c r="A24" s="31" t="s">
        <v>95</v>
      </c>
      <c r="B24" s="32">
        <v>2.3639999999999999</v>
      </c>
      <c r="C24" s="32">
        <v>0.39800000000000002</v>
      </c>
      <c r="D24" s="32">
        <v>1.6</v>
      </c>
      <c r="E24" s="32">
        <v>1.4209999999999998</v>
      </c>
      <c r="F24" s="32">
        <v>0.79600000000000004</v>
      </c>
      <c r="G24" s="32">
        <v>1.6239999999999999</v>
      </c>
      <c r="H24" s="32">
        <v>0.61199999999999999</v>
      </c>
      <c r="I24" s="32">
        <v>1.2804999999999997</v>
      </c>
      <c r="J24" s="32">
        <v>2.4874999999999998</v>
      </c>
      <c r="K24" s="32">
        <v>1.7909999999999999</v>
      </c>
      <c r="L24" s="32">
        <v>1.3064999999999998</v>
      </c>
      <c r="M24" s="32">
        <v>2.2109999999999999</v>
      </c>
      <c r="N24" s="32">
        <v>0.30749999999999994</v>
      </c>
    </row>
    <row r="25" spans="1:14">
      <c r="A25" s="30" t="s">
        <v>96</v>
      </c>
      <c r="B25" s="29">
        <v>15.858500000000001</v>
      </c>
      <c r="C25" s="29">
        <v>15.721</v>
      </c>
      <c r="D25" s="29">
        <v>16.5</v>
      </c>
      <c r="E25" s="29">
        <v>17.660999999999998</v>
      </c>
      <c r="F25" s="29">
        <v>17.512</v>
      </c>
      <c r="G25" s="29">
        <v>16.036999999999999</v>
      </c>
      <c r="H25" s="29">
        <v>21.623999999999999</v>
      </c>
      <c r="I25" s="29">
        <v>15.6615</v>
      </c>
      <c r="J25" s="29">
        <v>17.810499999999998</v>
      </c>
      <c r="K25" s="29">
        <v>16.119</v>
      </c>
      <c r="L25" s="29">
        <v>18.089999999999996</v>
      </c>
      <c r="M25" s="29">
        <v>16.783499999999997</v>
      </c>
      <c r="N25" s="29">
        <v>12.094999999999999</v>
      </c>
    </row>
    <row r="26" spans="1:14">
      <c r="A26" s="30" t="s">
        <v>97</v>
      </c>
      <c r="B26" s="29">
        <v>52.598999999999997</v>
      </c>
      <c r="C26" s="29">
        <v>162.98099999999999</v>
      </c>
      <c r="D26" s="29">
        <v>62.8</v>
      </c>
      <c r="E26" s="29">
        <v>80.185000000000002</v>
      </c>
      <c r="F26" s="29">
        <v>46.0685</v>
      </c>
      <c r="G26" s="29">
        <v>77.444499999999991</v>
      </c>
      <c r="H26" s="29">
        <v>164.22</v>
      </c>
      <c r="I26" s="29">
        <v>150.40950000000001</v>
      </c>
      <c r="J26" s="29">
        <v>127.55899999999998</v>
      </c>
      <c r="K26" s="29">
        <v>61.192500000000003</v>
      </c>
      <c r="L26" s="29">
        <v>125.62499999999999</v>
      </c>
      <c r="M26" s="29">
        <v>226.12499999999997</v>
      </c>
      <c r="N26" s="29">
        <v>22.6525</v>
      </c>
    </row>
    <row r="27" spans="1:14">
      <c r="A27" s="30" t="s">
        <v>98</v>
      </c>
      <c r="B27" s="29">
        <v>66.881500000000003</v>
      </c>
      <c r="C27" s="29">
        <v>64.973500000000001</v>
      </c>
      <c r="D27" s="29">
        <v>77.5</v>
      </c>
      <c r="E27" s="29">
        <v>77.342999999999989</v>
      </c>
      <c r="F27" s="29">
        <v>70.9435</v>
      </c>
      <c r="G27" s="29">
        <v>73.790499999999994</v>
      </c>
      <c r="H27" s="29">
        <v>106.08</v>
      </c>
      <c r="I27" s="29">
        <v>70.328999999999994</v>
      </c>
      <c r="J27" s="29">
        <v>82.783999999999992</v>
      </c>
      <c r="K27" s="29">
        <v>70.644999999999996</v>
      </c>
      <c r="L27" s="29">
        <v>85.525499999999994</v>
      </c>
      <c r="M27" s="29">
        <v>86.93249999999999</v>
      </c>
      <c r="N27" s="29">
        <v>85.587499999999991</v>
      </c>
    </row>
    <row r="28" spans="1:14">
      <c r="A28" s="30" t="s">
        <v>99</v>
      </c>
      <c r="B28" s="29">
        <v>11.426</v>
      </c>
      <c r="C28" s="29">
        <v>4.4775</v>
      </c>
      <c r="D28" s="29">
        <v>5.9</v>
      </c>
      <c r="E28" s="29">
        <v>5.6839999999999993</v>
      </c>
      <c r="F28" s="29">
        <v>21.093999999999998</v>
      </c>
      <c r="G28" s="29">
        <v>6.0899999999999981</v>
      </c>
      <c r="H28" s="29">
        <v>4.3860000000000001</v>
      </c>
      <c r="I28" s="29">
        <v>8.5694999999999997</v>
      </c>
      <c r="J28" s="29">
        <v>8.855500000000001</v>
      </c>
      <c r="K28" s="29">
        <v>8.4574999999999996</v>
      </c>
      <c r="L28" s="29">
        <v>7.5374999999999996</v>
      </c>
      <c r="M28" s="29">
        <v>8.7434999999999992</v>
      </c>
      <c r="N28" s="29">
        <v>3.7924999999999995</v>
      </c>
    </row>
    <row r="29" spans="1:14">
      <c r="A29" s="30" t="s">
        <v>100</v>
      </c>
      <c r="B29" s="29">
        <v>5.516</v>
      </c>
      <c r="C29" s="29">
        <v>5.7709999999999999</v>
      </c>
      <c r="D29" s="29">
        <v>4.0999999999999996</v>
      </c>
      <c r="E29" s="29">
        <v>9.6424999999999983</v>
      </c>
      <c r="F29" s="29">
        <v>5.3730000000000002</v>
      </c>
      <c r="G29" s="29">
        <v>0.91349999999999998</v>
      </c>
      <c r="H29" s="29">
        <v>4.59</v>
      </c>
      <c r="I29" s="29">
        <v>4.9249999999999998</v>
      </c>
      <c r="J29" s="29">
        <v>8.7560000000000002</v>
      </c>
      <c r="K29" s="29">
        <v>7.8605</v>
      </c>
      <c r="L29" s="29">
        <v>6.0299999999999985</v>
      </c>
      <c r="M29" s="29">
        <v>12.361499999999998</v>
      </c>
      <c r="N29" s="29">
        <v>4.919999999999999</v>
      </c>
    </row>
    <row r="30" spans="1:14">
      <c r="A30" s="30" t="s">
        <v>101</v>
      </c>
      <c r="B30" s="29">
        <v>20.389499999999998</v>
      </c>
      <c r="C30" s="29">
        <v>12.338000000000001</v>
      </c>
      <c r="D30" s="29">
        <v>19.899999999999999</v>
      </c>
      <c r="E30" s="29">
        <v>22.533000000000001</v>
      </c>
      <c r="F30" s="29">
        <v>10.6465</v>
      </c>
      <c r="G30" s="29">
        <v>11.571</v>
      </c>
      <c r="H30" s="29">
        <v>18.257999999999999</v>
      </c>
      <c r="I30" s="29">
        <v>9.3574999999999999</v>
      </c>
      <c r="J30" s="29">
        <v>17.114000000000001</v>
      </c>
      <c r="K30" s="29">
        <v>15.2235</v>
      </c>
      <c r="L30" s="29">
        <v>20.602499999999999</v>
      </c>
      <c r="M30" s="29">
        <v>26.632499999999997</v>
      </c>
      <c r="N30" s="29">
        <v>12.607499999999998</v>
      </c>
    </row>
    <row r="31" spans="1:14">
      <c r="A31" s="30" t="s">
        <v>102</v>
      </c>
      <c r="B31" s="29">
        <v>0.49249999999999999</v>
      </c>
      <c r="C31" s="29">
        <v>0.89549999999999996</v>
      </c>
      <c r="D31" s="29">
        <v>1</v>
      </c>
      <c r="E31" s="29">
        <v>1.4209999999999998</v>
      </c>
      <c r="F31" s="29">
        <v>0.39800000000000002</v>
      </c>
      <c r="G31" s="29">
        <v>0.91349999999999998</v>
      </c>
      <c r="H31" s="29">
        <v>1.5299999999999998</v>
      </c>
      <c r="I31" s="29">
        <v>1.0835000000000001</v>
      </c>
      <c r="J31" s="29">
        <v>1.5920000000000001</v>
      </c>
      <c r="K31" s="29">
        <v>1.194</v>
      </c>
      <c r="L31" s="29">
        <v>1.4069999999999998</v>
      </c>
      <c r="M31" s="29">
        <v>1.7084999999999999</v>
      </c>
      <c r="N31" s="29">
        <v>1.1274999999999999</v>
      </c>
    </row>
    <row r="32" spans="1:14">
      <c r="A32" s="30" t="s">
        <v>103</v>
      </c>
      <c r="B32" s="29">
        <v>11.623000000000001</v>
      </c>
      <c r="C32" s="29">
        <v>8.0594999999999999</v>
      </c>
      <c r="D32" s="29">
        <v>13.3</v>
      </c>
      <c r="E32" s="29">
        <v>15.833999999999998</v>
      </c>
      <c r="F32" s="29">
        <v>9.7509999999999994</v>
      </c>
      <c r="G32" s="29">
        <v>9.2364999999999995</v>
      </c>
      <c r="H32" s="29">
        <v>16.32</v>
      </c>
      <c r="I32" s="29">
        <v>8.2740000000000009</v>
      </c>
      <c r="J32" s="29">
        <v>12.4375</v>
      </c>
      <c r="K32" s="29">
        <v>9.3529999999999998</v>
      </c>
      <c r="L32" s="29">
        <v>13.969499999999998</v>
      </c>
      <c r="M32" s="29">
        <v>17.687999999999999</v>
      </c>
      <c r="N32" s="29">
        <v>10.762499999999999</v>
      </c>
    </row>
    <row r="33" spans="1:14">
      <c r="A33" s="33" t="s">
        <v>104</v>
      </c>
      <c r="B33" s="29">
        <v>0.59099999999999997</v>
      </c>
      <c r="C33" s="29">
        <v>1.2934999999999999</v>
      </c>
      <c r="D33" s="29">
        <v>1.2</v>
      </c>
      <c r="E33" s="29">
        <v>1.7255</v>
      </c>
      <c r="F33" s="29">
        <v>0.89549999999999996</v>
      </c>
      <c r="G33" s="29">
        <v>0</v>
      </c>
      <c r="H33" s="29">
        <v>3.2640000000000002</v>
      </c>
      <c r="I33" s="29">
        <v>0.78800000000000003</v>
      </c>
      <c r="J33" s="29">
        <v>1.5920000000000001</v>
      </c>
      <c r="K33" s="29">
        <v>1.393</v>
      </c>
      <c r="L33" s="29">
        <v>1.4069999999999998</v>
      </c>
      <c r="M33" s="29">
        <v>1.4069999999999998</v>
      </c>
      <c r="N33" s="29">
        <v>1.3324999999999998</v>
      </c>
    </row>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30"/>
  <sheetViews>
    <sheetView workbookViewId="0">
      <selection activeCell="O1" sqref="O1"/>
    </sheetView>
  </sheetViews>
  <sheetFormatPr defaultColWidth="11.19921875" defaultRowHeight="15.6"/>
  <sheetData>
    <row r="1" spans="1:14">
      <c r="A1" s="34"/>
      <c r="B1" s="42" t="s">
        <v>60</v>
      </c>
      <c r="C1" s="42" t="s">
        <v>61</v>
      </c>
      <c r="D1" s="42" t="s">
        <v>62</v>
      </c>
      <c r="E1" s="42" t="s">
        <v>63</v>
      </c>
      <c r="F1" s="42" t="s">
        <v>64</v>
      </c>
      <c r="G1" s="42" t="s">
        <v>78</v>
      </c>
      <c r="H1" s="42" t="s">
        <v>79</v>
      </c>
      <c r="I1" s="42" t="s">
        <v>80</v>
      </c>
      <c r="J1" s="42" t="s">
        <v>81</v>
      </c>
      <c r="K1" s="42" t="s">
        <v>82</v>
      </c>
      <c r="L1" s="42" t="s">
        <v>83</v>
      </c>
      <c r="M1" s="42" t="s">
        <v>84</v>
      </c>
      <c r="N1" s="42" t="s">
        <v>85</v>
      </c>
    </row>
    <row r="2" spans="1:14">
      <c r="A2" s="35" t="s">
        <v>105</v>
      </c>
      <c r="B2" s="38">
        <v>7.7244813593166981</v>
      </c>
      <c r="C2" s="38">
        <v>5.7714009622526188</v>
      </c>
      <c r="D2" s="38">
        <v>6.8849985716288415</v>
      </c>
      <c r="E2" s="38">
        <v>9.0400827916351805</v>
      </c>
      <c r="F2" s="38">
        <v>5.5817384324832258</v>
      </c>
      <c r="G2" s="38">
        <v>4.7330631659882565</v>
      </c>
      <c r="H2" s="38">
        <v>6.1634769528917523</v>
      </c>
      <c r="I2" s="38">
        <v>5.1428718187449567</v>
      </c>
      <c r="J2" s="38">
        <v>7.3349398540608188</v>
      </c>
      <c r="K2" s="38">
        <v>5.6074432775878833</v>
      </c>
      <c r="L2" s="38">
        <v>8.413892429560029</v>
      </c>
      <c r="M2" s="38">
        <v>9.0323342728902816</v>
      </c>
      <c r="N2" s="38">
        <v>5.8244169452454004</v>
      </c>
    </row>
    <row r="3" spans="1:14">
      <c r="A3" s="35" t="s">
        <v>106</v>
      </c>
      <c r="B3" s="38">
        <v>17.800464717825175</v>
      </c>
      <c r="C3" s="38">
        <v>13.732270954777368</v>
      </c>
      <c r="D3" s="38">
        <v>16.85366970420489</v>
      </c>
      <c r="E3" s="38">
        <v>20.196478064747929</v>
      </c>
      <c r="F3" s="38">
        <v>13.589773676516982</v>
      </c>
      <c r="G3" s="38">
        <v>11.718478530188628</v>
      </c>
      <c r="H3" s="38">
        <v>17.063729422184537</v>
      </c>
      <c r="I3" s="38">
        <v>12.714136856773685</v>
      </c>
      <c r="J3" s="38">
        <v>17.876437625521827</v>
      </c>
      <c r="K3" s="38">
        <v>13.651611379337941</v>
      </c>
      <c r="L3" s="38">
        <v>20.501405045441853</v>
      </c>
      <c r="M3" s="38">
        <v>22.505932961831924</v>
      </c>
      <c r="N3" s="38">
        <v>14.437816163022898</v>
      </c>
    </row>
    <row r="4" spans="1:14">
      <c r="A4" s="35" t="s">
        <v>107</v>
      </c>
      <c r="B4" s="38">
        <v>2.5730270499787187</v>
      </c>
      <c r="C4" s="38">
        <v>2.0236147126650881</v>
      </c>
      <c r="D4" s="38">
        <v>2.549490965254122</v>
      </c>
      <c r="E4" s="38">
        <v>3.1518141443978887</v>
      </c>
      <c r="F4" s="38">
        <v>2.0703397364096516</v>
      </c>
      <c r="G4" s="38">
        <v>1.8027320885426714</v>
      </c>
      <c r="H4" s="38">
        <v>2.9946068877141578</v>
      </c>
      <c r="I4" s="38">
        <v>1.9873606774954111</v>
      </c>
      <c r="J4" s="38">
        <v>2.7078308302812015</v>
      </c>
      <c r="K4" s="38">
        <v>2.1502598574505205</v>
      </c>
      <c r="L4" s="38">
        <v>3.124072177561307</v>
      </c>
      <c r="M4" s="38">
        <v>3.392474528068127</v>
      </c>
      <c r="N4" s="38">
        <v>2.2333148194145247</v>
      </c>
    </row>
    <row r="5" spans="1:14">
      <c r="A5" s="35" t="s">
        <v>108</v>
      </c>
      <c r="B5" s="38">
        <v>11.470753302240055</v>
      </c>
      <c r="C5" s="38">
        <v>9.5586267671165253</v>
      </c>
      <c r="D5" s="38">
        <v>11.651593002028298</v>
      </c>
      <c r="E5" s="38">
        <v>14.474046045435419</v>
      </c>
      <c r="F5" s="38">
        <v>9.7061992447245178</v>
      </c>
      <c r="G5" s="38">
        <v>8.6838091299993945</v>
      </c>
      <c r="H5" s="38">
        <v>16.006935542114515</v>
      </c>
      <c r="I5" s="38">
        <v>9.5458673798562099</v>
      </c>
      <c r="J5" s="38">
        <v>12.529492332477673</v>
      </c>
      <c r="K5" s="38">
        <v>9.9422236540807312</v>
      </c>
      <c r="L5" s="38">
        <v>14.334214216844494</v>
      </c>
      <c r="M5" s="38">
        <v>15.808505645409442</v>
      </c>
      <c r="N5" s="38">
        <v>10.557211681337028</v>
      </c>
    </row>
    <row r="6" spans="1:14">
      <c r="A6" s="35" t="s">
        <v>109</v>
      </c>
      <c r="B6" s="38">
        <v>3.0434138424678636</v>
      </c>
      <c r="C6" s="38">
        <v>2.6885190194620434</v>
      </c>
      <c r="D6" s="38">
        <v>3.1201067594971748</v>
      </c>
      <c r="E6" s="38">
        <v>3.7299108417912183</v>
      </c>
      <c r="F6" s="38">
        <v>2.6888325050022175</v>
      </c>
      <c r="G6" s="38">
        <v>2.4098293252881371</v>
      </c>
      <c r="H6" s="38">
        <v>4.7676201932540891</v>
      </c>
      <c r="I6" s="38">
        <v>2.6733601244226746</v>
      </c>
      <c r="J6" s="38">
        <v>3.1550014875821</v>
      </c>
      <c r="K6" s="38">
        <v>2.7767853776970872</v>
      </c>
      <c r="L6" s="38">
        <v>3.6442688172440065</v>
      </c>
      <c r="M6" s="38">
        <v>4.2512611555100035</v>
      </c>
      <c r="N6" s="38">
        <v>2.7248670462436615</v>
      </c>
    </row>
    <row r="7" spans="1:14">
      <c r="A7" s="35" t="s">
        <v>110</v>
      </c>
      <c r="B7" s="38">
        <v>1.0280281819400863</v>
      </c>
      <c r="C7" s="38">
        <v>0.91825896075109925</v>
      </c>
      <c r="D7" s="38">
        <v>1.000139227086573</v>
      </c>
      <c r="E7" s="38">
        <v>1.188154556397325</v>
      </c>
      <c r="F7" s="38">
        <v>0.89061275333905765</v>
      </c>
      <c r="G7" s="38">
        <v>0.8351813204909071</v>
      </c>
      <c r="H7" s="38">
        <v>1.6859193266508792</v>
      </c>
      <c r="I7" s="38">
        <v>0.9210163555102695</v>
      </c>
      <c r="J7" s="38">
        <v>1.1130859391540606</v>
      </c>
      <c r="K7" s="38">
        <v>0.91841005066851455</v>
      </c>
      <c r="L7" s="38">
        <v>1.1502726891602286</v>
      </c>
      <c r="M7" s="38">
        <v>1.4260821459395348</v>
      </c>
      <c r="N7" s="38">
        <v>0.99141896978944322</v>
      </c>
    </row>
    <row r="8" spans="1:14">
      <c r="A8" s="35" t="s">
        <v>111</v>
      </c>
      <c r="B8" s="38">
        <v>3.1502803520498155</v>
      </c>
      <c r="C8" s="38">
        <v>2.7759027887772016</v>
      </c>
      <c r="D8" s="38">
        <v>3.1480061343348149</v>
      </c>
      <c r="E8" s="38">
        <v>3.669730588646241</v>
      </c>
      <c r="F8" s="38">
        <v>2.7922741383808383</v>
      </c>
      <c r="G8" s="38">
        <v>2.5798217609958312</v>
      </c>
      <c r="H8" s="38">
        <v>5.0333027584024537</v>
      </c>
      <c r="I8" s="38">
        <v>3.0937752773634228</v>
      </c>
      <c r="J8" s="38">
        <v>3.2507698904550031</v>
      </c>
      <c r="K8" s="38">
        <v>3.0547853841941466</v>
      </c>
      <c r="L8" s="38">
        <v>3.4658366650550549</v>
      </c>
      <c r="M8" s="38">
        <v>4.554968927338634</v>
      </c>
      <c r="N8" s="38">
        <v>2.6799853199738091</v>
      </c>
    </row>
    <row r="9" spans="1:14">
      <c r="A9" s="35" t="s">
        <v>112</v>
      </c>
      <c r="B9" s="38">
        <v>0.50755346236378029</v>
      </c>
      <c r="C9" s="38">
        <v>0.47060895905509148</v>
      </c>
      <c r="D9" s="38">
        <v>0.53080665984797493</v>
      </c>
      <c r="E9" s="38">
        <v>0.57598783549528365</v>
      </c>
      <c r="F9" s="38">
        <v>0.46380610051017573</v>
      </c>
      <c r="G9" s="38">
        <v>0.43939799999999984</v>
      </c>
      <c r="H9" s="38">
        <v>0.84655439894142315</v>
      </c>
      <c r="I9" s="38">
        <v>0.50527343846962558</v>
      </c>
      <c r="J9" s="38">
        <v>0.5468671239358861</v>
      </c>
      <c r="K9" s="38">
        <v>0.51017410337661795</v>
      </c>
      <c r="L9" s="38">
        <v>0.56381084070605192</v>
      </c>
      <c r="M9" s="38">
        <v>0.76341905189728732</v>
      </c>
      <c r="N9" s="38">
        <v>0.41766737289737937</v>
      </c>
    </row>
    <row r="10" spans="1:14">
      <c r="A10" s="35" t="s">
        <v>113</v>
      </c>
      <c r="B10" s="38">
        <v>3.1623818486323962</v>
      </c>
      <c r="C10" s="38">
        <v>2.9090250091688588</v>
      </c>
      <c r="D10" s="38">
        <v>3.2952889932852547</v>
      </c>
      <c r="E10" s="38">
        <v>3.4245902545006164</v>
      </c>
      <c r="F10" s="38">
        <v>2.8199190275255925</v>
      </c>
      <c r="G10" s="38">
        <v>2.5988412274538764</v>
      </c>
      <c r="H10" s="38">
        <v>4.7940461036816586</v>
      </c>
      <c r="I10" s="38">
        <v>3.1184941224274509</v>
      </c>
      <c r="J10" s="38">
        <v>3.2928695874215275</v>
      </c>
      <c r="K10" s="38">
        <v>3.1266628202829092</v>
      </c>
      <c r="L10" s="38">
        <v>3.3159255528212785</v>
      </c>
      <c r="M10" s="38">
        <v>4.6795273893997686</v>
      </c>
      <c r="N10" s="38">
        <v>2.4877056182749642</v>
      </c>
    </row>
    <row r="11" spans="1:14">
      <c r="A11" s="35" t="s">
        <v>114</v>
      </c>
      <c r="B11" s="38">
        <v>0.64391156105303438</v>
      </c>
      <c r="C11" s="38">
        <v>0.60229578066491674</v>
      </c>
      <c r="D11" s="38">
        <v>0.67896895829773363</v>
      </c>
      <c r="E11" s="38">
        <v>0.70112130042577436</v>
      </c>
      <c r="F11" s="38">
        <v>0.56667704898676807</v>
      </c>
      <c r="G11" s="38">
        <v>0.53424369425837059</v>
      </c>
      <c r="H11" s="38">
        <v>0.96028862880974797</v>
      </c>
      <c r="I11" s="38">
        <v>0.65500044075790209</v>
      </c>
      <c r="J11" s="38">
        <v>0.68684871628610178</v>
      </c>
      <c r="K11" s="38">
        <v>0.64348271415072233</v>
      </c>
      <c r="L11" s="38">
        <v>0.68993344461488104</v>
      </c>
      <c r="M11" s="38">
        <v>0.9736703102781491</v>
      </c>
      <c r="N11" s="38">
        <v>0.498019504894613</v>
      </c>
    </row>
    <row r="12" spans="1:14">
      <c r="A12" s="35" t="s">
        <v>115</v>
      </c>
      <c r="B12" s="38">
        <v>1.744338373397841</v>
      </c>
      <c r="C12" s="38">
        <v>1.6740527356393295</v>
      </c>
      <c r="D12" s="38">
        <v>1.8803231333907453</v>
      </c>
      <c r="E12" s="38">
        <v>1.9079660057578052</v>
      </c>
      <c r="F12" s="38">
        <v>1.5650721145109583</v>
      </c>
      <c r="G12" s="38">
        <v>1.4695650155015816</v>
      </c>
      <c r="H12" s="38">
        <v>2.4988167445734932</v>
      </c>
      <c r="I12" s="38">
        <v>1.7280063560310719</v>
      </c>
      <c r="J12" s="38">
        <v>1.9339306657677517</v>
      </c>
      <c r="K12" s="38">
        <v>1.7281306405644101</v>
      </c>
      <c r="L12" s="38">
        <v>1.8340557550027159</v>
      </c>
      <c r="M12" s="38">
        <v>2.7202702735005961</v>
      </c>
      <c r="N12" s="38">
        <v>1.3272639701280873</v>
      </c>
    </row>
    <row r="13" spans="1:14">
      <c r="A13" s="35" t="s">
        <v>116</v>
      </c>
      <c r="B13" s="38">
        <v>0.24800972129800411</v>
      </c>
      <c r="C13" s="38">
        <v>0.23902440914678089</v>
      </c>
      <c r="D13" s="38">
        <v>0.27650418750625771</v>
      </c>
      <c r="E13" s="38">
        <v>0.27498020631139847</v>
      </c>
      <c r="F13" s="38">
        <v>0.22656261308999731</v>
      </c>
      <c r="G13" s="38">
        <v>0.20898211905051056</v>
      </c>
      <c r="H13" s="38">
        <v>0.3353334234198358</v>
      </c>
      <c r="I13" s="38">
        <v>0.26104313304179744</v>
      </c>
      <c r="J13" s="38">
        <v>0.28859218567414335</v>
      </c>
      <c r="K13" s="38">
        <v>0.25118926858517254</v>
      </c>
      <c r="L13" s="38">
        <v>0.26887002948934935</v>
      </c>
      <c r="M13" s="38">
        <v>0.40007020488104361</v>
      </c>
      <c r="N13" s="38">
        <v>0.18378765023217081</v>
      </c>
    </row>
    <row r="14" spans="1:14">
      <c r="A14" s="35" t="s">
        <v>117</v>
      </c>
      <c r="B14" s="38">
        <v>1.576532306399435</v>
      </c>
      <c r="C14" s="38">
        <v>1.497967176295907</v>
      </c>
      <c r="D14" s="38">
        <v>1.7356307974160756</v>
      </c>
      <c r="E14" s="38">
        <v>1.7311082518353018</v>
      </c>
      <c r="F14" s="38">
        <v>1.4101558324348149</v>
      </c>
      <c r="G14" s="38">
        <v>1.3106809317240955</v>
      </c>
      <c r="H14" s="38">
        <v>1.9669740158042874</v>
      </c>
      <c r="I14" s="38">
        <v>1.5645916208322852</v>
      </c>
      <c r="J14" s="38">
        <v>1.7695731876412095</v>
      </c>
      <c r="K14" s="38">
        <v>1.5906400133957925</v>
      </c>
      <c r="L14" s="38">
        <v>1.694628690080211</v>
      </c>
      <c r="M14" s="38">
        <v>2.444002671307544</v>
      </c>
      <c r="N14" s="38">
        <v>1.1374863399372703</v>
      </c>
    </row>
    <row r="15" spans="1:14">
      <c r="A15" s="35" t="s">
        <v>118</v>
      </c>
      <c r="B15" s="38">
        <v>0.25285752049008836</v>
      </c>
      <c r="C15" s="38">
        <v>0.23626623637242597</v>
      </c>
      <c r="D15" s="38">
        <v>0.27515174708258383</v>
      </c>
      <c r="E15" s="38">
        <v>0.27462738261160141</v>
      </c>
      <c r="F15" s="38">
        <v>0.23412130938292161</v>
      </c>
      <c r="G15" s="38">
        <v>0.20901070171969538</v>
      </c>
      <c r="H15" s="38">
        <v>0.28940106335360116</v>
      </c>
      <c r="I15" s="38">
        <v>0.24191987531579362</v>
      </c>
      <c r="J15" s="38">
        <v>0.29294104142227728</v>
      </c>
      <c r="K15" s="38">
        <v>0.23829322603066905</v>
      </c>
      <c r="L15" s="38">
        <v>0.27216786566424411</v>
      </c>
      <c r="M15" s="38">
        <v>0.37669900790934713</v>
      </c>
      <c r="N15" s="38">
        <v>0.1832696232676202</v>
      </c>
    </row>
    <row r="16" spans="1:14">
      <c r="A16" s="35" t="s">
        <v>119</v>
      </c>
      <c r="B16" s="39">
        <v>278.74068916366201</v>
      </c>
      <c r="C16" s="39">
        <v>245.24838741702231</v>
      </c>
      <c r="D16" s="39">
        <v>261.39302651252723</v>
      </c>
      <c r="E16" s="39">
        <v>267.28981561457653</v>
      </c>
      <c r="F16" s="39">
        <v>240.83690797485298</v>
      </c>
      <c r="G16" s="39">
        <v>216.49811386044249</v>
      </c>
      <c r="H16" s="39">
        <v>83.073594614231141</v>
      </c>
      <c r="I16" s="39">
        <v>202.47655414298083</v>
      </c>
      <c r="J16" s="39">
        <v>255.60328086396612</v>
      </c>
      <c r="K16" s="39">
        <v>212.3961394565053</v>
      </c>
      <c r="L16" s="39">
        <v>269.63168948068386</v>
      </c>
      <c r="M16" s="39">
        <v>271.30881809263371</v>
      </c>
      <c r="N16" s="39">
        <v>136.62895382471538</v>
      </c>
    </row>
    <row r="17" spans="1:14">
      <c r="A17" s="35" t="s">
        <v>120</v>
      </c>
      <c r="B17" s="38">
        <v>1.0799900654217207</v>
      </c>
      <c r="C17" s="38">
        <v>0.74807583811943379</v>
      </c>
      <c r="D17" s="38">
        <v>0.64399615779551878</v>
      </c>
      <c r="E17" s="38">
        <v>0.94524158709190942</v>
      </c>
      <c r="F17" s="38">
        <v>0.67854283920272829</v>
      </c>
      <c r="G17" s="38">
        <v>0.58976216106112023</v>
      </c>
      <c r="H17" s="38">
        <v>9.9295641799645257E-2</v>
      </c>
      <c r="I17" s="38">
        <v>0.58554876219664842</v>
      </c>
      <c r="J17" s="38">
        <v>0.65465597003946396</v>
      </c>
      <c r="K17" s="38">
        <v>0.64715042803279688</v>
      </c>
      <c r="L17" s="38">
        <v>0.84766331889728608</v>
      </c>
      <c r="M17" s="38">
        <v>0.72548237044725872</v>
      </c>
      <c r="N17" s="38">
        <v>0.86079915600052426</v>
      </c>
    </row>
    <row r="18" spans="1:14">
      <c r="A18" s="35" t="s">
        <v>121</v>
      </c>
      <c r="B18" s="38">
        <v>2.1242091999783339</v>
      </c>
      <c r="C18" s="38">
        <v>1.3680512307894208</v>
      </c>
      <c r="D18" s="38">
        <v>1.6171423905811724</v>
      </c>
      <c r="E18" s="38">
        <v>1.9148225566792842</v>
      </c>
      <c r="F18" s="38">
        <v>1.3562386749358069</v>
      </c>
      <c r="G18" s="38">
        <v>1.1399756101268368</v>
      </c>
      <c r="H18" s="38">
        <v>0.9255128056352121</v>
      </c>
      <c r="I18" s="38">
        <v>1.1662430294031227</v>
      </c>
      <c r="J18" s="38">
        <v>1.7350281824914562</v>
      </c>
      <c r="K18" s="38">
        <v>1.3336649634622264</v>
      </c>
      <c r="L18" s="38">
        <v>1.9618458094219875</v>
      </c>
      <c r="M18" s="38">
        <v>2.5930955897517669</v>
      </c>
      <c r="N18" s="38">
        <v>0.76900919452312322</v>
      </c>
    </row>
    <row r="19" spans="1:14">
      <c r="A19" s="35" t="s">
        <v>122</v>
      </c>
      <c r="B19" s="38">
        <v>16.353690766373283</v>
      </c>
      <c r="C19" s="38">
        <v>15.340832006112368</v>
      </c>
      <c r="D19" s="38">
        <v>17.69830686866959</v>
      </c>
      <c r="E19" s="38">
        <v>18.066521734335538</v>
      </c>
      <c r="F19" s="38">
        <v>14.836260566685155</v>
      </c>
      <c r="G19" s="38">
        <v>13.476667009563586</v>
      </c>
      <c r="H19" s="38">
        <v>23.373360477179368</v>
      </c>
      <c r="I19" s="38">
        <v>16.284585232330652</v>
      </c>
      <c r="J19" s="38">
        <v>17.700920876925093</v>
      </c>
      <c r="K19" s="38">
        <v>16.312883058471844</v>
      </c>
      <c r="L19" s="38">
        <v>17.461552535330128</v>
      </c>
      <c r="M19" s="38">
        <v>24.96364349153534</v>
      </c>
      <c r="N19" s="38">
        <v>12.257972950395086</v>
      </c>
    </row>
    <row r="20" spans="1:14">
      <c r="A20" s="35" t="s">
        <v>123</v>
      </c>
      <c r="B20" s="38">
        <v>2.246396974703448</v>
      </c>
      <c r="C20" s="38">
        <v>2.2268197167807569</v>
      </c>
      <c r="D20" s="38">
        <v>2.1607587706182128</v>
      </c>
      <c r="E20" s="38">
        <v>2.5189405630479982</v>
      </c>
      <c r="F20" s="38">
        <v>2.1638537413419314</v>
      </c>
      <c r="G20" s="38">
        <v>2.0252019826593477</v>
      </c>
      <c r="H20" s="38">
        <v>1.4810990901215033</v>
      </c>
      <c r="I20" s="38">
        <v>1.9383245975027494</v>
      </c>
      <c r="J20" s="38">
        <v>2.2213558340670838</v>
      </c>
      <c r="K20" s="38">
        <v>2.0979776711456752</v>
      </c>
      <c r="L20" s="38">
        <v>2.618724201477185</v>
      </c>
      <c r="M20" s="38">
        <v>3.1660796878410067</v>
      </c>
      <c r="N20" s="38">
        <v>1.3869439446807585</v>
      </c>
    </row>
    <row r="21" spans="1:14">
      <c r="A21" s="35" t="s">
        <v>124</v>
      </c>
      <c r="B21" s="38">
        <v>0.14758784270540454</v>
      </c>
      <c r="C21" s="38">
        <v>0.10105028641921066</v>
      </c>
      <c r="D21" s="38">
        <v>0.11223759529945383</v>
      </c>
      <c r="E21" s="38">
        <v>0.13312248069494098</v>
      </c>
      <c r="F21" s="38">
        <v>9.9444195152297715E-2</v>
      </c>
      <c r="G21" s="38">
        <v>8.4924623063173665E-2</v>
      </c>
      <c r="H21" s="38">
        <v>5.359751757794419E-2</v>
      </c>
      <c r="I21" s="38">
        <v>8.1752089477828735E-2</v>
      </c>
      <c r="J21" s="38">
        <v>0.11743671781043596</v>
      </c>
      <c r="K21" s="38">
        <v>9.8726627054096031E-2</v>
      </c>
      <c r="L21" s="38">
        <v>0.1449621093696459</v>
      </c>
      <c r="M21" s="38">
        <v>0.16495611922160663</v>
      </c>
      <c r="N21" s="38">
        <v>7.2432687970280324E-2</v>
      </c>
    </row>
    <row r="22" spans="1:14">
      <c r="A22" s="36" t="s">
        <v>125</v>
      </c>
      <c r="B22" s="38">
        <v>0.51870702192308638</v>
      </c>
      <c r="C22" s="38">
        <v>0.40019838264943275</v>
      </c>
      <c r="D22" s="38">
        <v>0.34521710030492947</v>
      </c>
      <c r="E22" s="38">
        <v>0.49058460741948146</v>
      </c>
      <c r="F22" s="38">
        <v>0.35647283800419316</v>
      </c>
      <c r="G22" s="38">
        <v>0.30964529450695449</v>
      </c>
      <c r="H22" s="38">
        <v>5.4597393003735284E-2</v>
      </c>
      <c r="I22" s="38">
        <v>0.29808776155080241</v>
      </c>
      <c r="J22" s="38">
        <v>0.33799455761903607</v>
      </c>
      <c r="K22" s="38">
        <v>0.34504735657426405</v>
      </c>
      <c r="L22" s="38">
        <v>0.4413465549409657</v>
      </c>
      <c r="M22" s="38">
        <v>0.40448346301237947</v>
      </c>
      <c r="N22" s="38">
        <v>0.46035523019758079</v>
      </c>
    </row>
    <row r="23" spans="1:14">
      <c r="A23" s="36" t="s">
        <v>126</v>
      </c>
      <c r="B23" s="38">
        <v>10.307544258471289</v>
      </c>
      <c r="C23" s="38">
        <v>4.3270425379071131</v>
      </c>
      <c r="D23" s="38">
        <v>5.1359826634664358</v>
      </c>
      <c r="E23" s="38">
        <v>5.063345575191347</v>
      </c>
      <c r="F23" s="38">
        <v>21.996826873713459</v>
      </c>
      <c r="G23" s="38">
        <v>5.9673172980062708</v>
      </c>
      <c r="H23" s="38">
        <v>2.9673442236258096</v>
      </c>
      <c r="I23" s="38">
        <v>8.5399888269998545</v>
      </c>
      <c r="J23" s="38">
        <v>9.8807732855520118</v>
      </c>
      <c r="K23" s="38">
        <v>8.2949038439003679</v>
      </c>
      <c r="L23" s="38">
        <v>6.473044651757637</v>
      </c>
      <c r="M23" s="38">
        <v>7.8524690677781841</v>
      </c>
      <c r="N23" s="38">
        <v>3.3480194754872472</v>
      </c>
    </row>
    <row r="24" spans="1:14">
      <c r="A24" s="35" t="s">
        <v>127</v>
      </c>
      <c r="B24" s="40">
        <v>15.882117941426941</v>
      </c>
      <c r="C24" s="40">
        <v>14.174778670193609</v>
      </c>
      <c r="D24" s="40">
        <v>11.53351757013942</v>
      </c>
      <c r="E24" s="40">
        <v>11.301326076409817</v>
      </c>
      <c r="F24" s="40">
        <v>13.593219441699301</v>
      </c>
      <c r="G24" s="40">
        <v>13.68764684597538</v>
      </c>
      <c r="H24" s="40">
        <v>1.5504369439844625</v>
      </c>
      <c r="I24" s="40">
        <v>12.004409503293092</v>
      </c>
      <c r="J24" s="40">
        <v>11.35409183768747</v>
      </c>
      <c r="K24" s="40">
        <v>12.516699302951638</v>
      </c>
      <c r="L24" s="40">
        <v>12.05934317766005</v>
      </c>
      <c r="M24" s="40">
        <v>12.186525890694696</v>
      </c>
      <c r="N24" s="40">
        <v>3.605658888597199</v>
      </c>
    </row>
    <row r="25" spans="1:14">
      <c r="A25" s="35" t="s">
        <v>128</v>
      </c>
      <c r="B25" s="38">
        <v>0.65042965065846703</v>
      </c>
      <c r="C25" s="38">
        <v>0.55238794258301283</v>
      </c>
      <c r="D25" s="38">
        <v>0.46797229475522983</v>
      </c>
      <c r="E25" s="38">
        <v>0.44615937842640008</v>
      </c>
      <c r="F25" s="38">
        <v>0.53334508431312244</v>
      </c>
      <c r="G25" s="38">
        <v>0.49758264411761477</v>
      </c>
      <c r="H25" s="38">
        <v>2.5348899104817489E-2</v>
      </c>
      <c r="I25" s="38">
        <v>0.4244256068286042</v>
      </c>
      <c r="J25" s="38">
        <v>0.44791007268425448</v>
      </c>
      <c r="K25" s="38">
        <v>0.47301136727203785</v>
      </c>
      <c r="L25" s="38">
        <v>0.46243370788706967</v>
      </c>
      <c r="M25" s="38">
        <v>0.47787274483645936</v>
      </c>
      <c r="N25" s="38">
        <v>0.14392835449951943</v>
      </c>
    </row>
    <row r="26" spans="1:14">
      <c r="A26" s="37" t="s">
        <v>129</v>
      </c>
      <c r="B26" s="41">
        <v>387.04702189161918</v>
      </c>
      <c r="C26" s="41">
        <v>391.25255880890705</v>
      </c>
      <c r="D26" s="41">
        <v>485.81209987465309</v>
      </c>
      <c r="E26" s="41">
        <v>546.86347734010951</v>
      </c>
      <c r="F26" s="41">
        <v>447.97778132203331</v>
      </c>
      <c r="G26" s="41">
        <v>408.66899079889311</v>
      </c>
      <c r="H26" s="41">
        <v>777.83387043622838</v>
      </c>
      <c r="I26" s="41">
        <v>394.94825127917034</v>
      </c>
      <c r="J26" s="41">
        <v>501.76312769249466</v>
      </c>
      <c r="K26" s="41">
        <v>397.85554344870377</v>
      </c>
      <c r="L26" s="41">
        <v>522.97764380656554</v>
      </c>
      <c r="M26" s="41">
        <v>448.61283912336194</v>
      </c>
      <c r="N26" s="41">
        <v>198.24526202214216</v>
      </c>
    </row>
    <row r="27" spans="1:14">
      <c r="A27" s="37" t="s">
        <v>130</v>
      </c>
      <c r="B27" s="40">
        <v>27.908040305371035</v>
      </c>
      <c r="C27" s="40">
        <v>28.149476584741016</v>
      </c>
      <c r="D27" s="40">
        <v>32.445704994691631</v>
      </c>
      <c r="E27" s="40">
        <v>28.823878552870426</v>
      </c>
      <c r="F27" s="40">
        <v>26.07301849207029</v>
      </c>
      <c r="G27" s="40">
        <v>26.872166490542099</v>
      </c>
      <c r="H27" s="40">
        <v>40.222892533546059</v>
      </c>
      <c r="I27" s="40">
        <v>30.947823331449296</v>
      </c>
      <c r="J27" s="40">
        <v>29.740656004707528</v>
      </c>
      <c r="K27" s="40">
        <v>29.544314537098536</v>
      </c>
      <c r="L27" s="40">
        <v>27.252662052858689</v>
      </c>
      <c r="M27" s="40">
        <v>33.691123655838815</v>
      </c>
      <c r="N27" s="40">
        <v>30.452265028507028</v>
      </c>
    </row>
    <row r="28" spans="1:14">
      <c r="A28" s="35" t="s">
        <v>131</v>
      </c>
      <c r="B28" s="39">
        <v>82.991698772419753</v>
      </c>
      <c r="C28" s="39">
        <v>81.909561943361467</v>
      </c>
      <c r="D28" s="39">
        <v>72.724944117306634</v>
      </c>
      <c r="E28" s="39">
        <v>89.955784688661296</v>
      </c>
      <c r="F28" s="39">
        <v>77.155670358623311</v>
      </c>
      <c r="G28" s="39">
        <v>71.469986434937994</v>
      </c>
      <c r="H28" s="39">
        <v>37.230341376179432</v>
      </c>
      <c r="I28" s="39">
        <v>67.221277026060591</v>
      </c>
      <c r="J28" s="39">
        <v>73.138026285167186</v>
      </c>
      <c r="K28" s="39">
        <v>76.533004161096358</v>
      </c>
      <c r="L28" s="39">
        <v>89.601360623392225</v>
      </c>
      <c r="M28" s="39">
        <v>119.70138994109823</v>
      </c>
      <c r="N28" s="39">
        <v>46.188361736644261</v>
      </c>
    </row>
    <row r="30" spans="1:14">
      <c r="B30" s="16" t="s">
        <v>132</v>
      </c>
    </row>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27"/>
  <sheetViews>
    <sheetView topLeftCell="A104" workbookViewId="0">
      <selection activeCell="D124" sqref="D124"/>
    </sheetView>
  </sheetViews>
  <sheetFormatPr defaultColWidth="10.796875" defaultRowHeight="15.6"/>
  <cols>
    <col min="1" max="1" width="25.19921875" style="2" bestFit="1" customWidth="1"/>
    <col min="2" max="2" width="10.796875" style="2"/>
    <col min="3" max="3" width="26.5" style="2" bestFit="1" customWidth="1"/>
    <col min="4" max="4" width="13" style="2" bestFit="1" customWidth="1"/>
    <col min="5" max="5" width="10.796875" style="2"/>
    <col min="6" max="6" width="53.5" style="2" bestFit="1" customWidth="1"/>
    <col min="7" max="7" width="14.796875" style="2" bestFit="1" customWidth="1"/>
    <col min="8" max="15" width="10.796875" style="2"/>
    <col min="16" max="16" width="23.796875" style="2" bestFit="1" customWidth="1"/>
    <col min="17" max="17" width="31" style="2" bestFit="1" customWidth="1"/>
    <col min="18" max="18" width="12.296875" style="2" bestFit="1" customWidth="1"/>
    <col min="19" max="16384" width="10.796875" style="2"/>
  </cols>
  <sheetData>
    <row r="1" spans="1:12">
      <c r="A1" s="2" t="s">
        <v>169</v>
      </c>
    </row>
    <row r="2" spans="1:12">
      <c r="A2" s="2" t="s">
        <v>170</v>
      </c>
    </row>
    <row r="3" spans="1:12">
      <c r="A3" s="2" t="s">
        <v>171</v>
      </c>
    </row>
    <row r="4" spans="1:12">
      <c r="A4" s="2" t="s">
        <v>172</v>
      </c>
    </row>
    <row r="6" spans="1:12">
      <c r="A6" s="58" t="s">
        <v>173</v>
      </c>
    </row>
    <row r="7" spans="1:12">
      <c r="A7" s="3" t="s">
        <v>209</v>
      </c>
    </row>
    <row r="8" spans="1:12">
      <c r="A8" s="58" t="s">
        <v>162</v>
      </c>
    </row>
    <row r="9" spans="1:12">
      <c r="B9" s="59" t="s">
        <v>6</v>
      </c>
      <c r="C9" s="59" t="s">
        <v>7</v>
      </c>
      <c r="D9" s="59" t="s">
        <v>8</v>
      </c>
      <c r="E9" s="59" t="s">
        <v>9</v>
      </c>
      <c r="F9" s="59" t="s">
        <v>10</v>
      </c>
      <c r="G9" s="59" t="s">
        <v>11</v>
      </c>
      <c r="H9" s="59" t="s">
        <v>12</v>
      </c>
      <c r="I9" s="59" t="s">
        <v>13</v>
      </c>
      <c r="J9" s="59" t="s">
        <v>14</v>
      </c>
      <c r="K9" s="59" t="s">
        <v>16</v>
      </c>
      <c r="L9" s="55" t="s">
        <v>40</v>
      </c>
    </row>
    <row r="10" spans="1:12">
      <c r="B10" s="55">
        <v>1.4053800000000001</v>
      </c>
      <c r="C10" s="55">
        <v>15.2925</v>
      </c>
      <c r="D10" s="55">
        <v>8.8279499999999995</v>
      </c>
      <c r="E10" s="55">
        <v>48.193399999999997</v>
      </c>
      <c r="F10" s="55">
        <v>0.37713099999999999</v>
      </c>
      <c r="G10" s="55">
        <v>11.6829</v>
      </c>
      <c r="H10" s="55">
        <v>0.28807100000000002</v>
      </c>
      <c r="I10" s="55">
        <v>11.5258</v>
      </c>
      <c r="J10" s="55">
        <v>0.44442399999999999</v>
      </c>
      <c r="K10" s="55">
        <v>4.9690000000000003E-3</v>
      </c>
      <c r="L10" s="55">
        <v>98.102699999999999</v>
      </c>
    </row>
    <row r="11" spans="1:12">
      <c r="B11" s="55">
        <v>1.72296</v>
      </c>
      <c r="C11" s="55">
        <v>14.363099999999999</v>
      </c>
      <c r="D11" s="55">
        <v>10.3347</v>
      </c>
      <c r="E11" s="55">
        <v>46.402799999999999</v>
      </c>
      <c r="F11" s="55">
        <v>0.51771400000000001</v>
      </c>
      <c r="G11" s="55">
        <v>11.617800000000001</v>
      </c>
      <c r="H11" s="55">
        <v>0.23266200000000001</v>
      </c>
      <c r="I11" s="55">
        <v>12.695399999999999</v>
      </c>
      <c r="J11" s="55">
        <v>0.315579</v>
      </c>
      <c r="K11" s="55">
        <v>2.9454999999999999E-2</v>
      </c>
      <c r="L11" s="55">
        <v>98.266199999999998</v>
      </c>
    </row>
    <row r="12" spans="1:12">
      <c r="B12" s="55">
        <v>1.93211</v>
      </c>
      <c r="C12" s="55">
        <v>13.565200000000001</v>
      </c>
      <c r="D12" s="55">
        <v>11.0685</v>
      </c>
      <c r="E12" s="55">
        <v>44.047899999999998</v>
      </c>
      <c r="F12" s="55">
        <v>0.50819099999999995</v>
      </c>
      <c r="G12" s="55">
        <v>11.8935</v>
      </c>
      <c r="H12" s="55">
        <v>0.250807</v>
      </c>
      <c r="I12" s="55">
        <v>13.4659</v>
      </c>
      <c r="J12" s="55">
        <v>0.88779200000000003</v>
      </c>
      <c r="K12" s="55">
        <v>1.7114000000000001E-2</v>
      </c>
      <c r="L12" s="55">
        <v>97.665800000000004</v>
      </c>
    </row>
    <row r="13" spans="1:12">
      <c r="B13" s="55">
        <v>1.73837</v>
      </c>
      <c r="C13" s="55">
        <v>15.256600000000001</v>
      </c>
      <c r="D13" s="55">
        <v>8.4434299999999993</v>
      </c>
      <c r="E13" s="55">
        <v>46.969700000000003</v>
      </c>
      <c r="F13" s="55">
        <v>0.33817799999999998</v>
      </c>
      <c r="G13" s="55">
        <v>11.641999999999999</v>
      </c>
      <c r="H13" s="55">
        <v>0.30247200000000002</v>
      </c>
      <c r="I13" s="55">
        <v>12.6951</v>
      </c>
      <c r="J13" s="55">
        <v>1.0465599999999999</v>
      </c>
      <c r="K13" s="55">
        <v>-2.9E-4</v>
      </c>
      <c r="L13" s="55">
        <v>98.497200000000007</v>
      </c>
    </row>
    <row r="14" spans="1:12">
      <c r="B14" s="55">
        <v>1.7425200000000001</v>
      </c>
      <c r="C14" s="55">
        <v>14.358700000000001</v>
      </c>
      <c r="D14" s="55">
        <v>10.262</v>
      </c>
      <c r="E14" s="55">
        <v>45.5182</v>
      </c>
      <c r="F14" s="55">
        <v>0.50868100000000005</v>
      </c>
      <c r="G14" s="55">
        <v>11.632899999999999</v>
      </c>
      <c r="H14" s="55">
        <v>0.25410199999999999</v>
      </c>
      <c r="I14" s="55">
        <v>13.030799999999999</v>
      </c>
      <c r="J14" s="55">
        <v>0.75888900000000004</v>
      </c>
      <c r="K14" s="55">
        <v>7.5490000000000002E-3</v>
      </c>
      <c r="L14" s="55">
        <v>98.126900000000006</v>
      </c>
    </row>
    <row r="15" spans="1:12">
      <c r="B15" s="55">
        <v>1.67974</v>
      </c>
      <c r="C15" s="55">
        <v>14.7037</v>
      </c>
      <c r="D15" s="55">
        <v>9.4811899999999998</v>
      </c>
      <c r="E15" s="55">
        <v>46.482799999999997</v>
      </c>
      <c r="F15" s="55">
        <v>0.39562799999999998</v>
      </c>
      <c r="G15" s="55">
        <v>11.7021</v>
      </c>
      <c r="H15" s="55">
        <v>0.302726</v>
      </c>
      <c r="I15" s="55">
        <v>12.5045</v>
      </c>
      <c r="J15" s="55">
        <v>0.55025100000000005</v>
      </c>
      <c r="K15" s="55">
        <v>1.8268E-2</v>
      </c>
      <c r="L15" s="55">
        <v>97.840800000000002</v>
      </c>
    </row>
    <row r="16" spans="1:12">
      <c r="B16" s="55">
        <v>1.9872099999999999</v>
      </c>
      <c r="C16" s="55">
        <v>13.572100000000001</v>
      </c>
      <c r="D16" s="55">
        <v>11.309799999999999</v>
      </c>
      <c r="E16" s="55">
        <v>43.881999999999998</v>
      </c>
      <c r="F16" s="55">
        <v>0.52397800000000005</v>
      </c>
      <c r="G16" s="55">
        <v>11.4998</v>
      </c>
      <c r="H16" s="55">
        <v>0.21246499999999999</v>
      </c>
      <c r="I16" s="55">
        <v>13.513999999999999</v>
      </c>
      <c r="J16" s="55">
        <v>0.96461399999999997</v>
      </c>
      <c r="K16" s="55">
        <v>8.1960000000000002E-3</v>
      </c>
      <c r="L16" s="55">
        <v>97.520899999999997</v>
      </c>
    </row>
    <row r="17" spans="2:12">
      <c r="B17" s="55">
        <v>1.8321000000000001</v>
      </c>
      <c r="C17" s="55">
        <v>14.287000000000001</v>
      </c>
      <c r="D17" s="55">
        <v>10.2791</v>
      </c>
      <c r="E17" s="55">
        <v>45.170400000000001</v>
      </c>
      <c r="F17" s="55">
        <v>0.50320100000000001</v>
      </c>
      <c r="G17" s="55">
        <v>11.530200000000001</v>
      </c>
      <c r="H17" s="55">
        <v>0.226414</v>
      </c>
      <c r="I17" s="55">
        <v>12.927199999999999</v>
      </c>
      <c r="J17" s="55">
        <v>0.93900899999999998</v>
      </c>
      <c r="K17" s="55">
        <v>1.8825000000000001E-2</v>
      </c>
      <c r="L17" s="55">
        <v>97.785499999999999</v>
      </c>
    </row>
    <row r="18" spans="2:12">
      <c r="B18" s="55">
        <v>1.79589</v>
      </c>
      <c r="C18" s="55">
        <v>14.2418</v>
      </c>
      <c r="D18" s="55">
        <v>10.0235</v>
      </c>
      <c r="E18" s="55">
        <v>45.373600000000003</v>
      </c>
      <c r="F18" s="55">
        <v>0.48871300000000001</v>
      </c>
      <c r="G18" s="55">
        <v>11.859500000000001</v>
      </c>
      <c r="H18" s="55">
        <v>0.23949899999999999</v>
      </c>
      <c r="I18" s="55">
        <v>12.8744</v>
      </c>
      <c r="J18" s="55">
        <v>0.88885899999999995</v>
      </c>
      <c r="K18" s="55">
        <v>2.2092000000000001E-2</v>
      </c>
      <c r="L18" s="55">
        <v>97.883399999999995</v>
      </c>
    </row>
    <row r="19" spans="2:12">
      <c r="B19" s="55">
        <v>2.06182</v>
      </c>
      <c r="C19" s="55">
        <v>13.205500000000001</v>
      </c>
      <c r="D19" s="55">
        <v>11.741300000000001</v>
      </c>
      <c r="E19" s="55">
        <v>43.476399999999998</v>
      </c>
      <c r="F19" s="55">
        <v>0.54476599999999997</v>
      </c>
      <c r="G19" s="55">
        <v>11.48</v>
      </c>
      <c r="H19" s="55">
        <v>0.25863599999999998</v>
      </c>
      <c r="I19" s="55">
        <v>13.8689</v>
      </c>
      <c r="J19" s="55">
        <v>1.2599400000000001</v>
      </c>
      <c r="K19" s="55">
        <v>1.9077E-2</v>
      </c>
      <c r="L19" s="55">
        <v>98.013300000000001</v>
      </c>
    </row>
    <row r="20" spans="2:12">
      <c r="B20" s="55">
        <v>1.8573</v>
      </c>
      <c r="C20" s="55">
        <v>13.6387</v>
      </c>
      <c r="D20" s="55">
        <v>10.8407</v>
      </c>
      <c r="E20" s="55">
        <v>44.340600000000002</v>
      </c>
      <c r="F20" s="55">
        <v>0.60786300000000004</v>
      </c>
      <c r="G20" s="55">
        <v>11.720599999999999</v>
      </c>
      <c r="H20" s="55">
        <v>0.24274000000000001</v>
      </c>
      <c r="I20" s="55">
        <v>13.508100000000001</v>
      </c>
      <c r="J20" s="55">
        <v>0.90851400000000004</v>
      </c>
      <c r="K20" s="55">
        <v>9.0460000000000002E-3</v>
      </c>
      <c r="L20" s="55">
        <v>97.747100000000003</v>
      </c>
    </row>
    <row r="21" spans="2:12">
      <c r="B21" s="55">
        <v>2.0551900000000001</v>
      </c>
      <c r="C21" s="55">
        <v>12.996</v>
      </c>
      <c r="D21" s="55">
        <v>11.683299999999999</v>
      </c>
      <c r="E21" s="55">
        <v>43.398299999999999</v>
      </c>
      <c r="F21" s="55">
        <v>0.56010700000000002</v>
      </c>
      <c r="G21" s="55">
        <v>11.512700000000001</v>
      </c>
      <c r="H21" s="55">
        <v>0.32336500000000001</v>
      </c>
      <c r="I21" s="55">
        <v>14.3729</v>
      </c>
      <c r="J21" s="55">
        <v>1.1724399999999999</v>
      </c>
      <c r="K21" s="55">
        <v>7.3850000000000001E-3</v>
      </c>
      <c r="L21" s="55">
        <v>98.150800000000004</v>
      </c>
    </row>
    <row r="22" spans="2:12">
      <c r="B22" s="55">
        <v>1.7809299999999999</v>
      </c>
      <c r="C22" s="55">
        <v>13.700900000000001</v>
      </c>
      <c r="D22" s="55">
        <v>10.7925</v>
      </c>
      <c r="E22" s="55">
        <v>44.6663</v>
      </c>
      <c r="F22" s="55">
        <v>0.56459199999999998</v>
      </c>
      <c r="G22" s="55">
        <v>11.6668</v>
      </c>
      <c r="H22" s="55">
        <v>0.224581</v>
      </c>
      <c r="I22" s="55">
        <v>12.8996</v>
      </c>
      <c r="J22" s="55">
        <v>0.86033599999999999</v>
      </c>
      <c r="K22" s="55">
        <v>1.0683E-2</v>
      </c>
      <c r="L22" s="55">
        <v>97.243399999999994</v>
      </c>
    </row>
    <row r="23" spans="2:12">
      <c r="B23" s="55">
        <v>1.84853</v>
      </c>
      <c r="C23" s="55">
        <v>13.9259</v>
      </c>
      <c r="D23" s="55">
        <v>10.897399999999999</v>
      </c>
      <c r="E23" s="55">
        <v>44.574399999999997</v>
      </c>
      <c r="F23" s="55">
        <v>0.57272199999999995</v>
      </c>
      <c r="G23" s="55">
        <v>11.5334</v>
      </c>
      <c r="H23" s="55">
        <v>0.29354400000000003</v>
      </c>
      <c r="I23" s="55">
        <v>13.0692</v>
      </c>
      <c r="J23" s="55">
        <v>0.88273999999999997</v>
      </c>
      <c r="K23" s="55">
        <v>1.3034E-2</v>
      </c>
      <c r="L23" s="55">
        <v>97.679400000000001</v>
      </c>
    </row>
    <row r="24" spans="2:12">
      <c r="B24" s="55">
        <v>2.0049199999999998</v>
      </c>
      <c r="C24" s="55">
        <v>13.632899999999999</v>
      </c>
      <c r="D24" s="55">
        <v>11.311400000000001</v>
      </c>
      <c r="E24" s="55">
        <v>44.117699999999999</v>
      </c>
      <c r="F24" s="55">
        <v>0.505525</v>
      </c>
      <c r="G24" s="55">
        <v>11.6229</v>
      </c>
      <c r="H24" s="55">
        <v>0.228713</v>
      </c>
      <c r="I24" s="55">
        <v>13.3413</v>
      </c>
      <c r="J24" s="55">
        <v>0.97923400000000005</v>
      </c>
      <c r="K24" s="55">
        <v>1.9653E-2</v>
      </c>
      <c r="L24" s="55">
        <v>97.8446</v>
      </c>
    </row>
    <row r="25" spans="2:12">
      <c r="B25" s="55">
        <v>1.89771</v>
      </c>
      <c r="C25" s="55">
        <v>13.8186</v>
      </c>
      <c r="D25" s="55">
        <v>11.012700000000001</v>
      </c>
      <c r="E25" s="55">
        <v>44.262500000000003</v>
      </c>
      <c r="F25" s="55">
        <v>0.63805500000000004</v>
      </c>
      <c r="G25" s="55">
        <v>11.726100000000001</v>
      </c>
      <c r="H25" s="55">
        <v>0.269318</v>
      </c>
      <c r="I25" s="55">
        <v>13.257300000000001</v>
      </c>
      <c r="J25" s="55">
        <v>0.91282300000000005</v>
      </c>
      <c r="K25" s="55">
        <v>3.7955999999999997E-2</v>
      </c>
      <c r="L25" s="55">
        <v>97.906400000000005</v>
      </c>
    </row>
    <row r="26" spans="2:12">
      <c r="B26" s="55">
        <v>1.9068099999999999</v>
      </c>
      <c r="C26" s="55">
        <v>13.8445</v>
      </c>
      <c r="D26" s="55">
        <v>11.0444</v>
      </c>
      <c r="E26" s="55">
        <v>44.4056</v>
      </c>
      <c r="F26" s="55">
        <v>0.597055</v>
      </c>
      <c r="G26" s="55">
        <v>11.429399999999999</v>
      </c>
      <c r="H26" s="55">
        <v>0.28198600000000001</v>
      </c>
      <c r="I26" s="55">
        <v>13.2553</v>
      </c>
      <c r="J26" s="55">
        <v>0.93804100000000001</v>
      </c>
      <c r="K26" s="55">
        <v>1.7666000000000001E-2</v>
      </c>
      <c r="L26" s="55">
        <v>97.781999999999996</v>
      </c>
    </row>
    <row r="27" spans="2:12">
      <c r="B27" s="55">
        <v>1.9608099999999999</v>
      </c>
      <c r="C27" s="55">
        <v>13.555099999999999</v>
      </c>
      <c r="D27" s="55">
        <v>11.4175</v>
      </c>
      <c r="E27" s="55">
        <v>44.0456</v>
      </c>
      <c r="F27" s="55">
        <v>0.54896900000000004</v>
      </c>
      <c r="G27" s="55">
        <v>11.7066</v>
      </c>
      <c r="H27" s="55">
        <v>0.27181699999999998</v>
      </c>
      <c r="I27" s="55">
        <v>13.3942</v>
      </c>
      <c r="J27" s="55">
        <v>1.0674600000000001</v>
      </c>
      <c r="K27" s="55">
        <v>1.6433E-2</v>
      </c>
      <c r="L27" s="55">
        <v>98.076999999999998</v>
      </c>
    </row>
    <row r="28" spans="2:12">
      <c r="B28" s="55">
        <v>1.9694</v>
      </c>
      <c r="C28" s="55">
        <v>13.4534</v>
      </c>
      <c r="D28" s="55">
        <v>11.2378</v>
      </c>
      <c r="E28" s="55">
        <v>44.092199999999998</v>
      </c>
      <c r="F28" s="55">
        <v>0.512158</v>
      </c>
      <c r="G28" s="55">
        <v>11.593299999999999</v>
      </c>
      <c r="H28" s="55">
        <v>0.265822</v>
      </c>
      <c r="I28" s="55">
        <v>13.5837</v>
      </c>
      <c r="J28" s="55">
        <v>1.0461100000000001</v>
      </c>
      <c r="K28" s="55">
        <v>2.0996000000000001E-2</v>
      </c>
      <c r="L28" s="55">
        <v>97.921099999999996</v>
      </c>
    </row>
    <row r="29" spans="2:12">
      <c r="B29" s="55">
        <v>1.94269</v>
      </c>
      <c r="C29" s="55">
        <v>13.520300000000001</v>
      </c>
      <c r="D29" s="55">
        <v>11.133900000000001</v>
      </c>
      <c r="E29" s="55">
        <v>44.026299999999999</v>
      </c>
      <c r="F29" s="55">
        <v>0.50941400000000003</v>
      </c>
      <c r="G29" s="55">
        <v>11.4938</v>
      </c>
      <c r="H29" s="55">
        <v>0.26282699999999998</v>
      </c>
      <c r="I29" s="55">
        <v>13.647600000000001</v>
      </c>
      <c r="J29" s="55">
        <v>1.03806</v>
      </c>
      <c r="K29" s="55">
        <v>2.2145999999999999E-2</v>
      </c>
      <c r="L29" s="55">
        <v>97.776600000000002</v>
      </c>
    </row>
    <row r="30" spans="2:12">
      <c r="B30" s="55">
        <v>2.0353300000000001</v>
      </c>
      <c r="C30" s="55">
        <v>13.0777</v>
      </c>
      <c r="D30" s="55">
        <v>11.7797</v>
      </c>
      <c r="E30" s="55">
        <v>43.174500000000002</v>
      </c>
      <c r="F30" s="55">
        <v>0.53371000000000002</v>
      </c>
      <c r="G30" s="55">
        <v>11.565799999999999</v>
      </c>
      <c r="H30" s="55">
        <v>0.28893099999999999</v>
      </c>
      <c r="I30" s="55">
        <v>14.051600000000001</v>
      </c>
      <c r="J30" s="55">
        <v>1.07073</v>
      </c>
      <c r="K30" s="55">
        <v>2.2921E-2</v>
      </c>
      <c r="L30" s="55">
        <v>97.716700000000003</v>
      </c>
    </row>
    <row r="31" spans="2:12">
      <c r="B31" s="55">
        <v>1.8637600000000001</v>
      </c>
      <c r="C31" s="55">
        <v>13.737299999999999</v>
      </c>
      <c r="D31" s="55">
        <v>10.6259</v>
      </c>
      <c r="E31" s="55">
        <v>44.750300000000003</v>
      </c>
      <c r="F31" s="55">
        <v>0.54188400000000003</v>
      </c>
      <c r="G31" s="55">
        <v>11.408300000000001</v>
      </c>
      <c r="H31" s="55">
        <v>0.24959999999999999</v>
      </c>
      <c r="I31" s="55">
        <v>13.262600000000001</v>
      </c>
      <c r="J31" s="55">
        <v>1.0557099999999999</v>
      </c>
      <c r="K31" s="55">
        <v>2.6963999999999998E-2</v>
      </c>
      <c r="L31" s="55">
        <v>97.619500000000002</v>
      </c>
    </row>
    <row r="32" spans="2:12">
      <c r="B32" s="55">
        <v>1.99204</v>
      </c>
      <c r="C32" s="55">
        <v>13.1214</v>
      </c>
      <c r="D32" s="55">
        <v>11.4803</v>
      </c>
      <c r="E32" s="55">
        <v>43.785499999999999</v>
      </c>
      <c r="F32" s="55">
        <v>0.54471199999999997</v>
      </c>
      <c r="G32" s="55">
        <v>11.492900000000001</v>
      </c>
      <c r="H32" s="55">
        <v>0.25144</v>
      </c>
      <c r="I32" s="55">
        <v>13.815300000000001</v>
      </c>
      <c r="J32" s="55">
        <v>1.07348</v>
      </c>
      <c r="K32" s="55">
        <v>5.8710000000000004E-3</v>
      </c>
      <c r="L32" s="55">
        <v>97.635199999999998</v>
      </c>
    </row>
    <row r="33" spans="2:12">
      <c r="B33" s="55">
        <v>1.63758</v>
      </c>
      <c r="C33" s="55">
        <v>12.9047</v>
      </c>
      <c r="D33" s="55">
        <v>10.694100000000001</v>
      </c>
      <c r="E33" s="55">
        <v>48.380600000000001</v>
      </c>
      <c r="F33" s="55">
        <v>0.416493</v>
      </c>
      <c r="G33" s="55">
        <v>11.162699999999999</v>
      </c>
      <c r="H33" s="55">
        <v>0.200349</v>
      </c>
      <c r="I33" s="55">
        <v>11.050599999999999</v>
      </c>
      <c r="J33" s="55">
        <v>0.78142999999999996</v>
      </c>
      <c r="K33" s="55">
        <v>8.0190000000000001E-3</v>
      </c>
      <c r="L33" s="55">
        <v>97.393900000000002</v>
      </c>
    </row>
    <row r="34" spans="2:12">
      <c r="B34" s="55">
        <v>2.0456400000000001</v>
      </c>
      <c r="C34" s="55">
        <v>13.225</v>
      </c>
      <c r="D34" s="55">
        <v>11.5083</v>
      </c>
      <c r="E34" s="55">
        <v>43.573</v>
      </c>
      <c r="F34" s="55">
        <v>0.53704300000000005</v>
      </c>
      <c r="G34" s="55">
        <v>11.4923</v>
      </c>
      <c r="H34" s="55">
        <v>0.29663600000000001</v>
      </c>
      <c r="I34" s="55">
        <v>13.702299999999999</v>
      </c>
      <c r="J34" s="55">
        <v>1.1386099999999999</v>
      </c>
      <c r="K34" s="55">
        <v>2.3116000000000001E-2</v>
      </c>
      <c r="L34" s="55">
        <v>97.618899999999996</v>
      </c>
    </row>
    <row r="35" spans="2:12">
      <c r="B35" s="55">
        <v>1.8168299999999999</v>
      </c>
      <c r="C35" s="55">
        <v>14.146599999999999</v>
      </c>
      <c r="D35" s="55">
        <v>9.9253</v>
      </c>
      <c r="E35" s="55">
        <v>45.622500000000002</v>
      </c>
      <c r="F35" s="55">
        <v>0.467497</v>
      </c>
      <c r="G35" s="55">
        <v>11.690099999999999</v>
      </c>
      <c r="H35" s="55">
        <v>0.27251700000000001</v>
      </c>
      <c r="I35" s="55">
        <v>13.0227</v>
      </c>
      <c r="J35" s="55">
        <v>0.85699700000000001</v>
      </c>
      <c r="K35" s="55">
        <v>2.4898E-2</v>
      </c>
      <c r="L35" s="55">
        <v>97.918300000000002</v>
      </c>
    </row>
    <row r="36" spans="2:12">
      <c r="B36" s="55">
        <v>1.7668999999999999</v>
      </c>
      <c r="C36" s="55">
        <v>14.4681</v>
      </c>
      <c r="D36" s="55">
        <v>9.5854300000000006</v>
      </c>
      <c r="E36" s="55">
        <v>46.152200000000001</v>
      </c>
      <c r="F36" s="55">
        <v>0.41751500000000002</v>
      </c>
      <c r="G36" s="55">
        <v>11.7911</v>
      </c>
      <c r="H36" s="55">
        <v>0.25722200000000001</v>
      </c>
      <c r="I36" s="55">
        <v>12.696899999999999</v>
      </c>
      <c r="J36" s="55">
        <v>0.78982399999999997</v>
      </c>
      <c r="K36" s="55">
        <v>5.7619999999999998E-3</v>
      </c>
      <c r="L36" s="55">
        <v>98.019000000000005</v>
      </c>
    </row>
    <row r="37" spans="2:12">
      <c r="B37" s="55">
        <v>1.7597400000000001</v>
      </c>
      <c r="C37" s="55">
        <v>14.5566</v>
      </c>
      <c r="D37" s="55">
        <v>9.9022299999999994</v>
      </c>
      <c r="E37" s="55">
        <v>45.7423</v>
      </c>
      <c r="F37" s="55">
        <v>0.465638</v>
      </c>
      <c r="G37" s="55">
        <v>11.480399999999999</v>
      </c>
      <c r="H37" s="55">
        <v>0.24832399999999999</v>
      </c>
      <c r="I37" s="55">
        <v>12.663</v>
      </c>
      <c r="J37" s="55">
        <v>0.80767599999999995</v>
      </c>
      <c r="K37" s="55">
        <v>1.1625999999999999E-2</v>
      </c>
      <c r="L37" s="55">
        <v>97.696899999999999</v>
      </c>
    </row>
    <row r="38" spans="2:12">
      <c r="B38" s="55">
        <v>2.0367199999999999</v>
      </c>
      <c r="C38" s="55">
        <v>13.33</v>
      </c>
      <c r="D38" s="55">
        <v>11.2803</v>
      </c>
      <c r="E38" s="55">
        <v>43.793300000000002</v>
      </c>
      <c r="F38" s="55">
        <v>0.45680500000000002</v>
      </c>
      <c r="G38" s="55">
        <v>11.411899999999999</v>
      </c>
      <c r="H38" s="55">
        <v>0.25094899999999998</v>
      </c>
      <c r="I38" s="55">
        <v>13.8626</v>
      </c>
      <c r="J38" s="55">
        <v>1.08491</v>
      </c>
      <c r="K38" s="55">
        <v>2.2218000000000002E-2</v>
      </c>
      <c r="L38" s="55">
        <v>97.574299999999994</v>
      </c>
    </row>
    <row r="39" spans="2:12">
      <c r="B39" s="55">
        <v>2.0404800000000001</v>
      </c>
      <c r="C39" s="55">
        <v>13.6568</v>
      </c>
      <c r="D39" s="55">
        <v>11.7112</v>
      </c>
      <c r="E39" s="55">
        <v>44.030700000000003</v>
      </c>
      <c r="F39" s="55">
        <v>0.49573499999999998</v>
      </c>
      <c r="G39" s="55">
        <v>11.5036</v>
      </c>
      <c r="H39" s="55">
        <v>0.244062</v>
      </c>
      <c r="I39" s="55">
        <v>13.4262</v>
      </c>
      <c r="J39" s="55">
        <v>1.02112</v>
      </c>
      <c r="K39" s="55">
        <v>2.3677E-2</v>
      </c>
      <c r="L39" s="55">
        <v>98.245699999999999</v>
      </c>
    </row>
    <row r="40" spans="2:12">
      <c r="B40" s="55">
        <v>1.9140299999999999</v>
      </c>
      <c r="C40" s="55">
        <v>13.8515</v>
      </c>
      <c r="D40" s="55">
        <v>11.0228</v>
      </c>
      <c r="E40" s="55">
        <v>44.279200000000003</v>
      </c>
      <c r="F40" s="55">
        <v>0.58745199999999997</v>
      </c>
      <c r="G40" s="55">
        <v>11.622</v>
      </c>
      <c r="H40" s="55">
        <v>0.22628999999999999</v>
      </c>
      <c r="I40" s="55">
        <v>13.2584</v>
      </c>
      <c r="J40" s="55">
        <v>0.87916000000000005</v>
      </c>
      <c r="K40" s="55">
        <v>-7.3099999999999997E-3</v>
      </c>
      <c r="L40" s="55">
        <v>97.728999999999999</v>
      </c>
    </row>
    <row r="41" spans="2:12">
      <c r="B41" s="55">
        <v>2.0774400000000002</v>
      </c>
      <c r="C41" s="55">
        <v>13.3453</v>
      </c>
      <c r="D41" s="55">
        <v>11.4072</v>
      </c>
      <c r="E41" s="55">
        <v>43.691899999999997</v>
      </c>
      <c r="F41" s="55">
        <v>0.536354</v>
      </c>
      <c r="G41" s="55">
        <v>11.492800000000001</v>
      </c>
      <c r="H41" s="55">
        <v>0.28107900000000002</v>
      </c>
      <c r="I41" s="55">
        <v>13.7296</v>
      </c>
      <c r="J41" s="55">
        <v>1.1313800000000001</v>
      </c>
      <c r="K41" s="55">
        <v>2.3376000000000001E-2</v>
      </c>
      <c r="L41" s="55">
        <v>97.806200000000004</v>
      </c>
    </row>
    <row r="42" spans="2:12">
      <c r="B42" s="55">
        <v>2.0986099999999999</v>
      </c>
      <c r="C42" s="55">
        <v>13.3245</v>
      </c>
      <c r="D42" s="55">
        <v>11.924300000000001</v>
      </c>
      <c r="E42" s="55">
        <v>43.597999999999999</v>
      </c>
      <c r="F42" s="55">
        <v>0.494118</v>
      </c>
      <c r="G42" s="55">
        <v>11.5222</v>
      </c>
      <c r="H42" s="55">
        <v>0.25582500000000002</v>
      </c>
      <c r="I42" s="55">
        <v>13.806100000000001</v>
      </c>
      <c r="J42" s="55">
        <v>1.21705</v>
      </c>
      <c r="K42" s="55">
        <v>3.2639000000000001E-2</v>
      </c>
      <c r="L42" s="55">
        <v>98.334800000000001</v>
      </c>
    </row>
    <row r="43" spans="2:12">
      <c r="B43" s="55">
        <v>2.0155599999999998</v>
      </c>
      <c r="C43" s="55">
        <v>13.472200000000001</v>
      </c>
      <c r="D43" s="55">
        <v>11.2554</v>
      </c>
      <c r="E43" s="55">
        <v>44.173999999999999</v>
      </c>
      <c r="F43" s="55">
        <v>0.51003500000000002</v>
      </c>
      <c r="G43" s="55">
        <v>11.538600000000001</v>
      </c>
      <c r="H43" s="55">
        <v>0.21532100000000001</v>
      </c>
      <c r="I43" s="55">
        <v>13.725300000000001</v>
      </c>
      <c r="J43" s="55">
        <v>1.0475300000000001</v>
      </c>
      <c r="K43" s="55">
        <v>2.9262E-2</v>
      </c>
      <c r="L43" s="55">
        <v>98.042900000000003</v>
      </c>
    </row>
    <row r="44" spans="2:12">
      <c r="B44" s="55">
        <v>1.8718900000000001</v>
      </c>
      <c r="C44" s="55">
        <v>14.0373</v>
      </c>
      <c r="D44" s="55">
        <v>10.484400000000001</v>
      </c>
      <c r="E44" s="55">
        <v>45.121099999999998</v>
      </c>
      <c r="F44" s="55">
        <v>0.45574700000000001</v>
      </c>
      <c r="G44" s="55">
        <v>11.374599999999999</v>
      </c>
      <c r="H44" s="55">
        <v>0.26558700000000002</v>
      </c>
      <c r="I44" s="55">
        <v>13.1701</v>
      </c>
      <c r="J44" s="55">
        <v>0.86791799999999997</v>
      </c>
      <c r="K44" s="55">
        <v>7.9080000000000001E-3</v>
      </c>
      <c r="L44" s="55">
        <v>97.6738</v>
      </c>
    </row>
    <row r="45" spans="2:12">
      <c r="B45" s="55">
        <v>1.8313600000000001</v>
      </c>
      <c r="C45" s="55">
        <v>14.142200000000001</v>
      </c>
      <c r="D45" s="55">
        <v>10.110799999999999</v>
      </c>
      <c r="E45" s="55">
        <v>45.248600000000003</v>
      </c>
      <c r="F45" s="55">
        <v>0.41857699999999998</v>
      </c>
      <c r="G45" s="55">
        <v>11.351100000000001</v>
      </c>
      <c r="H45" s="55">
        <v>0.29510700000000001</v>
      </c>
      <c r="I45" s="55">
        <v>13.3398</v>
      </c>
      <c r="J45" s="55">
        <v>0.93730800000000003</v>
      </c>
      <c r="K45" s="55">
        <v>4.2222000000000003E-2</v>
      </c>
      <c r="L45" s="55">
        <v>97.774000000000001</v>
      </c>
    </row>
    <row r="46" spans="2:12">
      <c r="B46" s="55">
        <v>1.9436599999999999</v>
      </c>
      <c r="C46" s="55">
        <v>13.4693</v>
      </c>
      <c r="D46" s="55">
        <v>11.200699999999999</v>
      </c>
      <c r="E46" s="55">
        <v>44.0578</v>
      </c>
      <c r="F46" s="55">
        <v>0.55665399999999998</v>
      </c>
      <c r="G46" s="55">
        <v>11.4588</v>
      </c>
      <c r="H46" s="55">
        <v>0.21645600000000001</v>
      </c>
      <c r="I46" s="55">
        <v>13.701599999999999</v>
      </c>
      <c r="J46" s="55">
        <v>0.97917900000000002</v>
      </c>
      <c r="K46" s="55">
        <v>1.6573999999999998E-2</v>
      </c>
      <c r="L46" s="55">
        <v>97.608599999999996</v>
      </c>
    </row>
    <row r="47" spans="2:12">
      <c r="B47" s="55">
        <v>1.9352</v>
      </c>
      <c r="C47" s="55">
        <v>14.753500000000001</v>
      </c>
      <c r="D47" s="55">
        <v>9.97729</v>
      </c>
      <c r="E47" s="55">
        <v>45.407800000000002</v>
      </c>
      <c r="F47" s="55">
        <v>0.46110899999999999</v>
      </c>
      <c r="G47" s="55">
        <v>11.2441</v>
      </c>
      <c r="H47" s="55">
        <v>0.26121800000000001</v>
      </c>
      <c r="I47" s="55">
        <v>12.9543</v>
      </c>
      <c r="J47" s="55">
        <v>0.77598699999999998</v>
      </c>
      <c r="K47" s="55">
        <v>5.6398999999999998E-2</v>
      </c>
      <c r="L47" s="55">
        <v>97.864900000000006</v>
      </c>
    </row>
    <row r="48" spans="2:12">
      <c r="B48" s="55">
        <v>1.8735999999999999</v>
      </c>
      <c r="C48" s="55">
        <v>13.846</v>
      </c>
      <c r="D48" s="55">
        <v>10.537699999999999</v>
      </c>
      <c r="E48" s="55">
        <v>45.164400000000001</v>
      </c>
      <c r="F48" s="55">
        <v>0.47214400000000001</v>
      </c>
      <c r="G48" s="55">
        <v>11.542999999999999</v>
      </c>
      <c r="H48" s="55">
        <v>0.27696500000000002</v>
      </c>
      <c r="I48" s="55">
        <v>13.2173</v>
      </c>
      <c r="J48" s="55">
        <v>0.99095500000000003</v>
      </c>
      <c r="K48" s="55">
        <v>1.1146E-2</v>
      </c>
      <c r="L48" s="55">
        <v>97.974900000000005</v>
      </c>
    </row>
    <row r="49" spans="2:12">
      <c r="B49" s="55">
        <v>1.69981</v>
      </c>
      <c r="C49" s="55">
        <v>14.8292</v>
      </c>
      <c r="D49" s="55">
        <v>9.2851199999999992</v>
      </c>
      <c r="E49" s="55">
        <v>45.665100000000002</v>
      </c>
      <c r="F49" s="55">
        <v>0.489624</v>
      </c>
      <c r="G49" s="55">
        <v>11.4559</v>
      </c>
      <c r="H49" s="55">
        <v>0.23155700000000001</v>
      </c>
      <c r="I49" s="55">
        <v>12.527100000000001</v>
      </c>
      <c r="J49" s="55">
        <v>0.59733899999999995</v>
      </c>
      <c r="K49" s="55">
        <v>2.4329E-2</v>
      </c>
      <c r="L49" s="55">
        <v>96.853399999999993</v>
      </c>
    </row>
    <row r="50" spans="2:12">
      <c r="B50" s="55">
        <v>1.6027499999999999</v>
      </c>
      <c r="C50" s="55">
        <v>15.583299999999999</v>
      </c>
      <c r="D50" s="55">
        <v>8.1587800000000001</v>
      </c>
      <c r="E50" s="55">
        <v>47.123199999999997</v>
      </c>
      <c r="F50" s="55">
        <v>0.41017799999999999</v>
      </c>
      <c r="G50" s="55">
        <v>11.705399999999999</v>
      </c>
      <c r="H50" s="55">
        <v>0.29433999999999999</v>
      </c>
      <c r="I50" s="55">
        <v>12.014900000000001</v>
      </c>
      <c r="J50" s="55">
        <v>0.61684700000000003</v>
      </c>
      <c r="K50" s="55">
        <v>6.3379999999999999E-3</v>
      </c>
      <c r="L50" s="55">
        <v>97.534599999999998</v>
      </c>
    </row>
    <row r="51" spans="2:12">
      <c r="B51" s="55">
        <v>1.3785000000000001</v>
      </c>
      <c r="C51" s="55">
        <v>16.916899999999998</v>
      </c>
      <c r="D51" s="55">
        <v>6.2339599999999997</v>
      </c>
      <c r="E51" s="55">
        <v>49.480899999999998</v>
      </c>
      <c r="F51" s="55">
        <v>0.231882</v>
      </c>
      <c r="G51" s="55">
        <v>11.3438</v>
      </c>
      <c r="H51" s="55">
        <v>0.21820500000000001</v>
      </c>
      <c r="I51" s="55">
        <v>11.028700000000001</v>
      </c>
      <c r="J51" s="55">
        <v>0.54979699999999998</v>
      </c>
      <c r="K51" s="55">
        <v>1.8931E-2</v>
      </c>
      <c r="L51" s="55">
        <v>97.466899999999995</v>
      </c>
    </row>
    <row r="52" spans="2:12">
      <c r="B52" s="55">
        <v>1.7141900000000001</v>
      </c>
      <c r="C52" s="55">
        <v>14.8139</v>
      </c>
      <c r="D52" s="55">
        <v>9.1870200000000004</v>
      </c>
      <c r="E52" s="55">
        <v>45.685600000000001</v>
      </c>
      <c r="F52" s="55">
        <v>0.43311699999999997</v>
      </c>
      <c r="G52" s="55">
        <v>11.6212</v>
      </c>
      <c r="H52" s="55">
        <v>0.25556400000000001</v>
      </c>
      <c r="I52" s="55">
        <v>12.854799999999999</v>
      </c>
      <c r="J52" s="55">
        <v>0.74874799999999997</v>
      </c>
      <c r="K52" s="55">
        <v>2.7636999999999998E-2</v>
      </c>
      <c r="L52" s="55">
        <v>97.399000000000001</v>
      </c>
    </row>
    <row r="53" spans="2:12">
      <c r="B53" s="55">
        <v>1.50695</v>
      </c>
      <c r="C53" s="55">
        <v>16.261600000000001</v>
      </c>
      <c r="D53" s="55">
        <v>7.1825700000000001</v>
      </c>
      <c r="E53" s="55">
        <v>48.419699999999999</v>
      </c>
      <c r="F53" s="55">
        <v>0.25117</v>
      </c>
      <c r="G53" s="55">
        <v>11.4788</v>
      </c>
      <c r="H53" s="55">
        <v>0.251861</v>
      </c>
      <c r="I53" s="55">
        <v>11.5533</v>
      </c>
      <c r="J53" s="55">
        <v>0.65188800000000002</v>
      </c>
      <c r="K53" s="55">
        <v>4.5820000000000001E-3</v>
      </c>
      <c r="L53" s="55">
        <v>97.623099999999994</v>
      </c>
    </row>
    <row r="54" spans="2:12">
      <c r="B54" s="55">
        <v>2.0340400000000001</v>
      </c>
      <c r="C54" s="55">
        <v>15.0784</v>
      </c>
      <c r="D54" s="55">
        <v>8.8935600000000008</v>
      </c>
      <c r="E54" s="55">
        <v>46.042099999999998</v>
      </c>
      <c r="F54" s="55">
        <v>0.29414899999999999</v>
      </c>
      <c r="G54" s="55">
        <v>11.4877</v>
      </c>
      <c r="H54" s="55">
        <v>0.294956</v>
      </c>
      <c r="I54" s="55">
        <v>12.6769</v>
      </c>
      <c r="J54" s="55">
        <v>0.81027700000000003</v>
      </c>
      <c r="K54" s="55">
        <v>4.7451E-2</v>
      </c>
      <c r="L54" s="55">
        <v>97.766800000000003</v>
      </c>
    </row>
    <row r="55" spans="2:12">
      <c r="B55" s="55">
        <v>1.90177</v>
      </c>
      <c r="C55" s="55">
        <v>13.780099999999999</v>
      </c>
      <c r="D55" s="55">
        <v>10.3787</v>
      </c>
      <c r="E55" s="55">
        <v>44.3825</v>
      </c>
      <c r="F55" s="55">
        <v>0.48260799999999998</v>
      </c>
      <c r="G55" s="55">
        <v>11.574400000000001</v>
      </c>
      <c r="H55" s="55">
        <v>0.261519</v>
      </c>
      <c r="I55" s="55">
        <v>13.6812</v>
      </c>
      <c r="J55" s="55">
        <v>0.91983300000000001</v>
      </c>
      <c r="K55" s="55">
        <v>2.2349000000000001E-2</v>
      </c>
      <c r="L55" s="55">
        <v>97.461500000000001</v>
      </c>
    </row>
    <row r="56" spans="2:12">
      <c r="B56" s="55">
        <v>1.9986999999999999</v>
      </c>
      <c r="C56" s="55">
        <v>13.477600000000001</v>
      </c>
      <c r="D56" s="55">
        <v>11.1435</v>
      </c>
      <c r="E56" s="55">
        <v>43.686199999999999</v>
      </c>
      <c r="F56" s="55">
        <v>0.46005499999999999</v>
      </c>
      <c r="G56" s="55">
        <v>11.8736</v>
      </c>
      <c r="H56" s="55">
        <v>0.26024799999999998</v>
      </c>
      <c r="I56" s="55">
        <v>13.645899999999999</v>
      </c>
      <c r="J56" s="55">
        <v>0.90151999999999999</v>
      </c>
      <c r="K56" s="55">
        <v>1.1998999999999999E-2</v>
      </c>
      <c r="L56" s="55">
        <v>97.487200000000001</v>
      </c>
    </row>
    <row r="57" spans="2:12">
      <c r="B57" s="55">
        <v>1.88602</v>
      </c>
      <c r="C57" s="55">
        <v>14.3193</v>
      </c>
      <c r="D57" s="55">
        <v>10.1782</v>
      </c>
      <c r="E57" s="55">
        <v>45.233400000000003</v>
      </c>
      <c r="F57" s="55">
        <v>0.33046999999999999</v>
      </c>
      <c r="G57" s="55">
        <v>11.2553</v>
      </c>
      <c r="H57" s="55">
        <v>0.25573200000000001</v>
      </c>
      <c r="I57" s="55">
        <v>12.8581</v>
      </c>
      <c r="J57" s="55">
        <v>0.81643900000000003</v>
      </c>
      <c r="K57" s="55">
        <v>3.7072000000000001E-2</v>
      </c>
      <c r="L57" s="55">
        <v>97.197699999999998</v>
      </c>
    </row>
    <row r="58" spans="2:12">
      <c r="B58" s="55">
        <v>1.57629</v>
      </c>
      <c r="C58" s="55">
        <v>15.53</v>
      </c>
      <c r="D58" s="55">
        <v>8.4107900000000004</v>
      </c>
      <c r="E58" s="55">
        <v>47.186300000000003</v>
      </c>
      <c r="F58" s="55">
        <v>0.34626099999999999</v>
      </c>
      <c r="G58" s="55">
        <v>11.489100000000001</v>
      </c>
      <c r="H58" s="55">
        <v>0.26958900000000002</v>
      </c>
      <c r="I58" s="55">
        <v>11.7704</v>
      </c>
      <c r="J58" s="55">
        <v>0.51708600000000005</v>
      </c>
      <c r="K58" s="55">
        <v>2.1150000000000001E-3</v>
      </c>
      <c r="L58" s="55">
        <v>97.126199999999997</v>
      </c>
    </row>
    <row r="59" spans="2:12">
      <c r="B59" s="55">
        <v>1.67513</v>
      </c>
      <c r="C59" s="55">
        <v>15.557399999999999</v>
      </c>
      <c r="D59" s="55">
        <v>8.8124699999999994</v>
      </c>
      <c r="E59" s="55">
        <v>46.3874</v>
      </c>
      <c r="F59" s="55">
        <v>0.49147800000000003</v>
      </c>
      <c r="G59" s="55">
        <v>11.2742</v>
      </c>
      <c r="H59" s="55">
        <v>0.247723</v>
      </c>
      <c r="I59" s="55">
        <v>12.2158</v>
      </c>
      <c r="J59" s="55">
        <v>0.65184600000000004</v>
      </c>
      <c r="K59" s="55">
        <v>1.9099000000000001E-2</v>
      </c>
      <c r="L59" s="55">
        <v>97.3947</v>
      </c>
    </row>
    <row r="60" spans="2:12">
      <c r="B60" s="55">
        <v>1.8430500000000001</v>
      </c>
      <c r="C60" s="55">
        <v>14.6668</v>
      </c>
      <c r="D60" s="55">
        <v>10.338200000000001</v>
      </c>
      <c r="E60" s="55">
        <v>44.803400000000003</v>
      </c>
      <c r="F60" s="55">
        <v>0.61557700000000004</v>
      </c>
      <c r="G60" s="55">
        <v>11.4613</v>
      </c>
      <c r="H60" s="55">
        <v>0.20465700000000001</v>
      </c>
      <c r="I60" s="55">
        <v>12.690899999999999</v>
      </c>
      <c r="J60" s="55">
        <v>0.79352699999999998</v>
      </c>
      <c r="K60" s="55">
        <v>2.2010999999999999E-2</v>
      </c>
      <c r="L60" s="55">
        <v>97.4619</v>
      </c>
    </row>
    <row r="61" spans="2:12">
      <c r="B61" s="55">
        <v>1.69353</v>
      </c>
      <c r="C61" s="55">
        <v>15.7309</v>
      </c>
      <c r="D61" s="55">
        <v>8.4731500000000004</v>
      </c>
      <c r="E61" s="55">
        <v>47.140500000000003</v>
      </c>
      <c r="F61" s="55">
        <v>0.30651</v>
      </c>
      <c r="G61" s="55">
        <v>11.4344</v>
      </c>
      <c r="H61" s="55">
        <v>0.27629700000000001</v>
      </c>
      <c r="I61" s="55">
        <v>12.098000000000001</v>
      </c>
      <c r="J61" s="55">
        <v>0.73042799999999997</v>
      </c>
      <c r="K61" s="55">
        <v>8.8240000000000002E-3</v>
      </c>
      <c r="L61" s="55">
        <v>97.897000000000006</v>
      </c>
    </row>
    <row r="62" spans="2:12">
      <c r="B62" s="55">
        <v>1.8972500000000001</v>
      </c>
      <c r="C62" s="55">
        <v>14.6172</v>
      </c>
      <c r="D62" s="55">
        <v>10.2613</v>
      </c>
      <c r="E62" s="55">
        <v>45.147399999999998</v>
      </c>
      <c r="F62" s="55">
        <v>0.46486899999999998</v>
      </c>
      <c r="G62" s="55">
        <v>11.5646</v>
      </c>
      <c r="H62" s="55">
        <v>0.25082199999999999</v>
      </c>
      <c r="I62" s="55">
        <v>12.7568</v>
      </c>
      <c r="J62" s="55">
        <v>0.78517199999999998</v>
      </c>
      <c r="K62" s="55">
        <v>1.5049999999999999E-2</v>
      </c>
      <c r="L62" s="55">
        <v>97.814800000000005</v>
      </c>
    </row>
    <row r="63" spans="2:12">
      <c r="B63" s="55">
        <v>1.73935</v>
      </c>
      <c r="C63" s="55">
        <v>15.4095</v>
      </c>
      <c r="D63" s="55">
        <v>9.1766799999999993</v>
      </c>
      <c r="E63" s="55">
        <v>46.697699999999998</v>
      </c>
      <c r="F63" s="55">
        <v>0.44827699999999998</v>
      </c>
      <c r="G63" s="55">
        <v>11.507899999999999</v>
      </c>
      <c r="H63" s="55">
        <v>0.27029799999999998</v>
      </c>
      <c r="I63" s="55">
        <v>12.0281</v>
      </c>
      <c r="J63" s="55">
        <v>0.63791200000000003</v>
      </c>
      <c r="K63" s="55">
        <v>1.9177E-2</v>
      </c>
      <c r="L63" s="55">
        <v>97.971800000000002</v>
      </c>
    </row>
    <row r="64" spans="2:12">
      <c r="B64" s="55">
        <v>1.82944</v>
      </c>
      <c r="C64" s="55">
        <v>15.110099999999999</v>
      </c>
      <c r="D64" s="55">
        <v>9.6023800000000001</v>
      </c>
      <c r="E64" s="55">
        <v>45.793900000000001</v>
      </c>
      <c r="F64" s="55">
        <v>0.44245200000000001</v>
      </c>
      <c r="G64" s="55">
        <v>11.243499999999999</v>
      </c>
      <c r="H64" s="55">
        <v>0.254604</v>
      </c>
      <c r="I64" s="55">
        <v>12.526400000000001</v>
      </c>
      <c r="J64" s="55">
        <v>0.70782400000000001</v>
      </c>
      <c r="K64" s="55">
        <v>2.3514E-2</v>
      </c>
      <c r="L64" s="55">
        <v>97.576700000000002</v>
      </c>
    </row>
    <row r="65" spans="1:12">
      <c r="B65" s="55">
        <v>1.7763100000000001</v>
      </c>
      <c r="C65" s="55">
        <v>16.697299999999998</v>
      </c>
      <c r="D65" s="55">
        <v>6.7361800000000001</v>
      </c>
      <c r="E65" s="55">
        <v>49.140099999999997</v>
      </c>
      <c r="F65" s="55">
        <v>0.23128899999999999</v>
      </c>
      <c r="G65" s="55">
        <v>11.2196</v>
      </c>
      <c r="H65" s="55">
        <v>0.25583099999999998</v>
      </c>
      <c r="I65" s="55">
        <v>10.943099999999999</v>
      </c>
      <c r="J65" s="55">
        <v>0.54073300000000002</v>
      </c>
      <c r="K65" s="55">
        <v>-1.75E-3</v>
      </c>
      <c r="L65" s="55">
        <v>97.597399999999993</v>
      </c>
    </row>
    <row r="66" spans="1:12">
      <c r="B66" s="55">
        <v>1.5549599999999999</v>
      </c>
      <c r="C66" s="55">
        <v>15.6914</v>
      </c>
      <c r="D66" s="55">
        <v>8.16953</v>
      </c>
      <c r="E66" s="55">
        <v>47.502600000000001</v>
      </c>
      <c r="F66" s="55">
        <v>0.38302900000000001</v>
      </c>
      <c r="G66" s="55">
        <v>11.3887</v>
      </c>
      <c r="H66" s="55">
        <v>0.245064</v>
      </c>
      <c r="I66" s="55">
        <v>11.8787</v>
      </c>
      <c r="J66" s="55">
        <v>0.59165199999999996</v>
      </c>
      <c r="K66" s="55">
        <v>1.5911999999999999E-2</v>
      </c>
      <c r="L66" s="55">
        <v>97.470299999999995</v>
      </c>
    </row>
    <row r="67" spans="1:12">
      <c r="B67" s="55">
        <v>1.69442</v>
      </c>
      <c r="C67" s="55">
        <v>15.4308</v>
      </c>
      <c r="D67" s="55">
        <v>8.9619700000000009</v>
      </c>
      <c r="E67" s="55">
        <v>46.459400000000002</v>
      </c>
      <c r="F67" s="55">
        <v>0.47591699999999998</v>
      </c>
      <c r="G67" s="55">
        <v>11.6012</v>
      </c>
      <c r="H67" s="55">
        <v>0.28470499999999999</v>
      </c>
      <c r="I67" s="55">
        <v>12.2194</v>
      </c>
      <c r="J67" s="55">
        <v>0.71424500000000002</v>
      </c>
      <c r="K67" s="55">
        <v>9.6989999999999993E-3</v>
      </c>
      <c r="L67" s="55">
        <v>97.9315</v>
      </c>
    </row>
    <row r="68" spans="1:12">
      <c r="B68" s="55">
        <v>1.9018200000000001</v>
      </c>
      <c r="C68" s="55">
        <v>14.0997</v>
      </c>
      <c r="D68" s="55">
        <v>10.414899999999999</v>
      </c>
      <c r="E68" s="55">
        <v>44.867899999999999</v>
      </c>
      <c r="F68" s="55">
        <v>0.48815199999999997</v>
      </c>
      <c r="G68" s="55">
        <v>11.3454</v>
      </c>
      <c r="H68" s="55">
        <v>0.27606000000000003</v>
      </c>
      <c r="I68" s="55">
        <v>12.9969</v>
      </c>
      <c r="J68" s="55">
        <v>0.95820300000000003</v>
      </c>
      <c r="K68" s="55">
        <v>1.9514E-2</v>
      </c>
      <c r="L68" s="55">
        <v>97.435500000000005</v>
      </c>
    </row>
    <row r="69" spans="1:12">
      <c r="B69" s="55">
        <v>1.6367799999999999</v>
      </c>
      <c r="C69" s="55">
        <v>15.744</v>
      </c>
      <c r="D69" s="55">
        <v>8.1681399999999993</v>
      </c>
      <c r="E69" s="55">
        <v>47.654400000000003</v>
      </c>
      <c r="F69" s="55">
        <v>0.30733199999999999</v>
      </c>
      <c r="G69" s="55">
        <v>11.5648</v>
      </c>
      <c r="H69" s="55">
        <v>0.30501299999999998</v>
      </c>
      <c r="I69" s="55">
        <v>11.962400000000001</v>
      </c>
      <c r="J69" s="55">
        <v>0.88693500000000003</v>
      </c>
      <c r="K69" s="55">
        <v>1.6933E-2</v>
      </c>
      <c r="L69" s="55">
        <v>98.2864</v>
      </c>
    </row>
    <row r="70" spans="1:12">
      <c r="B70" s="55">
        <v>1.79674</v>
      </c>
      <c r="C70" s="55">
        <v>14.7506</v>
      </c>
      <c r="D70" s="55">
        <v>9.8369499999999999</v>
      </c>
      <c r="E70" s="55">
        <v>45.644100000000002</v>
      </c>
      <c r="F70" s="55">
        <v>0.43551899999999999</v>
      </c>
      <c r="G70" s="55">
        <v>11.723800000000001</v>
      </c>
      <c r="H70" s="55">
        <v>0.24682399999999999</v>
      </c>
      <c r="I70" s="55">
        <v>12.5527</v>
      </c>
      <c r="J70" s="55">
        <v>0.83238800000000002</v>
      </c>
      <c r="K70" s="55">
        <v>2.2123E-2</v>
      </c>
      <c r="L70" s="55">
        <v>97.900199999999998</v>
      </c>
    </row>
    <row r="71" spans="1:12">
      <c r="B71" s="55">
        <v>1.7581599999999999</v>
      </c>
      <c r="C71" s="55">
        <v>15.945499999999999</v>
      </c>
      <c r="D71" s="55">
        <v>7.9920499999999999</v>
      </c>
      <c r="E71" s="55">
        <v>47.531300000000002</v>
      </c>
      <c r="F71" s="55">
        <v>0.32139600000000002</v>
      </c>
      <c r="G71" s="55">
        <v>11.3649</v>
      </c>
      <c r="H71" s="55">
        <v>0.22729199999999999</v>
      </c>
      <c r="I71" s="55">
        <v>11.7485</v>
      </c>
      <c r="J71" s="55">
        <v>0.76754</v>
      </c>
      <c r="K71" s="55">
        <v>1.3731E-2</v>
      </c>
      <c r="L71" s="55">
        <v>97.741200000000006</v>
      </c>
    </row>
    <row r="72" spans="1:12">
      <c r="A72" s="58" t="s">
        <v>163</v>
      </c>
      <c r="B72" s="59">
        <f>AVERAGE(B10:B71)</f>
        <v>1.8350761290322579</v>
      </c>
      <c r="C72" s="59">
        <f t="shared" ref="C72:L72" si="0">AVERAGE(C10:C71)</f>
        <v>14.345806451612907</v>
      </c>
      <c r="D72" s="59">
        <f t="shared" si="0"/>
        <v>10.089556774193548</v>
      </c>
      <c r="E72" s="59">
        <f t="shared" si="0"/>
        <v>45.401120967741939</v>
      </c>
      <c r="F72" s="59">
        <f t="shared" si="0"/>
        <v>0.46505119354838675</v>
      </c>
      <c r="G72" s="59">
        <f t="shared" si="0"/>
        <v>11.526969354838705</v>
      </c>
      <c r="H72" s="59">
        <f t="shared" si="0"/>
        <v>0.25847106451612906</v>
      </c>
      <c r="I72" s="59">
        <f t="shared" si="0"/>
        <v>12.888975806451606</v>
      </c>
      <c r="J72" s="59">
        <f t="shared" si="0"/>
        <v>0.85640012903225826</v>
      </c>
      <c r="K72" s="59">
        <f t="shared" si="0"/>
        <v>1.7970661290322577E-2</v>
      </c>
      <c r="L72" s="55">
        <f t="shared" si="0"/>
        <v>97.749587096774178</v>
      </c>
    </row>
    <row r="73" spans="1:12">
      <c r="A73" s="58"/>
      <c r="B73" s="59"/>
      <c r="C73" s="59"/>
      <c r="D73" s="59"/>
      <c r="E73" s="59"/>
      <c r="F73" s="59"/>
      <c r="G73" s="59"/>
      <c r="H73" s="59"/>
      <c r="I73" s="59"/>
      <c r="J73" s="59"/>
      <c r="K73" s="59"/>
      <c r="L73" s="55"/>
    </row>
    <row r="74" spans="1:12">
      <c r="A74" s="58" t="s">
        <v>180</v>
      </c>
    </row>
    <row r="75" spans="1:12">
      <c r="B75" s="58" t="s">
        <v>6</v>
      </c>
      <c r="C75" s="58" t="s">
        <v>7</v>
      </c>
      <c r="D75" s="58" t="s">
        <v>8</v>
      </c>
      <c r="E75" s="58" t="s">
        <v>9</v>
      </c>
      <c r="F75" s="58" t="s">
        <v>10</v>
      </c>
      <c r="G75" s="58" t="s">
        <v>11</v>
      </c>
      <c r="H75" s="16" t="s">
        <v>12</v>
      </c>
      <c r="I75" s="16" t="s">
        <v>13</v>
      </c>
      <c r="J75" s="16" t="s">
        <v>14</v>
      </c>
      <c r="K75" s="58" t="s">
        <v>16</v>
      </c>
      <c r="L75" s="58" t="s">
        <v>40</v>
      </c>
    </row>
    <row r="76" spans="1:12">
      <c r="B76" s="55">
        <v>5.4193300000000004</v>
      </c>
      <c r="C76" s="55">
        <v>3.8318999999999999E-2</v>
      </c>
      <c r="D76" s="55">
        <v>28.983799999999999</v>
      </c>
      <c r="E76" s="55">
        <v>55.013399999999997</v>
      </c>
      <c r="F76" s="55">
        <v>0.17066999999999999</v>
      </c>
      <c r="G76" s="55">
        <v>10.744</v>
      </c>
      <c r="H76" s="49">
        <v>6.8849999999999996E-3</v>
      </c>
      <c r="I76" s="49">
        <v>0.40795700000000001</v>
      </c>
      <c r="J76" s="49">
        <v>1.6541E-2</v>
      </c>
      <c r="K76" s="55">
        <v>1.4478E-2</v>
      </c>
      <c r="L76" s="55">
        <v>100.837</v>
      </c>
    </row>
    <row r="77" spans="1:12">
      <c r="B77" s="55">
        <v>6.7127400000000002</v>
      </c>
      <c r="C77" s="55">
        <v>3.1265000000000001E-2</v>
      </c>
      <c r="D77" s="55">
        <v>26.633800000000001</v>
      </c>
      <c r="E77" s="55">
        <v>58.524900000000002</v>
      </c>
      <c r="F77" s="55">
        <v>0.37128699999999998</v>
      </c>
      <c r="G77" s="55">
        <v>8.25291</v>
      </c>
      <c r="H77" s="49">
        <v>-8.3899999999999999E-3</v>
      </c>
      <c r="I77" s="49">
        <v>0.37007400000000001</v>
      </c>
      <c r="J77" s="49">
        <v>1.2293E-2</v>
      </c>
      <c r="K77" s="60">
        <v>4.0000000000000002E-4</v>
      </c>
      <c r="L77" s="55">
        <v>100.90900000000001</v>
      </c>
    </row>
    <row r="78" spans="1:12">
      <c r="A78" s="58" t="s">
        <v>164</v>
      </c>
      <c r="B78" s="61">
        <f>AVERAGE(B76:B77)</f>
        <v>6.0660350000000003</v>
      </c>
      <c r="C78" s="61">
        <f t="shared" ref="C78:L78" si="1">AVERAGE(C76:C77)</f>
        <v>3.4792000000000003E-2</v>
      </c>
      <c r="D78" s="61">
        <f t="shared" si="1"/>
        <v>27.808799999999998</v>
      </c>
      <c r="E78" s="61">
        <f t="shared" si="1"/>
        <v>56.769149999999996</v>
      </c>
      <c r="F78" s="61">
        <f t="shared" si="1"/>
        <v>0.27097850000000001</v>
      </c>
      <c r="G78" s="61">
        <f t="shared" si="1"/>
        <v>9.4984549999999999</v>
      </c>
      <c r="H78" s="61">
        <f t="shared" si="1"/>
        <v>-7.5250000000000013E-4</v>
      </c>
      <c r="I78" s="61">
        <f t="shared" si="1"/>
        <v>0.38901550000000001</v>
      </c>
      <c r="J78" s="61">
        <f t="shared" si="1"/>
        <v>1.4416999999999999E-2</v>
      </c>
      <c r="K78" s="61">
        <f t="shared" si="1"/>
        <v>7.4389999999999994E-3</v>
      </c>
      <c r="L78" s="61">
        <f t="shared" si="1"/>
        <v>100.873</v>
      </c>
    </row>
    <row r="79" spans="1:12">
      <c r="J79" s="49"/>
      <c r="K79" s="49"/>
    </row>
    <row r="80" spans="1:12">
      <c r="A80" s="58" t="s">
        <v>165</v>
      </c>
    </row>
    <row r="81" spans="1:14">
      <c r="B81" s="58" t="s">
        <v>6</v>
      </c>
      <c r="C81" s="58" t="s">
        <v>7</v>
      </c>
      <c r="D81" s="58" t="s">
        <v>8</v>
      </c>
      <c r="E81" s="58" t="s">
        <v>9</v>
      </c>
      <c r="F81" s="58" t="s">
        <v>10</v>
      </c>
      <c r="G81" s="58" t="s">
        <v>11</v>
      </c>
      <c r="H81" s="58" t="s">
        <v>12</v>
      </c>
      <c r="I81" s="58" t="s">
        <v>13</v>
      </c>
      <c r="J81" s="58" t="s">
        <v>14</v>
      </c>
      <c r="K81" s="58" t="s">
        <v>16</v>
      </c>
      <c r="L81" s="58" t="s">
        <v>40</v>
      </c>
    </row>
    <row r="82" spans="1:14">
      <c r="B82" s="55">
        <v>0.39210299999999998</v>
      </c>
      <c r="C82" s="55">
        <v>14.650600000000001</v>
      </c>
      <c r="D82" s="55">
        <v>1.37205</v>
      </c>
      <c r="E82" s="55">
        <v>53.415900000000001</v>
      </c>
      <c r="F82" s="55">
        <v>-6.7799999999999996E-3</v>
      </c>
      <c r="G82" s="55">
        <v>22.675799999999999</v>
      </c>
      <c r="H82" s="55">
        <v>0.40277600000000002</v>
      </c>
      <c r="I82" s="55">
        <v>7.8985300000000001</v>
      </c>
      <c r="J82" s="55">
        <v>8.9168999999999998E-2</v>
      </c>
      <c r="K82" s="55">
        <v>1.7409999999999999E-3</v>
      </c>
      <c r="L82" s="55">
        <v>100.916</v>
      </c>
    </row>
    <row r="83" spans="1:14">
      <c r="B83" s="55">
        <v>0.36393799999999998</v>
      </c>
      <c r="C83" s="55">
        <v>14.5273</v>
      </c>
      <c r="D83" s="55">
        <v>1.6014699999999999</v>
      </c>
      <c r="E83" s="55">
        <v>53.276000000000003</v>
      </c>
      <c r="F83" s="55">
        <v>-1.21E-2</v>
      </c>
      <c r="G83" s="55">
        <v>22.981999999999999</v>
      </c>
      <c r="H83" s="55">
        <v>0.31135000000000002</v>
      </c>
      <c r="I83" s="55">
        <v>7.9031399999999996</v>
      </c>
      <c r="J83" s="55">
        <v>9.2575000000000005E-2</v>
      </c>
      <c r="K83" s="55">
        <v>8.4340000000000005E-3</v>
      </c>
      <c r="L83" s="55">
        <v>101.07</v>
      </c>
    </row>
    <row r="84" spans="1:14">
      <c r="B84" s="55">
        <v>0.41268199999999999</v>
      </c>
      <c r="C84" s="55">
        <v>14.619899999999999</v>
      </c>
      <c r="D84" s="55">
        <v>1.43509</v>
      </c>
      <c r="E84" s="55">
        <v>53.386400000000002</v>
      </c>
      <c r="F84" s="55">
        <v>-8.9800000000000001E-3</v>
      </c>
      <c r="G84" s="55">
        <v>22.9681</v>
      </c>
      <c r="H84" s="55">
        <v>0.35383900000000001</v>
      </c>
      <c r="I84" s="55">
        <v>7.5545099999999996</v>
      </c>
      <c r="J84" s="55">
        <v>6.5351999999999993E-2</v>
      </c>
      <c r="K84" s="55">
        <v>2.4382000000000001E-2</v>
      </c>
      <c r="L84" s="55">
        <v>100.782</v>
      </c>
    </row>
    <row r="85" spans="1:14">
      <c r="B85" s="55">
        <v>0.37645600000000001</v>
      </c>
      <c r="C85" s="55">
        <v>14.7843</v>
      </c>
      <c r="D85" s="55">
        <v>1.42879</v>
      </c>
      <c r="E85" s="55">
        <v>53.141399999999997</v>
      </c>
      <c r="F85" s="55">
        <v>-6.8599999999999998E-3</v>
      </c>
      <c r="G85" s="55">
        <v>22.593900000000001</v>
      </c>
      <c r="H85" s="55">
        <v>0.37718099999999999</v>
      </c>
      <c r="I85" s="55">
        <v>8.1128699999999991</v>
      </c>
      <c r="J85" s="55">
        <v>9.4411999999999996E-2</v>
      </c>
      <c r="K85" s="55">
        <v>6.1799999999999997E-3</v>
      </c>
      <c r="L85" s="55">
        <v>100.93300000000001</v>
      </c>
    </row>
    <row r="86" spans="1:14">
      <c r="B86" s="55">
        <v>0.38188100000000003</v>
      </c>
      <c r="C86" s="55">
        <v>15.173</v>
      </c>
      <c r="D86" s="55">
        <v>1.2859</v>
      </c>
      <c r="E86" s="55">
        <v>53.152200000000001</v>
      </c>
      <c r="F86" s="55">
        <v>-1.4579999999999999E-2</v>
      </c>
      <c r="G86" s="55">
        <v>22.441099999999999</v>
      </c>
      <c r="H86" s="55">
        <v>0.46999099999999999</v>
      </c>
      <c r="I86" s="55">
        <v>8.0627899999999997</v>
      </c>
      <c r="J86" s="55">
        <v>0.10312200000000001</v>
      </c>
      <c r="K86" s="55">
        <v>1.2978999999999999E-2</v>
      </c>
      <c r="L86" s="55">
        <v>101.081</v>
      </c>
    </row>
    <row r="87" spans="1:14">
      <c r="B87" s="55">
        <v>0.37462800000000002</v>
      </c>
      <c r="C87" s="55">
        <v>14.8125</v>
      </c>
      <c r="D87" s="55">
        <v>1.77695</v>
      </c>
      <c r="E87" s="55">
        <v>52.797699999999999</v>
      </c>
      <c r="F87" s="55">
        <v>-6.4099999999999999E-3</v>
      </c>
      <c r="G87" s="55">
        <v>22.6525</v>
      </c>
      <c r="H87" s="55">
        <v>0.43166599999999999</v>
      </c>
      <c r="I87" s="55">
        <v>7.5866899999999999</v>
      </c>
      <c r="J87" s="55">
        <v>0.22821</v>
      </c>
      <c r="K87" s="55">
        <v>9.7169999999999999E-3</v>
      </c>
      <c r="L87" s="55">
        <v>100.717</v>
      </c>
    </row>
    <row r="88" spans="1:14">
      <c r="B88" s="55">
        <v>0.37775700000000001</v>
      </c>
      <c r="C88" s="55">
        <v>15.472300000000001</v>
      </c>
      <c r="D88" s="55">
        <v>0.71191000000000004</v>
      </c>
      <c r="E88" s="55">
        <v>54.101799999999997</v>
      </c>
      <c r="F88" s="55">
        <v>-4.9899999999999996E-3</v>
      </c>
      <c r="G88" s="55">
        <v>22.3065</v>
      </c>
      <c r="H88" s="55">
        <v>0.427429</v>
      </c>
      <c r="I88" s="55">
        <v>7.6078799999999998</v>
      </c>
      <c r="J88" s="55">
        <v>5.4675000000000001E-2</v>
      </c>
      <c r="K88" s="55">
        <v>-1.2700000000000001E-3</v>
      </c>
      <c r="L88" s="55">
        <v>101.068</v>
      </c>
    </row>
    <row r="89" spans="1:14">
      <c r="B89" s="55">
        <v>0.337482</v>
      </c>
      <c r="C89" s="55">
        <v>15.017200000000001</v>
      </c>
      <c r="D89" s="55">
        <v>1.1541699999999999</v>
      </c>
      <c r="E89" s="55">
        <v>53.392699999999998</v>
      </c>
      <c r="F89" s="55">
        <v>-6.6E-3</v>
      </c>
      <c r="G89" s="55">
        <v>22.864100000000001</v>
      </c>
      <c r="H89" s="55">
        <v>0.37675999999999998</v>
      </c>
      <c r="I89" s="55">
        <v>7.0588499999999996</v>
      </c>
      <c r="J89" s="55">
        <v>8.1939999999999999E-2</v>
      </c>
      <c r="K89" s="55">
        <v>8.8450000000000004E-3</v>
      </c>
      <c r="L89" s="55">
        <v>100.318</v>
      </c>
    </row>
    <row r="90" spans="1:14">
      <c r="B90" s="55">
        <v>0.40195799999999998</v>
      </c>
      <c r="C90" s="55">
        <v>14.949400000000001</v>
      </c>
      <c r="D90" s="55">
        <v>1.2165999999999999</v>
      </c>
      <c r="E90" s="55">
        <v>53.007599999999996</v>
      </c>
      <c r="F90" s="55">
        <v>-8.8199999999999997E-3</v>
      </c>
      <c r="G90" s="55">
        <v>22.495699999999999</v>
      </c>
      <c r="H90" s="55">
        <v>0.43148700000000001</v>
      </c>
      <c r="I90" s="55">
        <v>7.7085600000000003</v>
      </c>
      <c r="J90" s="55">
        <v>0.117621</v>
      </c>
      <c r="K90" s="55">
        <v>3.3342999999999998E-2</v>
      </c>
      <c r="L90" s="55">
        <v>100.381</v>
      </c>
    </row>
    <row r="91" spans="1:14">
      <c r="B91" s="55">
        <v>0.39585900000000002</v>
      </c>
      <c r="C91" s="55">
        <v>14.9232</v>
      </c>
      <c r="D91" s="55">
        <v>0.98600699999999997</v>
      </c>
      <c r="E91" s="55">
        <v>53.398200000000003</v>
      </c>
      <c r="F91" s="55">
        <v>-1.222E-2</v>
      </c>
      <c r="G91" s="55">
        <v>22.914400000000001</v>
      </c>
      <c r="H91" s="55">
        <v>0.41573300000000002</v>
      </c>
      <c r="I91" s="55">
        <v>7.1944600000000003</v>
      </c>
      <c r="J91" s="55">
        <v>8.5181999999999994E-2</v>
      </c>
      <c r="K91" s="55">
        <v>-2.5000000000000001E-4</v>
      </c>
      <c r="L91" s="55">
        <v>100.30800000000001</v>
      </c>
    </row>
    <row r="92" spans="1:14">
      <c r="B92" s="55">
        <v>0.37441600000000003</v>
      </c>
      <c r="C92" s="55">
        <v>14.6234</v>
      </c>
      <c r="D92" s="55">
        <v>1.7061999999999999</v>
      </c>
      <c r="E92" s="55">
        <v>52.795000000000002</v>
      </c>
      <c r="F92" s="55">
        <v>-4.81E-3</v>
      </c>
      <c r="G92" s="55">
        <v>22.730399999999999</v>
      </c>
      <c r="H92" s="55">
        <v>0.38496599999999997</v>
      </c>
      <c r="I92" s="55">
        <v>7.6167299999999996</v>
      </c>
      <c r="J92" s="55">
        <v>0.18431500000000001</v>
      </c>
      <c r="K92" s="55">
        <v>-4.9899999999999996E-3</v>
      </c>
      <c r="L92" s="55">
        <v>100.444</v>
      </c>
    </row>
    <row r="93" spans="1:14">
      <c r="B93" s="55">
        <v>0.35442600000000002</v>
      </c>
      <c r="C93" s="55">
        <v>15.8276</v>
      </c>
      <c r="D93" s="55">
        <v>7.6633500000000003</v>
      </c>
      <c r="E93" s="55">
        <v>49.210099999999997</v>
      </c>
      <c r="F93" s="55">
        <v>3.6234000000000002E-2</v>
      </c>
      <c r="G93" s="55">
        <v>15.564399999999999</v>
      </c>
      <c r="H93" s="55">
        <v>0.27364100000000002</v>
      </c>
      <c r="I93" s="55">
        <v>11.32</v>
      </c>
      <c r="J93" s="55">
        <v>0.46737299999999998</v>
      </c>
      <c r="K93" s="55">
        <v>-3.0500000000000002E-3</v>
      </c>
      <c r="L93" s="55">
        <v>100.748</v>
      </c>
    </row>
    <row r="94" spans="1:14">
      <c r="B94" s="55">
        <v>0.37928499999999998</v>
      </c>
      <c r="C94" s="55">
        <v>14.340999999999999</v>
      </c>
      <c r="D94" s="55">
        <v>2.1318700000000002</v>
      </c>
      <c r="E94" s="55">
        <v>52.3232</v>
      </c>
      <c r="F94" s="55">
        <v>-1.15E-3</v>
      </c>
      <c r="G94" s="55">
        <v>22.744599999999998</v>
      </c>
      <c r="H94" s="55">
        <v>0.37507800000000002</v>
      </c>
      <c r="I94" s="55">
        <v>8.23203</v>
      </c>
      <c r="J94" s="55">
        <v>0.125642</v>
      </c>
      <c r="K94" s="55">
        <v>1.2683E-2</v>
      </c>
      <c r="L94" s="55">
        <v>100.688</v>
      </c>
    </row>
    <row r="95" spans="1:14">
      <c r="A95" s="58" t="s">
        <v>166</v>
      </c>
      <c r="B95" s="59">
        <f>AVERAGE(B82:B94)</f>
        <v>0.37868238461538467</v>
      </c>
      <c r="C95" s="59">
        <f t="shared" ref="C95:L95" si="2">AVERAGE(C82:C94)</f>
        <v>14.901669230769233</v>
      </c>
      <c r="D95" s="59">
        <f t="shared" si="2"/>
        <v>1.8823351538461539</v>
      </c>
      <c r="E95" s="59">
        <f t="shared" si="2"/>
        <v>52.876784615384622</v>
      </c>
      <c r="F95" s="59">
        <f t="shared" si="2"/>
        <v>-4.4666153846153831E-3</v>
      </c>
      <c r="G95" s="59">
        <f t="shared" si="2"/>
        <v>22.148730769230767</v>
      </c>
      <c r="H95" s="59">
        <f t="shared" si="2"/>
        <v>0.38706900000000005</v>
      </c>
      <c r="I95" s="59">
        <f t="shared" si="2"/>
        <v>7.9890030769230771</v>
      </c>
      <c r="J95" s="59">
        <f t="shared" si="2"/>
        <v>0.13766061538461541</v>
      </c>
      <c r="K95" s="59">
        <f t="shared" si="2"/>
        <v>8.3649230769230771E-3</v>
      </c>
      <c r="L95" s="59">
        <f t="shared" si="2"/>
        <v>100.72723076923079</v>
      </c>
      <c r="M95"/>
      <c r="N95"/>
    </row>
    <row r="96" spans="1:14">
      <c r="B96" s="55"/>
      <c r="C96" s="55"/>
      <c r="D96" s="55"/>
      <c r="E96" s="55"/>
      <c r="F96" s="55"/>
      <c r="G96" s="55"/>
      <c r="H96" s="55"/>
      <c r="I96" s="55"/>
      <c r="J96" s="55"/>
      <c r="K96" s="55"/>
      <c r="L96" s="55"/>
      <c r="M96" s="55"/>
    </row>
    <row r="97" spans="1:18">
      <c r="A97" s="58" t="s">
        <v>167</v>
      </c>
      <c r="B97" s="55">
        <v>4.3068493531446377</v>
      </c>
      <c r="C97" s="55">
        <v>0</v>
      </c>
      <c r="D97" s="55">
        <v>43.691415739133816</v>
      </c>
      <c r="E97" s="55">
        <v>29.920093485815279</v>
      </c>
      <c r="F97" s="55">
        <v>0</v>
      </c>
      <c r="G97" s="55">
        <v>22.08164142190628</v>
      </c>
      <c r="H97" s="55">
        <v>0</v>
      </c>
      <c r="I97" s="55">
        <v>0</v>
      </c>
      <c r="J97" s="55">
        <v>0</v>
      </c>
      <c r="K97" s="55">
        <v>0</v>
      </c>
      <c r="L97" s="55"/>
      <c r="M97" s="55"/>
    </row>
    <row r="98" spans="1:18">
      <c r="B98" s="55"/>
      <c r="C98" s="55"/>
      <c r="D98" s="55"/>
      <c r="E98" s="55"/>
      <c r="F98" s="55"/>
      <c r="G98" s="55"/>
      <c r="H98" s="55"/>
      <c r="I98" s="55"/>
      <c r="J98" s="55"/>
      <c r="K98" s="55"/>
      <c r="L98" s="55"/>
      <c r="M98" s="55"/>
    </row>
    <row r="99" spans="1:18">
      <c r="A99" s="58" t="s">
        <v>168</v>
      </c>
      <c r="B99" s="55">
        <v>0</v>
      </c>
      <c r="C99" s="55">
        <v>0</v>
      </c>
      <c r="D99" s="55">
        <v>0</v>
      </c>
      <c r="E99" s="55">
        <v>0</v>
      </c>
      <c r="F99" s="55">
        <v>0</v>
      </c>
      <c r="G99" s="55">
        <v>55</v>
      </c>
      <c r="H99" s="55">
        <v>0</v>
      </c>
      <c r="I99" s="55">
        <v>0</v>
      </c>
      <c r="J99" s="55">
        <v>0</v>
      </c>
      <c r="K99" s="55">
        <v>45</v>
      </c>
      <c r="L99" s="55"/>
      <c r="M99" s="55"/>
    </row>
    <row r="100" spans="1:18">
      <c r="B100" s="55"/>
      <c r="C100" s="55"/>
      <c r="D100" s="55"/>
      <c r="E100" s="55"/>
      <c r="F100" s="55"/>
      <c r="G100" s="55"/>
      <c r="H100" s="55"/>
      <c r="I100" s="55"/>
      <c r="J100" s="55"/>
      <c r="K100" s="55"/>
      <c r="L100" s="55"/>
      <c r="M100" s="55"/>
    </row>
    <row r="101" spans="1:18">
      <c r="A101" s="58" t="s">
        <v>174</v>
      </c>
      <c r="B101" s="55">
        <v>0</v>
      </c>
      <c r="C101" s="55">
        <v>0</v>
      </c>
      <c r="D101" s="55">
        <v>0</v>
      </c>
      <c r="E101" s="55">
        <v>0</v>
      </c>
      <c r="F101" s="55">
        <v>0</v>
      </c>
      <c r="G101" s="55">
        <v>0</v>
      </c>
      <c r="H101" s="55">
        <v>0</v>
      </c>
      <c r="I101" s="55">
        <v>78.252487460584575</v>
      </c>
      <c r="J101" s="55">
        <v>21.747512539415428</v>
      </c>
      <c r="K101" s="55">
        <v>0</v>
      </c>
      <c r="L101" s="55"/>
      <c r="M101" s="55"/>
    </row>
    <row r="104" spans="1:18">
      <c r="A104" s="58" t="s">
        <v>175</v>
      </c>
    </row>
    <row r="106" spans="1:18">
      <c r="B106" s="66" t="s">
        <v>186</v>
      </c>
      <c r="C106" s="66"/>
      <c r="D106" s="66"/>
      <c r="E106" s="66"/>
      <c r="F106" s="66"/>
      <c r="G106" s="66"/>
      <c r="I106" s="66" t="s">
        <v>187</v>
      </c>
      <c r="J106" s="66"/>
      <c r="K106" s="66"/>
      <c r="L106" s="66"/>
      <c r="M106" s="66"/>
      <c r="N106" s="66"/>
    </row>
    <row r="107" spans="1:18">
      <c r="B107" s="2" t="s">
        <v>181</v>
      </c>
      <c r="C107" s="2" t="s">
        <v>176</v>
      </c>
      <c r="D107" s="2" t="s">
        <v>177</v>
      </c>
      <c r="E107" s="2" t="s">
        <v>179</v>
      </c>
      <c r="F107" s="2" t="s">
        <v>178</v>
      </c>
      <c r="G107" s="2" t="s">
        <v>182</v>
      </c>
      <c r="I107" s="2" t="s">
        <v>183</v>
      </c>
      <c r="J107" s="2" t="s">
        <v>184</v>
      </c>
      <c r="K107" s="2" t="s">
        <v>185</v>
      </c>
      <c r="L107" s="2" t="s">
        <v>188</v>
      </c>
      <c r="M107" s="2" t="s">
        <v>189</v>
      </c>
      <c r="N107" s="2" t="s">
        <v>190</v>
      </c>
      <c r="P107" s="58" t="s">
        <v>191</v>
      </c>
      <c r="Q107" s="58" t="s">
        <v>192</v>
      </c>
      <c r="R107" s="58" t="s">
        <v>193</v>
      </c>
    </row>
    <row r="108" spans="1:18">
      <c r="A108" s="2" t="s">
        <v>6</v>
      </c>
      <c r="B108" s="55">
        <v>6.0660350000000003</v>
      </c>
      <c r="C108" s="55">
        <f>1.83507612903226*(100/$L$72)</f>
        <v>1.8773236629792567</v>
      </c>
      <c r="D108" s="55">
        <v>0.37868238461538467</v>
      </c>
      <c r="E108" s="55">
        <v>4.3068493531446377</v>
      </c>
      <c r="F108" s="55">
        <v>0</v>
      </c>
      <c r="G108" s="55">
        <v>0</v>
      </c>
      <c r="I108" s="2">
        <v>0.14099999999999999</v>
      </c>
      <c r="J108" s="2">
        <v>0.59</v>
      </c>
      <c r="K108" s="2">
        <v>0.02</v>
      </c>
      <c r="L108" s="2">
        <v>0.2</v>
      </c>
      <c r="M108" s="2">
        <v>8.9999999999999993E-3</v>
      </c>
      <c r="N108" s="2">
        <v>0.04</v>
      </c>
      <c r="P108" s="55">
        <f>(B108*$I$108)+(C108*$J$108)+(D108*$K$108)+(E108*$L$108)+(F108*$M$108)+(G108*$N$108)</f>
        <v>2.8318754144789966</v>
      </c>
      <c r="Q108" s="26">
        <v>2.3251306528185069</v>
      </c>
      <c r="R108" s="49">
        <f t="shared" ref="R108:R117" si="3">((P108-Q108)/Q108)*100</f>
        <v>21.794248897205723</v>
      </c>
    </row>
    <row r="109" spans="1:18">
      <c r="A109" s="2" t="s">
        <v>7</v>
      </c>
      <c r="B109" s="55">
        <v>3.4792000000000003E-2</v>
      </c>
      <c r="C109" s="55">
        <f>14.3458064516129*(100/$L$72)</f>
        <v>14.676078823136352</v>
      </c>
      <c r="D109" s="55">
        <v>14.901669230769233</v>
      </c>
      <c r="E109" s="55">
        <v>0</v>
      </c>
      <c r="F109" s="55">
        <v>0</v>
      </c>
      <c r="G109" s="55">
        <v>0</v>
      </c>
      <c r="P109" s="55">
        <f t="shared" ref="P109:P116" si="4">(B109*$I$108)+(C109*$J$108)+(D109*$K$108)+(E109*$L$108)+(F109*$M$108)+(G109*$N$108)</f>
        <v>8.9618255622658314</v>
      </c>
      <c r="Q109">
        <v>8.19</v>
      </c>
      <c r="R109" s="49">
        <f t="shared" si="3"/>
        <v>9.4239995392653473</v>
      </c>
    </row>
    <row r="110" spans="1:18">
      <c r="A110" s="2" t="s">
        <v>8</v>
      </c>
      <c r="B110" s="55">
        <v>27.808799999999998</v>
      </c>
      <c r="C110" s="55">
        <f>10.0895567741935*(100/$L$72)</f>
        <v>10.321840811669745</v>
      </c>
      <c r="D110" s="55">
        <v>1.8823351538461539</v>
      </c>
      <c r="E110" s="55">
        <v>43.691415739133816</v>
      </c>
      <c r="F110" s="55">
        <v>0</v>
      </c>
      <c r="G110" s="55">
        <v>0</v>
      </c>
      <c r="P110" s="55">
        <f t="shared" si="4"/>
        <v>18.786856729788834</v>
      </c>
      <c r="Q110" s="26">
        <v>18.137050423975772</v>
      </c>
      <c r="R110" s="49">
        <f t="shared" si="3"/>
        <v>3.5827562399786261</v>
      </c>
    </row>
    <row r="111" spans="1:18">
      <c r="A111" s="2" t="s">
        <v>9</v>
      </c>
      <c r="B111" s="55">
        <v>56.769149999999996</v>
      </c>
      <c r="C111" s="55">
        <f>45.4011209677419*(100/$L$72)</f>
        <v>46.4463557506323</v>
      </c>
      <c r="D111" s="55">
        <v>52.876784615384622</v>
      </c>
      <c r="E111" s="55">
        <v>29.920093485815279</v>
      </c>
      <c r="F111" s="55">
        <v>0</v>
      </c>
      <c r="G111" s="55">
        <v>0</v>
      </c>
      <c r="P111" s="55">
        <f t="shared" si="4"/>
        <v>42.44935443234381</v>
      </c>
      <c r="Q111" s="26">
        <v>42.524464324490097</v>
      </c>
      <c r="R111" s="49">
        <f t="shared" si="3"/>
        <v>-0.17662748570598852</v>
      </c>
    </row>
    <row r="112" spans="1:18">
      <c r="A112" s="2" t="s">
        <v>10</v>
      </c>
      <c r="B112" s="55">
        <v>0.27097850000000001</v>
      </c>
      <c r="C112" s="55">
        <f>0.465051193548387*(100/$L$72)</f>
        <v>0.47575770636041292</v>
      </c>
      <c r="D112" s="55">
        <v>-4.4666153846153831E-3</v>
      </c>
      <c r="E112" s="55">
        <v>0</v>
      </c>
      <c r="F112" s="55">
        <v>0</v>
      </c>
      <c r="G112" s="55">
        <v>0</v>
      </c>
      <c r="P112" s="55">
        <f t="shared" si="4"/>
        <v>0.31881568294495127</v>
      </c>
      <c r="Q112" s="26">
        <v>0.37974145992260622</v>
      </c>
      <c r="R112" s="49">
        <f t="shared" si="3"/>
        <v>-16.04401504909999</v>
      </c>
    </row>
    <row r="113" spans="1:18">
      <c r="A113" s="2" t="s">
        <v>11</v>
      </c>
      <c r="B113" s="55">
        <v>9.4984549999999999</v>
      </c>
      <c r="C113" s="55">
        <f>11.5269693548387*(100/$L$72)</f>
        <v>11.792345826920736</v>
      </c>
      <c r="D113" s="55">
        <v>22.148730769230767</v>
      </c>
      <c r="E113" s="55">
        <v>22.08164142190628</v>
      </c>
      <c r="F113" s="55">
        <v>55</v>
      </c>
      <c r="G113" s="55">
        <v>0</v>
      </c>
      <c r="P113" s="55">
        <f t="shared" si="4"/>
        <v>13.651069092649104</v>
      </c>
      <c r="Q113" s="26">
        <v>13.98356479379845</v>
      </c>
      <c r="R113" s="49">
        <f t="shared" si="3"/>
        <v>-2.3777606501083639</v>
      </c>
    </row>
    <row r="114" spans="1:18">
      <c r="A114" s="2" t="s">
        <v>12</v>
      </c>
      <c r="B114" s="55">
        <v>0</v>
      </c>
      <c r="C114" s="55">
        <f>0.258471064516129*(100/$L$72)</f>
        <v>0.26442164329577894</v>
      </c>
      <c r="D114" s="55">
        <v>0.38706900000000005</v>
      </c>
      <c r="E114" s="55">
        <v>0</v>
      </c>
      <c r="F114" s="55">
        <v>0</v>
      </c>
      <c r="G114" s="55">
        <v>0</v>
      </c>
      <c r="P114" s="55">
        <f t="shared" si="4"/>
        <v>0.16375014954450956</v>
      </c>
      <c r="Q114" s="26">
        <v>0.180639994845432</v>
      </c>
      <c r="R114" s="49">
        <f t="shared" si="3"/>
        <v>-9.3500032013256824</v>
      </c>
    </row>
    <row r="115" spans="1:18">
      <c r="A115" s="2" t="s">
        <v>13</v>
      </c>
      <c r="B115" s="55">
        <v>0.38901550000000001</v>
      </c>
      <c r="C115" s="55">
        <f>12.8889758064516*(100/$L$72)</f>
        <v>13.185708696335707</v>
      </c>
      <c r="D115" s="55">
        <v>7.9890030769230771</v>
      </c>
      <c r="E115" s="55">
        <v>0</v>
      </c>
      <c r="F115" s="55">
        <v>0</v>
      </c>
      <c r="G115" s="55">
        <v>78.252487460584575</v>
      </c>
      <c r="P115" s="55">
        <f t="shared" si="4"/>
        <v>11.12429887629991</v>
      </c>
      <c r="Q115" s="26">
        <v>12.468343546936902</v>
      </c>
      <c r="R115" s="49">
        <f t="shared" si="3"/>
        <v>-10.779657021619226</v>
      </c>
    </row>
    <row r="116" spans="1:18">
      <c r="A116" s="2" t="s">
        <v>14</v>
      </c>
      <c r="B116" s="55">
        <v>1.4416999999999999E-2</v>
      </c>
      <c r="C116" s="55">
        <f>0.856400129032258*(100/$L$72)</f>
        <v>0.87611636475190802</v>
      </c>
      <c r="D116" s="55">
        <v>0.13766061538461541</v>
      </c>
      <c r="E116" s="55">
        <v>0</v>
      </c>
      <c r="F116" s="55">
        <v>0</v>
      </c>
      <c r="G116" s="55">
        <v>21.747512539415428</v>
      </c>
      <c r="P116" s="55">
        <f t="shared" si="4"/>
        <v>1.3915951660879351</v>
      </c>
      <c r="Q116" s="26">
        <v>1.4068267901977856</v>
      </c>
      <c r="R116" s="49">
        <f t="shared" si="3"/>
        <v>-1.082693634779947</v>
      </c>
    </row>
    <row r="117" spans="1:18">
      <c r="A117" s="2" t="s">
        <v>16</v>
      </c>
      <c r="B117" s="55">
        <v>7.4389999999999994E-3</v>
      </c>
      <c r="C117" s="55">
        <f>0.0179706612903226*(100/$L$72)</f>
        <v>1.8384385882398935E-2</v>
      </c>
      <c r="D117" s="55">
        <v>8.3649230769230771E-3</v>
      </c>
      <c r="E117" s="55">
        <v>0</v>
      </c>
      <c r="F117" s="55">
        <v>45</v>
      </c>
      <c r="G117" s="55">
        <v>0</v>
      </c>
      <c r="P117" s="55">
        <f>(B117*$I$108)+(C117*$J$108)+(D117*$K$108)+(E117*$L$108)+(F117*$M$108)+(G117*$N$108)</f>
        <v>0.41706298513215379</v>
      </c>
      <c r="Q117" s="26">
        <v>0.40869406592910046</v>
      </c>
      <c r="R117" s="49">
        <f t="shared" si="3"/>
        <v>2.0477222207833945</v>
      </c>
    </row>
    <row r="120" spans="1:18">
      <c r="A120" s="58" t="s">
        <v>194</v>
      </c>
    </row>
    <row r="121" spans="1:18">
      <c r="A121" s="3" t="s">
        <v>207</v>
      </c>
    </row>
    <row r="122" spans="1:18">
      <c r="A122" s="3" t="s">
        <v>282</v>
      </c>
    </row>
    <row r="124" spans="1:18">
      <c r="A124" t="s">
        <v>195</v>
      </c>
      <c r="B124" t="s">
        <v>196</v>
      </c>
      <c r="C124" t="s">
        <v>197</v>
      </c>
      <c r="D124" t="s">
        <v>198</v>
      </c>
      <c r="E124" s="2" t="s">
        <v>281</v>
      </c>
      <c r="F124" t="s">
        <v>208</v>
      </c>
      <c r="G124" t="s">
        <v>206</v>
      </c>
      <c r="H124" t="s">
        <v>199</v>
      </c>
      <c r="I124" t="s">
        <v>200</v>
      </c>
      <c r="J124" t="s">
        <v>201</v>
      </c>
      <c r="K124" t="s">
        <v>202</v>
      </c>
    </row>
    <row r="125" spans="1:18">
      <c r="A125" t="s">
        <v>203</v>
      </c>
      <c r="B125">
        <v>0.1</v>
      </c>
      <c r="C125">
        <v>0.1</v>
      </c>
      <c r="D125">
        <v>0.04</v>
      </c>
      <c r="E125" s="2">
        <v>2.6</v>
      </c>
      <c r="F125">
        <f>(B125*$J$108)+(C125*$K$108)+(D125*($I$108+$L$108))+(E125*$M$108)</f>
        <v>9.8040000000000002E-2</v>
      </c>
      <c r="G125" s="2">
        <v>8.9715821730593177</v>
      </c>
      <c r="H125">
        <f>(1/F125)*G125</f>
        <v>91.509406089956315</v>
      </c>
      <c r="I125">
        <f>H125*B125</f>
        <v>9.1509406089956311</v>
      </c>
      <c r="J125">
        <f>(I125^(4/13))*(I126^(9/13))</f>
        <v>6.5633904988452452</v>
      </c>
      <c r="K125" s="16">
        <f>I127/J125</f>
        <v>1.5241235609706381</v>
      </c>
    </row>
    <row r="126" spans="1:18">
      <c r="A126" t="s">
        <v>204</v>
      </c>
      <c r="B126">
        <v>0.8</v>
      </c>
      <c r="C126">
        <v>0.6</v>
      </c>
      <c r="D126">
        <v>0.02</v>
      </c>
      <c r="E126" s="2">
        <v>8.1</v>
      </c>
      <c r="F126">
        <f t="shared" ref="F126:F127" si="5">(B126*$J$108)+(C126*$K$108)+(D126*($I$108+$L$108))+(E126*$M$108)</f>
        <v>0.56372</v>
      </c>
      <c r="G126" s="2">
        <v>3.9898053058910494</v>
      </c>
      <c r="H126">
        <f>(1/F126)*G126</f>
        <v>7.0776366030849527</v>
      </c>
      <c r="I126">
        <f>H126*B126</f>
        <v>5.6621092824679629</v>
      </c>
      <c r="J126"/>
      <c r="K126"/>
    </row>
    <row r="127" spans="1:18">
      <c r="A127" t="s">
        <v>205</v>
      </c>
      <c r="B127">
        <v>0.9</v>
      </c>
      <c r="C127">
        <v>0.6</v>
      </c>
      <c r="D127">
        <v>1.2999999999999999E-2</v>
      </c>
      <c r="E127" s="2">
        <v>4.2</v>
      </c>
      <c r="F127">
        <f t="shared" si="5"/>
        <v>0.58523300000000011</v>
      </c>
      <c r="G127" s="2">
        <v>6.5048115382383429</v>
      </c>
      <c r="H127">
        <f>(1/F127)*G127</f>
        <v>11.114908999045408</v>
      </c>
      <c r="I127">
        <f>H127*B127</f>
        <v>10.003418099140868</v>
      </c>
      <c r="J127"/>
      <c r="K127"/>
    </row>
  </sheetData>
  <mergeCells count="2">
    <mergeCell ref="I106:N106"/>
    <mergeCell ref="B106:G106"/>
  </mergeCells>
  <conditionalFormatting sqref="K82:K95">
    <cfRule type="cellIs" dxfId="8" priority="6" operator="lessThan">
      <formula>0.01</formula>
    </cfRule>
  </conditionalFormatting>
  <conditionalFormatting sqref="K10:K71">
    <cfRule type="cellIs" dxfId="7" priority="5" operator="lessThan">
      <formula>0.01</formula>
    </cfRule>
  </conditionalFormatting>
  <conditionalFormatting sqref="H76:H78">
    <cfRule type="cellIs" dxfId="6" priority="4" operator="lessThan">
      <formula>0.02</formula>
    </cfRule>
  </conditionalFormatting>
  <conditionalFormatting sqref="K76:K78 L78">
    <cfRule type="cellIs" dxfId="5" priority="2" operator="lessThan">
      <formula>0.01</formula>
    </cfRule>
  </conditionalFormatting>
  <conditionalFormatting sqref="F82:F95 L95">
    <cfRule type="cellIs" dxfId="4" priority="1" operator="lessThan">
      <formula>0.01</formula>
    </cfRule>
  </conditionalFormatting>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9"/>
  <sheetViews>
    <sheetView workbookViewId="0">
      <selection activeCell="K3" sqref="K3"/>
    </sheetView>
  </sheetViews>
  <sheetFormatPr defaultColWidth="11.19921875" defaultRowHeight="15.6"/>
  <cols>
    <col min="1" max="1" width="18.796875" bestFit="1" customWidth="1"/>
  </cols>
  <sheetData>
    <row r="1" spans="1:15">
      <c r="A1" t="s">
        <v>210</v>
      </c>
      <c r="B1" t="s">
        <v>211</v>
      </c>
      <c r="C1" t="s">
        <v>7</v>
      </c>
      <c r="D1" t="s">
        <v>8</v>
      </c>
      <c r="E1" t="s">
        <v>9</v>
      </c>
      <c r="F1" t="s">
        <v>12</v>
      </c>
      <c r="G1" t="s">
        <v>13</v>
      </c>
      <c r="H1" t="s">
        <v>16</v>
      </c>
      <c r="I1" t="s">
        <v>17</v>
      </c>
      <c r="J1" t="s">
        <v>15</v>
      </c>
      <c r="K1" t="s">
        <v>14</v>
      </c>
      <c r="L1" t="s">
        <v>40</v>
      </c>
      <c r="M1" t="s">
        <v>49</v>
      </c>
      <c r="N1" t="s">
        <v>223</v>
      </c>
      <c r="O1" t="s">
        <v>222</v>
      </c>
    </row>
    <row r="2" spans="1:15">
      <c r="A2" t="s">
        <v>212</v>
      </c>
      <c r="B2">
        <v>40</v>
      </c>
      <c r="C2">
        <v>48.8444</v>
      </c>
      <c r="D2">
        <v>3.3943000000000001E-2</v>
      </c>
      <c r="E2">
        <v>41.030900000000003</v>
      </c>
      <c r="F2">
        <v>0.135907</v>
      </c>
      <c r="G2">
        <v>9.6446799999999993</v>
      </c>
      <c r="H2" t="s">
        <v>220</v>
      </c>
      <c r="I2">
        <v>0.37634099999999998</v>
      </c>
      <c r="J2">
        <v>1.6055E-2</v>
      </c>
      <c r="K2" t="s">
        <v>221</v>
      </c>
      <c r="L2">
        <v>100.176</v>
      </c>
      <c r="M2">
        <v>90.027600000000007</v>
      </c>
      <c r="N2">
        <f t="shared" ref="N2:N9" si="0">((D2-0.032)/0.032)*100</f>
        <v>6.0718750000000012</v>
      </c>
      <c r="O2">
        <v>6.5917700000000004</v>
      </c>
    </row>
    <row r="3" spans="1:15">
      <c r="A3" t="s">
        <v>213</v>
      </c>
      <c r="B3">
        <v>3</v>
      </c>
      <c r="C3">
        <v>49.504800000000003</v>
      </c>
      <c r="D3">
        <v>3.2439999999999997E-2</v>
      </c>
      <c r="E3">
        <v>41.226100000000002</v>
      </c>
      <c r="F3">
        <v>0.13833899999999999</v>
      </c>
      <c r="G3">
        <v>9.8057700000000008</v>
      </c>
      <c r="H3" t="s">
        <v>220</v>
      </c>
      <c r="I3">
        <v>0.37552600000000003</v>
      </c>
      <c r="J3">
        <v>1.3363999999999999E-2</v>
      </c>
      <c r="K3" t="s">
        <v>221</v>
      </c>
      <c r="L3">
        <v>101.089</v>
      </c>
      <c r="M3">
        <v>89.999399999999994</v>
      </c>
      <c r="N3">
        <f t="shared" si="0"/>
        <v>1.3749999999999873</v>
      </c>
      <c r="O3">
        <v>4.9167199999999998</v>
      </c>
    </row>
    <row r="4" spans="1:15">
      <c r="A4" t="s">
        <v>214</v>
      </c>
      <c r="B4">
        <v>3</v>
      </c>
      <c r="C4">
        <v>49.188099999999999</v>
      </c>
      <c r="D4">
        <v>2.7563000000000001E-2</v>
      </c>
      <c r="E4">
        <v>41.299900000000001</v>
      </c>
      <c r="F4">
        <v>0.136349</v>
      </c>
      <c r="G4">
        <v>9.7633899999999993</v>
      </c>
      <c r="H4" t="s">
        <v>220</v>
      </c>
      <c r="I4">
        <v>0.37171799999999999</v>
      </c>
      <c r="J4">
        <v>1.3032999999999999E-2</v>
      </c>
      <c r="K4" t="s">
        <v>221</v>
      </c>
      <c r="L4">
        <v>100.78400000000001</v>
      </c>
      <c r="M4">
        <v>89.980599999999995</v>
      </c>
      <c r="N4">
        <f t="shared" si="0"/>
        <v>-13.865625000000001</v>
      </c>
      <c r="O4">
        <v>5.7810600000000001</v>
      </c>
    </row>
    <row r="5" spans="1:15">
      <c r="A5" t="s">
        <v>215</v>
      </c>
      <c r="B5">
        <v>3</v>
      </c>
      <c r="C5">
        <v>48.9863</v>
      </c>
      <c r="D5">
        <v>3.2154000000000002E-2</v>
      </c>
      <c r="E5">
        <v>41.235700000000001</v>
      </c>
      <c r="F5">
        <v>0.13170599999999999</v>
      </c>
      <c r="G5">
        <v>9.7913200000000007</v>
      </c>
      <c r="H5" t="s">
        <v>220</v>
      </c>
      <c r="I5">
        <v>0.37364199999999997</v>
      </c>
      <c r="J5">
        <v>7.3150000000000003E-3</v>
      </c>
      <c r="K5" t="s">
        <v>221</v>
      </c>
      <c r="L5">
        <v>100.544</v>
      </c>
      <c r="M5">
        <v>89.917599999999993</v>
      </c>
      <c r="N5">
        <f t="shared" si="0"/>
        <v>0.48125000000000423</v>
      </c>
      <c r="O5">
        <v>4.9398999999999997</v>
      </c>
    </row>
    <row r="6" spans="1:15">
      <c r="A6" t="s">
        <v>216</v>
      </c>
      <c r="B6">
        <v>3</v>
      </c>
      <c r="C6">
        <v>48.815199999999997</v>
      </c>
      <c r="D6">
        <v>2.8646999999999999E-2</v>
      </c>
      <c r="E6">
        <v>41.523200000000003</v>
      </c>
      <c r="F6">
        <v>0.13491500000000001</v>
      </c>
      <c r="G6">
        <v>9.7446900000000003</v>
      </c>
      <c r="H6" t="s">
        <v>220</v>
      </c>
      <c r="I6">
        <v>0.37225000000000003</v>
      </c>
      <c r="J6">
        <v>5.5649999999999996E-3</v>
      </c>
      <c r="K6" t="s">
        <v>221</v>
      </c>
      <c r="L6">
        <v>100.61</v>
      </c>
      <c r="M6">
        <v>89.929199999999994</v>
      </c>
      <c r="N6">
        <f t="shared" si="0"/>
        <v>-10.478125000000006</v>
      </c>
      <c r="O6">
        <v>5.5516199999999998</v>
      </c>
    </row>
    <row r="7" spans="1:15">
      <c r="A7" t="s">
        <v>217</v>
      </c>
      <c r="B7">
        <v>3</v>
      </c>
      <c r="C7">
        <v>49.090600000000002</v>
      </c>
      <c r="D7">
        <v>3.2499E-2</v>
      </c>
      <c r="E7">
        <v>41.808799999999998</v>
      </c>
      <c r="F7">
        <v>0.13695499999999999</v>
      </c>
      <c r="G7">
        <v>9.8284099999999999</v>
      </c>
      <c r="H7" t="s">
        <v>220</v>
      </c>
      <c r="I7">
        <v>0.37112600000000001</v>
      </c>
      <c r="J7">
        <v>8.1449999999999995E-3</v>
      </c>
      <c r="K7" t="s">
        <v>221</v>
      </c>
      <c r="L7">
        <v>101.265</v>
      </c>
      <c r="M7">
        <v>89.902699999999996</v>
      </c>
      <c r="N7">
        <f t="shared" si="0"/>
        <v>1.5593749999999982</v>
      </c>
      <c r="O7">
        <v>4.9156300000000002</v>
      </c>
    </row>
    <row r="8" spans="1:15">
      <c r="A8" t="s">
        <v>218</v>
      </c>
      <c r="B8">
        <v>3</v>
      </c>
      <c r="C8">
        <v>49.013399999999997</v>
      </c>
      <c r="D8">
        <v>2.7227000000000001E-2</v>
      </c>
      <c r="E8">
        <v>41.491</v>
      </c>
      <c r="F8">
        <v>0.13430800000000001</v>
      </c>
      <c r="G8">
        <v>9.8133099999999995</v>
      </c>
      <c r="H8" t="s">
        <v>220</v>
      </c>
      <c r="I8">
        <v>0.37450899999999998</v>
      </c>
      <c r="J8">
        <v>9.6380000000000007E-3</v>
      </c>
      <c r="K8" t="s">
        <v>221</v>
      </c>
      <c r="L8">
        <v>100.855</v>
      </c>
      <c r="M8">
        <v>89.902299999999997</v>
      </c>
      <c r="N8">
        <f t="shared" si="0"/>
        <v>-14.915624999999999</v>
      </c>
      <c r="O8">
        <v>5.9053500000000003</v>
      </c>
    </row>
    <row r="9" spans="1:15">
      <c r="A9" t="s">
        <v>219</v>
      </c>
      <c r="B9">
        <v>3</v>
      </c>
      <c r="C9">
        <v>49.024500000000003</v>
      </c>
      <c r="D9">
        <v>2.7548E-2</v>
      </c>
      <c r="E9">
        <v>41.5139</v>
      </c>
      <c r="F9">
        <v>0.135822</v>
      </c>
      <c r="G9">
        <v>9.8209099999999996</v>
      </c>
      <c r="H9" t="s">
        <v>220</v>
      </c>
      <c r="I9">
        <v>0.37764799999999998</v>
      </c>
      <c r="J9">
        <v>6.3439999999999998E-3</v>
      </c>
      <c r="K9" t="s">
        <v>221</v>
      </c>
      <c r="L9">
        <v>100.892</v>
      </c>
      <c r="M9">
        <v>89.897400000000005</v>
      </c>
      <c r="N9">
        <f t="shared" si="0"/>
        <v>-13.912500000000003</v>
      </c>
      <c r="O9">
        <v>5.8053100000000004</v>
      </c>
    </row>
  </sheetData>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D117"/>
  <sheetViews>
    <sheetView topLeftCell="N1" workbookViewId="0">
      <selection activeCell="R2" sqref="R2"/>
    </sheetView>
  </sheetViews>
  <sheetFormatPr defaultColWidth="11.19921875" defaultRowHeight="15.6"/>
  <cols>
    <col min="5" max="5" width="16.796875" bestFit="1" customWidth="1"/>
    <col min="6" max="15" width="10.796875" style="49"/>
    <col min="16" max="16" width="10.796875" style="62"/>
    <col min="17" max="17" width="14.796875" bestFit="1" customWidth="1"/>
    <col min="26" max="26" width="10.796875" style="63"/>
    <col min="28" max="28" width="19.19921875" style="65" bestFit="1" customWidth="1"/>
    <col min="29" max="29" width="35.69921875" bestFit="1" customWidth="1"/>
    <col min="30" max="30" width="47.19921875" bestFit="1" customWidth="1"/>
  </cols>
  <sheetData>
    <row r="1" spans="1:30">
      <c r="A1" t="s">
        <v>255</v>
      </c>
      <c r="B1" t="s">
        <v>45</v>
      </c>
      <c r="C1" t="s">
        <v>224</v>
      </c>
      <c r="D1" t="s">
        <v>225</v>
      </c>
      <c r="E1" s="16" t="s">
        <v>258</v>
      </c>
      <c r="F1" s="49" t="s">
        <v>261</v>
      </c>
      <c r="G1" s="49" t="s">
        <v>262</v>
      </c>
      <c r="H1" s="49" t="s">
        <v>263</v>
      </c>
      <c r="I1" s="49" t="s">
        <v>264</v>
      </c>
      <c r="J1" s="49" t="s">
        <v>265</v>
      </c>
      <c r="K1" s="49" t="s">
        <v>266</v>
      </c>
      <c r="L1" s="49" t="s">
        <v>267</v>
      </c>
      <c r="M1" s="49" t="s">
        <v>268</v>
      </c>
      <c r="N1" s="49" t="s">
        <v>269</v>
      </c>
      <c r="O1" s="49" t="s">
        <v>18</v>
      </c>
      <c r="P1" s="62" t="s">
        <v>226</v>
      </c>
      <c r="Q1" s="16" t="s">
        <v>259</v>
      </c>
      <c r="R1" t="s">
        <v>261</v>
      </c>
      <c r="S1" t="s">
        <v>262</v>
      </c>
      <c r="T1" t="s">
        <v>263</v>
      </c>
      <c r="U1" t="s">
        <v>264</v>
      </c>
      <c r="V1" t="s">
        <v>265</v>
      </c>
      <c r="W1" t="s">
        <v>266</v>
      </c>
      <c r="X1" t="s">
        <v>267</v>
      </c>
      <c r="Y1" t="s">
        <v>268</v>
      </c>
      <c r="Z1" s="63" t="s">
        <v>49</v>
      </c>
      <c r="AB1" s="65" t="s">
        <v>260</v>
      </c>
      <c r="AC1" t="s">
        <v>257</v>
      </c>
      <c r="AD1" t="s">
        <v>256</v>
      </c>
    </row>
    <row r="2" spans="1:30">
      <c r="A2" t="s">
        <v>227</v>
      </c>
      <c r="B2" t="s">
        <v>228</v>
      </c>
      <c r="C2">
        <v>6</v>
      </c>
      <c r="D2">
        <v>1</v>
      </c>
      <c r="F2" s="49">
        <v>11.968999999999999</v>
      </c>
      <c r="G2" s="49">
        <v>14.8186</v>
      </c>
      <c r="H2" s="49">
        <v>3.8712999999999997E-2</v>
      </c>
      <c r="I2" s="49">
        <v>0.28554099999999999</v>
      </c>
      <c r="J2" s="49">
        <v>21.770099999999999</v>
      </c>
      <c r="K2" s="49">
        <v>0.15104400000000001</v>
      </c>
      <c r="L2" s="49">
        <v>49.763399999999997</v>
      </c>
      <c r="M2" s="49">
        <v>0.26813700000000001</v>
      </c>
      <c r="N2" s="49">
        <v>1.1194000000000001E-2</v>
      </c>
      <c r="O2" s="49">
        <v>99.046400000000006</v>
      </c>
      <c r="P2" s="62">
        <v>0.692570123272781</v>
      </c>
      <c r="R2" s="62">
        <v>49.705481212073202</v>
      </c>
      <c r="S2" s="62">
        <v>1.8778043525528199E-2</v>
      </c>
      <c r="T2" s="49">
        <v>41.392737838746001</v>
      </c>
      <c r="U2" s="62">
        <v>0.11464489731375101</v>
      </c>
      <c r="V2" s="62">
        <v>8.2435611077069009</v>
      </c>
      <c r="W2" s="62">
        <v>0.45166136269296903</v>
      </c>
      <c r="X2" s="62">
        <v>9.7843489948805096E-2</v>
      </c>
      <c r="Y2" s="62">
        <v>-9.8831808029096091E-4</v>
      </c>
      <c r="Z2" s="63">
        <v>91.5</v>
      </c>
      <c r="AA2" s="62"/>
      <c r="AB2" s="65">
        <v>1121.3412064689501</v>
      </c>
      <c r="AC2">
        <v>1.2801180639506899</v>
      </c>
      <c r="AD2">
        <v>4.2643284177015</v>
      </c>
    </row>
    <row r="3" spans="1:30">
      <c r="A3" t="s">
        <v>227</v>
      </c>
      <c r="B3" t="s">
        <v>228</v>
      </c>
      <c r="C3">
        <v>6</v>
      </c>
      <c r="D3">
        <v>1</v>
      </c>
      <c r="F3" s="49">
        <v>11.968999999999999</v>
      </c>
      <c r="G3" s="49">
        <v>14.8186</v>
      </c>
      <c r="H3" s="49">
        <v>3.8712999999999997E-2</v>
      </c>
      <c r="I3" s="49">
        <v>0.28554099999999999</v>
      </c>
      <c r="J3" s="49">
        <v>21.770099999999999</v>
      </c>
      <c r="K3" s="49">
        <v>0.15104400000000001</v>
      </c>
      <c r="L3" s="49">
        <v>49.763399999999997</v>
      </c>
      <c r="M3" s="49">
        <v>0.26813700000000001</v>
      </c>
      <c r="N3" s="49">
        <v>1.1194000000000001E-2</v>
      </c>
      <c r="O3" s="49">
        <v>99.046400000000006</v>
      </c>
      <c r="P3" s="62">
        <v>0.692570123272781</v>
      </c>
      <c r="R3" s="62">
        <v>49.712332275924503</v>
      </c>
      <c r="S3" s="62">
        <v>1.67477784564459E-2</v>
      </c>
      <c r="T3" s="49">
        <v>41.434989064685801</v>
      </c>
      <c r="U3" s="62">
        <v>0.11033830512482</v>
      </c>
      <c r="V3" s="62">
        <v>8.2014856264654199</v>
      </c>
      <c r="W3" s="62">
        <v>0.44529387425373801</v>
      </c>
      <c r="X3" s="62">
        <v>0.102456997615904</v>
      </c>
      <c r="Y3" s="62">
        <v>9.8516343861446598E-4</v>
      </c>
      <c r="Z3" s="63">
        <v>91.5</v>
      </c>
      <c r="AB3" s="65">
        <v>1101.6639641315001</v>
      </c>
      <c r="AC3">
        <v>1.39013284200481</v>
      </c>
      <c r="AD3">
        <v>4.3014166410070498</v>
      </c>
    </row>
    <row r="4" spans="1:30">
      <c r="A4" t="s">
        <v>227</v>
      </c>
      <c r="B4" t="s">
        <v>228</v>
      </c>
      <c r="C4">
        <v>6</v>
      </c>
      <c r="D4">
        <v>1</v>
      </c>
      <c r="F4" s="49">
        <v>11.968999999999999</v>
      </c>
      <c r="G4" s="49">
        <v>14.8186</v>
      </c>
      <c r="H4" s="49">
        <v>3.8712999999999997E-2</v>
      </c>
      <c r="I4" s="49">
        <v>0.28554099999999999</v>
      </c>
      <c r="J4" s="49">
        <v>21.770099999999999</v>
      </c>
      <c r="K4" s="49">
        <v>0.15104400000000001</v>
      </c>
      <c r="L4" s="49">
        <v>49.763399999999997</v>
      </c>
      <c r="M4" s="49">
        <v>0.26813700000000001</v>
      </c>
      <c r="N4" s="49">
        <v>1.1194000000000001E-2</v>
      </c>
      <c r="O4" s="49">
        <v>99.046400000000006</v>
      </c>
      <c r="P4" s="62">
        <v>0.692570123272781</v>
      </c>
      <c r="R4" s="62">
        <v>49.461591559017798</v>
      </c>
      <c r="S4" s="62">
        <v>1.8735824869342201E-2</v>
      </c>
      <c r="T4" s="49">
        <v>41.301646780396403</v>
      </c>
      <c r="U4" s="62">
        <v>0.115373237353318</v>
      </c>
      <c r="V4" s="62">
        <v>8.4518292081648703</v>
      </c>
      <c r="W4" s="62">
        <v>0.38852184202741302</v>
      </c>
      <c r="X4" s="62">
        <v>0.28300956513164299</v>
      </c>
      <c r="Y4" s="62">
        <v>-2.9582881372645698E-3</v>
      </c>
      <c r="Z4" s="63">
        <v>91.3</v>
      </c>
      <c r="AB4" s="65">
        <v>1120.9487021136699</v>
      </c>
      <c r="AC4">
        <v>1.2954203975807601</v>
      </c>
      <c r="AD4">
        <v>4.2747873612290999</v>
      </c>
    </row>
    <row r="5" spans="1:30">
      <c r="A5" t="s">
        <v>227</v>
      </c>
      <c r="B5" t="s">
        <v>228</v>
      </c>
      <c r="C5">
        <v>6</v>
      </c>
      <c r="D5">
        <v>1</v>
      </c>
      <c r="F5" s="49">
        <v>11.968999999999999</v>
      </c>
      <c r="G5" s="49">
        <v>14.8186</v>
      </c>
      <c r="H5" s="49">
        <v>3.8712999999999997E-2</v>
      </c>
      <c r="I5" s="49">
        <v>0.28554099999999999</v>
      </c>
      <c r="J5" s="49">
        <v>21.770099999999999</v>
      </c>
      <c r="K5" s="49">
        <v>0.15104400000000001</v>
      </c>
      <c r="L5" s="49">
        <v>49.763399999999997</v>
      </c>
      <c r="M5" s="49">
        <v>0.26813700000000001</v>
      </c>
      <c r="N5" s="49">
        <v>1.1194000000000001E-2</v>
      </c>
      <c r="O5" s="49">
        <v>99.046400000000006</v>
      </c>
      <c r="P5" s="62">
        <v>0.692570123272781</v>
      </c>
      <c r="R5" s="62">
        <v>49.564489936518797</v>
      </c>
      <c r="S5" s="62">
        <v>1.57472565326509E-2</v>
      </c>
      <c r="T5" s="49">
        <v>41.3601692830077</v>
      </c>
      <c r="U5" s="62">
        <v>0.114167609861719</v>
      </c>
      <c r="V5" s="62">
        <v>8.3962403425028302</v>
      </c>
      <c r="W5" s="62">
        <v>0.396634023916145</v>
      </c>
      <c r="X5" s="62">
        <v>0.18404606072535701</v>
      </c>
      <c r="Y5" s="62">
        <v>-2.9526105998720501E-3</v>
      </c>
      <c r="Z5" s="63">
        <v>91.3</v>
      </c>
      <c r="AB5" s="65">
        <v>1091.29893427817</v>
      </c>
      <c r="AC5">
        <v>1.4983923979715099</v>
      </c>
      <c r="AD5">
        <v>4.3313465329231304</v>
      </c>
    </row>
    <row r="6" spans="1:30">
      <c r="R6" s="62"/>
      <c r="S6" s="62"/>
      <c r="T6" s="49"/>
      <c r="U6" s="62"/>
      <c r="V6" s="62"/>
      <c r="W6" s="62"/>
      <c r="X6" s="62"/>
      <c r="Y6" s="62"/>
    </row>
    <row r="7" spans="1:30">
      <c r="A7" t="s">
        <v>229</v>
      </c>
      <c r="B7" t="s">
        <v>228</v>
      </c>
      <c r="C7">
        <v>6</v>
      </c>
      <c r="D7">
        <v>2</v>
      </c>
      <c r="F7" s="49">
        <v>10.462</v>
      </c>
      <c r="G7" s="49">
        <v>14.032400000000001</v>
      </c>
      <c r="H7" s="49">
        <v>5.8157E-2</v>
      </c>
      <c r="I7" s="49">
        <v>0.31447700000000001</v>
      </c>
      <c r="J7" s="49">
        <v>24.618600000000001</v>
      </c>
      <c r="K7" s="49">
        <v>0.133463</v>
      </c>
      <c r="L7" s="49">
        <v>48.915999999999997</v>
      </c>
      <c r="M7" s="49">
        <v>0.23472499999999999</v>
      </c>
      <c r="N7" s="49">
        <v>5.8269999999999997E-3</v>
      </c>
      <c r="O7" s="49">
        <v>98.768100000000004</v>
      </c>
      <c r="P7" s="62">
        <v>0.70046254980518297</v>
      </c>
      <c r="R7" s="62">
        <v>48.465683521982797</v>
      </c>
      <c r="S7" s="62">
        <v>1.47767237048201E-2</v>
      </c>
      <c r="T7" s="49">
        <v>41.180758735506402</v>
      </c>
      <c r="U7" s="62">
        <v>0.14087143265261801</v>
      </c>
      <c r="V7" s="62">
        <v>9.7418013811311006</v>
      </c>
      <c r="W7" s="62">
        <v>0.332968840815281</v>
      </c>
      <c r="X7" s="62">
        <v>0.13397562825703599</v>
      </c>
      <c r="Y7" s="62">
        <v>-4.92557456827338E-3</v>
      </c>
      <c r="Z7" s="63">
        <v>89.9</v>
      </c>
      <c r="AB7" s="65">
        <v>1088.4863831975099</v>
      </c>
      <c r="AC7">
        <v>1.60150002737548</v>
      </c>
      <c r="AD7">
        <v>4.3714042132836299</v>
      </c>
    </row>
    <row r="8" spans="1:30">
      <c r="A8" t="s">
        <v>229</v>
      </c>
      <c r="B8" t="s">
        <v>228</v>
      </c>
      <c r="C8">
        <v>6</v>
      </c>
      <c r="D8">
        <v>2</v>
      </c>
      <c r="F8" s="49">
        <v>10.462</v>
      </c>
      <c r="G8" s="49">
        <v>14.032400000000001</v>
      </c>
      <c r="H8" s="49">
        <v>5.8157E-2</v>
      </c>
      <c r="I8" s="49">
        <v>0.31447700000000001</v>
      </c>
      <c r="J8" s="49">
        <v>24.618600000000001</v>
      </c>
      <c r="K8" s="49">
        <v>0.133463</v>
      </c>
      <c r="L8" s="49">
        <v>48.915999999999997</v>
      </c>
      <c r="M8" s="49">
        <v>0.23472499999999999</v>
      </c>
      <c r="N8" s="49">
        <v>5.8269999999999997E-3</v>
      </c>
      <c r="O8" s="49">
        <v>98.768100000000004</v>
      </c>
      <c r="P8" s="62">
        <v>0.70046254980518297</v>
      </c>
      <c r="R8" s="62">
        <v>48.750901385911703</v>
      </c>
      <c r="S8" s="62">
        <v>1.3829482481009099E-2</v>
      </c>
      <c r="T8" s="49">
        <v>40.863157270850401</v>
      </c>
      <c r="U8" s="62">
        <v>0.14027046516452099</v>
      </c>
      <c r="V8" s="62">
        <v>9.6776742761747592</v>
      </c>
      <c r="W8" s="62">
        <v>0.41093319372141401</v>
      </c>
      <c r="X8" s="62">
        <v>0.16496596959489401</v>
      </c>
      <c r="Y8" s="62">
        <v>-9.8782017721493905E-4</v>
      </c>
      <c r="Z8" s="63">
        <v>90</v>
      </c>
      <c r="AB8" s="65">
        <v>1077.5567948870801</v>
      </c>
      <c r="AC8">
        <v>1.7053608052182601</v>
      </c>
      <c r="AD8">
        <v>4.4326725382636596</v>
      </c>
    </row>
    <row r="9" spans="1:30">
      <c r="A9" t="s">
        <v>229</v>
      </c>
      <c r="B9" t="s">
        <v>228</v>
      </c>
      <c r="C9">
        <v>6</v>
      </c>
      <c r="D9">
        <v>2</v>
      </c>
      <c r="F9" s="49">
        <v>10.462</v>
      </c>
      <c r="G9" s="49">
        <v>14.032400000000001</v>
      </c>
      <c r="H9" s="49">
        <v>5.8157E-2</v>
      </c>
      <c r="I9" s="49">
        <v>0.31447700000000001</v>
      </c>
      <c r="J9" s="49">
        <v>24.618600000000001</v>
      </c>
      <c r="K9" s="49">
        <v>0.133463</v>
      </c>
      <c r="L9" s="49">
        <v>48.915999999999997</v>
      </c>
      <c r="M9" s="49">
        <v>0.23472499999999999</v>
      </c>
      <c r="N9" s="49">
        <v>5.8269999999999997E-3</v>
      </c>
      <c r="O9" s="49">
        <v>98.768100000000004</v>
      </c>
      <c r="P9" s="62">
        <v>0.70046254980518297</v>
      </c>
      <c r="R9" s="62">
        <v>47.667152881810303</v>
      </c>
      <c r="S9" s="62">
        <v>1.4783568556335201E-2</v>
      </c>
      <c r="T9" s="49">
        <v>41.031301742489902</v>
      </c>
      <c r="U9" s="62">
        <v>0.16360482535677601</v>
      </c>
      <c r="V9" s="62">
        <v>10.6254435070566</v>
      </c>
      <c r="W9" s="62">
        <v>0.29172908617834897</v>
      </c>
      <c r="X9" s="62">
        <v>0.228652527004651</v>
      </c>
      <c r="Y9" s="62">
        <v>-2.9567137112670502E-3</v>
      </c>
      <c r="Z9" s="63">
        <v>88.9</v>
      </c>
      <c r="AB9" s="65">
        <v>1088.5634069397199</v>
      </c>
      <c r="AC9">
        <v>1.5927437506533599</v>
      </c>
      <c r="AD9">
        <v>4.3682742283468903</v>
      </c>
    </row>
    <row r="10" spans="1:30">
      <c r="R10" s="62"/>
      <c r="S10" s="62"/>
      <c r="T10" s="49"/>
      <c r="U10" s="62"/>
      <c r="V10" s="62"/>
      <c r="W10" s="62"/>
      <c r="X10" s="62"/>
      <c r="Y10" s="62"/>
    </row>
    <row r="11" spans="1:30">
      <c r="A11" t="s">
        <v>230</v>
      </c>
      <c r="B11" t="s">
        <v>228</v>
      </c>
      <c r="C11">
        <v>5</v>
      </c>
      <c r="D11">
        <v>1</v>
      </c>
      <c r="F11" s="49">
        <v>10.823</v>
      </c>
      <c r="G11" s="49">
        <v>13.689299999999999</v>
      </c>
      <c r="H11" s="49">
        <v>0.19770699999999999</v>
      </c>
      <c r="I11" s="49">
        <v>0.29561300000000001</v>
      </c>
      <c r="J11" s="49">
        <v>23.079599999999999</v>
      </c>
      <c r="K11" s="49">
        <v>0.118881</v>
      </c>
      <c r="L11" s="49">
        <v>49.970100000000002</v>
      </c>
      <c r="M11" s="49">
        <v>0.29245199999999999</v>
      </c>
      <c r="N11" s="49">
        <v>3.8656000000000003E-2</v>
      </c>
      <c r="O11" s="49">
        <v>98.477500000000006</v>
      </c>
      <c r="P11" s="62">
        <v>0.71003955673958996</v>
      </c>
      <c r="R11" s="62">
        <v>48.646091062328097</v>
      </c>
      <c r="S11" s="62">
        <v>1.1828836732481E-2</v>
      </c>
      <c r="T11" s="49">
        <v>41.253068104527401</v>
      </c>
      <c r="U11" s="62">
        <v>0.13208867684603701</v>
      </c>
      <c r="V11" s="62">
        <v>9.5320709335909299</v>
      </c>
      <c r="W11" s="62">
        <v>0.35880804755192303</v>
      </c>
      <c r="X11" s="62">
        <v>8.7730539099234006E-2</v>
      </c>
      <c r="Y11" s="62">
        <v>-5.9144183662405E-3</v>
      </c>
      <c r="Z11" s="63">
        <v>90.1</v>
      </c>
      <c r="AB11" s="65">
        <v>1054.87830663057</v>
      </c>
      <c r="AC11">
        <v>1.9976264974154101</v>
      </c>
      <c r="AD11">
        <v>4.47477996210936</v>
      </c>
    </row>
    <row r="12" spans="1:30">
      <c r="A12" t="s">
        <v>230</v>
      </c>
      <c r="B12" t="s">
        <v>228</v>
      </c>
      <c r="C12">
        <v>5</v>
      </c>
      <c r="D12">
        <v>1</v>
      </c>
      <c r="F12" s="49">
        <v>10.823</v>
      </c>
      <c r="G12" s="49">
        <v>13.689299999999999</v>
      </c>
      <c r="H12" s="49">
        <v>0.19770699999999999</v>
      </c>
      <c r="I12" s="49">
        <v>0.29561300000000001</v>
      </c>
      <c r="J12" s="49">
        <v>23.079599999999999</v>
      </c>
      <c r="K12" s="49">
        <v>0.118881</v>
      </c>
      <c r="L12" s="49">
        <v>49.970100000000002</v>
      </c>
      <c r="M12" s="49">
        <v>0.29245199999999999</v>
      </c>
      <c r="N12" s="49">
        <v>3.8656000000000003E-2</v>
      </c>
      <c r="O12" s="49">
        <v>98.477500000000006</v>
      </c>
      <c r="P12" s="62">
        <v>0.71003955673958996</v>
      </c>
      <c r="R12" s="62">
        <v>48.3984181908057</v>
      </c>
      <c r="S12" s="62">
        <v>1.4829461196243199E-2</v>
      </c>
      <c r="T12" s="49">
        <v>40.9925852694018</v>
      </c>
      <c r="U12" s="62">
        <v>0.15027187345526399</v>
      </c>
      <c r="V12" s="62">
        <v>9.9911023232822505</v>
      </c>
      <c r="W12" s="62">
        <v>0.36183885318833398</v>
      </c>
      <c r="X12" s="62">
        <v>0.124567474048442</v>
      </c>
      <c r="Y12" s="62">
        <v>-6.9204152249134898E-3</v>
      </c>
      <c r="Z12" s="63">
        <v>89.6</v>
      </c>
      <c r="AB12" s="65">
        <v>1091.63335149257</v>
      </c>
      <c r="AC12">
        <v>1.64020917157447</v>
      </c>
      <c r="AD12">
        <v>4.3706201375631002</v>
      </c>
    </row>
    <row r="13" spans="1:30">
      <c r="A13" t="s">
        <v>230</v>
      </c>
      <c r="B13" t="s">
        <v>228</v>
      </c>
      <c r="C13">
        <v>5</v>
      </c>
      <c r="D13">
        <v>1</v>
      </c>
      <c r="F13" s="49">
        <v>10.823</v>
      </c>
      <c r="G13" s="49">
        <v>13.689299999999999</v>
      </c>
      <c r="H13" s="49">
        <v>0.19770699999999999</v>
      </c>
      <c r="I13" s="49">
        <v>0.29561300000000001</v>
      </c>
      <c r="J13" s="49">
        <v>23.079599999999999</v>
      </c>
      <c r="K13" s="49">
        <v>0.118881</v>
      </c>
      <c r="L13" s="49">
        <v>49.970100000000002</v>
      </c>
      <c r="M13" s="49">
        <v>0.29245199999999999</v>
      </c>
      <c r="N13" s="49">
        <v>3.8656000000000003E-2</v>
      </c>
      <c r="O13" s="49">
        <v>98.477500000000006</v>
      </c>
      <c r="P13" s="62">
        <v>0.71003955673958996</v>
      </c>
      <c r="R13" s="62">
        <v>48.580354591057301</v>
      </c>
      <c r="S13" s="62">
        <v>1.37973174072869E-2</v>
      </c>
      <c r="T13" s="49">
        <v>41.216529186253901</v>
      </c>
      <c r="U13" s="62">
        <v>0.13304556071312401</v>
      </c>
      <c r="V13" s="62">
        <v>9.5881500753924804</v>
      </c>
      <c r="W13" s="62">
        <v>0.33606323113463199</v>
      </c>
      <c r="X13" s="62">
        <v>0.16162571819964699</v>
      </c>
      <c r="Y13" s="62">
        <v>-1.9710453438981299E-3</v>
      </c>
      <c r="Z13" s="63">
        <v>90</v>
      </c>
      <c r="AB13" s="65">
        <v>1079.68557223113</v>
      </c>
      <c r="AC13">
        <v>1.6728244464289601</v>
      </c>
      <c r="AD13">
        <v>4.4017944724296303</v>
      </c>
    </row>
    <row r="14" spans="1:30">
      <c r="A14" t="s">
        <v>230</v>
      </c>
      <c r="B14" t="s">
        <v>228</v>
      </c>
      <c r="C14">
        <v>5</v>
      </c>
      <c r="D14">
        <v>1</v>
      </c>
      <c r="F14" s="49">
        <v>10.823</v>
      </c>
      <c r="G14" s="49">
        <v>13.689299999999999</v>
      </c>
      <c r="H14" s="49">
        <v>0.19770699999999999</v>
      </c>
      <c r="I14" s="49">
        <v>0.29561300000000001</v>
      </c>
      <c r="J14" s="49">
        <v>23.079599999999999</v>
      </c>
      <c r="K14" s="49">
        <v>0.118881</v>
      </c>
      <c r="L14" s="49">
        <v>49.970100000000002</v>
      </c>
      <c r="M14" s="49">
        <v>0.29245199999999999</v>
      </c>
      <c r="N14" s="49">
        <v>3.8656000000000003E-2</v>
      </c>
      <c r="O14" s="49">
        <v>98.477500000000006</v>
      </c>
      <c r="P14" s="62">
        <v>0.71003955673958996</v>
      </c>
      <c r="R14" s="62">
        <v>48.708355954789901</v>
      </c>
      <c r="S14" s="62">
        <v>1.8755244064952301E-2</v>
      </c>
      <c r="T14" s="49">
        <v>41.194412911504799</v>
      </c>
      <c r="U14" s="62">
        <v>0.131286708454666</v>
      </c>
      <c r="V14" s="62">
        <v>9.5622131187996597</v>
      </c>
      <c r="W14" s="62">
        <v>0.33364592073441501</v>
      </c>
      <c r="X14" s="62">
        <v>7.6008094368491097E-2</v>
      </c>
      <c r="Y14" s="62">
        <v>-5.92270865209022E-3</v>
      </c>
      <c r="Z14" s="63">
        <v>90.1</v>
      </c>
      <c r="AB14" s="65">
        <v>1132.03453521354</v>
      </c>
      <c r="AC14">
        <v>1.3107706363732801</v>
      </c>
      <c r="AD14">
        <v>4.2753555012963904</v>
      </c>
    </row>
    <row r="15" spans="1:30">
      <c r="A15" t="s">
        <v>230</v>
      </c>
      <c r="B15" t="s">
        <v>228</v>
      </c>
      <c r="C15">
        <v>5</v>
      </c>
      <c r="D15">
        <v>1</v>
      </c>
      <c r="F15" s="49">
        <v>10.823</v>
      </c>
      <c r="G15" s="49">
        <v>13.689299999999999</v>
      </c>
      <c r="H15" s="49">
        <v>0.19770699999999999</v>
      </c>
      <c r="I15" s="49">
        <v>0.29561300000000001</v>
      </c>
      <c r="J15" s="49">
        <v>23.079599999999999</v>
      </c>
      <c r="K15" s="49">
        <v>0.118881</v>
      </c>
      <c r="L15" s="49">
        <v>49.970100000000002</v>
      </c>
      <c r="M15" s="49">
        <v>0.29245199999999999</v>
      </c>
      <c r="N15" s="49">
        <v>3.8656000000000003E-2</v>
      </c>
      <c r="O15" s="49">
        <v>98.477500000000006</v>
      </c>
      <c r="P15" s="62">
        <v>0.71003955673958996</v>
      </c>
      <c r="R15" s="62">
        <v>48.751138027945998</v>
      </c>
      <c r="S15" s="62">
        <v>1.28646637374816E-2</v>
      </c>
      <c r="T15" s="49">
        <v>41.0560899338954</v>
      </c>
      <c r="U15" s="62">
        <v>0.13953212207576199</v>
      </c>
      <c r="V15" s="62">
        <v>9.6059454538257505</v>
      </c>
      <c r="W15" s="62">
        <v>0.33448125717452398</v>
      </c>
      <c r="X15" s="62">
        <v>0.136563353520959</v>
      </c>
      <c r="Y15" s="62">
        <v>-3.9583580730712898E-3</v>
      </c>
      <c r="Z15" s="63">
        <v>90</v>
      </c>
      <c r="AB15" s="65">
        <v>1068.2923989307801</v>
      </c>
      <c r="AC15">
        <v>1.7998219128378901</v>
      </c>
      <c r="AD15">
        <v>4.43275334546174</v>
      </c>
    </row>
    <row r="16" spans="1:30">
      <c r="R16" s="62"/>
      <c r="S16" s="62"/>
      <c r="T16" s="49"/>
      <c r="U16" s="62"/>
      <c r="V16" s="62"/>
      <c r="W16" s="62"/>
      <c r="X16" s="62"/>
      <c r="Y16" s="62"/>
    </row>
    <row r="17" spans="1:30">
      <c r="A17" t="s">
        <v>231</v>
      </c>
      <c r="B17" t="s">
        <v>228</v>
      </c>
      <c r="C17">
        <v>3</v>
      </c>
      <c r="D17">
        <v>1</v>
      </c>
      <c r="F17" s="49">
        <v>10.7651</v>
      </c>
      <c r="G17" s="49">
        <v>14.577199999999999</v>
      </c>
      <c r="H17" s="49">
        <v>7.3726E-2</v>
      </c>
      <c r="I17" s="49">
        <v>0.33241500000000002</v>
      </c>
      <c r="J17" s="49">
        <v>24.2867</v>
      </c>
      <c r="K17" s="49">
        <v>0.119488</v>
      </c>
      <c r="L17" s="49">
        <v>47.902200000000001</v>
      </c>
      <c r="M17" s="49">
        <v>0.30773899999999998</v>
      </c>
      <c r="N17" s="49">
        <v>7.6010000000000001E-3</v>
      </c>
      <c r="O17" s="49">
        <v>98.357699999999994</v>
      </c>
      <c r="P17" s="62">
        <v>0.68793194319080297</v>
      </c>
      <c r="R17" s="62">
        <v>48.612398666640303</v>
      </c>
      <c r="S17" s="62">
        <v>2.0710467662083999E-2</v>
      </c>
      <c r="T17" s="49">
        <v>41.113236947474299</v>
      </c>
      <c r="U17" s="62">
        <v>0.146945699126215</v>
      </c>
      <c r="V17" s="62">
        <v>9.7072920570425403</v>
      </c>
      <c r="W17" s="62">
        <v>0.275153356081974</v>
      </c>
      <c r="X17" s="62">
        <v>0.128207656955758</v>
      </c>
      <c r="Y17" s="62">
        <v>1.9724254916270501E-3</v>
      </c>
      <c r="Z17" s="63">
        <v>89.9</v>
      </c>
      <c r="AB17" s="65">
        <v>1142.40252492891</v>
      </c>
      <c r="AC17">
        <v>1.2054538842470901</v>
      </c>
      <c r="AD17">
        <v>4.2539630474879999</v>
      </c>
    </row>
    <row r="18" spans="1:30">
      <c r="A18" t="s">
        <v>231</v>
      </c>
      <c r="B18" t="s">
        <v>228</v>
      </c>
      <c r="C18">
        <v>3</v>
      </c>
      <c r="D18">
        <v>1</v>
      </c>
      <c r="F18" s="49">
        <v>10.7651</v>
      </c>
      <c r="G18" s="49">
        <v>14.577199999999999</v>
      </c>
      <c r="H18" s="49">
        <v>7.3726E-2</v>
      </c>
      <c r="I18" s="49">
        <v>0.33241500000000002</v>
      </c>
      <c r="J18" s="49">
        <v>24.2867</v>
      </c>
      <c r="K18" s="49">
        <v>0.119488</v>
      </c>
      <c r="L18" s="49">
        <v>47.902200000000001</v>
      </c>
      <c r="M18" s="49">
        <v>0.30773899999999998</v>
      </c>
      <c r="N18" s="49">
        <v>7.6010000000000001E-3</v>
      </c>
      <c r="O18" s="49">
        <v>98.357699999999994</v>
      </c>
      <c r="P18" s="62">
        <v>0.68793194319080297</v>
      </c>
      <c r="R18" s="62">
        <v>48.6269547853937</v>
      </c>
      <c r="S18" s="62">
        <v>1.8781755995334201E-2</v>
      </c>
      <c r="T18" s="49">
        <v>41.055930092327102</v>
      </c>
      <c r="U18" s="62">
        <v>0.154208101856428</v>
      </c>
      <c r="V18" s="62">
        <v>9.8090191969316507</v>
      </c>
      <c r="W18" s="62">
        <v>0.27480674561594198</v>
      </c>
      <c r="X18" s="62">
        <v>8.9954726082916506E-2</v>
      </c>
      <c r="Y18" s="62">
        <v>0</v>
      </c>
      <c r="Z18" s="63">
        <v>89.8</v>
      </c>
      <c r="AB18" s="65">
        <v>1125.04777367872</v>
      </c>
      <c r="AC18">
        <v>1.30251306572851</v>
      </c>
      <c r="AD18">
        <v>4.27519467790286</v>
      </c>
    </row>
    <row r="19" spans="1:30">
      <c r="A19" t="s">
        <v>231</v>
      </c>
      <c r="B19" t="s">
        <v>228</v>
      </c>
      <c r="C19">
        <v>3</v>
      </c>
      <c r="D19">
        <v>1</v>
      </c>
      <c r="F19" s="49">
        <v>10.7651</v>
      </c>
      <c r="G19" s="49">
        <v>14.577199999999999</v>
      </c>
      <c r="H19" s="49">
        <v>7.3726E-2</v>
      </c>
      <c r="I19" s="49">
        <v>0.33241500000000002</v>
      </c>
      <c r="J19" s="49">
        <v>24.2867</v>
      </c>
      <c r="K19" s="49">
        <v>0.119488</v>
      </c>
      <c r="L19" s="49">
        <v>47.902200000000001</v>
      </c>
      <c r="M19" s="49">
        <v>0.30773899999999998</v>
      </c>
      <c r="N19" s="49">
        <v>7.6010000000000001E-3</v>
      </c>
      <c r="O19" s="49">
        <v>98.357699999999994</v>
      </c>
      <c r="P19" s="62">
        <v>0.68793194319080297</v>
      </c>
      <c r="R19" s="62">
        <v>48.463883445176798</v>
      </c>
      <c r="S19" s="62">
        <v>2.2764613892353E-2</v>
      </c>
      <c r="T19" s="49">
        <v>41.120810816160798</v>
      </c>
      <c r="U19" s="62">
        <v>0.15935229724647099</v>
      </c>
      <c r="V19" s="62">
        <v>9.8402517964249601</v>
      </c>
      <c r="W19" s="62">
        <v>0.27911396163667601</v>
      </c>
      <c r="X19" s="62">
        <v>0.13955698081833801</v>
      </c>
      <c r="Y19" s="62">
        <v>4.9488291070332703E-3</v>
      </c>
      <c r="Z19" s="63">
        <v>89.8</v>
      </c>
      <c r="AB19" s="65">
        <v>1159.6067588240301</v>
      </c>
      <c r="AC19">
        <v>1.0728591945479999</v>
      </c>
      <c r="AD19">
        <v>4.2540936905079301</v>
      </c>
    </row>
    <row r="20" spans="1:30">
      <c r="A20" t="s">
        <v>231</v>
      </c>
      <c r="B20" t="s">
        <v>228</v>
      </c>
      <c r="C20">
        <v>3</v>
      </c>
      <c r="D20">
        <v>1</v>
      </c>
      <c r="F20" s="49">
        <v>10.7651</v>
      </c>
      <c r="G20" s="49">
        <v>14.577199999999999</v>
      </c>
      <c r="H20" s="49">
        <v>7.3726E-2</v>
      </c>
      <c r="I20" s="49">
        <v>0.33241500000000002</v>
      </c>
      <c r="J20" s="49">
        <v>24.2867</v>
      </c>
      <c r="K20" s="49">
        <v>0.119488</v>
      </c>
      <c r="L20" s="49">
        <v>47.902200000000001</v>
      </c>
      <c r="M20" s="49">
        <v>0.30773899999999998</v>
      </c>
      <c r="N20" s="49">
        <v>7.6010000000000001E-3</v>
      </c>
      <c r="O20" s="49">
        <v>98.357699999999994</v>
      </c>
      <c r="P20" s="62">
        <v>0.68793194319080297</v>
      </c>
      <c r="R20" s="62">
        <v>48.572708271125698</v>
      </c>
      <c r="S20" s="62">
        <v>2.3887727679904401E-2</v>
      </c>
      <c r="T20" s="49">
        <v>40.985368766796</v>
      </c>
      <c r="U20" s="62">
        <v>0.150293619986065</v>
      </c>
      <c r="V20" s="62">
        <v>9.8666268537871993</v>
      </c>
      <c r="W20" s="62">
        <v>0.27371354633223799</v>
      </c>
      <c r="X20" s="62">
        <v>0.171195381705981</v>
      </c>
      <c r="Y20" s="62">
        <v>1.9906439733253698E-3</v>
      </c>
      <c r="Z20" s="63">
        <v>89.8</v>
      </c>
      <c r="AB20" s="65">
        <v>1168.5294910187599</v>
      </c>
      <c r="AC20">
        <v>1.0533198015493901</v>
      </c>
      <c r="AD20">
        <v>4.2323992557094003</v>
      </c>
    </row>
    <row r="21" spans="1:30">
      <c r="R21" s="62"/>
      <c r="S21" s="62"/>
      <c r="T21" s="49"/>
      <c r="U21" s="62"/>
      <c r="V21" s="62"/>
      <c r="W21" s="62"/>
      <c r="X21" s="62"/>
      <c r="Y21" s="62"/>
    </row>
    <row r="22" spans="1:30">
      <c r="A22" t="s">
        <v>232</v>
      </c>
      <c r="B22" t="s">
        <v>228</v>
      </c>
      <c r="C22">
        <v>3</v>
      </c>
      <c r="D22">
        <v>2</v>
      </c>
      <c r="F22" s="49">
        <v>10.611000000000001</v>
      </c>
      <c r="G22" s="49">
        <v>14.693899999999999</v>
      </c>
      <c r="H22" s="49">
        <v>6.1106000000000001E-2</v>
      </c>
      <c r="I22" s="49">
        <v>0.34390199999999999</v>
      </c>
      <c r="J22" s="49">
        <v>23.2774</v>
      </c>
      <c r="K22" s="49">
        <v>9.5890000000000003E-2</v>
      </c>
      <c r="L22" s="49">
        <v>50.231299999999997</v>
      </c>
      <c r="M22" s="49">
        <v>0.2271</v>
      </c>
      <c r="N22" s="49">
        <v>2.7859999999999998E-3</v>
      </c>
      <c r="O22" s="49">
        <v>99.526600000000002</v>
      </c>
      <c r="P22" s="62">
        <v>0.69634895584201895</v>
      </c>
      <c r="R22" s="62">
        <v>48.445060109830301</v>
      </c>
      <c r="S22" s="62">
        <v>1.6820857863750999E-2</v>
      </c>
      <c r="T22" s="49">
        <v>40.809380101914599</v>
      </c>
      <c r="U22" s="62">
        <v>0.15633503191015599</v>
      </c>
      <c r="V22" s="62">
        <v>9.9935684955226805</v>
      </c>
      <c r="W22" s="62">
        <v>0.27309157472913398</v>
      </c>
      <c r="X22" s="62">
        <v>0.33344877059318201</v>
      </c>
      <c r="Y22" s="62">
        <v>1.9789244545589399E-3</v>
      </c>
      <c r="Z22" s="63">
        <v>89.6</v>
      </c>
      <c r="AB22" s="65">
        <v>1103.20525672649</v>
      </c>
      <c r="AC22">
        <v>1.4159572991595499</v>
      </c>
      <c r="AD22">
        <v>4.3069628251794398</v>
      </c>
    </row>
    <row r="23" spans="1:30">
      <c r="A23" t="s">
        <v>232</v>
      </c>
      <c r="B23" t="s">
        <v>228</v>
      </c>
      <c r="C23">
        <v>3</v>
      </c>
      <c r="D23">
        <v>2</v>
      </c>
      <c r="F23" s="49">
        <v>10.611000000000001</v>
      </c>
      <c r="G23" s="49">
        <v>14.693899999999999</v>
      </c>
      <c r="H23" s="49">
        <v>6.1106000000000001E-2</v>
      </c>
      <c r="I23" s="49">
        <v>0.34390199999999999</v>
      </c>
      <c r="J23" s="49">
        <v>23.2774</v>
      </c>
      <c r="K23" s="49">
        <v>9.5890000000000003E-2</v>
      </c>
      <c r="L23" s="49">
        <v>50.231299999999997</v>
      </c>
      <c r="M23" s="49">
        <v>0.2271</v>
      </c>
      <c r="N23" s="49">
        <v>2.7859999999999998E-3</v>
      </c>
      <c r="O23" s="49">
        <v>99.526600000000002</v>
      </c>
      <c r="P23" s="62">
        <v>0.69634895584201895</v>
      </c>
      <c r="R23" s="62">
        <v>48.4354214236076</v>
      </c>
      <c r="S23" s="62">
        <v>1.6876799364638099E-2</v>
      </c>
      <c r="T23" s="49">
        <v>40.862702273404103</v>
      </c>
      <c r="U23" s="62">
        <v>0.16777524074257899</v>
      </c>
      <c r="V23" s="62">
        <v>10.039710116151999</v>
      </c>
      <c r="W23" s="62">
        <v>0.26705053112280303</v>
      </c>
      <c r="X23" s="62">
        <v>0.22833316787451599</v>
      </c>
      <c r="Y23" s="62">
        <v>-2.9782587114067301E-3</v>
      </c>
      <c r="Z23" s="63">
        <v>89.6</v>
      </c>
      <c r="AB23" s="65">
        <v>1103.7696689271199</v>
      </c>
      <c r="AC23">
        <v>1.44179490946357</v>
      </c>
      <c r="AD23">
        <v>4.3209438691172197</v>
      </c>
    </row>
    <row r="24" spans="1:30">
      <c r="A24" t="s">
        <v>232</v>
      </c>
      <c r="B24" t="s">
        <v>228</v>
      </c>
      <c r="C24">
        <v>3</v>
      </c>
      <c r="D24">
        <v>2</v>
      </c>
      <c r="F24" s="49">
        <v>10.611000000000001</v>
      </c>
      <c r="G24" s="49">
        <v>14.693899999999999</v>
      </c>
      <c r="H24" s="49">
        <v>6.1106000000000001E-2</v>
      </c>
      <c r="I24" s="49">
        <v>0.34390199999999999</v>
      </c>
      <c r="J24" s="49">
        <v>23.2774</v>
      </c>
      <c r="K24" s="49">
        <v>9.5890000000000003E-2</v>
      </c>
      <c r="L24" s="49">
        <v>50.231299999999997</v>
      </c>
      <c r="M24" s="49">
        <v>0.2271</v>
      </c>
      <c r="N24" s="49">
        <v>2.7859999999999998E-3</v>
      </c>
      <c r="O24" s="49">
        <v>99.526600000000002</v>
      </c>
      <c r="P24" s="62">
        <v>0.69634895584201895</v>
      </c>
      <c r="R24" s="62">
        <v>48.374690689377601</v>
      </c>
      <c r="S24" s="62">
        <v>1.6894074155047799E-2</v>
      </c>
      <c r="T24" s="49">
        <v>40.922416448865597</v>
      </c>
      <c r="U24" s="62">
        <v>0.15304043646337401</v>
      </c>
      <c r="V24" s="62">
        <v>10.0976874993788</v>
      </c>
      <c r="W24" s="62">
        <v>0.25440488139366102</v>
      </c>
      <c r="X24" s="62">
        <v>0.21167281147207001</v>
      </c>
      <c r="Y24" s="62">
        <v>-1.9875381358879802E-3</v>
      </c>
      <c r="Z24" s="63">
        <v>89.5</v>
      </c>
      <c r="AB24" s="65">
        <v>1103.9436752608499</v>
      </c>
      <c r="AC24">
        <v>1.46718149455124</v>
      </c>
      <c r="AD24">
        <v>4.3214080661136798</v>
      </c>
    </row>
    <row r="25" spans="1:30">
      <c r="R25" s="62"/>
      <c r="S25" s="62"/>
      <c r="T25" s="49"/>
      <c r="U25" s="62"/>
      <c r="V25" s="62"/>
      <c r="W25" s="62"/>
      <c r="X25" s="62"/>
      <c r="Y25" s="62"/>
    </row>
    <row r="26" spans="1:30">
      <c r="A26" t="s">
        <v>233</v>
      </c>
      <c r="B26" t="s">
        <v>228</v>
      </c>
      <c r="C26">
        <v>8</v>
      </c>
      <c r="D26">
        <v>2</v>
      </c>
      <c r="F26" s="49">
        <v>10.2555</v>
      </c>
      <c r="G26" s="49">
        <v>12.7332</v>
      </c>
      <c r="H26" s="49">
        <v>3.508E-2</v>
      </c>
      <c r="I26" s="49">
        <v>0.32890399999999997</v>
      </c>
      <c r="J26" s="49">
        <v>25.345500000000001</v>
      </c>
      <c r="K26" s="49">
        <v>0.12241100000000001</v>
      </c>
      <c r="L26" s="49">
        <v>50.647100000000002</v>
      </c>
      <c r="M26" s="49">
        <v>0.35143999999999997</v>
      </c>
      <c r="N26" s="49">
        <v>8.3639999999999999E-3</v>
      </c>
      <c r="O26" s="49">
        <v>99.8292</v>
      </c>
      <c r="P26" s="62">
        <v>0.72739287237611505</v>
      </c>
      <c r="R26" s="62">
        <v>47.6676692470785</v>
      </c>
      <c r="S26" s="62">
        <v>1.3180809624771901E-2</v>
      </c>
      <c r="T26" s="49">
        <v>40.947685025393199</v>
      </c>
      <c r="U26" s="62">
        <v>0.15509590256890601</v>
      </c>
      <c r="V26" s="62">
        <v>10.7465115132389</v>
      </c>
      <c r="W26" s="62">
        <v>0.27733543710862302</v>
      </c>
      <c r="X26" s="62">
        <v>0.21337803855825599</v>
      </c>
      <c r="Y26" s="62">
        <v>-4.7236329569547804E-3</v>
      </c>
      <c r="Z26" s="63">
        <v>88.772800000000004</v>
      </c>
      <c r="AB26" s="65">
        <v>1081.2613780623501</v>
      </c>
      <c r="AC26">
        <v>1.7985936064511101</v>
      </c>
      <c r="AD26">
        <v>4.4421393124905002</v>
      </c>
    </row>
    <row r="27" spans="1:30">
      <c r="A27" t="s">
        <v>233</v>
      </c>
      <c r="B27" t="s">
        <v>228</v>
      </c>
      <c r="C27">
        <v>8</v>
      </c>
      <c r="D27">
        <v>2</v>
      </c>
      <c r="F27" s="49">
        <v>10.2555</v>
      </c>
      <c r="G27" s="49">
        <v>12.7332</v>
      </c>
      <c r="H27" s="49">
        <v>3.508E-2</v>
      </c>
      <c r="I27" s="49">
        <v>0.32890399999999997</v>
      </c>
      <c r="J27" s="49">
        <v>25.345500000000001</v>
      </c>
      <c r="K27" s="49">
        <v>0.12241100000000001</v>
      </c>
      <c r="L27" s="49">
        <v>50.647100000000002</v>
      </c>
      <c r="M27" s="49">
        <v>0.35143999999999997</v>
      </c>
      <c r="N27" s="49">
        <v>8.3639999999999999E-3</v>
      </c>
      <c r="O27" s="49">
        <v>99.8292</v>
      </c>
      <c r="P27" s="62">
        <v>0.72739287237611505</v>
      </c>
      <c r="R27" s="62">
        <v>47.9763397750501</v>
      </c>
      <c r="S27" s="62">
        <v>1.3325170094897599E-2</v>
      </c>
      <c r="T27" s="49">
        <v>40.599701778466802</v>
      </c>
      <c r="U27" s="62">
        <v>0.15261635083492101</v>
      </c>
      <c r="V27" s="62">
        <v>10.721755359593899</v>
      </c>
      <c r="W27" s="62">
        <v>0.26700307108929799</v>
      </c>
      <c r="X27" s="62">
        <v>0.293150779622186</v>
      </c>
      <c r="Y27" s="62">
        <v>-2.1033505485498699E-3</v>
      </c>
      <c r="Z27" s="63">
        <v>88.859800000000007</v>
      </c>
      <c r="AB27" s="65">
        <v>1083.05614251726</v>
      </c>
      <c r="AC27">
        <v>1.80237844753242</v>
      </c>
      <c r="AD27">
        <v>4.4501084926926504</v>
      </c>
    </row>
    <row r="28" spans="1:30">
      <c r="A28" t="s">
        <v>233</v>
      </c>
      <c r="B28" t="s">
        <v>228</v>
      </c>
      <c r="C28">
        <v>8</v>
      </c>
      <c r="D28">
        <v>2</v>
      </c>
      <c r="F28" s="49">
        <v>10.2555</v>
      </c>
      <c r="G28" s="49">
        <v>12.7332</v>
      </c>
      <c r="H28" s="49">
        <v>3.508E-2</v>
      </c>
      <c r="I28" s="49">
        <v>0.32890399999999997</v>
      </c>
      <c r="J28" s="49">
        <v>25.345500000000001</v>
      </c>
      <c r="K28" s="49">
        <v>0.12241100000000001</v>
      </c>
      <c r="L28" s="49">
        <v>50.647100000000002</v>
      </c>
      <c r="M28" s="49">
        <v>0.35143999999999997</v>
      </c>
      <c r="N28" s="49">
        <v>8.3639999999999999E-3</v>
      </c>
      <c r="O28" s="49">
        <v>99.8292</v>
      </c>
      <c r="P28" s="62">
        <v>0.72739287237611505</v>
      </c>
      <c r="R28" s="62">
        <v>48.079361329317003</v>
      </c>
      <c r="S28" s="62">
        <v>1.20075600968637E-2</v>
      </c>
      <c r="T28" s="49">
        <v>40.659638139113603</v>
      </c>
      <c r="U28" s="62">
        <v>0.147508514952847</v>
      </c>
      <c r="V28" s="62">
        <v>10.375642312917099</v>
      </c>
      <c r="W28" s="62">
        <v>0.284684897525249</v>
      </c>
      <c r="X28" s="62">
        <v>0.477377788277912</v>
      </c>
      <c r="Y28" s="62">
        <v>8.5149528478333598E-4</v>
      </c>
      <c r="Z28" s="63">
        <v>89.2012</v>
      </c>
      <c r="AB28" s="65">
        <v>1066.09306977612</v>
      </c>
      <c r="AC28">
        <v>1.9848082732104799</v>
      </c>
      <c r="AD28">
        <v>4.5080984724841704</v>
      </c>
    </row>
    <row r="29" spans="1:30">
      <c r="R29" s="62"/>
      <c r="S29" s="62"/>
      <c r="T29" s="49"/>
      <c r="U29" s="62"/>
      <c r="V29" s="62"/>
      <c r="W29" s="62"/>
      <c r="X29" s="62"/>
      <c r="Y29" s="62"/>
    </row>
    <row r="30" spans="1:30">
      <c r="A30" t="s">
        <v>234</v>
      </c>
      <c r="B30" t="s">
        <v>235</v>
      </c>
      <c r="C30">
        <v>5</v>
      </c>
      <c r="D30">
        <v>1</v>
      </c>
      <c r="F30" s="49">
        <v>10.4832</v>
      </c>
      <c r="G30" s="49">
        <v>13.423</v>
      </c>
      <c r="H30" s="49">
        <v>4.6753000000000003E-2</v>
      </c>
      <c r="I30" s="49">
        <v>0.29269200000000001</v>
      </c>
      <c r="J30" s="49">
        <v>24.884499999999999</v>
      </c>
      <c r="K30" s="49">
        <v>7.3384000000000005E-2</v>
      </c>
      <c r="L30" s="49">
        <v>48.5017</v>
      </c>
      <c r="M30" s="49">
        <v>0.34425699999999998</v>
      </c>
      <c r="N30" s="49">
        <v>4.1522000000000003E-2</v>
      </c>
      <c r="O30" s="49">
        <v>98.105099999999993</v>
      </c>
      <c r="P30" s="62">
        <v>0.70793895832522302</v>
      </c>
      <c r="R30" s="62">
        <v>47.143902607869997</v>
      </c>
      <c r="S30" s="62">
        <v>7.9660195614980594E-3</v>
      </c>
      <c r="T30" s="49">
        <v>40.617403601768203</v>
      </c>
      <c r="U30" s="62">
        <v>0.171552755718623</v>
      </c>
      <c r="V30" s="62">
        <v>11.7367999446186</v>
      </c>
      <c r="W30" s="62">
        <v>0.16274810368187301</v>
      </c>
      <c r="X30" s="62">
        <v>0.146497621567095</v>
      </c>
      <c r="Y30" s="62">
        <v>6.41830750516728E-4</v>
      </c>
      <c r="Z30" s="63">
        <v>87.745400000000004</v>
      </c>
      <c r="AB30" s="65">
        <v>998.28715966851405</v>
      </c>
      <c r="AC30">
        <v>2.9366835990653799</v>
      </c>
      <c r="AD30">
        <v>5.0145614678638699</v>
      </c>
    </row>
    <row r="31" spans="1:30">
      <c r="A31" t="s">
        <v>234</v>
      </c>
      <c r="B31" t="s">
        <v>235</v>
      </c>
      <c r="C31">
        <v>5</v>
      </c>
      <c r="D31">
        <v>1</v>
      </c>
      <c r="F31" s="49">
        <v>10.4832</v>
      </c>
      <c r="G31" s="49">
        <v>13.423</v>
      </c>
      <c r="H31" s="49">
        <v>4.6753000000000003E-2</v>
      </c>
      <c r="I31" s="49">
        <v>0.29269200000000001</v>
      </c>
      <c r="J31" s="49">
        <v>24.884499999999999</v>
      </c>
      <c r="K31" s="49">
        <v>7.3384000000000005E-2</v>
      </c>
      <c r="L31" s="49">
        <v>48.5017</v>
      </c>
      <c r="M31" s="49">
        <v>0.34425699999999998</v>
      </c>
      <c r="N31" s="49">
        <v>4.1522000000000003E-2</v>
      </c>
      <c r="O31" s="49">
        <v>98.105099999999993</v>
      </c>
      <c r="P31" s="62">
        <v>0.70793895832522302</v>
      </c>
      <c r="R31" s="62">
        <v>47.475541648512603</v>
      </c>
      <c r="S31" s="62">
        <v>8.0573929575791098E-3</v>
      </c>
      <c r="T31" s="49">
        <v>40.585119024042399</v>
      </c>
      <c r="U31" s="62">
        <v>0.16141026656632401</v>
      </c>
      <c r="V31" s="62">
        <v>11.4647284825919</v>
      </c>
      <c r="W31" s="62">
        <v>0.181977066582168</v>
      </c>
      <c r="X31" s="62">
        <v>0.10915752366617799</v>
      </c>
      <c r="Y31" s="62">
        <v>2.6072404642135602E-3</v>
      </c>
      <c r="Z31" s="63">
        <v>88.069299999999998</v>
      </c>
      <c r="AB31" s="65">
        <v>999.94310870501897</v>
      </c>
      <c r="AC31">
        <v>2.92261472369026</v>
      </c>
      <c r="AD31">
        <v>5.0525479814915304</v>
      </c>
    </row>
    <row r="32" spans="1:30">
      <c r="A32" t="s">
        <v>234</v>
      </c>
      <c r="B32" t="s">
        <v>235</v>
      </c>
      <c r="C32">
        <v>5</v>
      </c>
      <c r="D32">
        <v>1</v>
      </c>
      <c r="F32" s="49">
        <v>10.4832</v>
      </c>
      <c r="G32" s="49">
        <v>13.423</v>
      </c>
      <c r="H32" s="49">
        <v>4.6753000000000003E-2</v>
      </c>
      <c r="I32" s="49">
        <v>0.29269200000000001</v>
      </c>
      <c r="J32" s="49">
        <v>24.884499999999999</v>
      </c>
      <c r="K32" s="49">
        <v>7.3384000000000005E-2</v>
      </c>
      <c r="L32" s="49">
        <v>48.5017</v>
      </c>
      <c r="M32" s="49">
        <v>0.34425699999999998</v>
      </c>
      <c r="N32" s="49">
        <v>4.1522000000000003E-2</v>
      </c>
      <c r="O32" s="49">
        <v>98.105099999999993</v>
      </c>
      <c r="P32" s="62">
        <v>0.70793895832522302</v>
      </c>
      <c r="R32" s="62">
        <v>47.511871127633199</v>
      </c>
      <c r="S32" s="62">
        <v>1.0662701363073099E-2</v>
      </c>
      <c r="T32" s="49">
        <v>40.683519206939202</v>
      </c>
      <c r="U32" s="62">
        <v>0.16473655514250299</v>
      </c>
      <c r="V32" s="62">
        <v>11.2870384138785</v>
      </c>
      <c r="W32" s="62">
        <v>0.19793804213134999</v>
      </c>
      <c r="X32" s="62">
        <v>0.14309591078066899</v>
      </c>
      <c r="Y32" s="62">
        <v>-2.45848822800495E-3</v>
      </c>
      <c r="Z32" s="63">
        <v>88.240300000000005</v>
      </c>
      <c r="AB32" s="65">
        <v>1042.01996962407</v>
      </c>
      <c r="AC32">
        <v>2.2063239217931301</v>
      </c>
      <c r="AD32">
        <v>4.5939068659605704</v>
      </c>
    </row>
    <row r="33" spans="1:30">
      <c r="A33" t="s">
        <v>234</v>
      </c>
      <c r="B33" t="s">
        <v>235</v>
      </c>
      <c r="C33">
        <v>5</v>
      </c>
      <c r="D33">
        <v>1</v>
      </c>
      <c r="F33" s="49">
        <v>10.4832</v>
      </c>
      <c r="G33" s="49">
        <v>13.423</v>
      </c>
      <c r="H33" s="49">
        <v>4.6753000000000003E-2</v>
      </c>
      <c r="I33" s="49">
        <v>0.29269200000000001</v>
      </c>
      <c r="J33" s="49">
        <v>24.884499999999999</v>
      </c>
      <c r="K33" s="49">
        <v>7.3384000000000005E-2</v>
      </c>
      <c r="L33" s="49">
        <v>48.5017</v>
      </c>
      <c r="M33" s="49">
        <v>0.34425699999999998</v>
      </c>
      <c r="N33" s="49">
        <v>4.1522000000000003E-2</v>
      </c>
      <c r="O33" s="49">
        <v>98.105099999999993</v>
      </c>
      <c r="P33" s="62">
        <v>0.70793895832522302</v>
      </c>
      <c r="R33" s="62">
        <v>47.590013974093402</v>
      </c>
      <c r="S33" s="62">
        <v>7.9265815006788806E-3</v>
      </c>
      <c r="T33" s="49">
        <v>40.6958305665949</v>
      </c>
      <c r="U33" s="62">
        <v>0.16430857969693</v>
      </c>
      <c r="V33" s="62">
        <v>11.1884916898742</v>
      </c>
      <c r="W33" s="62">
        <v>0.19968087531342599</v>
      </c>
      <c r="X33" s="62">
        <v>0.154111455783391</v>
      </c>
      <c r="Y33" s="62">
        <v>-1.5163377964539401E-3</v>
      </c>
      <c r="Z33" s="63">
        <v>88.347899999999996</v>
      </c>
      <c r="AB33" s="65">
        <v>997.56789629213904</v>
      </c>
      <c r="AC33">
        <v>2.9455401388293598</v>
      </c>
      <c r="AD33">
        <v>5.0328811415589696</v>
      </c>
    </row>
    <row r="34" spans="1:30">
      <c r="R34" s="62"/>
      <c r="S34" s="62"/>
      <c r="T34" s="49"/>
      <c r="U34" s="62"/>
      <c r="V34" s="62"/>
      <c r="W34" s="62"/>
      <c r="X34" s="62"/>
      <c r="Y34" s="62"/>
    </row>
    <row r="35" spans="1:30">
      <c r="A35" t="s">
        <v>236</v>
      </c>
      <c r="B35" t="s">
        <v>235</v>
      </c>
      <c r="C35">
        <v>1</v>
      </c>
      <c r="D35">
        <v>2</v>
      </c>
      <c r="F35" s="49">
        <v>11.431699999999999</v>
      </c>
      <c r="G35" s="49">
        <v>14.9155</v>
      </c>
      <c r="H35" s="49">
        <v>3.7021999999999999E-2</v>
      </c>
      <c r="I35" s="49">
        <v>0.28268300000000002</v>
      </c>
      <c r="J35" s="49">
        <v>22.935300000000002</v>
      </c>
      <c r="K35" s="49">
        <v>0.143648</v>
      </c>
      <c r="L35" s="49">
        <v>48.845100000000002</v>
      </c>
      <c r="M35" s="49">
        <v>0.38032199999999999</v>
      </c>
      <c r="N35" s="49">
        <v>9.1420000000000008E-3</v>
      </c>
      <c r="O35" s="49">
        <v>98.981700000000004</v>
      </c>
      <c r="P35" s="62">
        <v>0.68719088879427703</v>
      </c>
      <c r="R35" s="62">
        <v>48.636655884942101</v>
      </c>
      <c r="S35" s="62">
        <v>8.7361642778717406E-3</v>
      </c>
      <c r="T35" s="49">
        <v>41.335450112268397</v>
      </c>
      <c r="U35" s="62">
        <v>0.1304539204922</v>
      </c>
      <c r="V35" s="62">
        <v>9.3707132753691997</v>
      </c>
      <c r="W35" s="62">
        <v>0.32941630315439602</v>
      </c>
      <c r="X35" s="62">
        <v>0.18736856682196301</v>
      </c>
      <c r="Y35" s="62">
        <v>-3.7587663333234398E-3</v>
      </c>
      <c r="Z35" s="63">
        <v>90.245900000000006</v>
      </c>
      <c r="AB35" s="65">
        <v>999.34692045903103</v>
      </c>
      <c r="AC35">
        <v>2.6623467176604398</v>
      </c>
      <c r="AD35">
        <v>4.8125765804431104</v>
      </c>
    </row>
    <row r="36" spans="1:30">
      <c r="A36" t="s">
        <v>236</v>
      </c>
      <c r="B36" t="s">
        <v>235</v>
      </c>
      <c r="C36">
        <v>1</v>
      </c>
      <c r="D36">
        <v>2</v>
      </c>
      <c r="F36" s="49">
        <v>11.431699999999999</v>
      </c>
      <c r="G36" s="49">
        <v>14.9155</v>
      </c>
      <c r="H36" s="49">
        <v>3.7021999999999999E-2</v>
      </c>
      <c r="I36" s="49">
        <v>0.28268300000000002</v>
      </c>
      <c r="J36" s="49">
        <v>22.935300000000002</v>
      </c>
      <c r="K36" s="49">
        <v>0.143648</v>
      </c>
      <c r="L36" s="49">
        <v>48.845100000000002</v>
      </c>
      <c r="M36" s="49">
        <v>0.38032199999999999</v>
      </c>
      <c r="N36" s="49">
        <v>9.1420000000000008E-3</v>
      </c>
      <c r="O36" s="49">
        <v>98.981700000000004</v>
      </c>
      <c r="P36" s="62">
        <v>0.68719088879427703</v>
      </c>
      <c r="R36" s="62">
        <v>48.576180511686601</v>
      </c>
      <c r="S36" s="62">
        <v>1.04923404927353E-2</v>
      </c>
      <c r="T36" s="49">
        <v>41.332023847125697</v>
      </c>
      <c r="U36" s="62">
        <v>0.13633626816171801</v>
      </c>
      <c r="V36" s="62">
        <v>9.4682169930511595</v>
      </c>
      <c r="W36" s="62">
        <v>0.335888147504737</v>
      </c>
      <c r="X36" s="62">
        <v>0.148042680037902</v>
      </c>
      <c r="Y36" s="62">
        <v>-6.8797378395451603E-3</v>
      </c>
      <c r="Z36" s="63">
        <v>90.1434</v>
      </c>
      <c r="AB36" s="65">
        <v>1026.5205071164701</v>
      </c>
      <c r="AC36">
        <v>2.24392763754489</v>
      </c>
      <c r="AD36">
        <v>4.6017170532315301</v>
      </c>
    </row>
    <row r="37" spans="1:30">
      <c r="A37" t="s">
        <v>236</v>
      </c>
      <c r="B37" t="s">
        <v>235</v>
      </c>
      <c r="C37">
        <v>1</v>
      </c>
      <c r="D37">
        <v>2</v>
      </c>
      <c r="F37" s="49">
        <v>11.431699999999999</v>
      </c>
      <c r="G37" s="49">
        <v>14.9155</v>
      </c>
      <c r="H37" s="49">
        <v>3.7021999999999999E-2</v>
      </c>
      <c r="I37" s="49">
        <v>0.28268300000000002</v>
      </c>
      <c r="J37" s="49">
        <v>22.935300000000002</v>
      </c>
      <c r="K37" s="49">
        <v>0.143648</v>
      </c>
      <c r="L37" s="49">
        <v>48.845100000000002</v>
      </c>
      <c r="M37" s="49">
        <v>0.38032199999999999</v>
      </c>
      <c r="N37" s="49">
        <v>9.1420000000000008E-3</v>
      </c>
      <c r="O37" s="49">
        <v>98.981700000000004</v>
      </c>
      <c r="P37" s="62">
        <v>0.68719088879427703</v>
      </c>
      <c r="R37" s="62">
        <v>48.688461271825098</v>
      </c>
      <c r="S37" s="62">
        <v>8.6646925415705192E-3</v>
      </c>
      <c r="T37" s="49">
        <v>41.275291414536497</v>
      </c>
      <c r="U37" s="62">
        <v>0.118829786180464</v>
      </c>
      <c r="V37" s="62">
        <v>9.3959870460420092</v>
      </c>
      <c r="W37" s="62">
        <v>0.35006684955384099</v>
      </c>
      <c r="X37" s="62">
        <v>0.16022798173769201</v>
      </c>
      <c r="Y37" s="62">
        <v>-2.5452348647658201E-3</v>
      </c>
      <c r="Z37" s="63">
        <v>90.2316</v>
      </c>
      <c r="AB37" s="65">
        <v>998.15486892620004</v>
      </c>
      <c r="AC37">
        <v>2.6549055544198201</v>
      </c>
      <c r="AD37">
        <v>4.85646412134831</v>
      </c>
    </row>
    <row r="38" spans="1:30">
      <c r="R38" s="62"/>
      <c r="S38" s="62"/>
      <c r="T38" s="49"/>
      <c r="U38" s="62"/>
      <c r="V38" s="62"/>
      <c r="W38" s="62"/>
      <c r="X38" s="62"/>
      <c r="Y38" s="62"/>
    </row>
    <row r="39" spans="1:30">
      <c r="A39" t="s">
        <v>237</v>
      </c>
      <c r="B39" t="s">
        <v>235</v>
      </c>
      <c r="C39">
        <v>2</v>
      </c>
      <c r="D39">
        <v>3</v>
      </c>
      <c r="F39" s="49">
        <v>9.58127</v>
      </c>
      <c r="G39" s="49">
        <v>13.9057</v>
      </c>
      <c r="H39" s="49">
        <v>5.3297999999999998E-2</v>
      </c>
      <c r="I39" s="49">
        <v>0.46033200000000002</v>
      </c>
      <c r="J39" s="49">
        <v>25.465800000000002</v>
      </c>
      <c r="K39" s="49">
        <v>9.0416999999999997E-2</v>
      </c>
      <c r="L39" s="49">
        <v>49.181899999999999</v>
      </c>
      <c r="M39" s="49">
        <v>0.36992799999999998</v>
      </c>
      <c r="N39" s="49">
        <v>4.0429E-2</v>
      </c>
      <c r="O39" s="49">
        <v>99.174599999999998</v>
      </c>
      <c r="P39" s="62">
        <v>0.70349416655860497</v>
      </c>
      <c r="R39" s="62">
        <v>47.729085641717496</v>
      </c>
      <c r="S39" s="62">
        <v>1.03232399396777E-2</v>
      </c>
      <c r="T39" s="49">
        <v>40.189499166600498</v>
      </c>
      <c r="U39" s="62">
        <v>0.19843142312881901</v>
      </c>
      <c r="V39" s="62">
        <v>11.2021787443447</v>
      </c>
      <c r="W39" s="62">
        <v>0.20878740376220301</v>
      </c>
      <c r="X39" s="62">
        <v>0.46720573061353998</v>
      </c>
      <c r="Y39" s="62">
        <v>8.2744662274783704E-4</v>
      </c>
      <c r="Z39" s="63">
        <v>88.365399999999994</v>
      </c>
      <c r="AB39" s="65">
        <v>1032.27122101135</v>
      </c>
      <c r="AC39">
        <v>2.2737041404123</v>
      </c>
      <c r="AD39">
        <v>4.6331382500884599</v>
      </c>
    </row>
    <row r="40" spans="1:30">
      <c r="A40" t="s">
        <v>237</v>
      </c>
      <c r="B40" t="s">
        <v>235</v>
      </c>
      <c r="C40">
        <v>2</v>
      </c>
      <c r="D40">
        <v>3</v>
      </c>
      <c r="F40" s="49">
        <v>9.58127</v>
      </c>
      <c r="G40" s="49">
        <v>13.9057</v>
      </c>
      <c r="H40" s="49">
        <v>5.3297999999999998E-2</v>
      </c>
      <c r="I40" s="49">
        <v>0.46033200000000002</v>
      </c>
      <c r="J40" s="49">
        <v>25.465800000000002</v>
      </c>
      <c r="K40" s="49">
        <v>9.0416999999999997E-2</v>
      </c>
      <c r="L40" s="49">
        <v>49.181899999999999</v>
      </c>
      <c r="M40" s="49">
        <v>0.36992799999999998</v>
      </c>
      <c r="N40" s="49">
        <v>4.0429E-2</v>
      </c>
      <c r="O40" s="49">
        <v>99.174599999999998</v>
      </c>
      <c r="P40" s="62">
        <v>0.70349416655860497</v>
      </c>
      <c r="R40" s="62">
        <v>47.199621381955801</v>
      </c>
      <c r="S40" s="62">
        <v>9.8779454989289094E-3</v>
      </c>
      <c r="T40" s="49">
        <v>40.063866885866503</v>
      </c>
      <c r="U40" s="62">
        <v>0.212349922781846</v>
      </c>
      <c r="V40" s="62">
        <v>12.013351267872199</v>
      </c>
      <c r="W40" s="62">
        <v>0.19124993772729501</v>
      </c>
      <c r="X40" s="62">
        <v>0.30641060130523501</v>
      </c>
      <c r="Y40" s="62">
        <v>-4.2843620784137798E-4</v>
      </c>
      <c r="Z40" s="63">
        <v>87.505700000000004</v>
      </c>
      <c r="AB40" s="65">
        <v>1025.56576999767</v>
      </c>
      <c r="AC40">
        <v>2.4252763792138099</v>
      </c>
      <c r="AD40">
        <v>4.7283795210244701</v>
      </c>
    </row>
    <row r="41" spans="1:30">
      <c r="A41" t="s">
        <v>237</v>
      </c>
      <c r="B41" t="s">
        <v>235</v>
      </c>
      <c r="C41">
        <v>2</v>
      </c>
      <c r="D41">
        <v>3</v>
      </c>
      <c r="F41" s="49">
        <v>9.58127</v>
      </c>
      <c r="G41" s="49">
        <v>13.9057</v>
      </c>
      <c r="H41" s="49">
        <v>5.3297999999999998E-2</v>
      </c>
      <c r="I41" s="49">
        <v>0.46033200000000002</v>
      </c>
      <c r="J41" s="49">
        <v>25.465800000000002</v>
      </c>
      <c r="K41" s="49">
        <v>9.0416999999999997E-2</v>
      </c>
      <c r="L41" s="49">
        <v>49.181899999999999</v>
      </c>
      <c r="M41" s="49">
        <v>0.36992799999999998</v>
      </c>
      <c r="N41" s="49">
        <v>4.0429E-2</v>
      </c>
      <c r="O41" s="49">
        <v>99.174599999999998</v>
      </c>
      <c r="P41" s="62">
        <v>0.70349416655860497</v>
      </c>
      <c r="R41" s="62">
        <v>46.331133497738598</v>
      </c>
      <c r="S41" s="62">
        <v>8.3796763146596898E-3</v>
      </c>
      <c r="T41" s="49">
        <v>39.983925558362202</v>
      </c>
      <c r="U41" s="62">
        <v>0.25906009444982397</v>
      </c>
      <c r="V41" s="62">
        <v>13.0145069339749</v>
      </c>
      <c r="W41" s="62">
        <v>0.160006589522658</v>
      </c>
      <c r="X41" s="62">
        <v>0.22992741540949799</v>
      </c>
      <c r="Y41" s="62">
        <v>2.3971884703321701E-3</v>
      </c>
      <c r="Z41" s="63">
        <v>86.387</v>
      </c>
      <c r="AB41" s="65">
        <v>1001.1466241071601</v>
      </c>
      <c r="AC41">
        <v>2.8407587447081402</v>
      </c>
      <c r="AD41">
        <v>4.9122914259296904</v>
      </c>
    </row>
    <row r="42" spans="1:30">
      <c r="R42" s="62"/>
      <c r="S42" s="62"/>
      <c r="T42" s="49"/>
      <c r="U42" s="62"/>
      <c r="V42" s="62"/>
      <c r="W42" s="62"/>
      <c r="X42" s="62"/>
      <c r="Y42" s="62"/>
    </row>
    <row r="43" spans="1:30">
      <c r="A43" t="s">
        <v>238</v>
      </c>
      <c r="B43" t="s">
        <v>235</v>
      </c>
      <c r="C43">
        <v>7</v>
      </c>
      <c r="D43">
        <v>1</v>
      </c>
      <c r="F43" s="49">
        <v>10.5039</v>
      </c>
      <c r="G43" s="49">
        <v>13.4129</v>
      </c>
      <c r="H43" s="49">
        <v>3.6125999999999998E-2</v>
      </c>
      <c r="I43" s="49">
        <v>0.300701</v>
      </c>
      <c r="J43" s="49">
        <v>24.819600000000001</v>
      </c>
      <c r="K43" s="49">
        <v>0.10849300000000001</v>
      </c>
      <c r="L43" s="49">
        <v>49.095500000000001</v>
      </c>
      <c r="M43" s="49">
        <v>0.35772500000000002</v>
      </c>
      <c r="N43" s="49">
        <v>-1.2E-4</v>
      </c>
      <c r="O43" s="49">
        <v>98.625299999999996</v>
      </c>
      <c r="P43" s="62">
        <v>0.71060337906228799</v>
      </c>
      <c r="R43" s="62">
        <v>47.822434329888701</v>
      </c>
      <c r="S43" s="62">
        <v>1.03169125187347E-2</v>
      </c>
      <c r="T43" s="49">
        <v>41.230082038337102</v>
      </c>
      <c r="U43" s="62">
        <v>0.14025104519996801</v>
      </c>
      <c r="V43" s="62">
        <v>10.2650469353948</v>
      </c>
      <c r="W43" s="62">
        <v>0.24971010491441101</v>
      </c>
      <c r="X43" s="62">
        <v>0.28423227104204402</v>
      </c>
      <c r="Y43" s="62">
        <v>1.4198942967579001E-4</v>
      </c>
      <c r="Z43" s="63">
        <v>89.252700000000004</v>
      </c>
      <c r="AB43" s="65">
        <v>1036.6365623013101</v>
      </c>
      <c r="AC43">
        <v>2.2680189624292102</v>
      </c>
      <c r="AD43">
        <v>4.6508528136686698</v>
      </c>
    </row>
    <row r="44" spans="1:30">
      <c r="A44" t="s">
        <v>238</v>
      </c>
      <c r="B44" t="s">
        <v>235</v>
      </c>
      <c r="C44">
        <v>7</v>
      </c>
      <c r="D44">
        <v>1</v>
      </c>
      <c r="F44" s="49">
        <v>10.5039</v>
      </c>
      <c r="G44" s="49">
        <v>13.4129</v>
      </c>
      <c r="H44" s="49">
        <v>3.6125999999999998E-2</v>
      </c>
      <c r="I44" s="49">
        <v>0.300701</v>
      </c>
      <c r="J44" s="49">
        <v>24.819600000000001</v>
      </c>
      <c r="K44" s="49">
        <v>0.10849300000000001</v>
      </c>
      <c r="L44" s="49">
        <v>49.095500000000001</v>
      </c>
      <c r="M44" s="49">
        <v>0.35772500000000002</v>
      </c>
      <c r="N44" s="49">
        <v>-1.2E-4</v>
      </c>
      <c r="O44" s="49">
        <v>98.625299999999996</v>
      </c>
      <c r="P44" s="62">
        <v>0.71060337906228799</v>
      </c>
      <c r="R44" s="62">
        <v>47.607393933434899</v>
      </c>
      <c r="S44" s="62">
        <v>1.0538321616439699E-2</v>
      </c>
      <c r="T44" s="49">
        <v>41.229536404306501</v>
      </c>
      <c r="U44" s="62">
        <v>0.145736197827048</v>
      </c>
      <c r="V44" s="62">
        <v>10.421808170689699</v>
      </c>
      <c r="W44" s="62">
        <v>0.24803991937466199</v>
      </c>
      <c r="X44" s="62">
        <v>0.34536158497615599</v>
      </c>
      <c r="Y44" s="62">
        <v>-3.6871343591760399E-3</v>
      </c>
      <c r="Z44" s="63">
        <v>89.062600000000003</v>
      </c>
      <c r="AB44" s="65">
        <v>1039.9122689375499</v>
      </c>
      <c r="AC44">
        <v>2.2367630622107701</v>
      </c>
      <c r="AD44">
        <v>4.6184833756039403</v>
      </c>
    </row>
    <row r="45" spans="1:30">
      <c r="A45" t="s">
        <v>238</v>
      </c>
      <c r="B45" t="s">
        <v>235</v>
      </c>
      <c r="C45">
        <v>7</v>
      </c>
      <c r="D45">
        <v>1</v>
      </c>
      <c r="F45" s="49">
        <v>10.5039</v>
      </c>
      <c r="G45" s="49">
        <v>13.4129</v>
      </c>
      <c r="H45" s="49">
        <v>3.6125999999999998E-2</v>
      </c>
      <c r="I45" s="49">
        <v>0.300701</v>
      </c>
      <c r="J45" s="49">
        <v>24.819600000000001</v>
      </c>
      <c r="K45" s="49">
        <v>0.10849300000000001</v>
      </c>
      <c r="L45" s="49">
        <v>49.095500000000001</v>
      </c>
      <c r="M45" s="49">
        <v>0.35772500000000002</v>
      </c>
      <c r="N45" s="49">
        <v>-1.2E-4</v>
      </c>
      <c r="O45" s="49">
        <v>98.625299999999996</v>
      </c>
      <c r="P45" s="62">
        <v>0.71060337906228799</v>
      </c>
      <c r="R45" s="62">
        <v>47.528040228643199</v>
      </c>
      <c r="S45" s="62">
        <v>7.7009958946355197E-3</v>
      </c>
      <c r="T45" s="49">
        <v>41.281305859474699</v>
      </c>
      <c r="U45" s="62">
        <v>0.145992849987232</v>
      </c>
      <c r="V45" s="62">
        <v>10.486063367970299</v>
      </c>
      <c r="W45" s="62">
        <v>0.23980926751654899</v>
      </c>
      <c r="X45" s="62">
        <v>0.31033510774126299</v>
      </c>
      <c r="Y45" s="62">
        <v>-1.21785931760592E-3</v>
      </c>
      <c r="Z45" s="63">
        <v>88.986199999999997</v>
      </c>
      <c r="AB45" s="65">
        <v>993.13027805803301</v>
      </c>
      <c r="AC45">
        <v>2.9709983530014701</v>
      </c>
      <c r="AD45">
        <v>5.0303880465862303</v>
      </c>
    </row>
    <row r="46" spans="1:30">
      <c r="R46" s="62"/>
      <c r="S46" s="62"/>
      <c r="T46" s="49"/>
      <c r="U46" s="62"/>
      <c r="V46" s="62"/>
      <c r="W46" s="62"/>
      <c r="X46" s="62"/>
      <c r="Y46" s="62"/>
    </row>
    <row r="47" spans="1:30">
      <c r="A47" t="s">
        <v>239</v>
      </c>
      <c r="B47" t="s">
        <v>235</v>
      </c>
      <c r="C47">
        <v>9</v>
      </c>
      <c r="D47">
        <v>3</v>
      </c>
      <c r="F47" s="49">
        <v>11.4849</v>
      </c>
      <c r="G47" s="49">
        <v>13.3863</v>
      </c>
      <c r="H47" s="49">
        <v>5.6713E-2</v>
      </c>
      <c r="I47" s="49">
        <v>0.27560299999999999</v>
      </c>
      <c r="J47" s="49">
        <v>22.416</v>
      </c>
      <c r="K47" s="49">
        <v>0.15470700000000001</v>
      </c>
      <c r="L47" s="49">
        <v>50.816499999999998</v>
      </c>
      <c r="M47" s="49">
        <v>0.33769399999999999</v>
      </c>
      <c r="N47" s="49">
        <v>-5.7279999999999998E-2</v>
      </c>
      <c r="O47" s="49">
        <v>98.834100000000007</v>
      </c>
      <c r="P47" s="62">
        <v>0.71803900764776396</v>
      </c>
      <c r="R47" s="62">
        <v>48.919817322772502</v>
      </c>
      <c r="S47" s="62">
        <v>8.7886290330535296E-3</v>
      </c>
      <c r="T47" s="49">
        <v>41.472267979207103</v>
      </c>
      <c r="U47" s="62">
        <v>0.122592990797092</v>
      </c>
      <c r="V47" s="62">
        <v>8.9445162308519297</v>
      </c>
      <c r="W47" s="62">
        <v>0.35693374498180103</v>
      </c>
      <c r="X47" s="62">
        <v>0.18548643236898399</v>
      </c>
      <c r="Y47" s="62">
        <v>2.3278523589232599E-4</v>
      </c>
      <c r="Z47" s="63">
        <v>90.697199999999995</v>
      </c>
      <c r="AB47" s="65">
        <v>1011.62955961112</v>
      </c>
      <c r="AC47">
        <v>2.6177319435628901</v>
      </c>
      <c r="AD47">
        <v>4.8029706094522497</v>
      </c>
    </row>
    <row r="48" spans="1:30">
      <c r="A48" t="s">
        <v>239</v>
      </c>
      <c r="B48" t="s">
        <v>235</v>
      </c>
      <c r="C48">
        <v>9</v>
      </c>
      <c r="D48">
        <v>3</v>
      </c>
      <c r="F48" s="49">
        <v>11.4849</v>
      </c>
      <c r="G48" s="49">
        <v>13.3863</v>
      </c>
      <c r="H48" s="49">
        <v>5.6713E-2</v>
      </c>
      <c r="I48" s="49">
        <v>0.27560299999999999</v>
      </c>
      <c r="J48" s="49">
        <v>22.416</v>
      </c>
      <c r="K48" s="49">
        <v>0.15470700000000001</v>
      </c>
      <c r="L48" s="49">
        <v>50.816499999999998</v>
      </c>
      <c r="M48" s="49">
        <v>0.33769399999999999</v>
      </c>
      <c r="N48" s="49">
        <v>-5.7279999999999998E-2</v>
      </c>
      <c r="O48" s="49">
        <v>98.834100000000007</v>
      </c>
      <c r="P48" s="62">
        <v>0.71803900764776396</v>
      </c>
      <c r="R48" s="62">
        <v>48.913428173163403</v>
      </c>
      <c r="S48" s="62">
        <v>7.6280485996460803E-3</v>
      </c>
      <c r="T48" s="49">
        <v>41.492293851887702</v>
      </c>
      <c r="U48" s="62">
        <v>0.12515298607060499</v>
      </c>
      <c r="V48" s="62">
        <v>8.8848674779789008</v>
      </c>
      <c r="W48" s="62">
        <v>0.36897472146154803</v>
      </c>
      <c r="X48" s="62">
        <v>0.221998358921633</v>
      </c>
      <c r="Y48" s="62">
        <v>-6.07989876721402E-3</v>
      </c>
      <c r="Z48" s="63">
        <v>90.752399999999994</v>
      </c>
      <c r="AB48" s="65">
        <v>990.99650541081803</v>
      </c>
      <c r="AC48">
        <v>3.02795732774868</v>
      </c>
      <c r="AD48">
        <v>5.08441540405446</v>
      </c>
    </row>
    <row r="49" spans="1:30">
      <c r="A49" t="s">
        <v>239</v>
      </c>
      <c r="B49" t="s">
        <v>235</v>
      </c>
      <c r="C49">
        <v>9</v>
      </c>
      <c r="D49">
        <v>3</v>
      </c>
      <c r="F49" s="49">
        <v>11.4849</v>
      </c>
      <c r="G49" s="49">
        <v>13.3863</v>
      </c>
      <c r="H49" s="49">
        <v>5.6713E-2</v>
      </c>
      <c r="I49" s="49">
        <v>0.27560299999999999</v>
      </c>
      <c r="J49" s="49">
        <v>22.416</v>
      </c>
      <c r="K49" s="49">
        <v>0.15470700000000001</v>
      </c>
      <c r="L49" s="49">
        <v>50.816499999999998</v>
      </c>
      <c r="M49" s="49">
        <v>0.33769399999999999</v>
      </c>
      <c r="N49" s="49">
        <v>-5.7279999999999998E-2</v>
      </c>
      <c r="O49" s="49">
        <v>98.834100000000007</v>
      </c>
      <c r="P49" s="62">
        <v>0.71803900764776396</v>
      </c>
      <c r="R49" s="62">
        <v>49.029323145394699</v>
      </c>
      <c r="S49" s="62">
        <v>9.3276748262076797E-3</v>
      </c>
      <c r="T49" s="49">
        <v>41.429626420370603</v>
      </c>
      <c r="U49" s="62">
        <v>0.122465980031115</v>
      </c>
      <c r="V49" s="62">
        <v>8.7599992122727901</v>
      </c>
      <c r="W49" s="62">
        <v>0.35674688355422501</v>
      </c>
      <c r="X49" s="62">
        <v>0.302422261170956</v>
      </c>
      <c r="Y49" s="62">
        <v>-9.7481242245810195E-4</v>
      </c>
      <c r="Z49" s="63">
        <v>90.890100000000004</v>
      </c>
      <c r="AB49" s="65">
        <v>1020.50425713283</v>
      </c>
      <c r="AC49">
        <v>2.4903669956215801</v>
      </c>
      <c r="AD49">
        <v>4.7152434969514703</v>
      </c>
    </row>
    <row r="50" spans="1:30">
      <c r="A50" t="s">
        <v>239</v>
      </c>
      <c r="B50" t="s">
        <v>235</v>
      </c>
      <c r="C50">
        <v>9</v>
      </c>
      <c r="D50">
        <v>3</v>
      </c>
      <c r="F50" s="49">
        <v>11.4849</v>
      </c>
      <c r="G50" s="49">
        <v>13.3863</v>
      </c>
      <c r="H50" s="49">
        <v>5.6713E-2</v>
      </c>
      <c r="I50" s="49">
        <v>0.27560299999999999</v>
      </c>
      <c r="J50" s="49">
        <v>22.416</v>
      </c>
      <c r="K50" s="49">
        <v>0.15470700000000001</v>
      </c>
      <c r="L50" s="49">
        <v>50.816499999999998</v>
      </c>
      <c r="M50" s="49">
        <v>0.33769399999999999</v>
      </c>
      <c r="N50" s="49">
        <v>-5.7279999999999998E-2</v>
      </c>
      <c r="O50" s="49">
        <v>98.834100000000007</v>
      </c>
      <c r="P50" s="62">
        <v>0.71803900764776396</v>
      </c>
      <c r="R50" s="62">
        <v>48.886176140502798</v>
      </c>
      <c r="S50" s="62">
        <v>6.6352950442024796E-3</v>
      </c>
      <c r="T50" s="49">
        <v>41.407785150327797</v>
      </c>
      <c r="U50" s="62">
        <v>0.126960562326488</v>
      </c>
      <c r="V50" s="62">
        <v>8.9276024335978192</v>
      </c>
      <c r="W50" s="62">
        <v>0.37733367461458101</v>
      </c>
      <c r="X50" s="62">
        <v>0.28032054184961303</v>
      </c>
      <c r="Y50" s="62">
        <v>-2.84510425485833E-3</v>
      </c>
      <c r="Z50" s="63">
        <v>90.707300000000004</v>
      </c>
      <c r="AB50" s="65">
        <v>971.32092811177199</v>
      </c>
      <c r="AC50">
        <v>3.47302867622138</v>
      </c>
      <c r="AD50">
        <v>5.3681144374246701</v>
      </c>
    </row>
    <row r="51" spans="1:30">
      <c r="R51" s="62"/>
      <c r="S51" s="62"/>
      <c r="T51" s="49"/>
      <c r="U51" s="62"/>
      <c r="V51" s="62"/>
      <c r="W51" s="62"/>
      <c r="X51" s="62"/>
      <c r="Y51" s="62"/>
    </row>
    <row r="52" spans="1:30">
      <c r="A52" t="s">
        <v>240</v>
      </c>
      <c r="B52">
        <v>5</v>
      </c>
      <c r="C52">
        <v>1</v>
      </c>
      <c r="D52">
        <v>1</v>
      </c>
      <c r="F52" s="49">
        <v>12.337300000000001</v>
      </c>
      <c r="G52" s="49">
        <v>15.4209</v>
      </c>
      <c r="H52" s="49">
        <v>5.8622E-2</v>
      </c>
      <c r="I52" s="49">
        <v>0.25424000000000002</v>
      </c>
      <c r="J52" s="49">
        <v>20.475899999999999</v>
      </c>
      <c r="K52" s="49">
        <v>0.137049</v>
      </c>
      <c r="L52" s="49">
        <v>50.677199999999999</v>
      </c>
      <c r="M52" s="49">
        <v>0.246195</v>
      </c>
      <c r="N52" s="49">
        <v>-6.4049999999999996E-2</v>
      </c>
      <c r="O52" s="49">
        <v>99.503399999999999</v>
      </c>
      <c r="P52" s="62">
        <v>0.68794259236685296</v>
      </c>
      <c r="R52" s="62">
        <v>49.258336206471903</v>
      </c>
      <c r="S52" s="62">
        <v>1.5780919075998601E-2</v>
      </c>
      <c r="T52" s="49">
        <v>41.7247697384623</v>
      </c>
      <c r="U52" s="62">
        <v>0.113551691868196</v>
      </c>
      <c r="V52" s="62">
        <v>8.2890016253755601</v>
      </c>
      <c r="W52" s="62">
        <v>0.37391419987194002</v>
      </c>
      <c r="X52" s="62">
        <v>0.23138255430231899</v>
      </c>
      <c r="Y52" s="62">
        <v>-2.5020932867063899E-3</v>
      </c>
      <c r="Z52" s="63">
        <v>91.374300000000005</v>
      </c>
      <c r="AB52" s="65">
        <v>1085.78624884339</v>
      </c>
      <c r="AC52">
        <v>1.5005649166428301</v>
      </c>
      <c r="AD52">
        <v>4.3271533518893399</v>
      </c>
    </row>
    <row r="53" spans="1:30">
      <c r="A53" t="s">
        <v>240</v>
      </c>
      <c r="B53">
        <v>5</v>
      </c>
      <c r="C53">
        <v>1</v>
      </c>
      <c r="D53">
        <v>1</v>
      </c>
      <c r="F53" s="49">
        <v>12.337300000000001</v>
      </c>
      <c r="G53" s="49">
        <v>15.4209</v>
      </c>
      <c r="H53" s="49">
        <v>5.8622E-2</v>
      </c>
      <c r="I53" s="49">
        <v>0.25424000000000002</v>
      </c>
      <c r="J53" s="49">
        <v>20.475899999999999</v>
      </c>
      <c r="K53" s="49">
        <v>0.137049</v>
      </c>
      <c r="L53" s="49">
        <v>50.677199999999999</v>
      </c>
      <c r="M53" s="49">
        <v>0.246195</v>
      </c>
      <c r="N53" s="49">
        <v>-6.4049999999999996E-2</v>
      </c>
      <c r="O53" s="49">
        <v>99.503399999999999</v>
      </c>
      <c r="P53" s="62">
        <v>0.68794259236685296</v>
      </c>
      <c r="R53" s="62">
        <v>49.282002134134203</v>
      </c>
      <c r="S53" s="62">
        <v>1.6613642651068999E-2</v>
      </c>
      <c r="T53" s="49">
        <v>41.768762597320404</v>
      </c>
      <c r="U53" s="62">
        <v>0.116394301071019</v>
      </c>
      <c r="V53" s="62">
        <v>8.1795636881002203</v>
      </c>
      <c r="W53" s="62">
        <v>0.37454748448800501</v>
      </c>
      <c r="X53" s="62">
        <v>0.26581235426629202</v>
      </c>
      <c r="Y53" s="62">
        <v>-2.5095838438129801E-3</v>
      </c>
      <c r="Z53" s="63">
        <v>91.482200000000006</v>
      </c>
      <c r="AB53" s="65">
        <v>1094.3581247253201</v>
      </c>
      <c r="AC53">
        <v>1.4434685649772001</v>
      </c>
      <c r="AD53">
        <v>4.3211816055919297</v>
      </c>
    </row>
    <row r="54" spans="1:30">
      <c r="A54" t="s">
        <v>240</v>
      </c>
      <c r="B54">
        <v>5</v>
      </c>
      <c r="C54">
        <v>1</v>
      </c>
      <c r="D54">
        <v>1</v>
      </c>
      <c r="F54" s="49">
        <v>12.337300000000001</v>
      </c>
      <c r="G54" s="49">
        <v>15.4209</v>
      </c>
      <c r="H54" s="49">
        <v>5.8622E-2</v>
      </c>
      <c r="I54" s="49">
        <v>0.25424000000000002</v>
      </c>
      <c r="J54" s="49">
        <v>20.475899999999999</v>
      </c>
      <c r="K54" s="49">
        <v>0.137049</v>
      </c>
      <c r="L54" s="49">
        <v>50.677199999999999</v>
      </c>
      <c r="M54" s="49">
        <v>0.246195</v>
      </c>
      <c r="N54" s="49">
        <v>-6.4049999999999996E-2</v>
      </c>
      <c r="O54" s="49">
        <v>99.503399999999999</v>
      </c>
      <c r="P54" s="62">
        <v>0.68794259236685296</v>
      </c>
      <c r="R54" s="62">
        <v>48.885598181692899</v>
      </c>
      <c r="S54" s="62">
        <v>1.4722580264284199E-2</v>
      </c>
      <c r="T54" s="49">
        <v>41.552251729261101</v>
      </c>
      <c r="U54" s="62">
        <v>0.13054618086645001</v>
      </c>
      <c r="V54" s="62">
        <v>8.7800222368718792</v>
      </c>
      <c r="W54" s="62">
        <v>0.30597050170712198</v>
      </c>
      <c r="X54" s="62">
        <v>0.32961439689864502</v>
      </c>
      <c r="Y54" s="62">
        <v>7.5074040911908503E-4</v>
      </c>
      <c r="Z54" s="63">
        <v>90.846800000000002</v>
      </c>
      <c r="AB54" s="65">
        <v>1074.38347526497</v>
      </c>
      <c r="AC54">
        <v>1.5966339324458201</v>
      </c>
      <c r="AD54">
        <v>4.3464149165700299</v>
      </c>
    </row>
    <row r="55" spans="1:30">
      <c r="R55" s="62"/>
      <c r="S55" s="62"/>
      <c r="T55" s="49"/>
      <c r="U55" s="62"/>
      <c r="V55" s="62"/>
      <c r="W55" s="62"/>
      <c r="X55" s="62"/>
      <c r="Y55" s="62"/>
    </row>
    <row r="56" spans="1:30">
      <c r="A56" t="s">
        <v>241</v>
      </c>
      <c r="B56">
        <v>5</v>
      </c>
      <c r="C56">
        <v>1</v>
      </c>
      <c r="D56">
        <v>2</v>
      </c>
      <c r="F56" s="49">
        <v>13.133699999999999</v>
      </c>
      <c r="G56" s="49">
        <v>15.672000000000001</v>
      </c>
      <c r="H56" s="49">
        <v>7.6905000000000001E-2</v>
      </c>
      <c r="I56" s="49">
        <v>0.26974500000000001</v>
      </c>
      <c r="J56" s="49">
        <v>17.9619</v>
      </c>
      <c r="K56" s="49">
        <v>0.15807099999999999</v>
      </c>
      <c r="L56" s="49">
        <v>51.480400000000003</v>
      </c>
      <c r="M56" s="49">
        <v>0.218389</v>
      </c>
      <c r="N56" s="49">
        <v>-7.077E-2</v>
      </c>
      <c r="O56" s="49">
        <v>98.881299999999996</v>
      </c>
      <c r="P56" s="62">
        <v>0.68785093892863203</v>
      </c>
      <c r="R56" s="62">
        <v>49.957142575000397</v>
      </c>
      <c r="S56" s="62">
        <v>2.0385914324649899E-2</v>
      </c>
      <c r="T56" s="49">
        <v>41.995635257638298</v>
      </c>
      <c r="U56" s="62">
        <v>9.3007524736831701E-2</v>
      </c>
      <c r="V56" s="62">
        <v>7.3738569707502997</v>
      </c>
      <c r="W56" s="62">
        <v>0.46133450516461499</v>
      </c>
      <c r="X56" s="62">
        <v>0.104820966563308</v>
      </c>
      <c r="Y56" s="62">
        <v>-4.1079928110125804E-3</v>
      </c>
      <c r="Z56" s="63">
        <v>92.352900000000005</v>
      </c>
      <c r="AB56" s="65">
        <v>1126.7369521680801</v>
      </c>
      <c r="AC56">
        <v>1.20106443246127</v>
      </c>
      <c r="AD56">
        <v>4.25098815502297</v>
      </c>
    </row>
    <row r="57" spans="1:30">
      <c r="A57" t="s">
        <v>241</v>
      </c>
      <c r="B57">
        <v>5</v>
      </c>
      <c r="C57">
        <v>1</v>
      </c>
      <c r="D57">
        <v>2</v>
      </c>
      <c r="F57" s="49">
        <v>13.133699999999999</v>
      </c>
      <c r="G57" s="49">
        <v>15.672000000000001</v>
      </c>
      <c r="H57" s="49">
        <v>7.6905000000000001E-2</v>
      </c>
      <c r="I57" s="49">
        <v>0.26974500000000001</v>
      </c>
      <c r="J57" s="49">
        <v>17.9619</v>
      </c>
      <c r="K57" s="49">
        <v>0.15807099999999999</v>
      </c>
      <c r="L57" s="49">
        <v>51.480400000000003</v>
      </c>
      <c r="M57" s="49">
        <v>0.218389</v>
      </c>
      <c r="N57" s="49">
        <v>-7.077E-2</v>
      </c>
      <c r="O57" s="49">
        <v>98.881299999999996</v>
      </c>
      <c r="P57" s="62">
        <v>0.68785093892863203</v>
      </c>
      <c r="R57" s="62">
        <v>49.671805121304402</v>
      </c>
      <c r="S57" s="62">
        <v>2.2822258281553001E-2</v>
      </c>
      <c r="T57" s="49">
        <v>41.862409466893503</v>
      </c>
      <c r="U57" s="62">
        <v>0.10894150472948901</v>
      </c>
      <c r="V57" s="62">
        <v>7.7261051965013596</v>
      </c>
      <c r="W57" s="62">
        <v>0.45825187002809897</v>
      </c>
      <c r="X57" s="62">
        <v>0.15390727035263299</v>
      </c>
      <c r="Y57" s="62">
        <v>4.1467131040487598E-3</v>
      </c>
      <c r="Z57" s="63">
        <v>91.974599999999995</v>
      </c>
      <c r="AB57" s="65">
        <v>1146.8668939188201</v>
      </c>
      <c r="AC57">
        <v>1.07824421285696</v>
      </c>
      <c r="AD57">
        <v>4.2190692505093699</v>
      </c>
    </row>
    <row r="58" spans="1:30">
      <c r="A58" t="s">
        <v>241</v>
      </c>
      <c r="B58">
        <v>5</v>
      </c>
      <c r="C58">
        <v>1</v>
      </c>
      <c r="D58">
        <v>2</v>
      </c>
      <c r="F58" s="49">
        <v>13.133699999999999</v>
      </c>
      <c r="G58" s="49">
        <v>15.672000000000001</v>
      </c>
      <c r="H58" s="49">
        <v>7.6905000000000001E-2</v>
      </c>
      <c r="I58" s="49">
        <v>0.26974500000000001</v>
      </c>
      <c r="J58" s="49">
        <v>17.9619</v>
      </c>
      <c r="K58" s="49">
        <v>0.15807099999999999</v>
      </c>
      <c r="L58" s="49">
        <v>51.480400000000003</v>
      </c>
      <c r="M58" s="49">
        <v>0.218389</v>
      </c>
      <c r="N58" s="49">
        <v>-7.077E-2</v>
      </c>
      <c r="O58" s="49">
        <v>98.881299999999996</v>
      </c>
      <c r="P58" s="62">
        <v>0.68785093892863203</v>
      </c>
      <c r="R58" s="62">
        <v>49.249195461121303</v>
      </c>
      <c r="S58" s="62">
        <v>2.4915609530464199E-2</v>
      </c>
      <c r="T58" s="49">
        <v>41.876568481758802</v>
      </c>
      <c r="U58" s="62">
        <v>0.109846374900355</v>
      </c>
      <c r="V58" s="62">
        <v>8.0664790229404293</v>
      </c>
      <c r="W58" s="62">
        <v>0.42105480705829001</v>
      </c>
      <c r="X58" s="62">
        <v>0.25701548060741403</v>
      </c>
      <c r="Y58" s="62">
        <v>-1.24986468000511E-3</v>
      </c>
      <c r="Z58" s="63">
        <v>91.584900000000005</v>
      </c>
      <c r="AB58" s="65">
        <v>1162.9196326874301</v>
      </c>
      <c r="AC58">
        <v>0.99593675431955497</v>
      </c>
      <c r="AD58">
        <v>4.2355904188560798</v>
      </c>
    </row>
    <row r="59" spans="1:30">
      <c r="R59" s="62"/>
      <c r="S59" s="62"/>
      <c r="T59" s="49"/>
      <c r="U59" s="62"/>
      <c r="V59" s="62"/>
      <c r="W59" s="62"/>
      <c r="X59" s="62"/>
      <c r="Y59" s="62"/>
    </row>
    <row r="60" spans="1:30">
      <c r="A60" t="s">
        <v>242</v>
      </c>
      <c r="B60">
        <v>5</v>
      </c>
      <c r="C60">
        <v>4</v>
      </c>
      <c r="D60">
        <v>1</v>
      </c>
      <c r="F60" s="49">
        <v>9.4465900000000005</v>
      </c>
      <c r="G60" s="49">
        <v>13.521699999999999</v>
      </c>
      <c r="H60" s="49">
        <v>4.3739E-2</v>
      </c>
      <c r="I60" s="49">
        <v>0.33885999999999999</v>
      </c>
      <c r="J60" s="49">
        <v>25.695399999999999</v>
      </c>
      <c r="K60" s="49">
        <v>6.4643999999999993E-2</v>
      </c>
      <c r="L60" s="49">
        <v>50.200800000000001</v>
      </c>
      <c r="M60" s="49">
        <v>0.259774</v>
      </c>
      <c r="N60" s="49">
        <v>-7.0800000000000002E-2</v>
      </c>
      <c r="O60" s="49">
        <v>99.452500000000001</v>
      </c>
      <c r="P60" s="62">
        <v>0.71351167415697303</v>
      </c>
      <c r="R60" s="62">
        <v>46.908534229065701</v>
      </c>
      <c r="S60" s="62">
        <v>1.02801145427702E-2</v>
      </c>
      <c r="T60" s="49">
        <v>40.870465602488999</v>
      </c>
      <c r="U60" s="62">
        <v>0.16576102573248899</v>
      </c>
      <c r="V60" s="62">
        <v>11.5740713217007</v>
      </c>
      <c r="W60" s="62">
        <v>0.280361265519257</v>
      </c>
      <c r="X60" s="62">
        <v>0.19876539540045299</v>
      </c>
      <c r="Y60" s="62">
        <v>-5.5091505405110803E-3</v>
      </c>
      <c r="Z60" s="63">
        <v>87.841399999999993</v>
      </c>
      <c r="AB60" s="65">
        <v>1034.4062543969301</v>
      </c>
      <c r="AC60">
        <v>2.31490612936354</v>
      </c>
      <c r="AD60">
        <v>4.6665249007874499</v>
      </c>
    </row>
    <row r="61" spans="1:30">
      <c r="A61" t="s">
        <v>242</v>
      </c>
      <c r="B61">
        <v>5</v>
      </c>
      <c r="C61">
        <v>4</v>
      </c>
      <c r="D61">
        <v>1</v>
      </c>
      <c r="F61" s="49">
        <v>9.4465900000000005</v>
      </c>
      <c r="G61" s="49">
        <v>13.521699999999999</v>
      </c>
      <c r="H61" s="49">
        <v>4.3739E-2</v>
      </c>
      <c r="I61" s="49">
        <v>0.33885999999999999</v>
      </c>
      <c r="J61" s="49">
        <v>25.695399999999999</v>
      </c>
      <c r="K61" s="49">
        <v>6.4643999999999993E-2</v>
      </c>
      <c r="L61" s="49">
        <v>50.200800000000001</v>
      </c>
      <c r="M61" s="49">
        <v>0.259774</v>
      </c>
      <c r="N61" s="49">
        <v>-7.0800000000000002E-2</v>
      </c>
      <c r="O61" s="49">
        <v>99.452500000000001</v>
      </c>
      <c r="P61" s="62">
        <v>0.71351167415697303</v>
      </c>
      <c r="R61" s="62">
        <v>47.433033723453804</v>
      </c>
      <c r="S61" s="62">
        <v>1.29116332537236E-2</v>
      </c>
      <c r="T61" s="49">
        <v>41.104163156903702</v>
      </c>
      <c r="U61" s="62">
        <v>0.146356618339295</v>
      </c>
      <c r="V61" s="62">
        <v>10.8802980903586</v>
      </c>
      <c r="W61" s="62">
        <v>0.29562873480066199</v>
      </c>
      <c r="X61" s="62">
        <v>0.138597151889326</v>
      </c>
      <c r="Y61" s="62">
        <v>-1.62522668939341E-3</v>
      </c>
      <c r="Z61" s="63">
        <v>88.599100000000007</v>
      </c>
      <c r="AB61" s="65">
        <v>1070.31977892491</v>
      </c>
      <c r="AC61">
        <v>1.8258006806131399</v>
      </c>
      <c r="AD61">
        <v>4.4745361655131903</v>
      </c>
    </row>
    <row r="62" spans="1:30">
      <c r="A62" t="s">
        <v>242</v>
      </c>
      <c r="B62">
        <v>5</v>
      </c>
      <c r="C62">
        <v>4</v>
      </c>
      <c r="D62">
        <v>1</v>
      </c>
      <c r="F62" s="49">
        <v>9.4465900000000005</v>
      </c>
      <c r="G62" s="49">
        <v>13.521699999999999</v>
      </c>
      <c r="H62" s="49">
        <v>4.3739E-2</v>
      </c>
      <c r="I62" s="49">
        <v>0.33885999999999999</v>
      </c>
      <c r="J62" s="49">
        <v>25.695399999999999</v>
      </c>
      <c r="K62" s="49">
        <v>6.4643999999999993E-2</v>
      </c>
      <c r="L62" s="49">
        <v>50.200800000000001</v>
      </c>
      <c r="M62" s="49">
        <v>0.259774</v>
      </c>
      <c r="N62" s="49">
        <v>-7.0800000000000002E-2</v>
      </c>
      <c r="O62" s="49">
        <v>99.452500000000001</v>
      </c>
      <c r="P62" s="62">
        <v>0.71351167415697303</v>
      </c>
      <c r="R62" s="62">
        <v>46.993436878211</v>
      </c>
      <c r="S62" s="62">
        <v>1.17215573307991E-2</v>
      </c>
      <c r="T62" s="49">
        <v>40.937348419604199</v>
      </c>
      <c r="U62" s="62">
        <v>0.16859402686623301</v>
      </c>
      <c r="V62" s="62">
        <v>11.401815500054401</v>
      </c>
      <c r="W62" s="62">
        <v>0.28859521476157901</v>
      </c>
      <c r="X62" s="62">
        <v>0.210196101723438</v>
      </c>
      <c r="Y62" s="62">
        <v>-6.1374592898365598E-3</v>
      </c>
      <c r="Z62" s="63">
        <v>88.0197</v>
      </c>
      <c r="AB62" s="65">
        <v>1054.84448725179</v>
      </c>
      <c r="AC62">
        <v>2.0117725404237401</v>
      </c>
      <c r="AD62">
        <v>4.5211907855922702</v>
      </c>
    </row>
    <row r="63" spans="1:30">
      <c r="A63" t="s">
        <v>242</v>
      </c>
      <c r="B63">
        <v>5</v>
      </c>
      <c r="C63">
        <v>4</v>
      </c>
      <c r="D63">
        <v>1</v>
      </c>
      <c r="F63" s="49">
        <v>9.4465900000000005</v>
      </c>
      <c r="G63" s="49">
        <v>13.521699999999999</v>
      </c>
      <c r="H63" s="49">
        <v>4.3739E-2</v>
      </c>
      <c r="I63" s="49">
        <v>0.33885999999999999</v>
      </c>
      <c r="J63" s="49">
        <v>25.695399999999999</v>
      </c>
      <c r="K63" s="49">
        <v>6.4643999999999993E-2</v>
      </c>
      <c r="L63" s="49">
        <v>50.200800000000001</v>
      </c>
      <c r="M63" s="49">
        <v>0.259774</v>
      </c>
      <c r="N63" s="49">
        <v>-7.0800000000000002E-2</v>
      </c>
      <c r="O63" s="49">
        <v>99.452500000000001</v>
      </c>
      <c r="P63" s="62">
        <v>0.71351167415697303</v>
      </c>
      <c r="R63" s="62">
        <v>46.805580290887498</v>
      </c>
      <c r="S63" s="62">
        <v>8.9047195013357006E-3</v>
      </c>
      <c r="T63" s="49">
        <v>40.793905214207903</v>
      </c>
      <c r="U63" s="62">
        <v>0.17034035816760601</v>
      </c>
      <c r="V63" s="62">
        <v>11.7913327396853</v>
      </c>
      <c r="W63" s="62">
        <v>0.24564856040367999</v>
      </c>
      <c r="X63" s="62">
        <v>0.195236964480063</v>
      </c>
      <c r="Y63" s="62">
        <v>-4.6700306718116102E-3</v>
      </c>
      <c r="Z63" s="63">
        <v>87.617599999999996</v>
      </c>
      <c r="AB63" s="65">
        <v>1012.74402655086</v>
      </c>
      <c r="AC63">
        <v>2.6581391980495299</v>
      </c>
      <c r="AD63">
        <v>4.8277230634005299</v>
      </c>
    </row>
    <row r="64" spans="1:30">
      <c r="R64" s="62"/>
      <c r="S64" s="62"/>
      <c r="T64" s="49"/>
      <c r="U64" s="62"/>
      <c r="V64" s="62"/>
      <c r="W64" s="62"/>
      <c r="X64" s="62"/>
      <c r="Y64" s="62"/>
    </row>
    <row r="65" spans="1:30">
      <c r="A65" t="s">
        <v>243</v>
      </c>
      <c r="B65">
        <v>5</v>
      </c>
      <c r="C65">
        <v>4</v>
      </c>
      <c r="D65">
        <v>2</v>
      </c>
      <c r="F65" s="49">
        <v>10.0855</v>
      </c>
      <c r="G65" s="49">
        <v>13.7706</v>
      </c>
      <c r="H65" s="49">
        <v>2.5527000000000001E-2</v>
      </c>
      <c r="I65" s="49">
        <v>0.32610899999999998</v>
      </c>
      <c r="J65" s="49">
        <v>24.3127</v>
      </c>
      <c r="K65" s="49">
        <v>6.5842999999999999E-2</v>
      </c>
      <c r="L65" s="49">
        <v>50.722900000000003</v>
      </c>
      <c r="M65" s="49">
        <v>0.32004500000000002</v>
      </c>
      <c r="N65" s="49">
        <v>-5.6230000000000002E-2</v>
      </c>
      <c r="O65" s="49">
        <v>99.534800000000004</v>
      </c>
      <c r="P65" s="62">
        <v>0.71189541411256196</v>
      </c>
      <c r="R65" s="62">
        <v>46.861803172708697</v>
      </c>
      <c r="S65" s="62">
        <v>1.18215724302551E-2</v>
      </c>
      <c r="T65" s="49">
        <v>40.791685315033</v>
      </c>
      <c r="U65" s="62">
        <v>0.17680938883087099</v>
      </c>
      <c r="V65" s="62">
        <v>11.6149982594858</v>
      </c>
      <c r="W65" s="62">
        <v>0.23576408573275601</v>
      </c>
      <c r="X65" s="62">
        <v>0.30089213784872398</v>
      </c>
      <c r="Y65" s="62">
        <v>-9.3490476900890101E-4</v>
      </c>
      <c r="Z65" s="63">
        <v>87.793000000000006</v>
      </c>
      <c r="AB65" s="65">
        <v>1053.55633488083</v>
      </c>
      <c r="AC65">
        <v>1.99976067241211</v>
      </c>
      <c r="AD65">
        <v>4.5579770977653702</v>
      </c>
    </row>
    <row r="66" spans="1:30">
      <c r="A66" t="s">
        <v>243</v>
      </c>
      <c r="B66">
        <v>5</v>
      </c>
      <c r="C66">
        <v>4</v>
      </c>
      <c r="D66">
        <v>2</v>
      </c>
      <c r="F66" s="49">
        <v>10.0855</v>
      </c>
      <c r="G66" s="49">
        <v>13.7706</v>
      </c>
      <c r="H66" s="49">
        <v>2.5527000000000001E-2</v>
      </c>
      <c r="I66" s="49">
        <v>0.32610899999999998</v>
      </c>
      <c r="J66" s="49">
        <v>24.3127</v>
      </c>
      <c r="K66" s="49">
        <v>6.5842999999999999E-2</v>
      </c>
      <c r="L66" s="49">
        <v>50.722900000000003</v>
      </c>
      <c r="M66" s="49">
        <v>0.32004500000000002</v>
      </c>
      <c r="N66" s="49">
        <v>-5.6230000000000002E-2</v>
      </c>
      <c r="O66" s="49">
        <v>99.534800000000004</v>
      </c>
      <c r="P66" s="62">
        <v>0.71189541411256196</v>
      </c>
      <c r="R66" s="62">
        <v>47.4222014869814</v>
      </c>
      <c r="S66" s="62">
        <v>1.45601095879532E-2</v>
      </c>
      <c r="T66" s="49">
        <v>40.774163448844</v>
      </c>
      <c r="U66" s="62">
        <v>0.16160848115464399</v>
      </c>
      <c r="V66" s="62">
        <v>11.0502178854686</v>
      </c>
      <c r="W66" s="62">
        <v>0.28394993101120602</v>
      </c>
      <c r="X66" s="62">
        <v>0.293090201606098</v>
      </c>
      <c r="Y66" s="62">
        <v>1.4552168431919399E-3</v>
      </c>
      <c r="Z66" s="63">
        <v>88.439300000000003</v>
      </c>
      <c r="AB66" s="65">
        <v>1087.2897203264799</v>
      </c>
      <c r="AC66">
        <v>1.63941675475398</v>
      </c>
      <c r="AD66">
        <v>4.4160137577993002</v>
      </c>
    </row>
    <row r="67" spans="1:30">
      <c r="A67" t="s">
        <v>243</v>
      </c>
      <c r="B67">
        <v>5</v>
      </c>
      <c r="C67">
        <v>4</v>
      </c>
      <c r="D67">
        <v>2</v>
      </c>
      <c r="F67" s="49">
        <v>10.0855</v>
      </c>
      <c r="G67" s="49">
        <v>13.7706</v>
      </c>
      <c r="H67" s="49">
        <v>2.5527000000000001E-2</v>
      </c>
      <c r="I67" s="49">
        <v>0.32610899999999998</v>
      </c>
      <c r="J67" s="49">
        <v>24.3127</v>
      </c>
      <c r="K67" s="49">
        <v>6.5842999999999999E-2</v>
      </c>
      <c r="L67" s="49">
        <v>50.722900000000003</v>
      </c>
      <c r="M67" s="49">
        <v>0.32004500000000002</v>
      </c>
      <c r="N67" s="49">
        <v>-5.6230000000000002E-2</v>
      </c>
      <c r="O67" s="49">
        <v>99.534800000000004</v>
      </c>
      <c r="P67" s="62">
        <v>0.71189541411256196</v>
      </c>
      <c r="R67" s="62">
        <v>47.920759659463002</v>
      </c>
      <c r="S67" s="62">
        <v>1.3485543053323E-2</v>
      </c>
      <c r="T67" s="49">
        <v>40.871782659601898</v>
      </c>
      <c r="U67" s="62">
        <v>0.147674187851005</v>
      </c>
      <c r="V67" s="62">
        <v>10.342819154214</v>
      </c>
      <c r="W67" s="62">
        <v>0.35186541247444902</v>
      </c>
      <c r="X67" s="62">
        <v>0.36060606060605999</v>
      </c>
      <c r="Y67" s="62">
        <v>-3.4232303387509602E-3</v>
      </c>
      <c r="Z67" s="63">
        <v>89.199799999999996</v>
      </c>
      <c r="AB67" s="65">
        <v>1074.67965994065</v>
      </c>
      <c r="AC67">
        <v>1.7949137764298</v>
      </c>
      <c r="AD67">
        <v>4.45752706303983</v>
      </c>
    </row>
    <row r="68" spans="1:30">
      <c r="R68" s="62"/>
      <c r="S68" s="62"/>
      <c r="T68" s="49"/>
      <c r="U68" s="62"/>
      <c r="V68" s="62"/>
      <c r="W68" s="62"/>
      <c r="X68" s="62"/>
      <c r="Y68" s="62"/>
    </row>
    <row r="69" spans="1:30">
      <c r="A69" t="s">
        <v>244</v>
      </c>
      <c r="B69">
        <v>5</v>
      </c>
      <c r="C69">
        <v>7</v>
      </c>
      <c r="D69">
        <v>1</v>
      </c>
      <c r="F69" s="49">
        <v>10.7258</v>
      </c>
      <c r="G69" s="49">
        <v>15.382199999999999</v>
      </c>
      <c r="H69" s="49">
        <v>4.0918999999999997E-2</v>
      </c>
      <c r="I69" s="49">
        <v>0.26246999999999998</v>
      </c>
      <c r="J69" s="49">
        <v>25.904399999999999</v>
      </c>
      <c r="K69" s="49">
        <v>8.1345000000000001E-2</v>
      </c>
      <c r="L69" s="49">
        <v>46.072800000000001</v>
      </c>
      <c r="M69" s="49">
        <v>0.42191099999999998</v>
      </c>
      <c r="N69" s="49">
        <v>-3.9780000000000003E-2</v>
      </c>
      <c r="O69" s="49">
        <v>98.840299999999999</v>
      </c>
      <c r="P69" s="62">
        <v>0.66769485515052196</v>
      </c>
      <c r="R69" s="62">
        <v>47.3120907727006</v>
      </c>
      <c r="S69" s="62">
        <v>1.08209882063052E-2</v>
      </c>
      <c r="T69" s="49">
        <v>41.1260146849881</v>
      </c>
      <c r="U69" s="62">
        <v>0.16279471817341701</v>
      </c>
      <c r="V69" s="62">
        <v>11.0509006726479</v>
      </c>
      <c r="W69" s="62">
        <v>0.18449531530994401</v>
      </c>
      <c r="X69" s="62">
        <v>0.13816904627062901</v>
      </c>
      <c r="Y69" s="62">
        <v>-5.04734368634931E-3</v>
      </c>
      <c r="Z69" s="63">
        <v>88.414900000000003</v>
      </c>
      <c r="AB69" s="65">
        <v>1029.4430706570899</v>
      </c>
      <c r="AC69">
        <v>2.1755075254763598</v>
      </c>
      <c r="AD69">
        <v>4.5650422121646903</v>
      </c>
    </row>
    <row r="70" spans="1:30">
      <c r="A70" t="s">
        <v>244</v>
      </c>
      <c r="B70">
        <v>5</v>
      </c>
      <c r="C70">
        <v>7</v>
      </c>
      <c r="D70">
        <v>1</v>
      </c>
      <c r="F70" s="49">
        <v>10.7258</v>
      </c>
      <c r="G70" s="49">
        <v>15.382199999999999</v>
      </c>
      <c r="H70" s="49">
        <v>4.0918999999999997E-2</v>
      </c>
      <c r="I70" s="49">
        <v>0.26246999999999998</v>
      </c>
      <c r="J70" s="49">
        <v>25.904399999999999</v>
      </c>
      <c r="K70" s="49">
        <v>8.1345000000000001E-2</v>
      </c>
      <c r="L70" s="49">
        <v>46.072800000000001</v>
      </c>
      <c r="M70" s="49">
        <v>0.42191099999999998</v>
      </c>
      <c r="N70" s="49">
        <v>-3.9780000000000003E-2</v>
      </c>
      <c r="O70" s="49">
        <v>98.840299999999999</v>
      </c>
      <c r="P70" s="62">
        <v>0.66769485515052196</v>
      </c>
      <c r="R70" s="62">
        <v>47.691705867788997</v>
      </c>
      <c r="S70" s="62">
        <v>1.4156969546917499E-2</v>
      </c>
      <c r="T70" s="49">
        <v>41.095914830403501</v>
      </c>
      <c r="U70" s="62">
        <v>0.158048031691012</v>
      </c>
      <c r="V70" s="62">
        <v>10.637088388214901</v>
      </c>
      <c r="W70" s="62">
        <v>0.24024758603614699</v>
      </c>
      <c r="X70" s="62">
        <v>0.16423372121812299</v>
      </c>
      <c r="Y70" s="62">
        <v>-4.0406041099281999E-3</v>
      </c>
      <c r="Z70" s="63">
        <v>88.879300000000001</v>
      </c>
      <c r="AB70" s="65">
        <v>1071.66748704777</v>
      </c>
      <c r="AC70">
        <v>1.68934706932788</v>
      </c>
      <c r="AD70">
        <v>4.4195247322514</v>
      </c>
    </row>
    <row r="71" spans="1:30">
      <c r="A71" t="s">
        <v>244</v>
      </c>
      <c r="B71">
        <v>5</v>
      </c>
      <c r="C71">
        <v>7</v>
      </c>
      <c r="D71">
        <v>1</v>
      </c>
      <c r="F71" s="49">
        <v>10.7258</v>
      </c>
      <c r="G71" s="49">
        <v>15.382199999999999</v>
      </c>
      <c r="H71" s="49">
        <v>4.0918999999999997E-2</v>
      </c>
      <c r="I71" s="49">
        <v>0.26246999999999998</v>
      </c>
      <c r="J71" s="49">
        <v>25.904399999999999</v>
      </c>
      <c r="K71" s="49">
        <v>8.1345000000000001E-2</v>
      </c>
      <c r="L71" s="49">
        <v>46.072800000000001</v>
      </c>
      <c r="M71" s="49">
        <v>0.42191099999999998</v>
      </c>
      <c r="N71" s="49">
        <v>-3.9780000000000003E-2</v>
      </c>
      <c r="O71" s="49">
        <v>98.840299999999999</v>
      </c>
      <c r="P71" s="62">
        <v>0.66769485515052196</v>
      </c>
      <c r="R71" s="62">
        <v>47.645109110936801</v>
      </c>
      <c r="S71" s="62">
        <v>1.2148577439490301E-2</v>
      </c>
      <c r="T71" s="49">
        <v>41.110460558306599</v>
      </c>
      <c r="U71" s="62">
        <v>0.165911143307961</v>
      </c>
      <c r="V71" s="62">
        <v>10.719070349016</v>
      </c>
      <c r="W71" s="62">
        <v>0.20841627881590499</v>
      </c>
      <c r="X71" s="62">
        <v>0.12843731703202299</v>
      </c>
      <c r="Y71" s="62">
        <v>-2.0542031775645201E-3</v>
      </c>
      <c r="Z71" s="63">
        <v>88.793499999999995</v>
      </c>
      <c r="AB71" s="65">
        <v>1047.2975669193499</v>
      </c>
      <c r="AC71">
        <v>1.9503752533145999</v>
      </c>
      <c r="AD71">
        <v>4.4873803162007198</v>
      </c>
    </row>
    <row r="72" spans="1:30">
      <c r="R72" s="62"/>
      <c r="S72" s="62"/>
      <c r="T72" s="49"/>
      <c r="U72" s="62"/>
      <c r="V72" s="62"/>
      <c r="W72" s="62"/>
      <c r="X72" s="62"/>
      <c r="Y72" s="62"/>
    </row>
    <row r="73" spans="1:30">
      <c r="A73" t="s">
        <v>245</v>
      </c>
      <c r="B73">
        <v>5</v>
      </c>
      <c r="C73">
        <v>7</v>
      </c>
      <c r="D73">
        <v>2</v>
      </c>
      <c r="F73" s="49">
        <v>12.1221</v>
      </c>
      <c r="G73" s="49">
        <v>15.545400000000001</v>
      </c>
      <c r="H73" s="49">
        <v>0.32410299999999997</v>
      </c>
      <c r="I73" s="49">
        <v>0.248613</v>
      </c>
      <c r="J73" s="49">
        <v>22.034300000000002</v>
      </c>
      <c r="K73" s="49">
        <v>0.146011</v>
      </c>
      <c r="L73" s="49">
        <v>48.386600000000001</v>
      </c>
      <c r="M73" s="49">
        <v>0.32669900000000002</v>
      </c>
      <c r="N73" s="49">
        <v>-5.4350000000000002E-2</v>
      </c>
      <c r="O73" s="49">
        <v>99.094999999999999</v>
      </c>
      <c r="P73" s="62">
        <v>0.67616959585283698</v>
      </c>
      <c r="R73" s="62">
        <v>49.061252457844198</v>
      </c>
      <c r="S73" s="62">
        <v>1.8442272934914301E-2</v>
      </c>
      <c r="T73" s="49">
        <v>41.493276927049102</v>
      </c>
      <c r="U73" s="62">
        <v>0.13418141373214901</v>
      </c>
      <c r="V73" s="62">
        <v>8.8682992710877997</v>
      </c>
      <c r="W73" s="62">
        <v>0.321461200818288</v>
      </c>
      <c r="X73" s="62">
        <v>0.10231980774196101</v>
      </c>
      <c r="Y73" s="62">
        <v>3.6386025541718802E-3</v>
      </c>
      <c r="Z73" s="63">
        <v>90.793300000000002</v>
      </c>
      <c r="AB73" s="65">
        <v>1112.7149271860401</v>
      </c>
      <c r="AC73">
        <v>1.31167190176615</v>
      </c>
      <c r="AD73">
        <v>4.2836084136212902</v>
      </c>
    </row>
    <row r="74" spans="1:30">
      <c r="A74" t="s">
        <v>245</v>
      </c>
      <c r="B74">
        <v>5</v>
      </c>
      <c r="C74">
        <v>7</v>
      </c>
      <c r="D74">
        <v>2</v>
      </c>
      <c r="F74" s="49">
        <v>12.1221</v>
      </c>
      <c r="G74" s="49">
        <v>15.545400000000001</v>
      </c>
      <c r="H74" s="49">
        <v>0.32410299999999997</v>
      </c>
      <c r="I74" s="49">
        <v>0.248613</v>
      </c>
      <c r="J74" s="49">
        <v>22.034300000000002</v>
      </c>
      <c r="K74" s="49">
        <v>0.146011</v>
      </c>
      <c r="L74" s="49">
        <v>48.386600000000001</v>
      </c>
      <c r="M74" s="49">
        <v>0.32669900000000002</v>
      </c>
      <c r="N74" s="49">
        <v>-5.4350000000000002E-2</v>
      </c>
      <c r="O74" s="49">
        <v>99.094999999999999</v>
      </c>
      <c r="P74" s="62">
        <v>0.67616959585283698</v>
      </c>
      <c r="R74" s="62">
        <v>49.055235446056003</v>
      </c>
      <c r="S74" s="62">
        <v>1.5556328233657799E-2</v>
      </c>
      <c r="T74" s="49">
        <v>41.5</v>
      </c>
      <c r="U74" s="62">
        <v>0.123661831909397</v>
      </c>
      <c r="V74" s="62">
        <v>8.9027915756010305</v>
      </c>
      <c r="W74" s="62">
        <v>0.320988476058017</v>
      </c>
      <c r="X74" s="62">
        <v>8.2389231074905603E-2</v>
      </c>
      <c r="Y74" s="62">
        <v>-2.6922312735942699E-3</v>
      </c>
      <c r="Z74" s="63">
        <v>90.759799999999998</v>
      </c>
      <c r="AB74" s="65">
        <v>1084.0040930986199</v>
      </c>
      <c r="AC74">
        <v>1.53379245378458</v>
      </c>
      <c r="AD74">
        <v>4.3809501757894704</v>
      </c>
    </row>
    <row r="75" spans="1:30">
      <c r="A75" t="s">
        <v>245</v>
      </c>
      <c r="B75">
        <v>5</v>
      </c>
      <c r="C75">
        <v>7</v>
      </c>
      <c r="D75">
        <v>2</v>
      </c>
      <c r="F75" s="49">
        <v>12.1221</v>
      </c>
      <c r="G75" s="49">
        <v>15.545400000000001</v>
      </c>
      <c r="H75" s="49">
        <v>0.32410299999999997</v>
      </c>
      <c r="I75" s="49">
        <v>0.248613</v>
      </c>
      <c r="J75" s="49">
        <v>22.034300000000002</v>
      </c>
      <c r="K75" s="49">
        <v>0.146011</v>
      </c>
      <c r="L75" s="49">
        <v>48.386600000000001</v>
      </c>
      <c r="M75" s="49">
        <v>0.32669900000000002</v>
      </c>
      <c r="N75" s="49">
        <v>-5.4350000000000002E-2</v>
      </c>
      <c r="O75" s="49">
        <v>99.094999999999999</v>
      </c>
      <c r="P75" s="62">
        <v>0.67616959585283698</v>
      </c>
      <c r="R75" s="62">
        <v>48.7873443058294</v>
      </c>
      <c r="S75" s="62">
        <v>2.0135950613858599E-2</v>
      </c>
      <c r="T75" s="49">
        <v>41.570071047077299</v>
      </c>
      <c r="U75" s="62">
        <v>0.12749036355889301</v>
      </c>
      <c r="V75" s="62">
        <v>9.0832053428987596</v>
      </c>
      <c r="W75" s="62">
        <v>0.31387350251191498</v>
      </c>
      <c r="X75" s="62">
        <v>7.75919301618129E-2</v>
      </c>
      <c r="Y75" s="62">
        <v>1.86981638739979E-3</v>
      </c>
      <c r="Z75" s="63">
        <v>90.543300000000002</v>
      </c>
      <c r="AB75" s="65">
        <v>1128.0188088442001</v>
      </c>
      <c r="AC75">
        <v>1.2062502739551</v>
      </c>
      <c r="AD75">
        <v>4.2673988639546696</v>
      </c>
    </row>
    <row r="76" spans="1:30">
      <c r="R76" s="62"/>
      <c r="S76" s="62"/>
      <c r="T76" s="49"/>
      <c r="U76" s="62"/>
      <c r="V76" s="62"/>
      <c r="W76" s="62"/>
      <c r="X76" s="62"/>
      <c r="Y76" s="62"/>
    </row>
    <row r="77" spans="1:30">
      <c r="A77" t="s">
        <v>246</v>
      </c>
      <c r="B77">
        <v>5</v>
      </c>
      <c r="C77">
        <v>7</v>
      </c>
      <c r="D77">
        <v>3</v>
      </c>
      <c r="F77" s="49">
        <v>11.160299999999999</v>
      </c>
      <c r="G77" s="49">
        <v>15.743399999999999</v>
      </c>
      <c r="H77" s="49">
        <v>0.25994800000000001</v>
      </c>
      <c r="I77" s="49">
        <v>0.30150900000000003</v>
      </c>
      <c r="J77" s="49">
        <v>25.381699999999999</v>
      </c>
      <c r="K77" s="49">
        <v>0.13735900000000001</v>
      </c>
      <c r="L77" s="49">
        <v>45.398899999999998</v>
      </c>
      <c r="M77" s="49">
        <v>0.45038400000000001</v>
      </c>
      <c r="N77" s="49">
        <v>-6.4350000000000004E-2</v>
      </c>
      <c r="O77" s="49">
        <v>98.742800000000003</v>
      </c>
      <c r="P77" s="62">
        <v>0.65922276003145297</v>
      </c>
      <c r="R77" s="62">
        <v>47.705282154508197</v>
      </c>
      <c r="S77" s="62">
        <v>1.4910410613888E-2</v>
      </c>
      <c r="T77" s="49">
        <v>41.252962349651398</v>
      </c>
      <c r="U77" s="62">
        <v>0.152557784410356</v>
      </c>
      <c r="V77" s="62">
        <v>10.509276244682599</v>
      </c>
      <c r="W77" s="62">
        <v>0.24138464436930401</v>
      </c>
      <c r="X77" s="62">
        <v>0.112030858015448</v>
      </c>
      <c r="Y77" s="62">
        <v>2.22808357048656E-3</v>
      </c>
      <c r="Z77" s="63">
        <v>89.001000000000005</v>
      </c>
      <c r="AB77" s="65">
        <v>1077.6953819599701</v>
      </c>
      <c r="AC77">
        <v>1.6129398389180001</v>
      </c>
      <c r="AD77">
        <v>4.3683516607371899</v>
      </c>
    </row>
    <row r="78" spans="1:30">
      <c r="A78" t="s">
        <v>246</v>
      </c>
      <c r="B78">
        <v>5</v>
      </c>
      <c r="C78">
        <v>7</v>
      </c>
      <c r="D78">
        <v>3</v>
      </c>
      <c r="F78" s="49">
        <v>11.160299999999999</v>
      </c>
      <c r="G78" s="49">
        <v>15.743399999999999</v>
      </c>
      <c r="H78" s="49">
        <v>0.25994800000000001</v>
      </c>
      <c r="I78" s="49">
        <v>0.30150900000000003</v>
      </c>
      <c r="J78" s="49">
        <v>25.381699999999999</v>
      </c>
      <c r="K78" s="49">
        <v>0.13735900000000001</v>
      </c>
      <c r="L78" s="49">
        <v>45.398899999999998</v>
      </c>
      <c r="M78" s="49">
        <v>0.45038400000000001</v>
      </c>
      <c r="N78" s="49">
        <v>-6.4350000000000004E-2</v>
      </c>
      <c r="O78" s="49">
        <v>98.742800000000003</v>
      </c>
      <c r="P78" s="62">
        <v>0.65922276003145297</v>
      </c>
      <c r="R78" s="62">
        <v>47.719991719814203</v>
      </c>
      <c r="S78" s="62">
        <v>1.0939702504756101E-2</v>
      </c>
      <c r="T78" s="49">
        <v>41.233944818476601</v>
      </c>
      <c r="U78" s="62">
        <v>0.15741224481749</v>
      </c>
      <c r="V78" s="62">
        <v>10.5457036679251</v>
      </c>
      <c r="W78" s="62">
        <v>0.25125829250741699</v>
      </c>
      <c r="X78" s="62">
        <v>7.9788460969767397E-2</v>
      </c>
      <c r="Y78" s="62">
        <v>-5.3328338935601802E-3</v>
      </c>
      <c r="Z78" s="63">
        <v>88.970100000000002</v>
      </c>
      <c r="AB78" s="65">
        <v>1028.84217673588</v>
      </c>
      <c r="AC78">
        <v>2.1226628182536502</v>
      </c>
      <c r="AD78">
        <v>4.5913931315326</v>
      </c>
    </row>
    <row r="79" spans="1:30">
      <c r="A79" t="s">
        <v>246</v>
      </c>
      <c r="B79">
        <v>5</v>
      </c>
      <c r="C79">
        <v>7</v>
      </c>
      <c r="D79">
        <v>3</v>
      </c>
      <c r="F79" s="49">
        <v>11.160299999999999</v>
      </c>
      <c r="G79" s="49">
        <v>15.743399999999999</v>
      </c>
      <c r="H79" s="49">
        <v>0.25994800000000001</v>
      </c>
      <c r="I79" s="49">
        <v>0.30150900000000003</v>
      </c>
      <c r="J79" s="49">
        <v>25.381699999999999</v>
      </c>
      <c r="K79" s="49">
        <v>0.13735900000000001</v>
      </c>
      <c r="L79" s="49">
        <v>45.398899999999998</v>
      </c>
      <c r="M79" s="49">
        <v>0.45038400000000001</v>
      </c>
      <c r="N79" s="49">
        <v>-6.4350000000000004E-2</v>
      </c>
      <c r="O79" s="49">
        <v>98.742800000000003</v>
      </c>
      <c r="P79" s="62">
        <v>0.65922276003145297</v>
      </c>
      <c r="R79" s="62">
        <v>47.553093715720003</v>
      </c>
      <c r="S79" s="62">
        <v>1.3161509650258399E-2</v>
      </c>
      <c r="T79" s="49">
        <v>41.2409451620235</v>
      </c>
      <c r="U79" s="62">
        <v>0.161357459802943</v>
      </c>
      <c r="V79" s="62">
        <v>10.700076095227701</v>
      </c>
      <c r="W79" s="62">
        <v>0.233811975609997</v>
      </c>
      <c r="X79" s="62">
        <v>9.2346994238504093E-2</v>
      </c>
      <c r="Y79" s="62">
        <v>-3.0339266125764602E-3</v>
      </c>
      <c r="Z79" s="63">
        <v>88.791899999999998</v>
      </c>
      <c r="AB79" s="65">
        <v>1057.5779158331</v>
      </c>
      <c r="AC79">
        <v>1.7827649542284401</v>
      </c>
      <c r="AD79">
        <v>4.4293291500172103</v>
      </c>
    </row>
    <row r="80" spans="1:30">
      <c r="A80" t="s">
        <v>246</v>
      </c>
      <c r="B80">
        <v>5</v>
      </c>
      <c r="C80">
        <v>7</v>
      </c>
      <c r="D80">
        <v>3</v>
      </c>
      <c r="F80" s="49">
        <v>11.160299999999999</v>
      </c>
      <c r="G80" s="49">
        <v>15.743399999999999</v>
      </c>
      <c r="H80" s="49">
        <v>0.25994800000000001</v>
      </c>
      <c r="I80" s="49">
        <v>0.30150900000000003</v>
      </c>
      <c r="J80" s="49">
        <v>25.381699999999999</v>
      </c>
      <c r="K80" s="49">
        <v>0.13735900000000001</v>
      </c>
      <c r="L80" s="49">
        <v>45.398899999999998</v>
      </c>
      <c r="M80" s="49">
        <v>0.45038400000000001</v>
      </c>
      <c r="N80" s="49">
        <v>-6.4350000000000004E-2</v>
      </c>
      <c r="O80" s="49">
        <v>98.742800000000003</v>
      </c>
      <c r="P80" s="62">
        <v>0.65922276003145297</v>
      </c>
      <c r="R80" s="62">
        <v>47.155012070125402</v>
      </c>
      <c r="S80" s="62">
        <v>1.37866555858957E-2</v>
      </c>
      <c r="T80" s="49">
        <v>41.153983141398498</v>
      </c>
      <c r="U80" s="62">
        <v>0.164169535794847</v>
      </c>
      <c r="V80" s="62">
        <v>11.181388262297601</v>
      </c>
      <c r="W80" s="62">
        <v>0.21825853812972401</v>
      </c>
      <c r="X80" s="62">
        <v>0.100166211563575</v>
      </c>
      <c r="Y80" s="62">
        <v>5.2633661799042302E-4</v>
      </c>
      <c r="Z80" s="63">
        <v>88.259600000000006</v>
      </c>
      <c r="AB80" s="65">
        <v>1064.9900523588999</v>
      </c>
      <c r="AC80">
        <v>1.71781318945487</v>
      </c>
      <c r="AD80">
        <v>4.4113286688700803</v>
      </c>
    </row>
    <row r="81" spans="1:30">
      <c r="R81" s="62"/>
      <c r="S81" s="62"/>
      <c r="T81" s="49"/>
      <c r="U81" s="62"/>
      <c r="V81" s="62"/>
      <c r="W81" s="62"/>
      <c r="X81" s="62"/>
      <c r="Y81" s="62"/>
    </row>
    <row r="82" spans="1:30">
      <c r="A82" t="s">
        <v>247</v>
      </c>
      <c r="B82">
        <v>5</v>
      </c>
      <c r="C82">
        <v>8</v>
      </c>
      <c r="D82">
        <v>2</v>
      </c>
      <c r="F82" s="49">
        <v>11.7036</v>
      </c>
      <c r="G82" s="49">
        <v>15.489699999999999</v>
      </c>
      <c r="H82" s="49">
        <v>5.4581999999999999E-2</v>
      </c>
      <c r="I82" s="49">
        <v>0.27614100000000003</v>
      </c>
      <c r="J82" s="49">
        <v>22.964700000000001</v>
      </c>
      <c r="K82" s="49">
        <v>0.15617900000000001</v>
      </c>
      <c r="L82" s="49">
        <v>48.682600000000001</v>
      </c>
      <c r="M82" s="49">
        <v>0.30887999999999999</v>
      </c>
      <c r="N82" s="49">
        <v>-6.3829999999999998E-2</v>
      </c>
      <c r="O82" s="49">
        <v>99.557000000000002</v>
      </c>
      <c r="P82" s="62">
        <v>0.67828734513790501</v>
      </c>
      <c r="R82" s="62">
        <v>48.5523511721006</v>
      </c>
      <c r="S82" s="62">
        <v>1.7037782070943398E-2</v>
      </c>
      <c r="T82" s="49">
        <v>41.435698779103298</v>
      </c>
      <c r="U82" s="62">
        <v>0.14161704076958301</v>
      </c>
      <c r="V82" s="62">
        <v>9.4039415244278892</v>
      </c>
      <c r="W82" s="62">
        <v>0.30597004521101701</v>
      </c>
      <c r="X82" s="62">
        <v>0.137719333187277</v>
      </c>
      <c r="Y82" s="62">
        <v>-3.0970543129717702E-3</v>
      </c>
      <c r="Z82" s="63">
        <v>90.199399999999997</v>
      </c>
      <c r="AB82" s="65">
        <v>1099.4552131806599</v>
      </c>
      <c r="AC82">
        <v>1.4130519411987099</v>
      </c>
      <c r="AD82">
        <v>4.3075102122393796</v>
      </c>
    </row>
    <row r="83" spans="1:30">
      <c r="A83" t="s">
        <v>247</v>
      </c>
      <c r="B83">
        <v>5</v>
      </c>
      <c r="C83">
        <v>8</v>
      </c>
      <c r="D83">
        <v>2</v>
      </c>
      <c r="F83" s="49">
        <v>11.7036</v>
      </c>
      <c r="G83" s="49">
        <v>15.489699999999999</v>
      </c>
      <c r="H83" s="49">
        <v>5.4581999999999999E-2</v>
      </c>
      <c r="I83" s="49">
        <v>0.27614100000000003</v>
      </c>
      <c r="J83" s="49">
        <v>22.964700000000001</v>
      </c>
      <c r="K83" s="49">
        <v>0.15617900000000001</v>
      </c>
      <c r="L83" s="49">
        <v>48.682600000000001</v>
      </c>
      <c r="M83" s="49">
        <v>0.30887999999999999</v>
      </c>
      <c r="N83" s="49">
        <v>-6.3829999999999998E-2</v>
      </c>
      <c r="O83" s="49">
        <v>99.557000000000002</v>
      </c>
      <c r="P83" s="62">
        <v>0.67828734513790501</v>
      </c>
      <c r="R83" s="62">
        <v>48.715344168260003</v>
      </c>
      <c r="S83" s="62">
        <v>1.8786846717654501E-2</v>
      </c>
      <c r="T83" s="49">
        <v>41.346697737412299</v>
      </c>
      <c r="U83" s="62">
        <v>0.13227075366475399</v>
      </c>
      <c r="V83" s="62">
        <v>9.2546705704270202</v>
      </c>
      <c r="W83" s="62">
        <v>0.32374322817080903</v>
      </c>
      <c r="X83" s="62">
        <v>0.20598211440407899</v>
      </c>
      <c r="Y83" s="62">
        <v>-5.4871733588272697E-3</v>
      </c>
      <c r="Z83" s="63">
        <v>90.369100000000003</v>
      </c>
      <c r="AB83" s="65">
        <v>1116.17152407703</v>
      </c>
      <c r="AC83">
        <v>1.28938949196112</v>
      </c>
      <c r="AD83">
        <v>4.2679048732973897</v>
      </c>
    </row>
    <row r="84" spans="1:30">
      <c r="A84" t="s">
        <v>247</v>
      </c>
      <c r="B84">
        <v>5</v>
      </c>
      <c r="C84">
        <v>8</v>
      </c>
      <c r="D84">
        <v>2</v>
      </c>
      <c r="F84" s="49">
        <v>11.7036</v>
      </c>
      <c r="G84" s="49">
        <v>15.489699999999999</v>
      </c>
      <c r="H84" s="49">
        <v>5.4581999999999999E-2</v>
      </c>
      <c r="I84" s="49">
        <v>0.27614100000000003</v>
      </c>
      <c r="J84" s="49">
        <v>22.964700000000001</v>
      </c>
      <c r="K84" s="49">
        <v>0.15617900000000001</v>
      </c>
      <c r="L84" s="49">
        <v>48.682600000000001</v>
      </c>
      <c r="M84" s="49">
        <v>0.30887999999999999</v>
      </c>
      <c r="N84" s="49">
        <v>-6.3829999999999998E-2</v>
      </c>
      <c r="O84" s="49">
        <v>99.557000000000002</v>
      </c>
      <c r="P84" s="62">
        <v>0.67828734513790501</v>
      </c>
      <c r="R84" s="62">
        <v>48.808029240579202</v>
      </c>
      <c r="S84" s="62">
        <v>2.1155718003217999E-2</v>
      </c>
      <c r="T84" s="49">
        <v>41.348105917641597</v>
      </c>
      <c r="U84" s="62">
        <v>0.12801195844341501</v>
      </c>
      <c r="V84" s="62">
        <v>9.1409785264496097</v>
      </c>
      <c r="W84" s="62">
        <v>0.32194135992530898</v>
      </c>
      <c r="X84" s="62">
        <v>0.228692318388589</v>
      </c>
      <c r="Y84" s="62">
        <v>2.09769372876979E-3</v>
      </c>
      <c r="Z84" s="63">
        <v>90.492599999999996</v>
      </c>
      <c r="AB84" s="65">
        <v>1137.0413451060599</v>
      </c>
      <c r="AC84">
        <v>1.1618990214026801</v>
      </c>
      <c r="AD84">
        <v>4.2514552710438203</v>
      </c>
    </row>
    <row r="85" spans="1:30">
      <c r="R85" s="62"/>
      <c r="S85" s="62"/>
      <c r="T85" s="49"/>
      <c r="U85" s="62"/>
      <c r="V85" s="62"/>
      <c r="W85" s="62"/>
      <c r="X85" s="62"/>
      <c r="Y85" s="62"/>
    </row>
    <row r="86" spans="1:30">
      <c r="A86" t="s">
        <v>248</v>
      </c>
      <c r="B86">
        <v>5</v>
      </c>
      <c r="C86">
        <v>8</v>
      </c>
      <c r="D86">
        <v>3</v>
      </c>
      <c r="F86" s="49">
        <v>11.8931</v>
      </c>
      <c r="G86" s="49">
        <v>14.9331</v>
      </c>
      <c r="H86" s="49">
        <v>2.9607000000000001E-2</v>
      </c>
      <c r="I86" s="49">
        <v>0.243614</v>
      </c>
      <c r="J86" s="49">
        <v>22.381900000000002</v>
      </c>
      <c r="K86" s="49">
        <v>0.129328</v>
      </c>
      <c r="L86" s="49">
        <v>49.904400000000003</v>
      </c>
      <c r="M86" s="49">
        <v>0.318992</v>
      </c>
      <c r="N86" s="49">
        <v>-7.3279999999999998E-2</v>
      </c>
      <c r="O86" s="49">
        <v>99.738699999999994</v>
      </c>
      <c r="P86" s="62">
        <v>0.69153274316871505</v>
      </c>
      <c r="R86" s="62">
        <v>48.914569167760099</v>
      </c>
      <c r="S86" s="62">
        <v>1.44538550240566E-2</v>
      </c>
      <c r="T86" s="49">
        <v>41.165453894786999</v>
      </c>
      <c r="U86" s="62">
        <v>0.125332021153922</v>
      </c>
      <c r="V86" s="62">
        <v>9.2555568809892996</v>
      </c>
      <c r="W86" s="62">
        <v>0.31256411785756799</v>
      </c>
      <c r="X86" s="62">
        <v>0.20663744085251801</v>
      </c>
      <c r="Y86" s="62">
        <v>4.77156149349874E-4</v>
      </c>
      <c r="Z86" s="63">
        <v>90.403800000000004</v>
      </c>
      <c r="AB86" s="65">
        <v>1076.0443306160601</v>
      </c>
      <c r="AC86">
        <v>1.6647725150271999</v>
      </c>
      <c r="AD86">
        <v>4.3762371761876402</v>
      </c>
    </row>
    <row r="87" spans="1:30">
      <c r="A87" t="s">
        <v>248</v>
      </c>
      <c r="B87">
        <v>5</v>
      </c>
      <c r="C87">
        <v>8</v>
      </c>
      <c r="D87">
        <v>3</v>
      </c>
      <c r="F87" s="49">
        <v>11.8931</v>
      </c>
      <c r="G87" s="49">
        <v>14.9331</v>
      </c>
      <c r="H87" s="49">
        <v>2.9607000000000001E-2</v>
      </c>
      <c r="I87" s="49">
        <v>0.243614</v>
      </c>
      <c r="J87" s="49">
        <v>22.381900000000002</v>
      </c>
      <c r="K87" s="49">
        <v>0.129328</v>
      </c>
      <c r="L87" s="49">
        <v>49.904400000000003</v>
      </c>
      <c r="M87" s="49">
        <v>0.318992</v>
      </c>
      <c r="N87" s="49">
        <v>-7.3279999999999998E-2</v>
      </c>
      <c r="O87" s="49">
        <v>99.738699999999994</v>
      </c>
      <c r="P87" s="62">
        <v>0.69153274316871505</v>
      </c>
      <c r="R87" s="62">
        <v>49.132535619319697</v>
      </c>
      <c r="S87" s="62">
        <v>1.9328689923403499E-2</v>
      </c>
      <c r="T87" s="49">
        <v>41.155296265428397</v>
      </c>
      <c r="U87" s="62">
        <v>0.127830694130253</v>
      </c>
      <c r="V87" s="62">
        <v>9.0856252728499403</v>
      </c>
      <c r="W87" s="62">
        <v>0.313698059292772</v>
      </c>
      <c r="X87" s="62">
        <v>0.15925110132158499</v>
      </c>
      <c r="Y87" s="62">
        <v>-2.2621740683414601E-3</v>
      </c>
      <c r="Z87" s="63">
        <v>90.601299999999995</v>
      </c>
      <c r="AB87" s="65">
        <v>1125.22918360111</v>
      </c>
      <c r="AC87">
        <v>1.2453477089907901</v>
      </c>
      <c r="AD87">
        <v>4.2574280657691403</v>
      </c>
    </row>
    <row r="88" spans="1:30">
      <c r="A88" t="s">
        <v>248</v>
      </c>
      <c r="B88">
        <v>5</v>
      </c>
      <c r="C88">
        <v>8</v>
      </c>
      <c r="D88">
        <v>3</v>
      </c>
      <c r="F88" s="49">
        <v>11.8931</v>
      </c>
      <c r="G88" s="49">
        <v>14.9331</v>
      </c>
      <c r="H88" s="49">
        <v>2.9607000000000001E-2</v>
      </c>
      <c r="I88" s="49">
        <v>0.243614</v>
      </c>
      <c r="J88" s="49">
        <v>22.381900000000002</v>
      </c>
      <c r="K88" s="49">
        <v>0.129328</v>
      </c>
      <c r="L88" s="49">
        <v>49.904400000000003</v>
      </c>
      <c r="M88" s="49">
        <v>0.318992</v>
      </c>
      <c r="N88" s="49">
        <v>-7.3279999999999998E-2</v>
      </c>
      <c r="O88" s="49">
        <v>99.738699999999994</v>
      </c>
      <c r="P88" s="62">
        <v>0.69153274316871505</v>
      </c>
      <c r="R88" s="62">
        <v>49.014243995470501</v>
      </c>
      <c r="S88" s="62">
        <v>1.78606194250749E-2</v>
      </c>
      <c r="T88" s="49">
        <v>41.292786618193297</v>
      </c>
      <c r="U88" s="62">
        <v>0.13293104475832801</v>
      </c>
      <c r="V88" s="62">
        <v>9.1284343524643798</v>
      </c>
      <c r="W88" s="62">
        <v>0.316781890060988</v>
      </c>
      <c r="X88" s="62">
        <v>9.2154876134851002E-2</v>
      </c>
      <c r="Y88" s="62">
        <v>-6.0591612531537403E-4</v>
      </c>
      <c r="Z88" s="63">
        <v>90.540499999999994</v>
      </c>
      <c r="AB88" s="65">
        <v>1111.50947422221</v>
      </c>
      <c r="AC88">
        <v>1.3578437671084</v>
      </c>
      <c r="AD88">
        <v>4.2862078880988204</v>
      </c>
    </row>
    <row r="89" spans="1:30">
      <c r="R89" s="62"/>
      <c r="S89" s="62"/>
      <c r="T89" s="49"/>
      <c r="U89" s="62"/>
      <c r="V89" s="62"/>
      <c r="W89" s="62"/>
      <c r="X89" s="62"/>
      <c r="Y89" s="62"/>
    </row>
    <row r="90" spans="1:30">
      <c r="A90" t="s">
        <v>249</v>
      </c>
      <c r="B90" t="s">
        <v>250</v>
      </c>
      <c r="C90">
        <v>1</v>
      </c>
      <c r="D90">
        <v>3</v>
      </c>
      <c r="F90" s="49">
        <v>8.8750099999999996</v>
      </c>
      <c r="G90" s="49">
        <v>13.075900000000001</v>
      </c>
      <c r="H90" s="49">
        <v>3.6528999999999999E-2</v>
      </c>
      <c r="I90" s="49">
        <v>0.36553400000000003</v>
      </c>
      <c r="J90" s="49">
        <v>28.6266</v>
      </c>
      <c r="K90" s="49">
        <v>0.10746600000000001</v>
      </c>
      <c r="L90" s="49">
        <v>47.7776</v>
      </c>
      <c r="M90" s="49">
        <v>0.33037699999999998</v>
      </c>
      <c r="N90" s="49">
        <v>-7.3459999999999998E-2</v>
      </c>
      <c r="O90" s="49">
        <v>99.108400000000003</v>
      </c>
      <c r="P90" s="62">
        <v>0.71024040594462601</v>
      </c>
      <c r="R90" s="62">
        <v>46.4672954909909</v>
      </c>
      <c r="S90" s="62">
        <v>7.06281935079034E-3</v>
      </c>
      <c r="T90" s="49">
        <v>40.377294594567601</v>
      </c>
      <c r="U90" s="62">
        <v>0.19013237183637199</v>
      </c>
      <c r="V90" s="62">
        <v>12.489467026564</v>
      </c>
      <c r="W90" s="62">
        <v>0.272431996334624</v>
      </c>
      <c r="X90" s="62">
        <v>0.23153318260142</v>
      </c>
      <c r="Y90" s="62">
        <v>-5.94627436528252E-3</v>
      </c>
      <c r="Z90" s="63">
        <v>86.897499999999994</v>
      </c>
      <c r="AB90" s="65">
        <v>984.45930663903096</v>
      </c>
      <c r="AC90">
        <v>3.4352158498328</v>
      </c>
      <c r="AD90">
        <v>5.2593301132040899</v>
      </c>
    </row>
    <row r="91" spans="1:30">
      <c r="A91" t="s">
        <v>249</v>
      </c>
      <c r="B91" t="s">
        <v>250</v>
      </c>
      <c r="C91">
        <v>1</v>
      </c>
      <c r="D91">
        <v>3</v>
      </c>
      <c r="F91" s="49">
        <v>8.8750099999999996</v>
      </c>
      <c r="G91" s="49">
        <v>13.075900000000001</v>
      </c>
      <c r="H91" s="49">
        <v>3.6528999999999999E-2</v>
      </c>
      <c r="I91" s="49">
        <v>0.36553400000000003</v>
      </c>
      <c r="J91" s="49">
        <v>28.6266</v>
      </c>
      <c r="K91" s="49">
        <v>0.10746600000000001</v>
      </c>
      <c r="L91" s="49">
        <v>47.7776</v>
      </c>
      <c r="M91" s="49">
        <v>0.33037699999999998</v>
      </c>
      <c r="N91" s="49">
        <v>-7.3459999999999998E-2</v>
      </c>
      <c r="O91" s="49">
        <v>99.108400000000003</v>
      </c>
      <c r="P91" s="62">
        <v>0.71024040594462601</v>
      </c>
      <c r="R91" s="62">
        <v>46.808074169230899</v>
      </c>
      <c r="S91" s="62">
        <v>7.2237325605711998E-3</v>
      </c>
      <c r="T91" s="49">
        <v>40.429699558848398</v>
      </c>
      <c r="U91" s="62">
        <v>0.18980372240313001</v>
      </c>
      <c r="V91" s="62">
        <v>12.129377906571399</v>
      </c>
      <c r="W91" s="62">
        <v>0.28746452364592301</v>
      </c>
      <c r="X91" s="62">
        <v>0.178943227875202</v>
      </c>
      <c r="Y91" s="62">
        <v>1.25474262838705E-3</v>
      </c>
      <c r="Z91" s="63">
        <v>87.308199999999999</v>
      </c>
      <c r="AB91" s="65">
        <v>987.66337393106505</v>
      </c>
      <c r="AC91">
        <v>3.2304253941979799</v>
      </c>
      <c r="AD91">
        <v>5.1805037201401403</v>
      </c>
    </row>
    <row r="92" spans="1:30">
      <c r="A92" t="s">
        <v>249</v>
      </c>
      <c r="B92" t="s">
        <v>250</v>
      </c>
      <c r="C92">
        <v>1</v>
      </c>
      <c r="D92">
        <v>3</v>
      </c>
      <c r="F92" s="49">
        <v>8.8750099999999996</v>
      </c>
      <c r="G92" s="49">
        <v>13.075900000000001</v>
      </c>
      <c r="H92" s="49">
        <v>3.6528999999999999E-2</v>
      </c>
      <c r="I92" s="49">
        <v>0.36553400000000003</v>
      </c>
      <c r="J92" s="49">
        <v>28.6266</v>
      </c>
      <c r="K92" s="49">
        <v>0.10746600000000001</v>
      </c>
      <c r="L92" s="49">
        <v>47.7776</v>
      </c>
      <c r="M92" s="49">
        <v>0.33037699999999998</v>
      </c>
      <c r="N92" s="49">
        <v>-7.3459999999999998E-2</v>
      </c>
      <c r="O92" s="49">
        <v>99.108400000000003</v>
      </c>
      <c r="P92" s="62">
        <v>0.71024040594462601</v>
      </c>
      <c r="R92" s="62">
        <v>46.410177224773598</v>
      </c>
      <c r="S92" s="62">
        <v>8.9837718293302501E-3</v>
      </c>
      <c r="T92" s="49">
        <v>40.361522598898198</v>
      </c>
      <c r="U92" s="62">
        <v>0.196603938992438</v>
      </c>
      <c r="V92" s="62">
        <v>12.693139139876999</v>
      </c>
      <c r="W92" s="62">
        <v>0.235471852242954</v>
      </c>
      <c r="X92" s="62">
        <v>0.121255018379972</v>
      </c>
      <c r="Y92" s="62">
        <v>-1.59392713760572E-4</v>
      </c>
      <c r="Z92" s="63">
        <v>86.697999999999993</v>
      </c>
      <c r="AB92" s="65">
        <v>1019.54131313649</v>
      </c>
      <c r="AC92">
        <v>2.6203698538005602</v>
      </c>
      <c r="AD92">
        <v>4.8498961804995497</v>
      </c>
    </row>
    <row r="93" spans="1:30">
      <c r="R93" s="62"/>
      <c r="S93" s="62"/>
      <c r="T93" s="49"/>
      <c r="U93" s="62"/>
      <c r="V93" s="62"/>
      <c r="W93" s="62"/>
      <c r="X93" s="62"/>
      <c r="Y93" s="62"/>
    </row>
    <row r="94" spans="1:30">
      <c r="A94" t="s">
        <v>251</v>
      </c>
      <c r="B94" t="s">
        <v>250</v>
      </c>
      <c r="C94">
        <v>2</v>
      </c>
      <c r="D94">
        <v>1</v>
      </c>
      <c r="F94" s="49">
        <v>12.1447</v>
      </c>
      <c r="G94" s="49">
        <v>15.635300000000001</v>
      </c>
      <c r="H94" s="49">
        <v>4.2391999999999999E-2</v>
      </c>
      <c r="I94" s="49">
        <v>0.268403</v>
      </c>
      <c r="J94" s="49">
        <v>20.815899999999999</v>
      </c>
      <c r="K94" s="49">
        <v>0.197736</v>
      </c>
      <c r="L94" s="49">
        <v>49.930399999999999</v>
      </c>
      <c r="M94" s="49">
        <v>0.26690900000000001</v>
      </c>
      <c r="N94" s="49">
        <v>-6.3289999999999999E-2</v>
      </c>
      <c r="O94" s="49">
        <v>99.208600000000004</v>
      </c>
      <c r="P94" s="62">
        <v>0.68175844500118998</v>
      </c>
      <c r="R94" s="62">
        <v>48.934337891416703</v>
      </c>
      <c r="S94" s="62">
        <v>1.18411295346008E-2</v>
      </c>
      <c r="T94" s="49">
        <v>41.325799147707599</v>
      </c>
      <c r="U94" s="62">
        <v>0.11881074560752999</v>
      </c>
      <c r="V94" s="62">
        <v>9.0458873431613895</v>
      </c>
      <c r="W94" s="62">
        <v>0.37798475365585898</v>
      </c>
      <c r="X94" s="62">
        <v>0.19646031698948899</v>
      </c>
      <c r="Y94" s="62">
        <v>-8.8986444398303304E-5</v>
      </c>
      <c r="Z94" s="63">
        <v>90.604200000000006</v>
      </c>
      <c r="AB94" s="65">
        <v>1038.62577940083</v>
      </c>
      <c r="AC94">
        <v>1.96476793743277</v>
      </c>
      <c r="AD94">
        <v>4.5156114956400399</v>
      </c>
    </row>
    <row r="95" spans="1:30">
      <c r="A95" t="s">
        <v>251</v>
      </c>
      <c r="B95" t="s">
        <v>250</v>
      </c>
      <c r="C95">
        <v>2</v>
      </c>
      <c r="D95">
        <v>1</v>
      </c>
      <c r="F95" s="49">
        <v>12.1447</v>
      </c>
      <c r="G95" s="49">
        <v>15.635300000000001</v>
      </c>
      <c r="H95" s="49">
        <v>4.2391999999999999E-2</v>
      </c>
      <c r="I95" s="49">
        <v>0.268403</v>
      </c>
      <c r="J95" s="49">
        <v>20.815899999999999</v>
      </c>
      <c r="K95" s="49">
        <v>0.197736</v>
      </c>
      <c r="L95" s="49">
        <v>49.930399999999999</v>
      </c>
      <c r="M95" s="49">
        <v>0.26690900000000001</v>
      </c>
      <c r="N95" s="49">
        <v>-6.3289999999999999E-2</v>
      </c>
      <c r="O95" s="49">
        <v>99.208600000000004</v>
      </c>
      <c r="P95" s="62">
        <v>0.68175844500118998</v>
      </c>
      <c r="R95" s="62">
        <v>49.098257784629297</v>
      </c>
      <c r="S95" s="62">
        <v>1.34930281738855E-2</v>
      </c>
      <c r="T95" s="49">
        <v>41.391894696273397</v>
      </c>
      <c r="U95" s="62">
        <v>0.11752393940292299</v>
      </c>
      <c r="V95" s="62">
        <v>8.8060834247428108</v>
      </c>
      <c r="W95" s="62">
        <v>0.44753194390916301</v>
      </c>
      <c r="X95" s="62">
        <v>0.115528742106667</v>
      </c>
      <c r="Y95" s="62">
        <v>2.0258318263120901E-4</v>
      </c>
      <c r="Z95" s="63">
        <v>90.858199999999997</v>
      </c>
      <c r="AB95" s="65">
        <v>1059.09779498283</v>
      </c>
      <c r="AC95">
        <v>1.74198986885164</v>
      </c>
      <c r="AD95">
        <v>4.4424119967142897</v>
      </c>
    </row>
    <row r="96" spans="1:30">
      <c r="A96" t="s">
        <v>251</v>
      </c>
      <c r="B96" t="s">
        <v>250</v>
      </c>
      <c r="C96">
        <v>2</v>
      </c>
      <c r="D96">
        <v>1</v>
      </c>
      <c r="F96" s="49">
        <v>12.1447</v>
      </c>
      <c r="G96" s="49">
        <v>15.635300000000001</v>
      </c>
      <c r="H96" s="49">
        <v>4.2391999999999999E-2</v>
      </c>
      <c r="I96" s="49">
        <v>0.268403</v>
      </c>
      <c r="J96" s="49">
        <v>20.815899999999999</v>
      </c>
      <c r="K96" s="49">
        <v>0.197736</v>
      </c>
      <c r="L96" s="49">
        <v>49.930399999999999</v>
      </c>
      <c r="M96" s="49">
        <v>0.26690900000000001</v>
      </c>
      <c r="N96" s="49">
        <v>-6.3289999999999999E-2</v>
      </c>
      <c r="O96" s="49">
        <v>99.208600000000004</v>
      </c>
      <c r="P96" s="62">
        <v>0.68175844500118998</v>
      </c>
      <c r="R96" s="62">
        <v>49.073190448961803</v>
      </c>
      <c r="S96" s="62">
        <v>1.37064495139696E-2</v>
      </c>
      <c r="T96" s="49">
        <v>41.499102864916999</v>
      </c>
      <c r="U96" s="62">
        <v>0.11566930220636</v>
      </c>
      <c r="V96" s="62">
        <v>8.6610505353234597</v>
      </c>
      <c r="W96" s="62">
        <v>0.48533430605122502</v>
      </c>
      <c r="X96" s="62">
        <v>0.14449297079874501</v>
      </c>
      <c r="Y96" s="62">
        <v>-2.4646568211842101E-4</v>
      </c>
      <c r="Z96" s="63">
        <v>90.991</v>
      </c>
      <c r="AB96" s="65">
        <v>1061.60098541567</v>
      </c>
      <c r="AC96">
        <v>1.7124613416997001</v>
      </c>
      <c r="AD96">
        <v>4.4124263514675297</v>
      </c>
    </row>
    <row r="97" spans="1:30">
      <c r="R97" s="62"/>
      <c r="S97" s="62"/>
      <c r="T97" s="49"/>
      <c r="U97" s="62"/>
      <c r="V97" s="62"/>
      <c r="W97" s="62"/>
      <c r="X97" s="62"/>
      <c r="Y97" s="62"/>
    </row>
    <row r="98" spans="1:30">
      <c r="A98" t="s">
        <v>252</v>
      </c>
      <c r="B98" t="s">
        <v>250</v>
      </c>
      <c r="C98">
        <v>2</v>
      </c>
      <c r="D98">
        <v>2</v>
      </c>
      <c r="F98" s="49">
        <v>11.3042</v>
      </c>
      <c r="G98" s="49">
        <v>14.9566</v>
      </c>
      <c r="H98" s="49">
        <v>7.6813999999999993E-2</v>
      </c>
      <c r="I98" s="49">
        <v>0.25564999999999999</v>
      </c>
      <c r="J98" s="49">
        <v>23.3443</v>
      </c>
      <c r="K98" s="49">
        <v>0.15967000000000001</v>
      </c>
      <c r="L98" s="49">
        <v>48.301600000000001</v>
      </c>
      <c r="M98" s="49">
        <v>0.36387900000000001</v>
      </c>
      <c r="N98" s="49">
        <v>-7.2940000000000005E-2</v>
      </c>
      <c r="O98" s="49">
        <v>98.653199999999998</v>
      </c>
      <c r="P98" s="62">
        <v>0.68418632085656805</v>
      </c>
      <c r="R98" s="62">
        <v>48.744337148307103</v>
      </c>
      <c r="S98" s="62">
        <v>8.2826657129232203E-3</v>
      </c>
      <c r="T98" s="49">
        <v>41.192179303767197</v>
      </c>
      <c r="U98" s="62">
        <v>0.13872496423462</v>
      </c>
      <c r="V98" s="62">
        <v>9.4900751072961302</v>
      </c>
      <c r="W98" s="62">
        <v>0.36067000476871702</v>
      </c>
      <c r="X98" s="62">
        <v>8.9496900333810206E-2</v>
      </c>
      <c r="Y98" s="62">
        <v>-7.1530758226037196E-3</v>
      </c>
      <c r="Z98" s="63">
        <v>90.153599999999997</v>
      </c>
      <c r="AB98" s="65">
        <v>991.68121162244904</v>
      </c>
      <c r="AC98">
        <v>2.7840347648177199</v>
      </c>
      <c r="AD98">
        <v>4.9121431421927504</v>
      </c>
    </row>
    <row r="99" spans="1:30">
      <c r="A99" t="s">
        <v>252</v>
      </c>
      <c r="B99" t="s">
        <v>250</v>
      </c>
      <c r="C99">
        <v>2</v>
      </c>
      <c r="D99">
        <v>2</v>
      </c>
      <c r="F99" s="49">
        <v>11.3042</v>
      </c>
      <c r="G99" s="49">
        <v>14.9566</v>
      </c>
      <c r="H99" s="49">
        <v>7.6813999999999993E-2</v>
      </c>
      <c r="I99" s="49">
        <v>0.25564999999999999</v>
      </c>
      <c r="J99" s="49">
        <v>23.3443</v>
      </c>
      <c r="K99" s="49">
        <v>0.15967000000000001</v>
      </c>
      <c r="L99" s="49">
        <v>48.301600000000001</v>
      </c>
      <c r="M99" s="49">
        <v>0.36387900000000001</v>
      </c>
      <c r="N99" s="49">
        <v>-7.2940000000000005E-2</v>
      </c>
      <c r="O99" s="49">
        <v>98.653199999999998</v>
      </c>
      <c r="P99" s="62">
        <v>0.68418632085656805</v>
      </c>
      <c r="R99" s="62">
        <v>48.360686700398603</v>
      </c>
      <c r="S99" s="62">
        <v>7.8332355835661095E-3</v>
      </c>
      <c r="T99" s="49">
        <v>41.065439327216502</v>
      </c>
      <c r="U99" s="62">
        <v>0.14526576339254599</v>
      </c>
      <c r="V99" s="62">
        <v>9.9986083083988593</v>
      </c>
      <c r="W99" s="62">
        <v>0.35690129924351599</v>
      </c>
      <c r="X99" s="62">
        <v>8.0087875383957702E-2</v>
      </c>
      <c r="Y99" s="62">
        <v>-4.3241846178315403E-3</v>
      </c>
      <c r="Z99" s="63">
        <v>89.606999999999999</v>
      </c>
      <c r="AB99" s="65">
        <v>983.725710281803</v>
      </c>
      <c r="AC99">
        <v>2.9528240701881501</v>
      </c>
      <c r="AD99">
        <v>5.00311256313715</v>
      </c>
    </row>
    <row r="100" spans="1:30">
      <c r="A100" t="s">
        <v>252</v>
      </c>
      <c r="B100" t="s">
        <v>250</v>
      </c>
      <c r="C100">
        <v>2</v>
      </c>
      <c r="D100">
        <v>2</v>
      </c>
      <c r="F100" s="49">
        <v>11.3042</v>
      </c>
      <c r="G100" s="49">
        <v>14.9566</v>
      </c>
      <c r="H100" s="49">
        <v>7.6813999999999993E-2</v>
      </c>
      <c r="I100" s="49">
        <v>0.25564999999999999</v>
      </c>
      <c r="J100" s="49">
        <v>23.3443</v>
      </c>
      <c r="K100" s="49">
        <v>0.15967000000000001</v>
      </c>
      <c r="L100" s="49">
        <v>48.301600000000001</v>
      </c>
      <c r="M100" s="49">
        <v>0.36387900000000001</v>
      </c>
      <c r="N100" s="49">
        <v>-7.2940000000000005E-2</v>
      </c>
      <c r="O100" s="49">
        <v>98.653199999999998</v>
      </c>
      <c r="P100" s="62">
        <v>0.68418632085656805</v>
      </c>
      <c r="R100" s="62">
        <v>48.088920617922902</v>
      </c>
      <c r="S100" s="62">
        <v>1.02940884843437E-2</v>
      </c>
      <c r="T100" s="49">
        <v>40.853610169155402</v>
      </c>
      <c r="U100" s="62">
        <v>0.16085331270946099</v>
      </c>
      <c r="V100" s="62">
        <v>10.380847561822</v>
      </c>
      <c r="W100" s="62">
        <v>0.35489222043746399</v>
      </c>
      <c r="X100" s="62">
        <v>0.15860650048585001</v>
      </c>
      <c r="Y100" s="62">
        <v>1.5953754932873201E-3</v>
      </c>
      <c r="Z100" s="63">
        <v>89.1982</v>
      </c>
      <c r="AB100" s="65">
        <v>1023.6682119445099</v>
      </c>
      <c r="AC100">
        <v>2.2716381255368998</v>
      </c>
      <c r="AD100">
        <v>4.6486007583091604</v>
      </c>
    </row>
    <row r="101" spans="1:30">
      <c r="A101" t="s">
        <v>252</v>
      </c>
      <c r="B101" t="s">
        <v>250</v>
      </c>
      <c r="C101">
        <v>2</v>
      </c>
      <c r="D101">
        <v>2</v>
      </c>
      <c r="F101" s="49">
        <v>11.3042</v>
      </c>
      <c r="G101" s="49">
        <v>14.9566</v>
      </c>
      <c r="H101" s="49">
        <v>7.6813999999999993E-2</v>
      </c>
      <c r="I101" s="49">
        <v>0.25564999999999999</v>
      </c>
      <c r="J101" s="49">
        <v>23.3443</v>
      </c>
      <c r="K101" s="49">
        <v>0.15967000000000001</v>
      </c>
      <c r="L101" s="49">
        <v>48.301600000000001</v>
      </c>
      <c r="M101" s="49">
        <v>0.36387900000000001</v>
      </c>
      <c r="N101" s="49">
        <v>-7.2940000000000005E-2</v>
      </c>
      <c r="O101" s="49">
        <v>98.653199999999998</v>
      </c>
      <c r="P101" s="62">
        <v>0.68418632085656805</v>
      </c>
      <c r="R101" s="62">
        <v>48.416775258880499</v>
      </c>
      <c r="S101" s="62">
        <v>1.02746471167523E-2</v>
      </c>
      <c r="T101" s="49">
        <v>40.8802435118224</v>
      </c>
      <c r="U101" s="62">
        <v>0.148113479692427</v>
      </c>
      <c r="V101" s="62">
        <v>10.0255647624068</v>
      </c>
      <c r="W101" s="62">
        <v>0.35064707696286601</v>
      </c>
      <c r="X101" s="62">
        <v>0.178384346805399</v>
      </c>
      <c r="Y101" s="62">
        <v>-3.9093196987933796E-3</v>
      </c>
      <c r="Z101" s="63">
        <v>89.592699999999994</v>
      </c>
      <c r="AB101" s="65">
        <v>1023.38310716611</v>
      </c>
      <c r="AC101">
        <v>2.2789260254763901</v>
      </c>
      <c r="AD101">
        <v>4.6034911020902598</v>
      </c>
    </row>
    <row r="102" spans="1:30">
      <c r="R102" s="62"/>
      <c r="S102" s="62"/>
      <c r="T102" s="49"/>
      <c r="U102" s="62"/>
      <c r="V102" s="62"/>
      <c r="W102" s="62"/>
      <c r="X102" s="62"/>
      <c r="Y102" s="62"/>
    </row>
    <row r="103" spans="1:30">
      <c r="A103" t="s">
        <v>253</v>
      </c>
      <c r="B103" t="s">
        <v>250</v>
      </c>
      <c r="C103">
        <v>2</v>
      </c>
      <c r="D103">
        <v>3</v>
      </c>
      <c r="F103" s="49">
        <v>11.8687</v>
      </c>
      <c r="G103" s="49">
        <v>15.0624</v>
      </c>
      <c r="H103" s="49">
        <v>4.5199999999999997E-2</v>
      </c>
      <c r="I103" s="49">
        <v>0.261598</v>
      </c>
      <c r="J103" s="49">
        <v>22.726800000000001</v>
      </c>
      <c r="K103" s="49">
        <v>0.14272000000000001</v>
      </c>
      <c r="L103" s="49">
        <v>49.734000000000002</v>
      </c>
      <c r="M103" s="49">
        <v>0.38105800000000001</v>
      </c>
      <c r="N103" s="49">
        <v>-5.2429999999999997E-2</v>
      </c>
      <c r="O103" s="49">
        <v>100.137</v>
      </c>
      <c r="P103" s="62">
        <v>0.68895815471213895</v>
      </c>
      <c r="R103" s="62">
        <v>48.706036380948603</v>
      </c>
      <c r="S103" s="62">
        <v>7.9119636587252698E-3</v>
      </c>
      <c r="T103" s="49">
        <v>41.433615679117601</v>
      </c>
      <c r="U103" s="62">
        <v>0.129070044236376</v>
      </c>
      <c r="V103" s="62">
        <v>9.2183551209061498</v>
      </c>
      <c r="W103" s="62">
        <v>0.36189819682212199</v>
      </c>
      <c r="X103" s="62">
        <v>0.15478169447144399</v>
      </c>
      <c r="Y103" s="62">
        <v>-1.89442780345559E-3</v>
      </c>
      <c r="Z103" s="63">
        <v>90.401600000000002</v>
      </c>
      <c r="AB103" s="65">
        <v>983.47760615858397</v>
      </c>
      <c r="AC103">
        <v>2.9347769297394199</v>
      </c>
      <c r="AD103">
        <v>4.9479739857111698</v>
      </c>
    </row>
    <row r="104" spans="1:30">
      <c r="A104" t="s">
        <v>253</v>
      </c>
      <c r="B104" t="s">
        <v>250</v>
      </c>
      <c r="C104">
        <v>2</v>
      </c>
      <c r="D104">
        <v>3</v>
      </c>
      <c r="F104" s="49">
        <v>11.8687</v>
      </c>
      <c r="G104" s="49">
        <v>15.0624</v>
      </c>
      <c r="H104" s="49">
        <v>4.5199999999999997E-2</v>
      </c>
      <c r="I104" s="49">
        <v>0.261598</v>
      </c>
      <c r="J104" s="49">
        <v>22.726800000000001</v>
      </c>
      <c r="K104" s="49">
        <v>0.14272000000000001</v>
      </c>
      <c r="L104" s="49">
        <v>49.734000000000002</v>
      </c>
      <c r="M104" s="49">
        <v>0.38105800000000001</v>
      </c>
      <c r="N104" s="49">
        <v>-5.2429999999999997E-2</v>
      </c>
      <c r="O104" s="49">
        <v>100.137</v>
      </c>
      <c r="P104" s="62">
        <v>0.68895815471213895</v>
      </c>
      <c r="R104" s="62">
        <v>48.714027885206498</v>
      </c>
      <c r="S104" s="62">
        <v>6.8592451557882598E-3</v>
      </c>
      <c r="T104" s="49">
        <v>41.517125800757597</v>
      </c>
      <c r="U104" s="62">
        <v>0.12902163780964199</v>
      </c>
      <c r="V104" s="62">
        <v>9.1733603062216105</v>
      </c>
      <c r="W104" s="62">
        <v>0.361491243727811</v>
      </c>
      <c r="X104" s="62">
        <v>0.112656432835524</v>
      </c>
      <c r="Y104" s="62">
        <v>-4.6706729338965901E-3</v>
      </c>
      <c r="Z104" s="63">
        <v>90.445400000000006</v>
      </c>
      <c r="AB104" s="65">
        <v>963.57385652390894</v>
      </c>
      <c r="AC104">
        <v>3.45062023312386</v>
      </c>
      <c r="AD104">
        <v>5.2507319886064998</v>
      </c>
    </row>
    <row r="105" spans="1:30">
      <c r="A105" t="s">
        <v>253</v>
      </c>
      <c r="B105" t="s">
        <v>250</v>
      </c>
      <c r="C105">
        <v>2</v>
      </c>
      <c r="D105">
        <v>3</v>
      </c>
      <c r="F105" s="49">
        <v>11.8687</v>
      </c>
      <c r="G105" s="49">
        <v>15.0624</v>
      </c>
      <c r="H105" s="49">
        <v>4.5199999999999997E-2</v>
      </c>
      <c r="I105" s="49">
        <v>0.261598</v>
      </c>
      <c r="J105" s="49">
        <v>22.726800000000001</v>
      </c>
      <c r="K105" s="49">
        <v>0.14272000000000001</v>
      </c>
      <c r="L105" s="49">
        <v>49.734000000000002</v>
      </c>
      <c r="M105" s="49">
        <v>0.38105800000000001</v>
      </c>
      <c r="N105" s="49">
        <v>-5.2429999999999997E-2</v>
      </c>
      <c r="O105" s="49">
        <v>100.137</v>
      </c>
      <c r="P105" s="62">
        <v>0.68895815471213895</v>
      </c>
      <c r="R105" s="62">
        <v>48.6579665558477</v>
      </c>
      <c r="S105" s="62">
        <v>6.26804942192229E-3</v>
      </c>
      <c r="T105" s="49">
        <v>41.358110455019101</v>
      </c>
      <c r="U105" s="62">
        <v>0.126127127474817</v>
      </c>
      <c r="V105" s="62">
        <v>9.3761028134768996</v>
      </c>
      <c r="W105" s="62">
        <v>0.35909889346499202</v>
      </c>
      <c r="X105" s="62">
        <v>0.12661241502505799</v>
      </c>
      <c r="Y105" s="62">
        <v>-1.8161067831092099E-3</v>
      </c>
      <c r="Z105" s="63">
        <v>90.244699999999995</v>
      </c>
      <c r="AB105" s="65">
        <v>951.33059808141695</v>
      </c>
      <c r="AC105">
        <v>3.7510779834128698</v>
      </c>
      <c r="AD105">
        <v>5.4878686433462498</v>
      </c>
    </row>
    <row r="106" spans="1:30">
      <c r="R106" s="62"/>
      <c r="S106" s="62"/>
      <c r="T106" s="49"/>
      <c r="U106" s="62"/>
      <c r="V106" s="62"/>
      <c r="W106" s="62"/>
      <c r="X106" s="62"/>
      <c r="Y106" s="62"/>
    </row>
    <row r="107" spans="1:30">
      <c r="A107" t="s">
        <v>254</v>
      </c>
      <c r="B107" t="s">
        <v>250</v>
      </c>
      <c r="C107">
        <v>7</v>
      </c>
      <c r="D107">
        <v>1</v>
      </c>
      <c r="F107" s="49">
        <v>12.1684</v>
      </c>
      <c r="G107" s="49">
        <v>14.579700000000001</v>
      </c>
      <c r="H107" s="49">
        <v>3.8503000000000003E-2</v>
      </c>
      <c r="I107" s="49">
        <v>0.27438299999999999</v>
      </c>
      <c r="J107" s="49">
        <v>21.253299999999999</v>
      </c>
      <c r="K107" s="49">
        <v>0.20297200000000001</v>
      </c>
      <c r="L107" s="49">
        <v>51.130099999999999</v>
      </c>
      <c r="M107" s="49">
        <v>0.35782599999999998</v>
      </c>
      <c r="N107" s="49">
        <v>-5.7939999999999998E-2</v>
      </c>
      <c r="O107" s="49">
        <v>99.901300000000006</v>
      </c>
      <c r="P107" s="62">
        <v>0.70172151614163303</v>
      </c>
      <c r="R107" s="62">
        <v>49.139526606157602</v>
      </c>
      <c r="S107" s="62">
        <v>1.8168515552391601E-2</v>
      </c>
      <c r="T107" s="49">
        <v>41.319530956477003</v>
      </c>
      <c r="U107" s="62">
        <v>0.11454885210891599</v>
      </c>
      <c r="V107" s="62">
        <v>8.6358387217970698</v>
      </c>
      <c r="W107" s="62">
        <v>0.458996262680192</v>
      </c>
      <c r="X107" s="62">
        <v>0.30811235688437999</v>
      </c>
      <c r="Y107" s="62">
        <v>-7.1187043957999597E-4</v>
      </c>
      <c r="Z107" s="63">
        <v>91.025899999999993</v>
      </c>
      <c r="AB107" s="65">
        <v>1116.86162104249</v>
      </c>
      <c r="AC107">
        <v>1.33731061871289</v>
      </c>
      <c r="AD107">
        <v>4.2986913982418802</v>
      </c>
    </row>
    <row r="108" spans="1:30">
      <c r="A108" t="s">
        <v>254</v>
      </c>
      <c r="B108" t="s">
        <v>250</v>
      </c>
      <c r="C108">
        <v>7</v>
      </c>
      <c r="D108">
        <v>1</v>
      </c>
      <c r="F108" s="49">
        <v>12.1684</v>
      </c>
      <c r="G108" s="49">
        <v>14.579700000000001</v>
      </c>
      <c r="H108" s="49">
        <v>3.8503000000000003E-2</v>
      </c>
      <c r="I108" s="49">
        <v>0.27438299999999999</v>
      </c>
      <c r="J108" s="49">
        <v>21.253299999999999</v>
      </c>
      <c r="K108" s="49">
        <v>0.20297200000000001</v>
      </c>
      <c r="L108" s="49">
        <v>51.130099999999999</v>
      </c>
      <c r="M108" s="49">
        <v>0.35782599999999998</v>
      </c>
      <c r="N108" s="49">
        <v>-5.7939999999999998E-2</v>
      </c>
      <c r="O108" s="49">
        <v>99.901300000000006</v>
      </c>
      <c r="P108" s="62">
        <v>0.70172151614163303</v>
      </c>
      <c r="R108" s="62">
        <v>49.2600757223776</v>
      </c>
      <c r="S108" s="62">
        <v>1.246651311302E-2</v>
      </c>
      <c r="T108" s="49">
        <v>41.226089621289198</v>
      </c>
      <c r="U108" s="62">
        <v>0.113327533882304</v>
      </c>
      <c r="V108" s="62">
        <v>8.6188080151049302</v>
      </c>
      <c r="W108" s="62">
        <v>0.46212991429333999</v>
      </c>
      <c r="X108" s="62">
        <v>0.285035439258988</v>
      </c>
      <c r="Y108" s="62">
        <v>2.1164701114087699E-3</v>
      </c>
      <c r="Z108" s="63">
        <v>91.061999999999998</v>
      </c>
      <c r="AB108" s="65">
        <v>1054.5125855133399</v>
      </c>
      <c r="AC108">
        <v>1.91776614347275</v>
      </c>
      <c r="AD108">
        <v>4.4716059087153699</v>
      </c>
    </row>
    <row r="109" spans="1:30">
      <c r="A109" t="s">
        <v>254</v>
      </c>
      <c r="B109" t="s">
        <v>250</v>
      </c>
      <c r="C109">
        <v>7</v>
      </c>
      <c r="D109">
        <v>1</v>
      </c>
      <c r="F109" s="49">
        <v>12.1684</v>
      </c>
      <c r="G109" s="49">
        <v>14.579700000000001</v>
      </c>
      <c r="H109" s="49">
        <v>3.8503000000000003E-2</v>
      </c>
      <c r="I109" s="49">
        <v>0.27438299999999999</v>
      </c>
      <c r="J109" s="49">
        <v>21.253299999999999</v>
      </c>
      <c r="K109" s="49">
        <v>0.20297200000000001</v>
      </c>
      <c r="L109" s="49">
        <v>51.130099999999999</v>
      </c>
      <c r="M109" s="49">
        <v>0.35782599999999998</v>
      </c>
      <c r="N109" s="49">
        <v>-5.7939999999999998E-2</v>
      </c>
      <c r="O109" s="49">
        <v>99.901300000000006</v>
      </c>
      <c r="P109" s="62">
        <v>0.70172151614163303</v>
      </c>
      <c r="R109" s="62">
        <v>49.336426776421199</v>
      </c>
      <c r="S109" s="62">
        <v>1.38274927281002E-2</v>
      </c>
      <c r="T109" s="49">
        <v>41.2232621643548</v>
      </c>
      <c r="U109" s="62">
        <v>0.11758216752082599</v>
      </c>
      <c r="V109" s="62">
        <v>8.6405208065377792</v>
      </c>
      <c r="W109" s="62">
        <v>0.46270752122207398</v>
      </c>
      <c r="X109" s="62">
        <v>0.19796782555355399</v>
      </c>
      <c r="Y109" s="62">
        <v>-1.9193857965451001E-3</v>
      </c>
      <c r="Z109" s="63">
        <v>91.054100000000005</v>
      </c>
      <c r="AB109" s="65">
        <v>1071.09979349883</v>
      </c>
      <c r="AC109">
        <v>1.72913457514249</v>
      </c>
      <c r="AD109">
        <v>4.42492756015504</v>
      </c>
    </row>
    <row r="110" spans="1:30">
      <c r="A110" t="s">
        <v>254</v>
      </c>
      <c r="B110" t="s">
        <v>250</v>
      </c>
      <c r="C110">
        <v>7</v>
      </c>
      <c r="D110">
        <v>1</v>
      </c>
      <c r="F110" s="49">
        <v>12.1684</v>
      </c>
      <c r="G110" s="49">
        <v>14.579700000000001</v>
      </c>
      <c r="H110" s="49">
        <v>3.8503000000000003E-2</v>
      </c>
      <c r="I110" s="49">
        <v>0.27438299999999999</v>
      </c>
      <c r="J110" s="49">
        <v>21.253299999999999</v>
      </c>
      <c r="K110" s="49">
        <v>0.20297200000000001</v>
      </c>
      <c r="L110" s="49">
        <v>51.130099999999999</v>
      </c>
      <c r="M110" s="49">
        <v>0.35782599999999998</v>
      </c>
      <c r="N110" s="49">
        <v>-5.7939999999999998E-2</v>
      </c>
      <c r="O110" s="49">
        <v>99.901300000000006</v>
      </c>
      <c r="P110" s="62">
        <v>0.70172151614163303</v>
      </c>
      <c r="R110" s="62">
        <v>49.227251081392097</v>
      </c>
      <c r="S110" s="62">
        <v>1.4973808484463599E-2</v>
      </c>
      <c r="T110" s="49">
        <v>41.000535735545</v>
      </c>
      <c r="U110" s="62">
        <v>0.11666137545140599</v>
      </c>
      <c r="V110" s="62">
        <v>8.8681296876860198</v>
      </c>
      <c r="W110" s="62">
        <v>0.446193301321481</v>
      </c>
      <c r="X110" s="62">
        <v>0.31835390293265597</v>
      </c>
      <c r="Y110" s="62">
        <v>-4.36525258938846E-4</v>
      </c>
      <c r="Z110" s="63">
        <v>90.821600000000004</v>
      </c>
      <c r="AB110" s="65">
        <v>1084.13430857187</v>
      </c>
      <c r="AC110">
        <v>1.57828753783655</v>
      </c>
      <c r="AD110">
        <v>4.3567451977849796</v>
      </c>
    </row>
    <row r="112" spans="1:30">
      <c r="A112" t="s">
        <v>272</v>
      </c>
      <c r="F112" s="49">
        <v>0.01</v>
      </c>
      <c r="G112" s="49">
        <v>0.01</v>
      </c>
      <c r="H112" s="49">
        <v>0.02</v>
      </c>
      <c r="I112" s="49">
        <v>0.02</v>
      </c>
      <c r="J112" s="49">
        <v>0.02</v>
      </c>
      <c r="K112" s="49">
        <v>0.02</v>
      </c>
      <c r="L112" s="49">
        <v>0.02</v>
      </c>
      <c r="M112" s="49">
        <v>0.02</v>
      </c>
      <c r="N112" s="49">
        <v>0.01</v>
      </c>
      <c r="R112" s="62">
        <v>8.0000000000000002E-3</v>
      </c>
      <c r="S112" s="62">
        <v>3.0000000000000001E-3</v>
      </c>
      <c r="T112" s="62">
        <v>0.01</v>
      </c>
      <c r="U112" s="62">
        <v>5.0000000000000001E-3</v>
      </c>
      <c r="V112" s="62">
        <v>5.0000000000000001E-3</v>
      </c>
      <c r="W112" s="62">
        <v>6.0000000000000001E-3</v>
      </c>
      <c r="X112" s="62">
        <v>4.0000000000000001E-3</v>
      </c>
      <c r="Y112" s="62">
        <v>5.0000000000000001E-3</v>
      </c>
    </row>
    <row r="114" spans="1:2">
      <c r="A114" s="16" t="s">
        <v>270</v>
      </c>
    </row>
    <row r="115" spans="1:2">
      <c r="A115" s="16" t="s">
        <v>271</v>
      </c>
    </row>
    <row r="117" spans="1:2">
      <c r="A117" s="64"/>
      <c r="B117" s="16" t="s">
        <v>273</v>
      </c>
    </row>
  </sheetData>
  <conditionalFormatting sqref="N2:N110">
    <cfRule type="cellIs" dxfId="3" priority="5" operator="lessThan">
      <formula>0.01</formula>
    </cfRule>
  </conditionalFormatting>
  <conditionalFormatting sqref="Y2:Y110">
    <cfRule type="cellIs" dxfId="2" priority="4" operator="lessThan">
      <formula>$Y$112</formula>
    </cfRule>
  </conditionalFormatting>
  <conditionalFormatting sqref="Y1:Y1048576">
    <cfRule type="containsBlanks" dxfId="1" priority="2">
      <formula>LEN(TRIM(Y1))=0</formula>
    </cfRule>
  </conditionalFormatting>
  <conditionalFormatting sqref="N1:N1048576">
    <cfRule type="containsBlanks" dxfId="0" priority="1">
      <formula>LEN(TRIM(N1))=0</formula>
    </cfRule>
  </conditionalFormatting>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2C61F-74A6-405C-8C12-D250A0FCFB31}">
  <dimension ref="A1:S78"/>
  <sheetViews>
    <sheetView topLeftCell="A45" zoomScale="60" zoomScaleNormal="60" workbookViewId="0">
      <selection activeCell="M2" sqref="D2:M74"/>
    </sheetView>
  </sheetViews>
  <sheetFormatPr defaultColWidth="10.796875" defaultRowHeight="15.6"/>
  <cols>
    <col min="1" max="5" width="10.796875" style="3"/>
    <col min="6" max="6" width="10.796875" style="3" customWidth="1"/>
    <col min="7" max="7" width="9.5" style="3" bestFit="1" customWidth="1"/>
    <col min="8" max="9" width="10.796875" style="3" customWidth="1"/>
    <col min="10" max="16384" width="10.796875" style="3"/>
  </cols>
  <sheetData>
    <row r="1" spans="1:19" s="1" customFormat="1" ht="23.4">
      <c r="A1" s="1" t="s">
        <v>45</v>
      </c>
      <c r="B1" s="1" t="s">
        <v>46</v>
      </c>
      <c r="C1" s="1" t="s">
        <v>47</v>
      </c>
      <c r="D1" s="4" t="s">
        <v>9</v>
      </c>
      <c r="E1" s="4" t="s">
        <v>14</v>
      </c>
      <c r="F1" s="4" t="s">
        <v>8</v>
      </c>
      <c r="G1" s="4" t="s">
        <v>13</v>
      </c>
      <c r="H1" s="4" t="s">
        <v>7</v>
      </c>
      <c r="I1" s="4" t="s">
        <v>12</v>
      </c>
      <c r="J1" s="4" t="s">
        <v>11</v>
      </c>
      <c r="K1" s="11" t="s">
        <v>6</v>
      </c>
      <c r="L1" s="4" t="s">
        <v>10</v>
      </c>
      <c r="M1" s="4" t="s">
        <v>15</v>
      </c>
      <c r="N1" s="4" t="s">
        <v>16</v>
      </c>
      <c r="O1" s="4" t="s">
        <v>17</v>
      </c>
      <c r="P1" s="4" t="s">
        <v>18</v>
      </c>
      <c r="Q1" s="1" t="s">
        <v>55</v>
      </c>
      <c r="R1" s="1" t="s">
        <v>56</v>
      </c>
      <c r="S1" s="1" t="s">
        <v>57</v>
      </c>
    </row>
    <row r="2" spans="1:19" ht="21">
      <c r="A2" s="7" t="s">
        <v>0</v>
      </c>
      <c r="B2" s="7">
        <v>10</v>
      </c>
      <c r="C2" s="7">
        <v>6</v>
      </c>
      <c r="D2" s="52">
        <v>52.890700000000002</v>
      </c>
      <c r="E2" s="52">
        <v>1.171E-2</v>
      </c>
      <c r="F2" s="52">
        <v>30.515499999999999</v>
      </c>
      <c r="G2" s="52">
        <v>0.28722199999999998</v>
      </c>
      <c r="H2" s="52">
        <v>1.0808999999999999E-2</v>
      </c>
      <c r="I2" s="52">
        <v>-6.5799999999999999E-3</v>
      </c>
      <c r="J2" s="52">
        <v>12.3847</v>
      </c>
      <c r="K2" s="52">
        <v>4.3799599999999996</v>
      </c>
      <c r="L2" s="52">
        <v>0.11475100000000001</v>
      </c>
      <c r="M2" s="52">
        <v>-6.2300000000000003E-3</v>
      </c>
      <c r="N2" s="52">
        <v>-3.64E-3</v>
      </c>
      <c r="O2" s="52">
        <v>2.0769999999999999E-3</v>
      </c>
      <c r="P2" s="52">
        <v>100.581</v>
      </c>
      <c r="Q2" s="54">
        <v>38.799999999999997</v>
      </c>
      <c r="R2" s="54">
        <v>60.6</v>
      </c>
      <c r="S2" s="54">
        <v>0.7</v>
      </c>
    </row>
    <row r="3" spans="1:19" ht="21">
      <c r="A3" s="7" t="s">
        <v>0</v>
      </c>
      <c r="B3" s="7">
        <v>10</v>
      </c>
      <c r="C3" s="7">
        <v>1</v>
      </c>
      <c r="D3" s="52">
        <v>59.612299999999998</v>
      </c>
      <c r="E3" s="52">
        <v>2.5132000000000002E-2</v>
      </c>
      <c r="F3" s="52">
        <v>25.9892</v>
      </c>
      <c r="G3" s="52">
        <v>0.25163099999999999</v>
      </c>
      <c r="H3" s="52">
        <v>1.0198E-2</v>
      </c>
      <c r="I3" s="52">
        <v>-2.9999999999999997E-4</v>
      </c>
      <c r="J3" s="52">
        <v>7.4351500000000001</v>
      </c>
      <c r="K3" s="52">
        <v>7.1968899999999998</v>
      </c>
      <c r="L3" s="52">
        <v>0.28008</v>
      </c>
      <c r="M3" s="52">
        <v>-3.63E-3</v>
      </c>
      <c r="N3" s="52">
        <v>-4.7800000000000004E-3</v>
      </c>
      <c r="O3" s="52">
        <v>-1.174E-2</v>
      </c>
      <c r="P3" s="52">
        <v>100.78</v>
      </c>
      <c r="Q3" s="54">
        <v>62.6</v>
      </c>
      <c r="R3" s="54">
        <v>35.799999999999997</v>
      </c>
      <c r="S3" s="54">
        <v>1.6</v>
      </c>
    </row>
    <row r="4" spans="1:19" ht="21">
      <c r="A4" s="7" t="s">
        <v>0</v>
      </c>
      <c r="B4" s="7">
        <v>10</v>
      </c>
      <c r="C4" s="7">
        <v>2</v>
      </c>
      <c r="D4" s="52">
        <v>59.683700000000002</v>
      </c>
      <c r="E4" s="52">
        <v>6.3270000000000002E-3</v>
      </c>
      <c r="F4" s="52">
        <v>25.817499999999999</v>
      </c>
      <c r="G4" s="52">
        <v>0.30632100000000001</v>
      </c>
      <c r="H4" s="52">
        <v>8.9169999999999996E-3</v>
      </c>
      <c r="I4" s="52">
        <v>-1.6289999999999999E-2</v>
      </c>
      <c r="J4" s="52">
        <v>7.0490599999999999</v>
      </c>
      <c r="K4" s="52">
        <v>7.2331200000000004</v>
      </c>
      <c r="L4" s="52">
        <v>0.296014</v>
      </c>
      <c r="M4" s="52">
        <v>-1.383E-2</v>
      </c>
      <c r="N4" s="52">
        <v>1.7569000000000001E-2</v>
      </c>
      <c r="O4" s="52">
        <v>5.4460000000000003E-3</v>
      </c>
      <c r="P4" s="52">
        <v>100.39400000000001</v>
      </c>
      <c r="Q4" s="54">
        <v>63.9</v>
      </c>
      <c r="R4" s="54">
        <v>34.4</v>
      </c>
      <c r="S4" s="54">
        <v>1.7</v>
      </c>
    </row>
    <row r="5" spans="1:19" ht="21">
      <c r="A5" s="7" t="s">
        <v>0</v>
      </c>
      <c r="B5" s="7">
        <v>10</v>
      </c>
      <c r="C5" s="7">
        <v>3</v>
      </c>
      <c r="D5" s="52">
        <v>50.945599999999999</v>
      </c>
      <c r="E5" s="52">
        <v>6.1344000000000003E-2</v>
      </c>
      <c r="F5" s="52">
        <v>31.1599</v>
      </c>
      <c r="G5" s="52">
        <v>0.61293200000000003</v>
      </c>
      <c r="H5" s="52">
        <v>5.5501000000000002E-2</v>
      </c>
      <c r="I5" s="52">
        <v>1.3387E-2</v>
      </c>
      <c r="J5" s="52">
        <v>13.733000000000001</v>
      </c>
      <c r="K5" s="52">
        <v>3.6610800000000001</v>
      </c>
      <c r="L5" s="52">
        <v>6.8709999999999993E-2</v>
      </c>
      <c r="M5" s="52">
        <v>-1.358E-2</v>
      </c>
      <c r="N5" s="52">
        <v>-1.06E-2</v>
      </c>
      <c r="O5" s="52">
        <v>1.8749999999999999E-3</v>
      </c>
      <c r="P5" s="52">
        <v>100.289</v>
      </c>
      <c r="Q5" s="54">
        <v>32.4</v>
      </c>
      <c r="R5" s="54">
        <v>67.2</v>
      </c>
      <c r="S5" s="54">
        <v>0.4</v>
      </c>
    </row>
    <row r="6" spans="1:19" ht="21">
      <c r="A6" s="7" t="s">
        <v>0</v>
      </c>
      <c r="B6" s="7">
        <v>10</v>
      </c>
      <c r="C6" s="7">
        <v>4</v>
      </c>
      <c r="D6" s="52">
        <v>57.719499999999996</v>
      </c>
      <c r="E6" s="52">
        <v>2.8067000000000002E-2</v>
      </c>
      <c r="F6" s="52">
        <v>26.952999999999999</v>
      </c>
      <c r="G6" s="52">
        <v>0.35297499999999998</v>
      </c>
      <c r="H6" s="52">
        <v>1.7083999999999998E-2</v>
      </c>
      <c r="I6" s="52">
        <v>6.2690000000000003E-3</v>
      </c>
      <c r="J6" s="52">
        <v>8.6055399999999995</v>
      </c>
      <c r="K6" s="52">
        <v>6.5312799999999998</v>
      </c>
      <c r="L6" s="52">
        <v>0.213727</v>
      </c>
      <c r="M6" s="52">
        <v>1.6029999999999999E-2</v>
      </c>
      <c r="N6" s="52">
        <v>5.3999999999999998E-5</v>
      </c>
      <c r="O6" s="52">
        <v>9.8010000000000007E-3</v>
      </c>
      <c r="P6" s="52">
        <v>100.453</v>
      </c>
      <c r="Q6" s="54">
        <v>57.2</v>
      </c>
      <c r="R6" s="54">
        <v>41.6</v>
      </c>
      <c r="S6" s="54">
        <v>1.2</v>
      </c>
    </row>
    <row r="7" spans="1:19" ht="21">
      <c r="A7" s="7" t="s">
        <v>0</v>
      </c>
      <c r="B7" s="7">
        <v>6</v>
      </c>
      <c r="C7" s="7">
        <v>8</v>
      </c>
      <c r="D7" s="52">
        <v>56.551499999999997</v>
      </c>
      <c r="E7" s="52">
        <v>4.5823000000000003E-2</v>
      </c>
      <c r="F7" s="52">
        <v>27.818200000000001</v>
      </c>
      <c r="G7" s="52">
        <v>0.34369899999999998</v>
      </c>
      <c r="H7" s="52">
        <v>7.1590000000000004E-3</v>
      </c>
      <c r="I7" s="52">
        <v>6.7219999999999997E-3</v>
      </c>
      <c r="J7" s="52">
        <v>9.4222099999999998</v>
      </c>
      <c r="K7" s="52">
        <v>5.9202000000000004</v>
      </c>
      <c r="L7" s="52">
        <v>0.18712500000000001</v>
      </c>
      <c r="M7" s="52">
        <v>9.1870000000000007E-3</v>
      </c>
      <c r="N7" s="52">
        <v>-1.49E-3</v>
      </c>
      <c r="O7" s="52">
        <v>-7.6600000000000001E-3</v>
      </c>
      <c r="P7" s="52">
        <v>100.303</v>
      </c>
      <c r="Q7" s="54">
        <v>52.6</v>
      </c>
      <c r="R7" s="54">
        <v>46.3</v>
      </c>
      <c r="S7" s="54">
        <v>1.1000000000000001</v>
      </c>
    </row>
    <row r="8" spans="1:19" ht="21">
      <c r="A8" s="7" t="s">
        <v>0</v>
      </c>
      <c r="B8" s="7">
        <v>6</v>
      </c>
      <c r="C8" s="7">
        <v>9</v>
      </c>
      <c r="D8" s="52">
        <v>53.204799999999999</v>
      </c>
      <c r="E8" s="52">
        <v>1.6369999999999999E-2</v>
      </c>
      <c r="F8" s="52">
        <v>30.148399999999999</v>
      </c>
      <c r="G8" s="52">
        <v>0.35527700000000001</v>
      </c>
      <c r="H8" s="52">
        <v>1.5566999999999999E-2</v>
      </c>
      <c r="I8" s="52">
        <v>-1.533E-2</v>
      </c>
      <c r="J8" s="52">
        <v>11.9672</v>
      </c>
      <c r="K8" s="52">
        <v>4.5787500000000003</v>
      </c>
      <c r="L8" s="52">
        <v>0.114649</v>
      </c>
      <c r="M8" s="52">
        <v>-1.014E-2</v>
      </c>
      <c r="N8" s="52">
        <v>-1.652E-2</v>
      </c>
      <c r="O8" s="52">
        <v>1.76E-4</v>
      </c>
      <c r="P8" s="52">
        <v>100.35899999999999</v>
      </c>
      <c r="Q8" s="54">
        <v>40.6</v>
      </c>
      <c r="R8" s="54">
        <v>58.7</v>
      </c>
      <c r="S8" s="54">
        <v>0.7</v>
      </c>
    </row>
    <row r="9" spans="1:19" ht="21">
      <c r="A9" s="7" t="s">
        <v>0</v>
      </c>
      <c r="B9" s="7">
        <v>6</v>
      </c>
      <c r="C9" s="7">
        <v>10</v>
      </c>
      <c r="D9" s="52">
        <v>57.4587</v>
      </c>
      <c r="E9" s="52">
        <v>4.0992000000000001E-2</v>
      </c>
      <c r="F9" s="52">
        <v>27.232800000000001</v>
      </c>
      <c r="G9" s="52">
        <v>0.30125000000000002</v>
      </c>
      <c r="H9" s="52">
        <v>8.8430000000000002E-3</v>
      </c>
      <c r="I9" s="52">
        <v>-9.7999999999999997E-3</v>
      </c>
      <c r="J9" s="52">
        <v>8.7850699999999993</v>
      </c>
      <c r="K9" s="52">
        <v>6.3232299999999997</v>
      </c>
      <c r="L9" s="52">
        <v>0.22816900000000001</v>
      </c>
      <c r="M9" s="52">
        <v>2.1080000000000001E-3</v>
      </c>
      <c r="N9" s="52">
        <v>5.2649999999999997E-3</v>
      </c>
      <c r="O9" s="52">
        <v>8.489E-3</v>
      </c>
      <c r="P9" s="52">
        <v>100.38500000000001</v>
      </c>
      <c r="Q9" s="54">
        <v>55.8</v>
      </c>
      <c r="R9" s="54">
        <v>42.9</v>
      </c>
      <c r="S9" s="54">
        <v>1.3</v>
      </c>
    </row>
    <row r="10" spans="1:19" ht="21">
      <c r="A10" s="7" t="s">
        <v>1</v>
      </c>
      <c r="B10" s="7">
        <v>1</v>
      </c>
      <c r="C10" s="7">
        <v>4</v>
      </c>
      <c r="D10" s="52">
        <v>57.4711</v>
      </c>
      <c r="E10" s="52">
        <v>1.8120000000000001E-2</v>
      </c>
      <c r="F10" s="52">
        <v>27.18</v>
      </c>
      <c r="G10" s="52">
        <v>0.390544</v>
      </c>
      <c r="H10" s="52">
        <v>1.0921E-2</v>
      </c>
      <c r="I10" s="52">
        <v>-1.9550000000000001E-2</v>
      </c>
      <c r="J10" s="52">
        <v>8.7600499999999997</v>
      </c>
      <c r="K10" s="52">
        <v>6.5365500000000001</v>
      </c>
      <c r="L10" s="52">
        <v>0.25468499999999999</v>
      </c>
      <c r="M10" s="52">
        <v>-6.6E-3</v>
      </c>
      <c r="N10" s="52">
        <v>3.1285E-2</v>
      </c>
      <c r="O10" s="52">
        <v>1.771E-2</v>
      </c>
      <c r="P10" s="52">
        <v>100.645</v>
      </c>
      <c r="Q10" s="54">
        <v>56.6</v>
      </c>
      <c r="R10" s="54">
        <v>41.9</v>
      </c>
      <c r="S10" s="54">
        <v>1.5</v>
      </c>
    </row>
    <row r="11" spans="1:19" ht="21">
      <c r="A11" s="7" t="s">
        <v>1</v>
      </c>
      <c r="B11" s="7">
        <v>1</v>
      </c>
      <c r="C11" s="7">
        <v>5</v>
      </c>
      <c r="D11" s="52">
        <v>49.076900000000002</v>
      </c>
      <c r="E11" s="52">
        <v>1.7658E-2</v>
      </c>
      <c r="F11" s="52">
        <v>32.9392</v>
      </c>
      <c r="G11" s="52">
        <v>0.39164199999999999</v>
      </c>
      <c r="H11" s="52">
        <v>7.6639999999999998E-3</v>
      </c>
      <c r="I11" s="52">
        <v>-5.47E-3</v>
      </c>
      <c r="J11" s="52">
        <v>15.0929</v>
      </c>
      <c r="K11" s="52">
        <v>2.7985099999999998</v>
      </c>
      <c r="L11" s="52">
        <v>4.9142999999999999E-2</v>
      </c>
      <c r="M11" s="52">
        <v>-4.6699999999999997E-3</v>
      </c>
      <c r="N11" s="52">
        <v>-1.4760000000000001E-2</v>
      </c>
      <c r="O11" s="52">
        <v>3.0309999999999998E-3</v>
      </c>
      <c r="P11" s="52">
        <v>100.352</v>
      </c>
      <c r="Q11" s="54">
        <v>25.1</v>
      </c>
      <c r="R11" s="54">
        <v>74.7</v>
      </c>
      <c r="S11" s="54">
        <v>0.3</v>
      </c>
    </row>
    <row r="12" spans="1:19" ht="21">
      <c r="A12" s="7" t="s">
        <v>1</v>
      </c>
      <c r="B12" s="7">
        <v>13</v>
      </c>
      <c r="C12" s="7">
        <v>6</v>
      </c>
      <c r="D12" s="52">
        <v>53.923000000000002</v>
      </c>
      <c r="E12" s="52">
        <v>9.1629999999999993E-3</v>
      </c>
      <c r="F12" s="52">
        <v>29.439699999999998</v>
      </c>
      <c r="G12" s="52">
        <v>0.38154700000000003</v>
      </c>
      <c r="H12" s="52">
        <v>1.2555E-2</v>
      </c>
      <c r="I12" s="52">
        <v>-5.4000000000000001E-4</v>
      </c>
      <c r="J12" s="52">
        <v>11.3346</v>
      </c>
      <c r="K12" s="52">
        <v>5.0173500000000004</v>
      </c>
      <c r="L12" s="52">
        <v>0.15978899999999999</v>
      </c>
      <c r="M12" s="52">
        <v>-1.5980000000000001E-2</v>
      </c>
      <c r="N12" s="52">
        <v>-3.3500000000000001E-3</v>
      </c>
      <c r="O12" s="52">
        <v>-7.5599999999999999E-3</v>
      </c>
      <c r="P12" s="52">
        <v>100.25</v>
      </c>
      <c r="Q12" s="54">
        <v>44.1</v>
      </c>
      <c r="R12" s="54">
        <v>55</v>
      </c>
      <c r="S12" s="54">
        <v>0.9</v>
      </c>
    </row>
    <row r="13" spans="1:19" ht="21">
      <c r="A13" s="7" t="s">
        <v>1</v>
      </c>
      <c r="B13" s="7">
        <v>13</v>
      </c>
      <c r="C13" s="7">
        <v>7</v>
      </c>
      <c r="D13" s="52">
        <v>57.018599999999999</v>
      </c>
      <c r="E13" s="52">
        <v>4.6879999999999998E-2</v>
      </c>
      <c r="F13" s="52">
        <v>27.185500000000001</v>
      </c>
      <c r="G13" s="52">
        <v>0.38115100000000002</v>
      </c>
      <c r="H13" s="52">
        <v>3.0998000000000001E-2</v>
      </c>
      <c r="I13" s="52">
        <v>-7.5100000000000002E-3</v>
      </c>
      <c r="J13" s="52">
        <v>8.8380500000000008</v>
      </c>
      <c r="K13" s="52">
        <v>6.4340900000000003</v>
      </c>
      <c r="L13" s="52">
        <v>0.24315500000000001</v>
      </c>
      <c r="M13" s="52">
        <v>-9.3399999999999993E-3</v>
      </c>
      <c r="N13" s="52">
        <v>-1.439E-2</v>
      </c>
      <c r="O13" s="52">
        <v>-1.001E-2</v>
      </c>
      <c r="P13" s="52">
        <v>100.137</v>
      </c>
      <c r="Q13" s="54">
        <v>56.1</v>
      </c>
      <c r="R13" s="54">
        <v>42.6</v>
      </c>
      <c r="S13" s="54">
        <v>1.4</v>
      </c>
    </row>
    <row r="14" spans="1:19" ht="21">
      <c r="A14" s="7" t="s">
        <v>1</v>
      </c>
      <c r="B14" s="7">
        <v>13</v>
      </c>
      <c r="C14" s="7">
        <v>1</v>
      </c>
      <c r="D14" s="52">
        <v>51.427500000000002</v>
      </c>
      <c r="E14" s="52">
        <v>1.8606999999999999E-2</v>
      </c>
      <c r="F14" s="52">
        <v>31.141400000000001</v>
      </c>
      <c r="G14" s="52">
        <v>0.398146</v>
      </c>
      <c r="H14" s="52">
        <v>2.4577999999999999E-2</v>
      </c>
      <c r="I14" s="52">
        <v>9.2699999999999998E-4</v>
      </c>
      <c r="J14" s="52">
        <v>13.311400000000001</v>
      </c>
      <c r="K14" s="52">
        <v>3.9450099999999999</v>
      </c>
      <c r="L14" s="52">
        <v>0.10270799999999999</v>
      </c>
      <c r="M14" s="52">
        <v>-1.294E-2</v>
      </c>
      <c r="N14" s="52">
        <v>-5.2500000000000003E-3</v>
      </c>
      <c r="O14" s="52">
        <v>8.9230000000000004E-3</v>
      </c>
      <c r="P14" s="52">
        <v>100.361</v>
      </c>
      <c r="Q14" s="54">
        <v>34.700000000000003</v>
      </c>
      <c r="R14" s="54">
        <v>64.7</v>
      </c>
      <c r="S14" s="54">
        <v>0.6</v>
      </c>
    </row>
    <row r="15" spans="1:19" ht="21">
      <c r="A15" s="7" t="s">
        <v>1</v>
      </c>
      <c r="B15" s="7">
        <v>13</v>
      </c>
      <c r="C15" s="7">
        <v>2</v>
      </c>
      <c r="D15" s="52">
        <v>54.997</v>
      </c>
      <c r="E15" s="52">
        <v>3.5487999999999999E-2</v>
      </c>
      <c r="F15" s="52">
        <v>28.4435</v>
      </c>
      <c r="G15" s="52">
        <v>0.36535899999999999</v>
      </c>
      <c r="H15" s="52">
        <v>2.4771999999999999E-2</v>
      </c>
      <c r="I15" s="52">
        <v>-8.9599999999999992E-3</v>
      </c>
      <c r="J15" s="52">
        <v>10.2729</v>
      </c>
      <c r="K15" s="52">
        <v>5.4998199999999997</v>
      </c>
      <c r="L15" s="52">
        <v>0.20397199999999999</v>
      </c>
      <c r="M15" s="52">
        <v>3.6150000000000002E-3</v>
      </c>
      <c r="N15" s="52">
        <v>-4.3699999999999998E-3</v>
      </c>
      <c r="O15" s="52">
        <v>-8.2100000000000003E-3</v>
      </c>
      <c r="P15" s="52">
        <v>99.8249</v>
      </c>
      <c r="Q15" s="54">
        <v>48.6</v>
      </c>
      <c r="R15" s="54">
        <v>50.2</v>
      </c>
      <c r="S15" s="54">
        <v>1.2</v>
      </c>
    </row>
    <row r="16" spans="1:19" ht="21">
      <c r="A16" s="7" t="s">
        <v>1</v>
      </c>
      <c r="B16" s="7">
        <v>13</v>
      </c>
      <c r="C16" s="7">
        <v>3</v>
      </c>
      <c r="D16" s="52">
        <v>57.280799999999999</v>
      </c>
      <c r="E16" s="52">
        <v>1.8183000000000001E-2</v>
      </c>
      <c r="F16" s="52">
        <v>27.000800000000002</v>
      </c>
      <c r="G16" s="52">
        <v>0.396258</v>
      </c>
      <c r="H16" s="52">
        <v>2.5930999999999999E-2</v>
      </c>
      <c r="I16" s="52">
        <v>-1.468E-2</v>
      </c>
      <c r="J16" s="52">
        <v>8.7539599999999993</v>
      </c>
      <c r="K16" s="52">
        <v>6.40801</v>
      </c>
      <c r="L16" s="52">
        <v>0.27717199999999997</v>
      </c>
      <c r="M16" s="52">
        <v>-3.3800000000000002E-3</v>
      </c>
      <c r="N16" s="52">
        <v>-1.1730000000000001E-2</v>
      </c>
      <c r="O16" s="52">
        <v>-1.8669999999999999E-2</v>
      </c>
      <c r="P16" s="52">
        <v>100.113</v>
      </c>
      <c r="Q16" s="54">
        <v>56.1</v>
      </c>
      <c r="R16" s="54">
        <v>42.3</v>
      </c>
      <c r="S16" s="54">
        <v>1.6</v>
      </c>
    </row>
    <row r="17" spans="1:19" ht="21">
      <c r="A17" s="7" t="s">
        <v>1</v>
      </c>
      <c r="B17" s="7">
        <v>13</v>
      </c>
      <c r="C17" s="7">
        <v>5</v>
      </c>
      <c r="D17" s="52">
        <v>57.886099999999999</v>
      </c>
      <c r="E17" s="52">
        <v>2.3064999999999999E-2</v>
      </c>
      <c r="F17" s="52">
        <v>26.738</v>
      </c>
      <c r="G17" s="52">
        <v>0.33330799999999999</v>
      </c>
      <c r="H17" s="52">
        <v>1.8717000000000001E-2</v>
      </c>
      <c r="I17" s="52">
        <v>-2.0049999999999998E-2</v>
      </c>
      <c r="J17" s="52">
        <v>8.3273200000000003</v>
      </c>
      <c r="K17" s="52">
        <v>6.6925800000000004</v>
      </c>
      <c r="L17" s="52">
        <v>0.27227699999999999</v>
      </c>
      <c r="M17" s="52">
        <v>6.4859999999999996E-3</v>
      </c>
      <c r="N17" s="52">
        <v>-8.9700000000000005E-3</v>
      </c>
      <c r="O17" s="52">
        <v>-1.5720000000000001E-2</v>
      </c>
      <c r="P17" s="52">
        <v>100.253</v>
      </c>
      <c r="Q17" s="54">
        <v>58.3</v>
      </c>
      <c r="R17" s="54">
        <v>40.1</v>
      </c>
      <c r="S17" s="54">
        <v>1.6</v>
      </c>
    </row>
    <row r="18" spans="1:19" ht="21">
      <c r="A18" s="7" t="s">
        <v>1</v>
      </c>
      <c r="B18" s="7">
        <v>4</v>
      </c>
      <c r="C18" s="7">
        <v>6</v>
      </c>
      <c r="D18" s="52">
        <v>54.522500000000001</v>
      </c>
      <c r="E18" s="52">
        <v>1.3167999999999999E-2</v>
      </c>
      <c r="F18" s="52">
        <v>29.27</v>
      </c>
      <c r="G18" s="52">
        <v>0.33199099999999998</v>
      </c>
      <c r="H18" s="52">
        <v>5.1960000000000001E-3</v>
      </c>
      <c r="I18" s="52">
        <v>-1.0030000000000001E-2</v>
      </c>
      <c r="J18" s="52">
        <v>11.1152</v>
      </c>
      <c r="K18" s="52">
        <v>5.1820300000000001</v>
      </c>
      <c r="L18" s="52">
        <v>0.150589</v>
      </c>
      <c r="M18" s="52">
        <v>8.5990000000000007E-3</v>
      </c>
      <c r="N18" s="52">
        <v>-3.2499999999999999E-3</v>
      </c>
      <c r="O18" s="52">
        <v>-1.0399999999999999E-3</v>
      </c>
      <c r="P18" s="52">
        <v>100.58499999999999</v>
      </c>
      <c r="Q18" s="54">
        <v>45.4</v>
      </c>
      <c r="R18" s="54">
        <v>53.8</v>
      </c>
      <c r="S18" s="54">
        <v>0.9</v>
      </c>
    </row>
    <row r="19" spans="1:19" ht="21">
      <c r="A19" s="7" t="s">
        <v>1</v>
      </c>
      <c r="B19" s="7">
        <v>4</v>
      </c>
      <c r="C19" s="7">
        <v>7</v>
      </c>
      <c r="D19" s="52">
        <v>58.465899999999998</v>
      </c>
      <c r="E19" s="52">
        <v>1.6362999999999999E-2</v>
      </c>
      <c r="F19" s="52">
        <v>26.4971</v>
      </c>
      <c r="G19" s="52">
        <v>0.387934</v>
      </c>
      <c r="H19" s="52">
        <v>1.9465E-2</v>
      </c>
      <c r="I19" s="52">
        <v>-1.593E-2</v>
      </c>
      <c r="J19" s="52">
        <v>7.93567</v>
      </c>
      <c r="K19" s="52">
        <v>6.8688500000000001</v>
      </c>
      <c r="L19" s="52">
        <v>0.295516</v>
      </c>
      <c r="M19" s="52">
        <v>-2.1729999999999999E-2</v>
      </c>
      <c r="N19" s="52">
        <v>-1.0200000000000001E-2</v>
      </c>
      <c r="O19" s="52">
        <v>-5.7600000000000004E-3</v>
      </c>
      <c r="P19" s="52">
        <v>100.43300000000001</v>
      </c>
      <c r="Q19" s="54">
        <v>60</v>
      </c>
      <c r="R19" s="54">
        <v>38.299999999999997</v>
      </c>
      <c r="S19" s="54">
        <v>1.7</v>
      </c>
    </row>
    <row r="20" spans="1:19" ht="21">
      <c r="A20" s="7" t="s">
        <v>1</v>
      </c>
      <c r="B20" s="7">
        <v>4</v>
      </c>
      <c r="C20" s="7">
        <v>1</v>
      </c>
      <c r="D20" s="52">
        <v>57.5931</v>
      </c>
      <c r="E20" s="52">
        <v>2.4344000000000001E-2</v>
      </c>
      <c r="F20" s="52">
        <v>26.915600000000001</v>
      </c>
      <c r="G20" s="52">
        <v>0.35920000000000002</v>
      </c>
      <c r="H20" s="52">
        <v>2.3857E-2</v>
      </c>
      <c r="I20" s="52">
        <v>2.2989999999999998E-3</v>
      </c>
      <c r="J20" s="52">
        <v>8.49892</v>
      </c>
      <c r="K20" s="52">
        <v>6.5113000000000003</v>
      </c>
      <c r="L20" s="52">
        <v>0.27656999999999998</v>
      </c>
      <c r="M20" s="52">
        <v>-2.7899999999999999E-3</v>
      </c>
      <c r="N20" s="52">
        <v>-2.5300000000000001E-3</v>
      </c>
      <c r="O20" s="52">
        <v>1.2919999999999999E-2</v>
      </c>
      <c r="P20" s="52">
        <v>100.21299999999999</v>
      </c>
      <c r="Q20" s="54">
        <v>57.2</v>
      </c>
      <c r="R20" s="54">
        <v>41.2</v>
      </c>
      <c r="S20" s="54">
        <v>1.6</v>
      </c>
    </row>
    <row r="21" spans="1:19" ht="21">
      <c r="A21" s="7" t="s">
        <v>1</v>
      </c>
      <c r="B21" s="7">
        <v>4</v>
      </c>
      <c r="C21" s="7">
        <v>2</v>
      </c>
      <c r="D21" s="52">
        <v>48.457700000000003</v>
      </c>
      <c r="E21" s="52">
        <v>2.0379000000000001E-2</v>
      </c>
      <c r="F21" s="52">
        <v>33.356099999999998</v>
      </c>
      <c r="G21" s="52">
        <v>0.400729</v>
      </c>
      <c r="H21" s="52">
        <v>1.7094000000000002E-2</v>
      </c>
      <c r="I21" s="52">
        <v>6.3470000000000002E-3</v>
      </c>
      <c r="J21" s="52">
        <v>15.673299999999999</v>
      </c>
      <c r="K21" s="52">
        <v>2.5144899999999999</v>
      </c>
      <c r="L21" s="52">
        <v>4.9401E-2</v>
      </c>
      <c r="M21" s="52">
        <v>-7.7799999999999996E-3</v>
      </c>
      <c r="N21" s="52">
        <v>5.1199999999999998E-4</v>
      </c>
      <c r="O21" s="52">
        <v>5.3299999999999997E-3</v>
      </c>
      <c r="P21" s="52">
        <v>100.494</v>
      </c>
      <c r="Q21" s="54">
        <v>22.4</v>
      </c>
      <c r="R21" s="54">
        <v>77.3</v>
      </c>
      <c r="S21" s="54">
        <v>0.3</v>
      </c>
    </row>
    <row r="22" spans="1:19" ht="21">
      <c r="A22" s="7" t="s">
        <v>1</v>
      </c>
      <c r="B22" s="7">
        <v>5</v>
      </c>
      <c r="C22" s="7">
        <v>5</v>
      </c>
      <c r="D22" s="52">
        <v>53.740200000000002</v>
      </c>
      <c r="E22" s="52">
        <v>8.1209999999999997E-3</v>
      </c>
      <c r="F22" s="52">
        <v>29.547799999999999</v>
      </c>
      <c r="G22" s="52">
        <v>0.45919500000000002</v>
      </c>
      <c r="H22" s="52">
        <v>1.7087000000000001E-2</v>
      </c>
      <c r="I22" s="52">
        <v>-7.6000000000000004E-4</v>
      </c>
      <c r="J22" s="52">
        <v>11.561999999999999</v>
      </c>
      <c r="K22" s="52">
        <v>4.9272099999999996</v>
      </c>
      <c r="L22" s="52">
        <v>0.16864599999999999</v>
      </c>
      <c r="M22" s="52">
        <v>-1.4499999999999999E-3</v>
      </c>
      <c r="N22" s="52">
        <v>1.7160000000000001E-3</v>
      </c>
      <c r="O22" s="52">
        <v>-7.0099999999999997E-3</v>
      </c>
      <c r="P22" s="52">
        <v>100.423</v>
      </c>
      <c r="Q22" s="54">
        <v>43.1</v>
      </c>
      <c r="R22" s="54">
        <v>55.9</v>
      </c>
      <c r="S22" s="54">
        <v>1</v>
      </c>
    </row>
    <row r="23" spans="1:19" ht="21">
      <c r="A23" s="7" t="s">
        <v>3</v>
      </c>
      <c r="B23" s="7">
        <v>10</v>
      </c>
      <c r="C23" s="7">
        <v>3</v>
      </c>
      <c r="D23" s="52">
        <v>51.353400000000001</v>
      </c>
      <c r="E23" s="52">
        <v>4.8550999999999997E-2</v>
      </c>
      <c r="F23" s="52">
        <v>31.182400000000001</v>
      </c>
      <c r="G23" s="52">
        <v>0.71285900000000002</v>
      </c>
      <c r="H23" s="52">
        <v>2.6891000000000002E-2</v>
      </c>
      <c r="I23" s="52">
        <v>6.2639999999999996E-3</v>
      </c>
      <c r="J23" s="52">
        <v>13.3789</v>
      </c>
      <c r="K23" s="52">
        <v>3.8631000000000002</v>
      </c>
      <c r="L23" s="52">
        <v>0.100355</v>
      </c>
      <c r="M23" s="52">
        <v>-1.25E-3</v>
      </c>
      <c r="N23" s="52">
        <v>8.8500000000000002E-3</v>
      </c>
      <c r="O23" s="52">
        <v>5.2709999999999996E-3</v>
      </c>
      <c r="P23" s="52">
        <v>100.68600000000001</v>
      </c>
      <c r="Q23" s="54">
        <v>34.1</v>
      </c>
      <c r="R23" s="54">
        <v>65.3</v>
      </c>
      <c r="S23" s="54">
        <v>0.6</v>
      </c>
    </row>
    <row r="24" spans="1:19" ht="21">
      <c r="A24" s="7" t="s">
        <v>3</v>
      </c>
      <c r="B24" s="7">
        <v>10</v>
      </c>
      <c r="C24" s="7">
        <v>11</v>
      </c>
      <c r="D24" s="52">
        <v>58.2224</v>
      </c>
      <c r="E24" s="52">
        <v>3.4844E-2</v>
      </c>
      <c r="F24" s="52">
        <v>26.812899999999999</v>
      </c>
      <c r="G24" s="52">
        <v>0.58546900000000002</v>
      </c>
      <c r="H24" s="52">
        <v>2.8250999999999998E-2</v>
      </c>
      <c r="I24" s="52">
        <v>-2.5799999999999998E-3</v>
      </c>
      <c r="J24" s="52">
        <v>8.2504399999999993</v>
      </c>
      <c r="K24" s="52">
        <v>6.7985600000000002</v>
      </c>
      <c r="L24" s="52">
        <v>0.26252700000000001</v>
      </c>
      <c r="M24" s="52">
        <v>-1.5200000000000001E-3</v>
      </c>
      <c r="N24" s="52">
        <v>-5.11E-3</v>
      </c>
      <c r="O24" s="52">
        <v>6.5099999999999999E-4</v>
      </c>
      <c r="P24" s="52">
        <v>100.98699999999999</v>
      </c>
      <c r="Q24" s="54">
        <v>59</v>
      </c>
      <c r="R24" s="54">
        <v>39.5</v>
      </c>
      <c r="S24" s="54">
        <v>1.5</v>
      </c>
    </row>
    <row r="25" spans="1:19" ht="21">
      <c r="A25" s="7" t="s">
        <v>3</v>
      </c>
      <c r="B25" s="7">
        <v>5</v>
      </c>
      <c r="C25" s="7">
        <v>10</v>
      </c>
      <c r="D25" s="52">
        <v>51.4011</v>
      </c>
      <c r="E25" s="52">
        <v>2.7411000000000001E-2</v>
      </c>
      <c r="F25" s="52">
        <v>31.5337</v>
      </c>
      <c r="G25" s="52">
        <v>0.49424800000000002</v>
      </c>
      <c r="H25" s="52">
        <v>1.1851E-2</v>
      </c>
      <c r="I25" s="52">
        <v>-1.1379999999999999E-2</v>
      </c>
      <c r="J25" s="52">
        <v>13.834300000000001</v>
      </c>
      <c r="K25" s="52">
        <v>3.5718000000000001</v>
      </c>
      <c r="L25" s="52">
        <v>8.1220000000000001E-2</v>
      </c>
      <c r="M25" s="52">
        <v>1.542E-3</v>
      </c>
      <c r="N25" s="52">
        <v>1.2677000000000001E-2</v>
      </c>
      <c r="O25" s="52">
        <v>1.2300000000000001E-4</v>
      </c>
      <c r="P25" s="52">
        <v>100.959</v>
      </c>
      <c r="Q25" s="54">
        <v>31.7</v>
      </c>
      <c r="R25" s="54">
        <v>67.8</v>
      </c>
      <c r="S25" s="54">
        <v>0.5</v>
      </c>
    </row>
    <row r="26" spans="1:19" ht="21">
      <c r="A26" s="7" t="s">
        <v>3</v>
      </c>
      <c r="B26" s="7">
        <v>5</v>
      </c>
      <c r="C26" s="7">
        <v>11</v>
      </c>
      <c r="D26" s="52">
        <v>58.264200000000002</v>
      </c>
      <c r="E26" s="52">
        <v>4.8250000000000003E-3</v>
      </c>
      <c r="F26" s="52">
        <v>26.5456</v>
      </c>
      <c r="G26" s="52">
        <v>0.34540300000000002</v>
      </c>
      <c r="H26" s="52">
        <v>1.4151E-2</v>
      </c>
      <c r="I26" s="52">
        <v>-8.0199999999999994E-3</v>
      </c>
      <c r="J26" s="52">
        <v>8.3577100000000009</v>
      </c>
      <c r="K26" s="52">
        <v>6.4997400000000001</v>
      </c>
      <c r="L26" s="52">
        <v>0.31073899999999999</v>
      </c>
      <c r="M26" s="52">
        <v>-7.9900000000000006E-3</v>
      </c>
      <c r="N26" s="52">
        <v>6.7010000000000004E-3</v>
      </c>
      <c r="O26" s="52">
        <v>-1.7860000000000001E-2</v>
      </c>
      <c r="P26" s="52">
        <v>100.315</v>
      </c>
      <c r="Q26" s="54">
        <v>57.4</v>
      </c>
      <c r="R26" s="54">
        <v>40.799999999999997</v>
      </c>
      <c r="S26" s="54">
        <v>1.8</v>
      </c>
    </row>
    <row r="27" spans="1:19" ht="21">
      <c r="A27" s="7" t="s">
        <v>3</v>
      </c>
      <c r="B27" s="7">
        <v>5</v>
      </c>
      <c r="C27" s="7">
        <v>1</v>
      </c>
      <c r="D27" s="52">
        <v>58.659399999999998</v>
      </c>
      <c r="E27" s="52">
        <v>1.5626999999999999E-2</v>
      </c>
      <c r="F27" s="52">
        <v>26.440899999999999</v>
      </c>
      <c r="G27" s="52">
        <v>0.37660300000000002</v>
      </c>
      <c r="H27" s="52">
        <v>1.1254E-2</v>
      </c>
      <c r="I27" s="52">
        <v>-1.0279999999999999E-2</v>
      </c>
      <c r="J27" s="52">
        <v>7.9911500000000002</v>
      </c>
      <c r="K27" s="52">
        <v>6.8293699999999999</v>
      </c>
      <c r="L27" s="52">
        <v>0.28328599999999998</v>
      </c>
      <c r="M27" s="52">
        <v>-0.01</v>
      </c>
      <c r="N27" s="52">
        <v>1.3346E-2</v>
      </c>
      <c r="O27" s="52">
        <v>-1.7569999999999999E-2</v>
      </c>
      <c r="P27" s="52">
        <v>100.583</v>
      </c>
      <c r="Q27" s="54">
        <v>59.7</v>
      </c>
      <c r="R27" s="54">
        <v>38.6</v>
      </c>
      <c r="S27" s="54">
        <v>1.6</v>
      </c>
    </row>
    <row r="28" spans="1:19" ht="21">
      <c r="A28" s="7" t="s">
        <v>3</v>
      </c>
      <c r="B28" s="7">
        <v>5</v>
      </c>
      <c r="C28" s="7">
        <v>2</v>
      </c>
      <c r="D28" s="52">
        <v>55.790399999999998</v>
      </c>
      <c r="E28" s="52">
        <v>1.9776999999999999E-2</v>
      </c>
      <c r="F28" s="52">
        <v>28.452400000000001</v>
      </c>
      <c r="G28" s="52">
        <v>0.31977100000000003</v>
      </c>
      <c r="H28" s="52">
        <v>2.5485000000000001E-2</v>
      </c>
      <c r="I28" s="52">
        <v>1.1317000000000001E-2</v>
      </c>
      <c r="J28" s="52">
        <v>10.064500000000001</v>
      </c>
      <c r="K28" s="52">
        <v>5.6541199999999998</v>
      </c>
      <c r="L28" s="52">
        <v>0.172787</v>
      </c>
      <c r="M28" s="52">
        <v>-6.4799999999999996E-3</v>
      </c>
      <c r="N28" s="52">
        <v>4.8419999999999999E-3</v>
      </c>
      <c r="O28" s="52">
        <v>9.6599999999999995E-4</v>
      </c>
      <c r="P28" s="52">
        <v>100.51</v>
      </c>
      <c r="Q28" s="54">
        <v>49.9</v>
      </c>
      <c r="R28" s="54">
        <v>49.1</v>
      </c>
      <c r="S28" s="54">
        <v>1</v>
      </c>
    </row>
    <row r="29" spans="1:19" ht="21">
      <c r="A29" s="7" t="s">
        <v>3</v>
      </c>
      <c r="B29" s="7">
        <v>5</v>
      </c>
      <c r="C29" s="7">
        <v>3</v>
      </c>
      <c r="D29" s="52">
        <v>55.85</v>
      </c>
      <c r="E29" s="52">
        <v>1.5956999999999999E-2</v>
      </c>
      <c r="F29" s="52">
        <v>28.429600000000001</v>
      </c>
      <c r="G29" s="52">
        <v>0.35684199999999999</v>
      </c>
      <c r="H29" s="52">
        <v>2.6213E-2</v>
      </c>
      <c r="I29" s="52">
        <v>8.3900000000000001E-4</v>
      </c>
      <c r="J29" s="52">
        <v>10.1578</v>
      </c>
      <c r="K29" s="52">
        <v>5.7385299999999999</v>
      </c>
      <c r="L29" s="52">
        <v>0.16378999999999999</v>
      </c>
      <c r="M29" s="52">
        <v>-1.1100000000000001E-3</v>
      </c>
      <c r="N29" s="52">
        <v>3.5249999999999999E-3</v>
      </c>
      <c r="O29" s="52">
        <v>-1.72E-2</v>
      </c>
      <c r="P29" s="52">
        <v>100.72499999999999</v>
      </c>
      <c r="Q29" s="54">
        <v>50.1</v>
      </c>
      <c r="R29" s="54">
        <v>49</v>
      </c>
      <c r="S29" s="54">
        <v>0.9</v>
      </c>
    </row>
    <row r="30" spans="1:19" ht="21">
      <c r="A30" s="7" t="s">
        <v>3</v>
      </c>
      <c r="B30" s="7">
        <v>5</v>
      </c>
      <c r="C30" s="7">
        <v>4</v>
      </c>
      <c r="D30" s="52">
        <v>58.163699999999999</v>
      </c>
      <c r="E30" s="52">
        <v>2.0093E-2</v>
      </c>
      <c r="F30" s="52">
        <v>26.750800000000002</v>
      </c>
      <c r="G30" s="52">
        <v>0.30973699999999998</v>
      </c>
      <c r="H30" s="52">
        <v>2.3039E-2</v>
      </c>
      <c r="I30" s="52">
        <v>-1.7600000000000001E-2</v>
      </c>
      <c r="J30" s="52">
        <v>8.3082499999999992</v>
      </c>
      <c r="K30" s="52">
        <v>6.7046000000000001</v>
      </c>
      <c r="L30" s="52">
        <v>0.24693899999999999</v>
      </c>
      <c r="M30" s="52">
        <v>-3.8E-3</v>
      </c>
      <c r="N30" s="52">
        <v>-1.418E-2</v>
      </c>
      <c r="O30" s="52">
        <v>-1.95E-2</v>
      </c>
      <c r="P30" s="52">
        <v>100.47199999999999</v>
      </c>
      <c r="Q30" s="54">
        <v>58.5</v>
      </c>
      <c r="R30" s="54">
        <v>40.1</v>
      </c>
      <c r="S30" s="54">
        <v>1.4</v>
      </c>
    </row>
    <row r="31" spans="1:19" ht="21">
      <c r="A31" s="7" t="s">
        <v>3</v>
      </c>
      <c r="B31" s="7">
        <v>5</v>
      </c>
      <c r="C31" s="7">
        <v>6</v>
      </c>
      <c r="D31" s="52">
        <v>56.279200000000003</v>
      </c>
      <c r="E31" s="52">
        <v>1.0009000000000001E-2</v>
      </c>
      <c r="F31" s="52">
        <v>28.297699999999999</v>
      </c>
      <c r="G31" s="52">
        <v>0.38686700000000002</v>
      </c>
      <c r="H31" s="52">
        <v>1.8395000000000002E-2</v>
      </c>
      <c r="I31" s="52">
        <v>9.4600000000000001E-4</v>
      </c>
      <c r="J31" s="52">
        <v>10.035399999999999</v>
      </c>
      <c r="K31" s="52">
        <v>5.76579</v>
      </c>
      <c r="L31" s="52">
        <v>0.17111199999999999</v>
      </c>
      <c r="M31" s="52">
        <v>-9.7000000000000005E-4</v>
      </c>
      <c r="N31" s="52">
        <v>-4.1999999999999997E-3</v>
      </c>
      <c r="O31" s="52">
        <v>-1.917E-2</v>
      </c>
      <c r="P31" s="52">
        <v>100.941</v>
      </c>
      <c r="Q31" s="54">
        <v>50.5</v>
      </c>
      <c r="R31" s="54">
        <v>48.5</v>
      </c>
      <c r="S31" s="54">
        <v>1</v>
      </c>
    </row>
    <row r="32" spans="1:19" ht="21">
      <c r="A32" s="7" t="s">
        <v>3</v>
      </c>
      <c r="B32" s="7">
        <v>5</v>
      </c>
      <c r="C32" s="7">
        <v>7</v>
      </c>
      <c r="D32" s="52">
        <v>58.718600000000002</v>
      </c>
      <c r="E32" s="52">
        <v>2.5319000000000001E-2</v>
      </c>
      <c r="F32" s="52">
        <v>26.583200000000001</v>
      </c>
      <c r="G32" s="52">
        <v>0.36571199999999998</v>
      </c>
      <c r="H32" s="52">
        <v>1.8237E-2</v>
      </c>
      <c r="I32" s="52">
        <v>8.1130000000000004E-3</v>
      </c>
      <c r="J32" s="52">
        <v>8.2051700000000007</v>
      </c>
      <c r="K32" s="52">
        <v>6.6776600000000004</v>
      </c>
      <c r="L32" s="52">
        <v>0.32897300000000002</v>
      </c>
      <c r="M32" s="52">
        <v>1.3674E-2</v>
      </c>
      <c r="N32" s="52">
        <v>-1.1560000000000001E-2</v>
      </c>
      <c r="O32" s="52">
        <v>-3.8899999999999998E-3</v>
      </c>
      <c r="P32" s="52">
        <v>100.929</v>
      </c>
      <c r="Q32" s="54">
        <v>58.4</v>
      </c>
      <c r="R32" s="54">
        <v>39.700000000000003</v>
      </c>
      <c r="S32" s="54">
        <v>1.9</v>
      </c>
    </row>
    <row r="33" spans="1:19" ht="21">
      <c r="A33" s="7" t="s">
        <v>3</v>
      </c>
      <c r="B33" s="7">
        <v>5</v>
      </c>
      <c r="C33" s="7">
        <v>8</v>
      </c>
      <c r="D33" s="52">
        <v>55.3536</v>
      </c>
      <c r="E33" s="52">
        <v>5.3899999999999998E-4</v>
      </c>
      <c r="F33" s="52">
        <v>28.882400000000001</v>
      </c>
      <c r="G33" s="52">
        <v>0.33906900000000001</v>
      </c>
      <c r="H33" s="52">
        <v>8.4030000000000007E-3</v>
      </c>
      <c r="I33" s="52">
        <v>-1.1429999999999999E-2</v>
      </c>
      <c r="J33" s="52">
        <v>10.683199999999999</v>
      </c>
      <c r="K33" s="52">
        <v>5.3472</v>
      </c>
      <c r="L33" s="52">
        <v>0.14826400000000001</v>
      </c>
      <c r="M33" s="52">
        <v>-8.1899999999999994E-3</v>
      </c>
      <c r="N33" s="52">
        <v>-4.4099999999999999E-3</v>
      </c>
      <c r="O33" s="52">
        <v>2.728E-3</v>
      </c>
      <c r="P33" s="52">
        <v>100.741</v>
      </c>
      <c r="Q33" s="54">
        <v>47.1</v>
      </c>
      <c r="R33" s="54">
        <v>52</v>
      </c>
      <c r="S33" s="54">
        <v>0.9</v>
      </c>
    </row>
    <row r="34" spans="1:19" ht="21">
      <c r="A34" s="7" t="s">
        <v>4</v>
      </c>
      <c r="B34" s="7">
        <v>1</v>
      </c>
      <c r="C34" s="7">
        <v>1</v>
      </c>
      <c r="D34" s="52">
        <v>57.6434</v>
      </c>
      <c r="E34" s="52">
        <v>1.3135000000000001E-2</v>
      </c>
      <c r="F34" s="52">
        <v>26.636900000000001</v>
      </c>
      <c r="G34" s="52">
        <v>0.33932200000000001</v>
      </c>
      <c r="H34" s="52">
        <v>2.0653000000000001E-2</v>
      </c>
      <c r="I34" s="52">
        <v>1.2891E-2</v>
      </c>
      <c r="J34" s="52">
        <v>8.4269700000000007</v>
      </c>
      <c r="K34" s="52">
        <v>6.6754899999999999</v>
      </c>
      <c r="L34" s="52">
        <v>0.233735</v>
      </c>
      <c r="M34" s="52">
        <v>4.1409999999999997E-3</v>
      </c>
      <c r="N34" s="52">
        <v>-6.3800000000000003E-3</v>
      </c>
      <c r="O34" s="52">
        <v>-4.0899999999999999E-3</v>
      </c>
      <c r="P34" s="52">
        <v>99.996099999999998</v>
      </c>
      <c r="Q34" s="54">
        <v>58.1</v>
      </c>
      <c r="R34" s="54">
        <v>40.5</v>
      </c>
      <c r="S34" s="54">
        <v>1.3</v>
      </c>
    </row>
    <row r="35" spans="1:19" ht="21">
      <c r="A35" s="7" t="s">
        <v>4</v>
      </c>
      <c r="B35" s="7">
        <v>1</v>
      </c>
      <c r="C35" s="7">
        <v>3</v>
      </c>
      <c r="D35" s="52">
        <v>49.920499999999997</v>
      </c>
      <c r="E35" s="52">
        <v>1.5790999999999999E-2</v>
      </c>
      <c r="F35" s="52">
        <v>31.9679</v>
      </c>
      <c r="G35" s="52">
        <v>0.403609</v>
      </c>
      <c r="H35" s="52">
        <v>1.4591E-2</v>
      </c>
      <c r="I35" s="52">
        <v>-2.9999999999999997E-4</v>
      </c>
      <c r="J35" s="52">
        <v>14.262499999999999</v>
      </c>
      <c r="K35" s="52">
        <v>3.37079</v>
      </c>
      <c r="L35" s="52">
        <v>7.5267000000000001E-2</v>
      </c>
      <c r="M35" s="52">
        <v>1.704E-3</v>
      </c>
      <c r="N35" s="52">
        <v>7.3400000000000002E-3</v>
      </c>
      <c r="O35" s="52">
        <v>3.77E-4</v>
      </c>
      <c r="P35" s="52">
        <v>100.04</v>
      </c>
      <c r="Q35" s="54">
        <v>29.8</v>
      </c>
      <c r="R35" s="54">
        <v>69.7</v>
      </c>
      <c r="S35" s="54">
        <v>0.4</v>
      </c>
    </row>
    <row r="36" spans="1:19" ht="21">
      <c r="A36" s="7" t="s">
        <v>4</v>
      </c>
      <c r="B36" s="7">
        <v>1</v>
      </c>
      <c r="C36" s="7">
        <v>4</v>
      </c>
      <c r="D36" s="52">
        <v>55.247399999999999</v>
      </c>
      <c r="E36" s="52">
        <v>2.1316000000000002E-2</v>
      </c>
      <c r="F36" s="52">
        <v>28.228200000000001</v>
      </c>
      <c r="G36" s="52">
        <v>0.34474900000000003</v>
      </c>
      <c r="H36" s="52">
        <v>2.4566999999999999E-2</v>
      </c>
      <c r="I36" s="52">
        <v>-1.1990000000000001E-2</v>
      </c>
      <c r="J36" s="52">
        <v>10.039300000000001</v>
      </c>
      <c r="K36" s="52">
        <v>5.7909600000000001</v>
      </c>
      <c r="L36" s="52">
        <v>0.1714</v>
      </c>
      <c r="M36" s="52">
        <v>-1.0059999999999999E-2</v>
      </c>
      <c r="N36" s="52">
        <v>-1.3390000000000001E-2</v>
      </c>
      <c r="O36" s="52">
        <v>-2.758E-2</v>
      </c>
      <c r="P36" s="52">
        <v>99.804900000000004</v>
      </c>
      <c r="Q36" s="54">
        <v>50.6</v>
      </c>
      <c r="R36" s="54">
        <v>48.4</v>
      </c>
      <c r="S36" s="54">
        <v>1</v>
      </c>
    </row>
    <row r="37" spans="1:19" ht="21">
      <c r="A37" s="7" t="s">
        <v>4</v>
      </c>
      <c r="B37" s="7">
        <v>1</v>
      </c>
      <c r="C37" s="7">
        <v>6</v>
      </c>
      <c r="D37" s="52">
        <v>58.372</v>
      </c>
      <c r="E37" s="52">
        <v>1.8793000000000001E-2</v>
      </c>
      <c r="F37" s="52">
        <v>26.151399999999999</v>
      </c>
      <c r="G37" s="52">
        <v>0.33428200000000002</v>
      </c>
      <c r="H37" s="52">
        <v>2.0500999999999998E-2</v>
      </c>
      <c r="I37" s="52">
        <v>-1.4200000000000001E-2</v>
      </c>
      <c r="J37" s="52">
        <v>7.7792899999999996</v>
      </c>
      <c r="K37" s="52">
        <v>6.9516400000000003</v>
      </c>
      <c r="L37" s="52">
        <v>0.27174300000000001</v>
      </c>
      <c r="M37" s="52">
        <v>-4.4200000000000003E-3</v>
      </c>
      <c r="N37" s="52">
        <v>1.2101000000000001E-2</v>
      </c>
      <c r="O37" s="52">
        <v>-5.6600000000000001E-3</v>
      </c>
      <c r="P37" s="52">
        <v>99.887500000000003</v>
      </c>
      <c r="Q37" s="54">
        <v>60.8</v>
      </c>
      <c r="R37" s="54">
        <v>37.6</v>
      </c>
      <c r="S37" s="54">
        <v>1.6</v>
      </c>
    </row>
    <row r="38" spans="1:19" ht="21">
      <c r="A38" s="7" t="s">
        <v>4</v>
      </c>
      <c r="B38" s="7">
        <v>5</v>
      </c>
      <c r="C38" s="7">
        <v>13</v>
      </c>
      <c r="D38" s="52">
        <v>57.610100000000003</v>
      </c>
      <c r="E38" s="52">
        <v>3.4918999999999999E-2</v>
      </c>
      <c r="F38" s="52">
        <v>26.7683</v>
      </c>
      <c r="G38" s="52">
        <v>0.44093399999999999</v>
      </c>
      <c r="H38" s="52">
        <v>1.8862E-2</v>
      </c>
      <c r="I38" s="52">
        <v>3.094E-3</v>
      </c>
      <c r="J38" s="52">
        <v>8.5151900000000005</v>
      </c>
      <c r="K38" s="52">
        <v>6.5298800000000004</v>
      </c>
      <c r="L38" s="52">
        <v>0.23060900000000001</v>
      </c>
      <c r="M38" s="52">
        <v>9.7689999999999999E-3</v>
      </c>
      <c r="N38" s="52">
        <v>6.6379999999999998E-3</v>
      </c>
      <c r="O38" s="52">
        <v>1.4493000000000001E-2</v>
      </c>
      <c r="P38" s="52">
        <v>100.18300000000001</v>
      </c>
      <c r="Q38" s="54">
        <v>57.3</v>
      </c>
      <c r="R38" s="54">
        <v>41.3</v>
      </c>
      <c r="S38" s="54">
        <v>1.3</v>
      </c>
    </row>
    <row r="39" spans="1:19" ht="21">
      <c r="A39" s="7" t="s">
        <v>4</v>
      </c>
      <c r="B39" s="7">
        <v>5</v>
      </c>
      <c r="C39" s="7">
        <v>2</v>
      </c>
      <c r="D39" s="52">
        <v>57.643500000000003</v>
      </c>
      <c r="E39" s="52">
        <v>4.5478999999999999E-2</v>
      </c>
      <c r="F39" s="52">
        <v>26.666899999999998</v>
      </c>
      <c r="G39" s="52">
        <v>0.53705700000000001</v>
      </c>
      <c r="H39" s="52">
        <v>2.1911E-2</v>
      </c>
      <c r="I39" s="52">
        <v>-4.1700000000000001E-3</v>
      </c>
      <c r="J39" s="52">
        <v>8.2281399999999998</v>
      </c>
      <c r="K39" s="52">
        <v>6.5469799999999996</v>
      </c>
      <c r="L39" s="52">
        <v>0.24970200000000001</v>
      </c>
      <c r="M39" s="52">
        <v>5.7019999999999996E-3</v>
      </c>
      <c r="N39" s="52">
        <v>-7.7200000000000003E-3</v>
      </c>
      <c r="O39" s="52">
        <v>-1.41E-2</v>
      </c>
      <c r="P39" s="52">
        <v>99.919399999999996</v>
      </c>
      <c r="Q39" s="54">
        <v>58.2</v>
      </c>
      <c r="R39" s="54">
        <v>40.4</v>
      </c>
      <c r="S39" s="54">
        <v>1.5</v>
      </c>
    </row>
    <row r="40" spans="1:19" ht="21">
      <c r="A40" s="7" t="s">
        <v>4</v>
      </c>
      <c r="B40" s="7">
        <v>8</v>
      </c>
      <c r="C40" s="7">
        <v>7</v>
      </c>
      <c r="D40" s="52">
        <v>53.798699999999997</v>
      </c>
      <c r="E40" s="52">
        <v>3.0255000000000001E-2</v>
      </c>
      <c r="F40" s="52">
        <v>29.183299999999999</v>
      </c>
      <c r="G40" s="52">
        <v>0.57684299999999999</v>
      </c>
      <c r="H40" s="52">
        <v>2.0275999999999999E-2</v>
      </c>
      <c r="I40" s="52">
        <v>5.0039999999999998E-3</v>
      </c>
      <c r="J40" s="52">
        <v>11.133900000000001</v>
      </c>
      <c r="K40" s="52">
        <v>5.2595000000000001</v>
      </c>
      <c r="L40" s="52">
        <v>0.17200299999999999</v>
      </c>
      <c r="M40" s="52">
        <v>-2.6099999999999999E-3</v>
      </c>
      <c r="N40" s="52">
        <v>7.0280000000000004E-3</v>
      </c>
      <c r="O40" s="52">
        <v>-2.7999999999999998E-4</v>
      </c>
      <c r="P40" s="52">
        <v>100.184</v>
      </c>
      <c r="Q40" s="54">
        <v>45.6</v>
      </c>
      <c r="R40" s="54">
        <v>53.4</v>
      </c>
      <c r="S40" s="54">
        <v>1</v>
      </c>
    </row>
    <row r="41" spans="1:19" ht="21">
      <c r="A41" s="7" t="s">
        <v>4</v>
      </c>
      <c r="B41" s="7" t="s">
        <v>43</v>
      </c>
      <c r="C41" s="7">
        <v>1</v>
      </c>
      <c r="D41" s="52">
        <v>55.339100000000002</v>
      </c>
      <c r="E41" s="52">
        <v>2.0632000000000001E-2</v>
      </c>
      <c r="F41" s="52">
        <v>27.910499999999999</v>
      </c>
      <c r="G41" s="52">
        <v>0.37869700000000001</v>
      </c>
      <c r="H41" s="52">
        <v>2.383E-2</v>
      </c>
      <c r="I41" s="52">
        <v>-1.4599999999999999E-3</v>
      </c>
      <c r="J41" s="52">
        <v>9.8163499999999999</v>
      </c>
      <c r="K41" s="52">
        <v>5.96272</v>
      </c>
      <c r="L41" s="52">
        <v>0.20016600000000001</v>
      </c>
      <c r="M41" s="52">
        <v>4.4489999999999998E-3</v>
      </c>
      <c r="N41" s="52">
        <v>-1.332E-2</v>
      </c>
      <c r="O41" s="52">
        <v>-4.9800000000000001E-3</v>
      </c>
      <c r="P41" s="52">
        <v>99.636600000000001</v>
      </c>
      <c r="Q41" s="54">
        <v>51.8</v>
      </c>
      <c r="R41" s="54">
        <v>47.1</v>
      </c>
      <c r="S41" s="54">
        <v>1.1000000000000001</v>
      </c>
    </row>
    <row r="42" spans="1:19" ht="21">
      <c r="A42" s="7" t="s">
        <v>4</v>
      </c>
      <c r="B42" s="7" t="s">
        <v>43</v>
      </c>
      <c r="C42" s="7">
        <v>2</v>
      </c>
      <c r="D42" s="52">
        <v>48.19</v>
      </c>
      <c r="E42" s="52">
        <v>1.6131E-2</v>
      </c>
      <c r="F42" s="52">
        <v>32.667700000000004</v>
      </c>
      <c r="G42" s="52">
        <v>0.39384999999999998</v>
      </c>
      <c r="H42" s="52">
        <v>8.5599999999999999E-3</v>
      </c>
      <c r="I42" s="52">
        <v>-7.0800000000000004E-3</v>
      </c>
      <c r="J42" s="52">
        <v>15.0799</v>
      </c>
      <c r="K42" s="52">
        <v>2.8253599999999999</v>
      </c>
      <c r="L42" s="52">
        <v>4.5931E-2</v>
      </c>
      <c r="M42" s="52">
        <v>-8.2900000000000005E-3</v>
      </c>
      <c r="N42" s="52">
        <v>1.6080000000000001E-2</v>
      </c>
      <c r="O42" s="52">
        <v>5.2709999999999996E-3</v>
      </c>
      <c r="P42" s="52">
        <v>99.233400000000003</v>
      </c>
      <c r="Q42" s="54">
        <v>25.3</v>
      </c>
      <c r="R42" s="54">
        <v>74.5</v>
      </c>
      <c r="S42" s="54">
        <v>0.3</v>
      </c>
    </row>
    <row r="43" spans="1:19" ht="21">
      <c r="A43" s="7" t="s">
        <v>4</v>
      </c>
      <c r="B43" s="7" t="s">
        <v>43</v>
      </c>
      <c r="C43" s="7">
        <v>6</v>
      </c>
      <c r="D43" s="52">
        <v>49.249099999999999</v>
      </c>
      <c r="E43" s="52">
        <v>1.9567999999999999E-2</v>
      </c>
      <c r="F43" s="52">
        <v>31.931000000000001</v>
      </c>
      <c r="G43" s="52">
        <v>0.36058800000000002</v>
      </c>
      <c r="H43" s="52">
        <v>6.8910000000000004E-3</v>
      </c>
      <c r="I43" s="52">
        <v>9.3329999999999993E-3</v>
      </c>
      <c r="J43" s="52">
        <v>14.3926</v>
      </c>
      <c r="K43" s="52">
        <v>3.39689</v>
      </c>
      <c r="L43" s="52">
        <v>7.4684E-2</v>
      </c>
      <c r="M43" s="52">
        <v>-6.8900000000000003E-3</v>
      </c>
      <c r="N43" s="52">
        <v>9.8779999999999996E-3</v>
      </c>
      <c r="O43" s="52">
        <v>8.4580000000000002E-3</v>
      </c>
      <c r="P43" s="52">
        <v>99.452100000000002</v>
      </c>
      <c r="Q43" s="54">
        <v>29.8</v>
      </c>
      <c r="R43" s="54">
        <v>69.8</v>
      </c>
      <c r="S43" s="54">
        <v>0.4</v>
      </c>
    </row>
    <row r="44" spans="1:19" ht="21">
      <c r="A44" s="7" t="s">
        <v>4</v>
      </c>
      <c r="B44" s="7" t="s">
        <v>43</v>
      </c>
      <c r="C44" s="7">
        <v>7</v>
      </c>
      <c r="D44" s="52">
        <v>55.618899999999996</v>
      </c>
      <c r="E44" s="52">
        <v>2.2314000000000001E-2</v>
      </c>
      <c r="F44" s="52">
        <v>27.738299999999999</v>
      </c>
      <c r="G44" s="52">
        <v>0.38895400000000002</v>
      </c>
      <c r="H44" s="52">
        <v>1.3068E-2</v>
      </c>
      <c r="I44" s="52">
        <v>-2.9399999999999999E-3</v>
      </c>
      <c r="J44" s="52">
        <v>9.4789999999999992</v>
      </c>
      <c r="K44" s="52">
        <v>6.1301800000000002</v>
      </c>
      <c r="L44" s="52">
        <v>0.18193699999999999</v>
      </c>
      <c r="M44" s="52">
        <v>1.1861999999999999E-2</v>
      </c>
      <c r="N44" s="52">
        <v>5.0000000000000001E-3</v>
      </c>
      <c r="O44" s="52">
        <v>-1.234E-2</v>
      </c>
      <c r="P44" s="52">
        <v>99.574200000000005</v>
      </c>
      <c r="Q44" s="54">
        <v>53.4</v>
      </c>
      <c r="R44" s="54">
        <v>45.6</v>
      </c>
      <c r="S44" s="54">
        <v>1</v>
      </c>
    </row>
    <row r="45" spans="1:19" ht="21">
      <c r="A45" s="7" t="s">
        <v>19</v>
      </c>
      <c r="B45" s="7">
        <v>1</v>
      </c>
      <c r="C45" s="7">
        <v>1</v>
      </c>
      <c r="D45" s="52">
        <v>57.7774</v>
      </c>
      <c r="E45" s="52">
        <v>1.4843E-2</v>
      </c>
      <c r="F45" s="52">
        <v>27.448499999999999</v>
      </c>
      <c r="G45" s="52">
        <v>0.13128400000000001</v>
      </c>
      <c r="H45" s="52">
        <v>2.5440999999999998E-2</v>
      </c>
      <c r="I45" s="52">
        <v>-9.8300000000000002E-3</v>
      </c>
      <c r="J45" s="52">
        <v>8.6766199999999998</v>
      </c>
      <c r="K45" s="52">
        <v>6.6368400000000003</v>
      </c>
      <c r="L45" s="52">
        <v>0.221636</v>
      </c>
      <c r="M45" s="52">
        <v>2.7439999999999999E-3</v>
      </c>
      <c r="N45" s="52">
        <v>1.9401000000000002E-2</v>
      </c>
      <c r="O45" s="52">
        <v>2.7688000000000001E-2</v>
      </c>
      <c r="P45" s="52">
        <f>SUM(K45:O45)</f>
        <v>6.9083090000000009</v>
      </c>
      <c r="Q45" s="54">
        <v>57.325899999999997</v>
      </c>
      <c r="R45" s="54">
        <v>41.4146</v>
      </c>
      <c r="S45" s="54">
        <v>1.2595400000000001</v>
      </c>
    </row>
    <row r="46" spans="1:19" ht="21">
      <c r="A46" s="7" t="s">
        <v>19</v>
      </c>
      <c r="B46" s="7">
        <v>1</v>
      </c>
      <c r="C46" s="7">
        <v>2</v>
      </c>
      <c r="D46" s="52">
        <v>55.629899999999999</v>
      </c>
      <c r="E46" s="52">
        <v>2.3116000000000001E-2</v>
      </c>
      <c r="F46" s="52">
        <v>28.6114</v>
      </c>
      <c r="G46" s="52">
        <v>0.195517</v>
      </c>
      <c r="H46" s="52">
        <v>2.4008999999999999E-2</v>
      </c>
      <c r="I46" s="52">
        <v>1.0336E-2</v>
      </c>
      <c r="J46" s="52">
        <v>10.293200000000001</v>
      </c>
      <c r="K46" s="52">
        <v>5.6981200000000003</v>
      </c>
      <c r="L46" s="52">
        <v>0.149141</v>
      </c>
      <c r="M46" s="52">
        <v>-5.62E-3</v>
      </c>
      <c r="N46" s="52">
        <v>9.4750000000000008E-3</v>
      </c>
      <c r="O46" s="52">
        <v>1.7080999999999999E-2</v>
      </c>
      <c r="P46" s="52">
        <f t="shared" ref="P46:P59" si="0">SUM(K46:O46)</f>
        <v>5.8681970000000003</v>
      </c>
      <c r="Q46" s="54">
        <v>49.616599999999998</v>
      </c>
      <c r="R46" s="54">
        <v>49.529000000000003</v>
      </c>
      <c r="S46" s="54">
        <v>0.85442899999999999</v>
      </c>
    </row>
    <row r="47" spans="1:19" ht="21">
      <c r="A47" s="7" t="s">
        <v>19</v>
      </c>
      <c r="B47" s="7">
        <v>1</v>
      </c>
      <c r="C47" s="7">
        <v>3</v>
      </c>
      <c r="D47" s="52">
        <v>59.329000000000001</v>
      </c>
      <c r="E47" s="52">
        <v>3.6809000000000001E-2</v>
      </c>
      <c r="F47" s="52">
        <v>25.8216</v>
      </c>
      <c r="G47" s="52">
        <v>0.19500500000000001</v>
      </c>
      <c r="H47" s="52">
        <v>1.9196999999999999E-2</v>
      </c>
      <c r="I47" s="52">
        <v>-1.345E-2</v>
      </c>
      <c r="J47" s="52">
        <v>7.3601900000000002</v>
      </c>
      <c r="K47" s="52">
        <v>7.1585799999999997</v>
      </c>
      <c r="L47" s="52">
        <v>0.28271299999999999</v>
      </c>
      <c r="M47" s="52">
        <v>-1.2019999999999999E-2</v>
      </c>
      <c r="N47" s="52">
        <v>2.4532999999999999E-2</v>
      </c>
      <c r="O47" s="52">
        <v>4.2319999999999997E-3</v>
      </c>
      <c r="P47" s="52">
        <f t="shared" si="0"/>
        <v>7.4580380000000002</v>
      </c>
      <c r="Q47" s="54">
        <v>62.729399999999998</v>
      </c>
      <c r="R47" s="54">
        <v>35.640700000000002</v>
      </c>
      <c r="S47" s="54">
        <v>1.6299399999999999</v>
      </c>
    </row>
    <row r="48" spans="1:19" ht="21">
      <c r="A48" s="7" t="s">
        <v>19</v>
      </c>
      <c r="B48" s="7">
        <v>1</v>
      </c>
      <c r="C48" s="7">
        <v>4</v>
      </c>
      <c r="D48" s="52">
        <v>56.339500000000001</v>
      </c>
      <c r="E48" s="52">
        <v>1.7471E-2</v>
      </c>
      <c r="F48" s="52">
        <v>27.971</v>
      </c>
      <c r="G48" s="52">
        <v>0.211037</v>
      </c>
      <c r="H48" s="52">
        <v>2.5621999999999999E-2</v>
      </c>
      <c r="I48" s="52">
        <v>-4.0349999999999997E-2</v>
      </c>
      <c r="J48" s="52">
        <v>9.5555900000000005</v>
      </c>
      <c r="K48" s="52">
        <v>5.9627800000000004</v>
      </c>
      <c r="L48" s="52">
        <v>0.24173800000000001</v>
      </c>
      <c r="M48" s="52">
        <v>1.8489999999999999E-3</v>
      </c>
      <c r="N48" s="52">
        <v>2.0611000000000001E-2</v>
      </c>
      <c r="O48" s="52">
        <v>7.8490000000000001E-3</v>
      </c>
      <c r="P48" s="52">
        <f t="shared" si="0"/>
        <v>6.2348270000000001</v>
      </c>
      <c r="Q48" s="54">
        <v>52.294600000000003</v>
      </c>
      <c r="R48" s="54">
        <v>46.310499999999998</v>
      </c>
      <c r="S48" s="54">
        <v>1.3948700000000001</v>
      </c>
    </row>
    <row r="49" spans="1:19" ht="21">
      <c r="A49" s="7" t="s">
        <v>19</v>
      </c>
      <c r="B49" s="7">
        <v>1</v>
      </c>
      <c r="C49" s="7">
        <v>5</v>
      </c>
      <c r="D49" s="52">
        <v>53.985300000000002</v>
      </c>
      <c r="E49" s="52">
        <v>1.1782000000000001E-2</v>
      </c>
      <c r="F49" s="52">
        <v>29.398900000000001</v>
      </c>
      <c r="G49" s="52">
        <v>0.25495099999999998</v>
      </c>
      <c r="H49" s="52">
        <v>2.7858000000000001E-2</v>
      </c>
      <c r="I49" s="52">
        <v>-3.0769999999999999E-2</v>
      </c>
      <c r="J49" s="52">
        <v>11.360300000000001</v>
      </c>
      <c r="K49" s="52">
        <v>5.0841399999999997</v>
      </c>
      <c r="L49" s="52">
        <v>0.156606</v>
      </c>
      <c r="M49" s="52">
        <v>-2.1000000000000001E-4</v>
      </c>
      <c r="N49" s="52">
        <v>-1.6480000000000002E-2</v>
      </c>
      <c r="O49" s="52">
        <v>3.5566E-2</v>
      </c>
      <c r="P49" s="52">
        <f t="shared" si="0"/>
        <v>5.2596220000000002</v>
      </c>
      <c r="Q49" s="54">
        <v>44.345199999999998</v>
      </c>
      <c r="R49" s="54">
        <v>54.756100000000004</v>
      </c>
      <c r="S49" s="54">
        <v>0.89871100000000004</v>
      </c>
    </row>
    <row r="50" spans="1:19" ht="21">
      <c r="A50" s="7" t="s">
        <v>19</v>
      </c>
      <c r="B50" s="7">
        <v>1</v>
      </c>
      <c r="C50" s="7">
        <v>6</v>
      </c>
      <c r="D50" s="52">
        <v>53.278700000000001</v>
      </c>
      <c r="E50" s="52">
        <v>3.7451999999999999E-2</v>
      </c>
      <c r="F50" s="52">
        <v>29.689</v>
      </c>
      <c r="G50" s="52">
        <v>0.69778700000000005</v>
      </c>
      <c r="H50" s="52">
        <v>7.4300000000000005E-2</v>
      </c>
      <c r="I50" s="52">
        <v>2.1395999999999998E-2</v>
      </c>
      <c r="J50" s="52">
        <v>11.9437</v>
      </c>
      <c r="K50" s="52">
        <v>4.6101599999999996</v>
      </c>
      <c r="L50" s="52">
        <v>0.124807</v>
      </c>
      <c r="M50" s="52">
        <v>5.3999999999999998E-5</v>
      </c>
      <c r="N50" s="52">
        <v>-1.184E-2</v>
      </c>
      <c r="O50" s="52">
        <v>4.4324000000000002E-2</v>
      </c>
      <c r="P50" s="52">
        <f t="shared" si="0"/>
        <v>4.767504999999999</v>
      </c>
      <c r="Q50" s="54">
        <v>40.825400000000002</v>
      </c>
      <c r="R50" s="54">
        <v>58.447499999999998</v>
      </c>
      <c r="S50" s="54">
        <v>0.72716700000000001</v>
      </c>
    </row>
    <row r="51" spans="1:19" ht="21">
      <c r="A51" s="7" t="s">
        <v>19</v>
      </c>
      <c r="B51" s="7">
        <v>4</v>
      </c>
      <c r="C51" s="7">
        <v>1</v>
      </c>
      <c r="D51" s="52">
        <v>58.512900000000002</v>
      </c>
      <c r="E51" s="52">
        <v>2.5224E-2</v>
      </c>
      <c r="F51" s="52">
        <v>26.78</v>
      </c>
      <c r="G51" s="52">
        <v>0.31731399999999998</v>
      </c>
      <c r="H51" s="52">
        <v>2.8249E-2</v>
      </c>
      <c r="I51" s="52">
        <v>1.8232000000000002E-2</v>
      </c>
      <c r="J51" s="52">
        <v>8.2210900000000002</v>
      </c>
      <c r="K51" s="52">
        <v>6.7315199999999997</v>
      </c>
      <c r="L51" s="52">
        <v>0.26078499999999999</v>
      </c>
      <c r="M51" s="52">
        <v>5.9680000000000002E-3</v>
      </c>
      <c r="N51" s="52">
        <v>-2.0500000000000002E-3</v>
      </c>
      <c r="O51" s="52">
        <v>2.6447999999999999E-2</v>
      </c>
      <c r="P51" s="52">
        <f t="shared" si="0"/>
        <v>7.0226710000000008</v>
      </c>
      <c r="Q51" s="54">
        <v>58.810600000000001</v>
      </c>
      <c r="R51" s="54">
        <v>39.690399999999997</v>
      </c>
      <c r="S51" s="54">
        <v>1.49902</v>
      </c>
    </row>
    <row r="52" spans="1:19" ht="21">
      <c r="A52" s="7" t="s">
        <v>19</v>
      </c>
      <c r="B52" s="7">
        <v>4</v>
      </c>
      <c r="C52" s="7">
        <v>2</v>
      </c>
      <c r="D52" s="52">
        <v>49.338799999999999</v>
      </c>
      <c r="E52" s="52">
        <v>1.5051E-2</v>
      </c>
      <c r="F52" s="52">
        <v>32.976599999999998</v>
      </c>
      <c r="G52" s="52">
        <v>0.33641500000000002</v>
      </c>
      <c r="H52" s="52">
        <v>3.2023999999999997E-2</v>
      </c>
      <c r="I52" s="52">
        <v>1.0889999999999999E-3</v>
      </c>
      <c r="J52" s="52">
        <v>15.289300000000001</v>
      </c>
      <c r="K52" s="52">
        <v>2.8066300000000002</v>
      </c>
      <c r="L52" s="52">
        <v>6.2010999999999997E-2</v>
      </c>
      <c r="M52" s="52">
        <v>4.9649999999999998E-3</v>
      </c>
      <c r="N52" s="52">
        <v>-6.4200000000000004E-3</v>
      </c>
      <c r="O52" s="52">
        <v>4.934E-3</v>
      </c>
      <c r="P52" s="52">
        <f t="shared" si="0"/>
        <v>2.8721200000000002</v>
      </c>
      <c r="Q52" s="54">
        <v>24.845500000000001</v>
      </c>
      <c r="R52" s="54">
        <v>74.793300000000002</v>
      </c>
      <c r="S52" s="54">
        <v>0.36116999999999999</v>
      </c>
    </row>
    <row r="53" spans="1:19" ht="21">
      <c r="A53" s="7" t="s">
        <v>19</v>
      </c>
      <c r="B53" s="7">
        <v>4</v>
      </c>
      <c r="C53" s="7">
        <v>3</v>
      </c>
      <c r="D53" s="52">
        <v>51.827399999999997</v>
      </c>
      <c r="E53" s="52">
        <v>2.0330000000000001E-2</v>
      </c>
      <c r="F53" s="52">
        <v>30.9832</v>
      </c>
      <c r="G53" s="52">
        <v>0.38897199999999998</v>
      </c>
      <c r="H53" s="52">
        <v>3.2656999999999999E-2</v>
      </c>
      <c r="I53" s="52">
        <v>4.5269999999999998E-3</v>
      </c>
      <c r="J53" s="52">
        <v>13.1793</v>
      </c>
      <c r="K53" s="52">
        <v>3.9887600000000001</v>
      </c>
      <c r="L53" s="52">
        <v>8.2146999999999998E-2</v>
      </c>
      <c r="M53" s="52">
        <v>-2.3859999999999999E-2</v>
      </c>
      <c r="N53" s="52">
        <v>-1.9560000000000001E-2</v>
      </c>
      <c r="O53" s="52">
        <v>2.5155E-2</v>
      </c>
      <c r="P53" s="52">
        <f t="shared" si="0"/>
        <v>4.0526419999999996</v>
      </c>
      <c r="Q53" s="54">
        <v>35.218600000000002</v>
      </c>
      <c r="R53" s="54">
        <v>64.304199999999994</v>
      </c>
      <c r="S53" s="54">
        <v>0.47720899999999999</v>
      </c>
    </row>
    <row r="54" spans="1:19" ht="21">
      <c r="A54" s="7" t="s">
        <v>19</v>
      </c>
      <c r="B54" s="7">
        <v>4</v>
      </c>
      <c r="C54" s="7">
        <v>4</v>
      </c>
      <c r="D54" s="52">
        <v>52.7483</v>
      </c>
      <c r="E54" s="52">
        <v>4.2818000000000002E-2</v>
      </c>
      <c r="F54" s="52">
        <v>29.974</v>
      </c>
      <c r="G54" s="52">
        <v>0.82430400000000004</v>
      </c>
      <c r="H54" s="52">
        <v>8.3530999999999994E-2</v>
      </c>
      <c r="I54" s="52">
        <v>-2.1309999999999999E-2</v>
      </c>
      <c r="J54" s="52">
        <v>12.468400000000001</v>
      </c>
      <c r="K54" s="52">
        <v>4.3777299999999997</v>
      </c>
      <c r="L54" s="52">
        <v>0.121297</v>
      </c>
      <c r="M54" s="52">
        <v>2.3440000000000002E-3</v>
      </c>
      <c r="N54" s="52">
        <v>1.6558E-2</v>
      </c>
      <c r="O54" s="52">
        <v>2.872E-3</v>
      </c>
      <c r="P54" s="52">
        <f t="shared" si="0"/>
        <v>4.5208009999999996</v>
      </c>
      <c r="Q54" s="54">
        <v>38.578400000000002</v>
      </c>
      <c r="R54" s="54">
        <v>60.718299999999999</v>
      </c>
      <c r="S54" s="54">
        <v>0.70327799999999996</v>
      </c>
    </row>
    <row r="55" spans="1:19" ht="21">
      <c r="A55" s="7" t="s">
        <v>19</v>
      </c>
      <c r="B55" s="7">
        <v>4</v>
      </c>
      <c r="C55" s="7">
        <v>5</v>
      </c>
      <c r="D55" s="52">
        <v>63.860500000000002</v>
      </c>
      <c r="E55" s="52">
        <v>4.2973999999999998E-2</v>
      </c>
      <c r="F55" s="52">
        <v>23.247800000000002</v>
      </c>
      <c r="G55" s="52">
        <v>0.43795000000000001</v>
      </c>
      <c r="H55" s="52">
        <v>3.6391E-2</v>
      </c>
      <c r="I55" s="52">
        <v>5.0819999999999997E-3</v>
      </c>
      <c r="J55" s="52">
        <v>4.5174399999999997</v>
      </c>
      <c r="K55" s="52">
        <v>8.4738299999999995</v>
      </c>
      <c r="L55" s="52">
        <v>1.01291</v>
      </c>
      <c r="M55" s="52">
        <v>1.0489999999999999E-2</v>
      </c>
      <c r="N55" s="52">
        <v>-1.951E-2</v>
      </c>
      <c r="O55" s="52">
        <v>-1.072E-2</v>
      </c>
      <c r="P55" s="52">
        <f t="shared" si="0"/>
        <v>9.4670000000000005</v>
      </c>
      <c r="Q55" s="54">
        <v>72.820499999999996</v>
      </c>
      <c r="R55" s="54">
        <v>21.4526</v>
      </c>
      <c r="S55" s="54">
        <v>5.7269800000000002</v>
      </c>
    </row>
    <row r="56" spans="1:19" ht="21">
      <c r="A56" s="7" t="s">
        <v>19</v>
      </c>
      <c r="B56" s="7">
        <v>2</v>
      </c>
      <c r="C56" s="7">
        <v>1</v>
      </c>
      <c r="D56" s="52">
        <v>56.0458</v>
      </c>
      <c r="E56" s="52">
        <v>2.9061E-2</v>
      </c>
      <c r="F56" s="52">
        <v>28.2957</v>
      </c>
      <c r="G56" s="52">
        <v>0.409026</v>
      </c>
      <c r="H56" s="52">
        <v>4.4976000000000002E-2</v>
      </c>
      <c r="I56" s="52">
        <v>1.3939999999999999E-2</v>
      </c>
      <c r="J56" s="52">
        <v>9.8946199999999997</v>
      </c>
      <c r="K56" s="52">
        <v>6.06752</v>
      </c>
      <c r="L56" s="52">
        <v>0.200963</v>
      </c>
      <c r="M56" s="52">
        <v>-1.5399999999999999E-3</v>
      </c>
      <c r="N56" s="52">
        <v>7.3499999999999998E-4</v>
      </c>
      <c r="O56" s="52">
        <v>1.8321E-2</v>
      </c>
      <c r="P56" s="52">
        <f t="shared" si="0"/>
        <v>6.2859989999999994</v>
      </c>
      <c r="Q56" s="54">
        <v>52.003399999999999</v>
      </c>
      <c r="R56" s="54">
        <v>46.863399999999999</v>
      </c>
      <c r="S56" s="54">
        <v>1.13323</v>
      </c>
    </row>
    <row r="57" spans="1:19" ht="21">
      <c r="A57" s="7" t="s">
        <v>19</v>
      </c>
      <c r="B57" s="7" t="s">
        <v>28</v>
      </c>
      <c r="C57" s="7">
        <v>1</v>
      </c>
      <c r="D57" s="52">
        <v>54.941400000000002</v>
      </c>
      <c r="E57" s="52">
        <v>3.4729000000000003E-2</v>
      </c>
      <c r="F57" s="52">
        <v>29.049199999999999</v>
      </c>
      <c r="G57" s="52">
        <v>0.64030399999999998</v>
      </c>
      <c r="H57" s="52">
        <v>8.4738999999999995E-2</v>
      </c>
      <c r="I57" s="52">
        <v>-1.034E-2</v>
      </c>
      <c r="J57" s="52">
        <v>10.936299999999999</v>
      </c>
      <c r="K57" s="52">
        <v>5.1868400000000001</v>
      </c>
      <c r="L57" s="52">
        <v>0.209563</v>
      </c>
      <c r="M57" s="52">
        <v>1.4940000000000001E-3</v>
      </c>
      <c r="N57" s="52">
        <v>4.0679999999999996E-3</v>
      </c>
      <c r="O57" s="52">
        <v>3.6551E-2</v>
      </c>
      <c r="P57" s="52">
        <f t="shared" si="0"/>
        <v>5.4385160000000008</v>
      </c>
      <c r="Q57" s="54">
        <v>45.626100000000001</v>
      </c>
      <c r="R57" s="54">
        <v>53.161099999999998</v>
      </c>
      <c r="S57" s="54">
        <v>1.21285</v>
      </c>
    </row>
    <row r="58" spans="1:19" ht="21">
      <c r="A58" s="7" t="s">
        <v>19</v>
      </c>
      <c r="B58" s="7" t="s">
        <v>28</v>
      </c>
      <c r="C58" s="7">
        <v>1</v>
      </c>
      <c r="D58" s="52">
        <v>64.558099999999996</v>
      </c>
      <c r="E58" s="52">
        <v>5.2583999999999999E-2</v>
      </c>
      <c r="F58" s="52">
        <v>22.4131</v>
      </c>
      <c r="G58" s="52">
        <v>0.37491099999999999</v>
      </c>
      <c r="H58" s="52">
        <v>3.5409000000000003E-2</v>
      </c>
      <c r="I58" s="52">
        <v>3.1905999999999997E-2</v>
      </c>
      <c r="J58" s="52">
        <v>3.5908099999999998</v>
      </c>
      <c r="K58" s="52">
        <v>8.5999199999999991</v>
      </c>
      <c r="L58" s="52">
        <v>1.32439</v>
      </c>
      <c r="M58" s="52">
        <v>-1.933E-2</v>
      </c>
      <c r="N58" s="52">
        <v>1.9696000000000002E-2</v>
      </c>
      <c r="O58" s="52">
        <v>5.195E-3</v>
      </c>
      <c r="P58" s="52">
        <f t="shared" si="0"/>
        <v>9.9298709999999986</v>
      </c>
      <c r="Q58" s="54">
        <v>75.071899999999999</v>
      </c>
      <c r="R58" s="54">
        <v>17.3217</v>
      </c>
      <c r="S58" s="54">
        <v>7.6064499999999997</v>
      </c>
    </row>
    <row r="59" spans="1:19" ht="21">
      <c r="A59" s="7" t="s">
        <v>19</v>
      </c>
      <c r="B59" s="7" t="s">
        <v>28</v>
      </c>
      <c r="C59" s="7">
        <v>1</v>
      </c>
      <c r="D59" s="52">
        <v>59.142699999999998</v>
      </c>
      <c r="E59" s="52">
        <v>4.5026999999999998E-2</v>
      </c>
      <c r="F59" s="52">
        <v>24.969100000000001</v>
      </c>
      <c r="G59" s="52">
        <v>0.58000499999999999</v>
      </c>
      <c r="H59" s="52">
        <v>3.1466000000000001E-2</v>
      </c>
      <c r="I59" s="52">
        <v>-2.2749999999999999E-2</v>
      </c>
      <c r="J59" s="52">
        <v>6.9448800000000004</v>
      </c>
      <c r="K59" s="52">
        <v>7.2022700000000004</v>
      </c>
      <c r="L59" s="52">
        <v>0.46512199999999998</v>
      </c>
      <c r="M59" s="52">
        <v>4.4780000000000002E-3</v>
      </c>
      <c r="N59" s="52">
        <v>-1.5890000000000001E-2</v>
      </c>
      <c r="O59" s="52">
        <v>-2.6800000000000001E-3</v>
      </c>
      <c r="P59" s="52">
        <f t="shared" si="0"/>
        <v>7.6533000000000007</v>
      </c>
      <c r="Q59" s="54">
        <v>63.478200000000001</v>
      </c>
      <c r="R59" s="54">
        <v>33.8247</v>
      </c>
      <c r="S59" s="54">
        <v>2.6971400000000001</v>
      </c>
    </row>
    <row r="60" spans="1:19" ht="21">
      <c r="A60" s="9" t="s">
        <v>21</v>
      </c>
      <c r="B60" s="7" t="s">
        <v>44</v>
      </c>
      <c r="C60" s="7">
        <v>2</v>
      </c>
      <c r="D60" s="52">
        <v>50.741700000000002</v>
      </c>
      <c r="E60" s="52">
        <v>2.1208999999999999E-2</v>
      </c>
      <c r="F60" s="52">
        <v>32.106200000000001</v>
      </c>
      <c r="G60" s="52">
        <v>0.46642099999999997</v>
      </c>
      <c r="H60" s="52">
        <v>4.8863999999999998E-2</v>
      </c>
      <c r="I60" s="52">
        <v>3.7239999999999999E-3</v>
      </c>
      <c r="J60" s="52">
        <v>13.883599999999999</v>
      </c>
      <c r="K60" s="52">
        <v>3.6627900000000002</v>
      </c>
      <c r="L60" s="52">
        <v>6.1448000000000003E-2</v>
      </c>
      <c r="M60" s="52">
        <v>-6.2100000000000002E-3</v>
      </c>
      <c r="N60" s="52">
        <v>1.1856E-2</v>
      </c>
      <c r="O60" s="52">
        <v>-7.3499999999999998E-3</v>
      </c>
      <c r="P60" s="52">
        <v>100.973</v>
      </c>
      <c r="Q60" s="54">
        <v>32.1995</v>
      </c>
      <c r="R60" s="54">
        <v>67.445099999999996</v>
      </c>
      <c r="S60" s="54">
        <v>0.35540899999999997</v>
      </c>
    </row>
    <row r="61" spans="1:19" ht="21">
      <c r="A61" s="9" t="s">
        <v>21</v>
      </c>
      <c r="B61" s="7" t="s">
        <v>44</v>
      </c>
      <c r="C61" s="7">
        <v>3</v>
      </c>
      <c r="D61" s="52">
        <v>53.752800000000001</v>
      </c>
      <c r="E61" s="52">
        <v>2.0100000000000001E-3</v>
      </c>
      <c r="F61" s="52">
        <v>29.9086</v>
      </c>
      <c r="G61" s="52">
        <v>0.39702300000000001</v>
      </c>
      <c r="H61" s="52">
        <v>4.5468000000000001E-2</v>
      </c>
      <c r="I61" s="52">
        <v>1.2527999999999999E-2</v>
      </c>
      <c r="J61" s="52">
        <v>11.6249</v>
      </c>
      <c r="K61" s="52">
        <v>4.9730800000000004</v>
      </c>
      <c r="L61" s="52">
        <v>0.10959000000000001</v>
      </c>
      <c r="M61" s="52">
        <v>-4.15E-3</v>
      </c>
      <c r="N61" s="52">
        <v>5.9750000000000003E-3</v>
      </c>
      <c r="O61" s="52">
        <v>-1.9480000000000001E-2</v>
      </c>
      <c r="P61" s="52">
        <v>100.785</v>
      </c>
      <c r="Q61" s="54">
        <v>43.360599999999998</v>
      </c>
      <c r="R61" s="54">
        <v>56.010800000000003</v>
      </c>
      <c r="S61" s="54">
        <v>0.62866699999999998</v>
      </c>
    </row>
    <row r="62" spans="1:19" ht="21">
      <c r="A62" s="9" t="s">
        <v>21</v>
      </c>
      <c r="B62" s="7" t="s">
        <v>44</v>
      </c>
      <c r="C62" s="7">
        <v>4</v>
      </c>
      <c r="D62" s="52">
        <v>51.397799999999997</v>
      </c>
      <c r="E62" s="52">
        <v>4.2705E-2</v>
      </c>
      <c r="F62" s="52">
        <v>31.1233</v>
      </c>
      <c r="G62" s="52">
        <v>0.71372199999999997</v>
      </c>
      <c r="H62" s="52">
        <v>8.4901000000000004E-2</v>
      </c>
      <c r="I62" s="52">
        <v>1.4175E-2</v>
      </c>
      <c r="J62" s="52">
        <v>13.3954</v>
      </c>
      <c r="K62" s="52">
        <v>3.8919999999999999</v>
      </c>
      <c r="L62" s="52">
        <v>7.8922000000000006E-2</v>
      </c>
      <c r="M62" s="52">
        <v>5.8830000000000002E-3</v>
      </c>
      <c r="N62" s="52">
        <v>1.1871E-2</v>
      </c>
      <c r="O62" s="52">
        <v>-1.2030000000000001E-2</v>
      </c>
      <c r="P62" s="52">
        <v>100.736</v>
      </c>
      <c r="Q62" s="54">
        <v>34.302</v>
      </c>
      <c r="R62" s="54">
        <v>65.240399999999994</v>
      </c>
      <c r="S62" s="54">
        <v>0.45764500000000002</v>
      </c>
    </row>
    <row r="63" spans="1:19" ht="21">
      <c r="A63" s="9" t="s">
        <v>21</v>
      </c>
      <c r="B63" s="7" t="s">
        <v>44</v>
      </c>
      <c r="C63" s="7">
        <v>5</v>
      </c>
      <c r="D63" s="52">
        <v>55.761899999999997</v>
      </c>
      <c r="E63" s="52">
        <v>3.8484999999999998E-2</v>
      </c>
      <c r="F63" s="52">
        <v>28.6008</v>
      </c>
      <c r="G63" s="52">
        <v>0.32882400000000001</v>
      </c>
      <c r="H63" s="52">
        <v>4.6734999999999999E-2</v>
      </c>
      <c r="I63" s="52">
        <v>4.2509999999999996E-3</v>
      </c>
      <c r="J63" s="52">
        <v>10.1389</v>
      </c>
      <c r="K63" s="52">
        <v>5.8993700000000002</v>
      </c>
      <c r="L63" s="52">
        <v>0.15579299999999999</v>
      </c>
      <c r="M63" s="52">
        <v>-4.3600000000000002E-3</v>
      </c>
      <c r="N63" s="52">
        <v>1.83E-2</v>
      </c>
      <c r="O63" s="52">
        <v>-5.1000000000000004E-3</v>
      </c>
      <c r="P63" s="52">
        <v>100.983</v>
      </c>
      <c r="Q63" s="54">
        <v>50.836199999999998</v>
      </c>
      <c r="R63" s="54">
        <v>48.280500000000004</v>
      </c>
      <c r="S63" s="54">
        <v>0.88328099999999998</v>
      </c>
    </row>
    <row r="64" spans="1:19" ht="21">
      <c r="A64" s="9" t="s">
        <v>21</v>
      </c>
      <c r="B64" s="7" t="s">
        <v>44</v>
      </c>
      <c r="C64" s="7">
        <v>7</v>
      </c>
      <c r="D64" s="52">
        <v>50.732199999999999</v>
      </c>
      <c r="E64" s="52">
        <v>6.9059999999999998E-3</v>
      </c>
      <c r="F64" s="52">
        <v>31.851299999999998</v>
      </c>
      <c r="G64" s="52">
        <v>0.45136999999999999</v>
      </c>
      <c r="H64" s="52">
        <v>5.5272000000000002E-2</v>
      </c>
      <c r="I64" s="52">
        <v>-8.8000000000000003E-4</v>
      </c>
      <c r="J64" s="52">
        <v>13.8522</v>
      </c>
      <c r="K64" s="52">
        <v>3.6409500000000001</v>
      </c>
      <c r="L64" s="52">
        <v>7.4847999999999998E-2</v>
      </c>
      <c r="M64" s="52">
        <v>-3.0599999999999998E-3</v>
      </c>
      <c r="N64" s="52">
        <v>-7.8600000000000007E-3</v>
      </c>
      <c r="O64" s="52">
        <v>-1.6799999999999999E-2</v>
      </c>
      <c r="P64" s="52">
        <v>100.63200000000001</v>
      </c>
      <c r="Q64" s="54">
        <v>32.093000000000004</v>
      </c>
      <c r="R64" s="54">
        <v>67.472899999999996</v>
      </c>
      <c r="S64" s="54">
        <v>0.43406899999999998</v>
      </c>
    </row>
    <row r="65" spans="1:19" ht="21">
      <c r="A65" s="9" t="s">
        <v>21</v>
      </c>
      <c r="B65" s="7">
        <v>12</v>
      </c>
      <c r="C65" s="7">
        <v>7</v>
      </c>
      <c r="D65" s="52">
        <v>51.1083</v>
      </c>
      <c r="E65" s="52">
        <v>2.8226999999999999E-2</v>
      </c>
      <c r="F65" s="52">
        <v>31.6846</v>
      </c>
      <c r="G65" s="52">
        <v>0.47830800000000001</v>
      </c>
      <c r="H65" s="52">
        <v>5.7919999999999999E-2</v>
      </c>
      <c r="I65" s="52">
        <v>-6.5300000000000002E-3</v>
      </c>
      <c r="J65" s="52">
        <v>13.252700000000001</v>
      </c>
      <c r="K65" s="52">
        <v>3.8809900000000002</v>
      </c>
      <c r="L65" s="52">
        <v>4.7518999999999999E-2</v>
      </c>
      <c r="M65" s="52">
        <v>1.1313E-2</v>
      </c>
      <c r="N65" s="52">
        <v>4.2233E-2</v>
      </c>
      <c r="O65" s="52">
        <v>-1.2070000000000001E-2</v>
      </c>
      <c r="P65" s="52">
        <v>100.568</v>
      </c>
      <c r="Q65" s="54">
        <v>34.541400000000003</v>
      </c>
      <c r="R65" s="54">
        <v>65.180300000000003</v>
      </c>
      <c r="S65" s="54">
        <v>0.27825499999999997</v>
      </c>
    </row>
    <row r="66" spans="1:19" ht="21">
      <c r="A66" s="9" t="s">
        <v>21</v>
      </c>
      <c r="B66" s="7">
        <v>12</v>
      </c>
      <c r="C66" s="7">
        <v>2</v>
      </c>
      <c r="D66" s="52">
        <v>47.8277</v>
      </c>
      <c r="E66" s="52">
        <v>1.5265000000000001E-2</v>
      </c>
      <c r="F66" s="52">
        <v>33.737499999999997</v>
      </c>
      <c r="G66" s="52">
        <v>0.54408400000000001</v>
      </c>
      <c r="H66" s="52">
        <v>4.8623E-2</v>
      </c>
      <c r="I66" s="52">
        <v>8.3590000000000001E-3</v>
      </c>
      <c r="J66" s="52">
        <v>16.402799999999999</v>
      </c>
      <c r="K66" s="52">
        <v>2.30104</v>
      </c>
      <c r="L66" s="52">
        <v>2.2828000000000001E-2</v>
      </c>
      <c r="M66" s="52">
        <v>-2.7499999999999998E-3</v>
      </c>
      <c r="N66" s="52">
        <v>1.4419999999999999E-3</v>
      </c>
      <c r="O66" s="52">
        <v>-2.1000000000000001E-2</v>
      </c>
      <c r="P66" s="52">
        <v>100.883</v>
      </c>
      <c r="Q66" s="54">
        <v>20.2195</v>
      </c>
      <c r="R66" s="54">
        <v>79.648600000000002</v>
      </c>
      <c r="S66" s="54">
        <v>0.13197600000000001</v>
      </c>
    </row>
    <row r="67" spans="1:19" ht="21">
      <c r="A67" s="9" t="s">
        <v>21</v>
      </c>
      <c r="B67" s="7">
        <v>12</v>
      </c>
      <c r="C67" s="7">
        <v>3</v>
      </c>
      <c r="D67" s="52">
        <v>50.251600000000003</v>
      </c>
      <c r="E67" s="52">
        <v>8.6239999999999997E-3</v>
      </c>
      <c r="F67" s="52">
        <v>32.254899999999999</v>
      </c>
      <c r="G67" s="52">
        <v>0.51987399999999995</v>
      </c>
      <c r="H67" s="52">
        <v>6.1620000000000001E-2</v>
      </c>
      <c r="I67" s="52">
        <v>-1.027E-2</v>
      </c>
      <c r="J67" s="52">
        <v>14.5351</v>
      </c>
      <c r="K67" s="52">
        <v>3.39473</v>
      </c>
      <c r="L67" s="52">
        <v>4.4297000000000003E-2</v>
      </c>
      <c r="M67" s="52">
        <v>-1.3339999999999999E-2</v>
      </c>
      <c r="N67" s="52">
        <v>1.114E-3</v>
      </c>
      <c r="O67" s="52">
        <v>-2.12E-2</v>
      </c>
      <c r="P67" s="52">
        <v>101.02500000000001</v>
      </c>
      <c r="Q67" s="54">
        <v>29.6328</v>
      </c>
      <c r="R67" s="54">
        <v>70.112799999999993</v>
      </c>
      <c r="S67" s="54">
        <v>0.25440099999999999</v>
      </c>
    </row>
    <row r="68" spans="1:19" ht="21">
      <c r="A68" s="9" t="s">
        <v>21</v>
      </c>
      <c r="B68" s="7">
        <v>12</v>
      </c>
      <c r="C68" s="7">
        <v>4</v>
      </c>
      <c r="D68" s="52">
        <v>53.014000000000003</v>
      </c>
      <c r="E68" s="52">
        <v>3.9420999999999998E-2</v>
      </c>
      <c r="F68" s="52">
        <v>30.313800000000001</v>
      </c>
      <c r="G68" s="52">
        <v>0.44419700000000001</v>
      </c>
      <c r="H68" s="52">
        <v>4.6691999999999997E-2</v>
      </c>
      <c r="I68" s="52">
        <v>1.806E-2</v>
      </c>
      <c r="J68" s="52">
        <v>12.2775</v>
      </c>
      <c r="K68" s="52">
        <v>4.7060199999999996</v>
      </c>
      <c r="L68" s="52">
        <v>0.104001</v>
      </c>
      <c r="M68" s="52">
        <v>4.5789999999999997E-3</v>
      </c>
      <c r="N68" s="52">
        <v>1.1391999999999999E-2</v>
      </c>
      <c r="O68" s="52">
        <v>-2.0379999999999999E-2</v>
      </c>
      <c r="P68" s="52">
        <v>100.95699999999999</v>
      </c>
      <c r="Q68" s="54">
        <v>40.712800000000001</v>
      </c>
      <c r="R68" s="54">
        <v>58.6952</v>
      </c>
      <c r="S68" s="54">
        <v>0.59196700000000002</v>
      </c>
    </row>
    <row r="69" spans="1:19" ht="21">
      <c r="A69" s="9" t="s">
        <v>21</v>
      </c>
      <c r="B69" s="7">
        <v>12</v>
      </c>
      <c r="C69" s="7">
        <v>5</v>
      </c>
      <c r="D69" s="52">
        <v>56.859299999999998</v>
      </c>
      <c r="E69" s="52">
        <v>2.3144999999999999E-2</v>
      </c>
      <c r="F69" s="52">
        <v>27.7437</v>
      </c>
      <c r="G69" s="52">
        <v>0.41158499999999998</v>
      </c>
      <c r="H69" s="52">
        <v>2.9194999999999999E-2</v>
      </c>
      <c r="I69" s="52">
        <v>-1.8089999999999998E-2</v>
      </c>
      <c r="J69" s="52">
        <v>9.3344699999999996</v>
      </c>
      <c r="K69" s="52">
        <v>6.2480700000000002</v>
      </c>
      <c r="L69" s="52">
        <v>0.18442700000000001</v>
      </c>
      <c r="M69" s="52">
        <v>9.4380000000000002E-3</v>
      </c>
      <c r="N69" s="52">
        <v>1.1585E-2</v>
      </c>
      <c r="O69" s="52">
        <v>1.4288E-2</v>
      </c>
      <c r="P69" s="52">
        <v>100.855</v>
      </c>
      <c r="Q69" s="54">
        <v>54.200600000000001</v>
      </c>
      <c r="R69" s="54">
        <v>44.7468</v>
      </c>
      <c r="S69" s="54">
        <v>1.0526</v>
      </c>
    </row>
    <row r="70" spans="1:19" ht="21">
      <c r="A70" s="9" t="s">
        <v>21</v>
      </c>
      <c r="B70" s="7">
        <v>12</v>
      </c>
      <c r="C70" s="7">
        <v>6</v>
      </c>
      <c r="D70" s="52">
        <v>60.530999999999999</v>
      </c>
      <c r="E70" s="52">
        <v>3.0275E-2</v>
      </c>
      <c r="F70" s="52">
        <v>25.246500000000001</v>
      </c>
      <c r="G70" s="52">
        <v>0.49917299999999998</v>
      </c>
      <c r="H70" s="52">
        <v>4.3990000000000001E-2</v>
      </c>
      <c r="I70" s="52">
        <v>5.7629999999999999E-3</v>
      </c>
      <c r="J70" s="52">
        <v>6.8203100000000001</v>
      </c>
      <c r="K70" s="52">
        <v>7.5718399999999999</v>
      </c>
      <c r="L70" s="52">
        <v>0.32611099999999998</v>
      </c>
      <c r="M70" s="52">
        <v>2.9039999999999999E-3</v>
      </c>
      <c r="N70" s="52">
        <v>2.4462000000000001E-2</v>
      </c>
      <c r="O70" s="52">
        <v>-1.0710000000000001E-2</v>
      </c>
      <c r="P70" s="52">
        <v>101.1</v>
      </c>
      <c r="Q70" s="54">
        <v>65.526799999999994</v>
      </c>
      <c r="R70" s="54">
        <v>32.616399999999999</v>
      </c>
      <c r="S70" s="54">
        <v>1.8568</v>
      </c>
    </row>
    <row r="71" spans="1:19" ht="21">
      <c r="A71" s="9" t="s">
        <v>21</v>
      </c>
      <c r="B71" s="7">
        <v>12</v>
      </c>
      <c r="C71" s="7">
        <v>8</v>
      </c>
      <c r="D71" s="52">
        <v>49.014800000000001</v>
      </c>
      <c r="E71" s="52">
        <v>1.4829999999999999E-3</v>
      </c>
      <c r="F71" s="52">
        <v>32.981999999999999</v>
      </c>
      <c r="G71" s="52">
        <v>0.495641</v>
      </c>
      <c r="H71" s="52">
        <v>5.8768000000000001E-2</v>
      </c>
      <c r="I71" s="52">
        <v>2.2453000000000001E-2</v>
      </c>
      <c r="J71" s="52">
        <v>15.4786</v>
      </c>
      <c r="K71" s="52">
        <v>2.8716400000000002</v>
      </c>
      <c r="L71" s="52">
        <v>3.6513999999999998E-2</v>
      </c>
      <c r="M71" s="52">
        <v>3.2320000000000001E-3</v>
      </c>
      <c r="N71" s="52">
        <v>2.9523000000000001E-2</v>
      </c>
      <c r="O71" s="52">
        <v>-8.0300000000000007E-3</v>
      </c>
      <c r="P71" s="52">
        <v>100.99299999999999</v>
      </c>
      <c r="Q71" s="54">
        <v>25.081700000000001</v>
      </c>
      <c r="R71" s="54">
        <v>74.708500000000001</v>
      </c>
      <c r="S71" s="54">
        <v>0.20983299999999999</v>
      </c>
    </row>
    <row r="72" spans="1:19" ht="21">
      <c r="A72" s="9" t="s">
        <v>21</v>
      </c>
      <c r="B72" s="7">
        <v>12</v>
      </c>
      <c r="C72" s="7">
        <v>9</v>
      </c>
      <c r="D72" s="52">
        <v>60.424599999999998</v>
      </c>
      <c r="E72" s="52">
        <v>1.8260999999999999E-2</v>
      </c>
      <c r="F72" s="52">
        <v>25.305399999999999</v>
      </c>
      <c r="G72" s="52">
        <v>0.44930399999999998</v>
      </c>
      <c r="H72" s="52">
        <v>3.6939E-2</v>
      </c>
      <c r="I72" s="52">
        <v>-6.1900000000000002E-3</v>
      </c>
      <c r="J72" s="52">
        <v>6.8654799999999998</v>
      </c>
      <c r="K72" s="52">
        <v>7.6202399999999999</v>
      </c>
      <c r="L72" s="52">
        <v>0.30925399999999997</v>
      </c>
      <c r="M72" s="52">
        <v>-2.6700000000000001E-3</v>
      </c>
      <c r="N72" s="52">
        <v>2.3351E-2</v>
      </c>
      <c r="O72" s="52">
        <v>-7.7200000000000003E-3</v>
      </c>
      <c r="P72" s="52">
        <v>101.03</v>
      </c>
      <c r="Q72" s="54">
        <v>65.592200000000005</v>
      </c>
      <c r="R72" s="54">
        <v>32.656399999999998</v>
      </c>
      <c r="S72" s="54">
        <v>1.7513799999999999</v>
      </c>
    </row>
    <row r="73" spans="1:19" ht="21">
      <c r="A73" s="9" t="s">
        <v>21</v>
      </c>
      <c r="B73" s="7">
        <v>4</v>
      </c>
      <c r="C73" s="7">
        <v>16</v>
      </c>
      <c r="D73" s="52">
        <v>52.127200000000002</v>
      </c>
      <c r="E73" s="52">
        <v>1.9730000000000001E-2</v>
      </c>
      <c r="F73" s="52">
        <v>31.0824</v>
      </c>
      <c r="G73" s="52">
        <v>1.0046200000000001</v>
      </c>
      <c r="H73" s="52">
        <v>5.2532000000000002E-2</v>
      </c>
      <c r="I73" s="52">
        <v>1.7298999999999998E-2</v>
      </c>
      <c r="J73" s="52">
        <v>12.5693</v>
      </c>
      <c r="K73" s="52">
        <v>4.3192000000000004</v>
      </c>
      <c r="L73" s="52">
        <v>7.5509000000000007E-2</v>
      </c>
      <c r="M73" s="52">
        <v>1.3910000000000001E-3</v>
      </c>
      <c r="N73" s="52">
        <v>1.6719000000000001E-2</v>
      </c>
      <c r="O73" s="52">
        <v>-7.6800000000000002E-3</v>
      </c>
      <c r="P73" s="52">
        <v>101.268</v>
      </c>
      <c r="Q73" s="54">
        <v>38.173400000000001</v>
      </c>
      <c r="R73" s="54">
        <v>61.387599999999999</v>
      </c>
      <c r="S73" s="54">
        <v>0.43907299999999999</v>
      </c>
    </row>
    <row r="74" spans="1:19" ht="21">
      <c r="A74" s="9" t="s">
        <v>21</v>
      </c>
      <c r="B74" s="7">
        <v>4</v>
      </c>
      <c r="C74" s="7">
        <v>32</v>
      </c>
      <c r="D74" s="52">
        <v>53.507899999999999</v>
      </c>
      <c r="E74" s="52">
        <v>1.6050999999999999E-2</v>
      </c>
      <c r="F74" s="52">
        <v>29.9771</v>
      </c>
      <c r="G74" s="52">
        <v>0.40804099999999999</v>
      </c>
      <c r="H74" s="52">
        <v>5.4774999999999997E-2</v>
      </c>
      <c r="I74" s="52">
        <v>1.0862E-2</v>
      </c>
      <c r="J74" s="52">
        <v>11.658200000000001</v>
      </c>
      <c r="K74" s="52">
        <v>4.9203599999999996</v>
      </c>
      <c r="L74" s="52">
        <v>0.10420599999999999</v>
      </c>
      <c r="M74" s="52">
        <v>1.0545000000000001E-2</v>
      </c>
      <c r="N74" s="52">
        <v>2.2148999999999999E-2</v>
      </c>
      <c r="O74" s="52">
        <v>1.7949999999999999E-3</v>
      </c>
      <c r="P74" s="52">
        <v>100.684</v>
      </c>
      <c r="Q74" s="54">
        <v>43.042999999999999</v>
      </c>
      <c r="R74" s="54">
        <v>56.357199999999999</v>
      </c>
      <c r="S74" s="54">
        <v>0.59976300000000005</v>
      </c>
    </row>
    <row r="75" spans="1:19" ht="21">
      <c r="A75" s="17" t="s">
        <v>59</v>
      </c>
      <c r="D75" s="49">
        <v>8.014648780052985E-3</v>
      </c>
      <c r="E75" s="49">
        <v>1.4601198084931752E-2</v>
      </c>
      <c r="F75" s="49">
        <v>7.0043495447192055E-3</v>
      </c>
      <c r="G75" s="49">
        <v>1.9365119728568608E-2</v>
      </c>
      <c r="H75" s="49">
        <v>6.8691553938268913E-3</v>
      </c>
      <c r="I75" s="49">
        <v>1.9885450631664092E-2</v>
      </c>
      <c r="J75" s="49">
        <v>9.6859175467932882E-3</v>
      </c>
      <c r="K75" s="49">
        <v>1.1115526553503244E-2</v>
      </c>
      <c r="L75" s="49">
        <v>7.9719649088076713E-3</v>
      </c>
      <c r="M75" s="49">
        <v>1.3073315336212626E-2</v>
      </c>
      <c r="N75" s="49">
        <v>7.8354902877160685E-3</v>
      </c>
      <c r="O75" s="49">
        <v>2.6525594478112202E-2</v>
      </c>
      <c r="P75" s="53"/>
    </row>
    <row r="76" spans="1:19" ht="21">
      <c r="A76" s="17" t="s">
        <v>133</v>
      </c>
      <c r="D76" s="49">
        <v>0.15768930820327465</v>
      </c>
      <c r="E76" s="49">
        <v>131.65935903212849</v>
      </c>
      <c r="F76" s="49">
        <v>0.21680382804263207</v>
      </c>
      <c r="G76" s="49">
        <v>8.3040932654226118</v>
      </c>
      <c r="H76" s="49">
        <v>31.651485431402524</v>
      </c>
      <c r="I76" s="49">
        <v>-689.35625507738644</v>
      </c>
      <c r="J76" s="49">
        <v>0.88596303077880745</v>
      </c>
      <c r="K76" s="49">
        <v>0.77964905848409038</v>
      </c>
      <c r="L76" s="49">
        <v>7.6125011886583254</v>
      </c>
      <c r="M76" s="49">
        <v>26.517463526135305</v>
      </c>
      <c r="N76" s="49">
        <v>260.94124209808462</v>
      </c>
      <c r="O76" s="49">
        <v>188.76353747642884</v>
      </c>
      <c r="P76" s="53"/>
    </row>
    <row r="78" spans="1:19">
      <c r="A78" s="46"/>
      <c r="B78" s="47" t="s">
        <v>161</v>
      </c>
    </row>
  </sheetData>
  <conditionalFormatting sqref="D2:N74">
    <cfRule type="cellIs" dxfId="33" priority="4" operator="lessThan">
      <formula>0.01</formula>
    </cfRule>
  </conditionalFormatting>
  <conditionalFormatting sqref="G2:J74">
    <cfRule type="cellIs" dxfId="32" priority="3" operator="lessThan">
      <formula>0.02</formula>
    </cfRule>
  </conditionalFormatting>
  <conditionalFormatting sqref="O2:O74">
    <cfRule type="cellIs" dxfId="31" priority="1" operator="lessThan">
      <formula>0.03</formula>
    </cfRule>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542CC-036D-421E-9894-73BF54077F1B}">
  <dimension ref="A1:V132"/>
  <sheetViews>
    <sheetView topLeftCell="A92" zoomScale="50" zoomScaleNormal="50" workbookViewId="0">
      <selection activeCell="E72" sqref="E72:O127"/>
    </sheetView>
  </sheetViews>
  <sheetFormatPr defaultColWidth="10.796875" defaultRowHeight="15.6"/>
  <cols>
    <col min="1" max="4" width="10.796875" style="6"/>
    <col min="5" max="5" width="15.5" style="6" bestFit="1" customWidth="1"/>
    <col min="6" max="7" width="17.5" style="6" bestFit="1" customWidth="1"/>
    <col min="8" max="8" width="15.5" style="6" bestFit="1" customWidth="1"/>
    <col min="9" max="9" width="17.5" style="6" bestFit="1" customWidth="1"/>
    <col min="10" max="10" width="15.69921875" style="6" bestFit="1" customWidth="1"/>
    <col min="11" max="11" width="10.796875" style="6"/>
    <col min="12" max="12" width="17.5" style="6" bestFit="1" customWidth="1"/>
    <col min="13" max="13" width="10.796875" style="6"/>
    <col min="14" max="14" width="17.5" style="6" bestFit="1" customWidth="1"/>
    <col min="15" max="15" width="10.796875" style="6"/>
    <col min="16" max="16" width="17.5" style="6" bestFit="1" customWidth="1"/>
    <col min="17" max="17" width="17.5" style="6" customWidth="1"/>
    <col min="18" max="20" width="10.796875" style="6"/>
    <col min="21" max="21" width="11" style="6" bestFit="1" customWidth="1"/>
    <col min="22" max="16384" width="10.796875" style="6"/>
  </cols>
  <sheetData>
    <row r="1" spans="1:22" s="13" customFormat="1" ht="23.4">
      <c r="A1" s="13" t="s">
        <v>54</v>
      </c>
      <c r="B1" s="13" t="s">
        <v>45</v>
      </c>
      <c r="C1" s="13" t="s">
        <v>46</v>
      </c>
      <c r="D1" s="13" t="s">
        <v>47</v>
      </c>
      <c r="E1" s="13" t="s">
        <v>9</v>
      </c>
      <c r="F1" s="13" t="s">
        <v>14</v>
      </c>
      <c r="G1" s="13" t="s">
        <v>8</v>
      </c>
      <c r="H1" s="13" t="s">
        <v>13</v>
      </c>
      <c r="I1" s="13" t="s">
        <v>12</v>
      </c>
      <c r="J1" s="13" t="s">
        <v>7</v>
      </c>
      <c r="K1" s="13" t="s">
        <v>11</v>
      </c>
      <c r="L1" s="13" t="s">
        <v>6</v>
      </c>
      <c r="M1" s="13" t="s">
        <v>10</v>
      </c>
      <c r="N1" s="13" t="s">
        <v>15</v>
      </c>
      <c r="O1" s="13" t="s">
        <v>16</v>
      </c>
      <c r="P1" s="13" t="s">
        <v>17</v>
      </c>
      <c r="Q1" s="13" t="s">
        <v>18</v>
      </c>
      <c r="R1" s="13" t="s">
        <v>51</v>
      </c>
      <c r="S1" s="13" t="s">
        <v>52</v>
      </c>
      <c r="T1" s="13" t="s">
        <v>53</v>
      </c>
      <c r="U1" s="13" t="s">
        <v>48</v>
      </c>
      <c r="V1" s="13" t="s">
        <v>11</v>
      </c>
    </row>
    <row r="2" spans="1:22" ht="21">
      <c r="A2" s="7" t="s">
        <v>41</v>
      </c>
      <c r="B2" s="7" t="s">
        <v>0</v>
      </c>
      <c r="C2" s="7">
        <v>2</v>
      </c>
      <c r="D2" s="7">
        <v>1</v>
      </c>
      <c r="E2" s="14">
        <v>52.929900000000004</v>
      </c>
      <c r="F2" s="14">
        <v>0.215173</v>
      </c>
      <c r="G2" s="14">
        <v>2.0769500000000001</v>
      </c>
      <c r="H2" s="14">
        <v>5.19869</v>
      </c>
      <c r="I2" s="14">
        <v>0.111358</v>
      </c>
      <c r="J2" s="14">
        <v>16.103200000000001</v>
      </c>
      <c r="K2" s="14">
        <v>22.323599999999999</v>
      </c>
      <c r="L2" s="14">
        <v>0.445266</v>
      </c>
      <c r="M2" s="14">
        <v>-2.31E-3</v>
      </c>
      <c r="N2" s="14">
        <v>0.58330800000000005</v>
      </c>
      <c r="O2" s="14">
        <v>5.5760000000000002E-3</v>
      </c>
      <c r="P2" s="14">
        <v>1.1129999999999999E-2</v>
      </c>
      <c r="Q2" s="14">
        <f>SUM(L2:P2)</f>
        <v>1.0429700000000002</v>
      </c>
      <c r="R2" s="50">
        <v>45.8</v>
      </c>
      <c r="S2" s="50">
        <v>45.9</v>
      </c>
      <c r="T2" s="50">
        <v>8.3000000000000007</v>
      </c>
      <c r="U2" s="51">
        <f>(J2/40.3)/((J2/40.3)+(H2/71.8))</f>
        <v>0.84659544249478447</v>
      </c>
      <c r="V2" s="14">
        <v>22.323599999999999</v>
      </c>
    </row>
    <row r="3" spans="1:22" ht="21">
      <c r="A3" s="7" t="s">
        <v>41</v>
      </c>
      <c r="B3" s="7" t="s">
        <v>0</v>
      </c>
      <c r="C3" s="7">
        <v>2</v>
      </c>
      <c r="D3" s="7">
        <v>2</v>
      </c>
      <c r="E3" s="14">
        <v>52.052300000000002</v>
      </c>
      <c r="F3" s="14">
        <v>0.372056</v>
      </c>
      <c r="G3" s="14">
        <v>3.1070600000000002</v>
      </c>
      <c r="H3" s="14">
        <v>4.9480700000000004</v>
      </c>
      <c r="I3" s="14">
        <v>0.10446999999999999</v>
      </c>
      <c r="J3" s="14">
        <v>16.379100000000001</v>
      </c>
      <c r="K3" s="14">
        <v>22.248999999999999</v>
      </c>
      <c r="L3" s="14">
        <v>0.42171900000000001</v>
      </c>
      <c r="M3" s="14">
        <v>6.4929999999999996E-3</v>
      </c>
      <c r="N3" s="14">
        <v>0.52039999999999997</v>
      </c>
      <c r="O3" s="14">
        <v>-6.3000000000000003E-4</v>
      </c>
      <c r="P3" s="14">
        <v>-5.1799999999999997E-3</v>
      </c>
      <c r="Q3" s="14">
        <f>SUM(L3:P3)</f>
        <v>0.94280200000000003</v>
      </c>
      <c r="R3" s="50">
        <v>45.5</v>
      </c>
      <c r="S3" s="50">
        <v>46.6</v>
      </c>
      <c r="T3" s="50">
        <v>7.9</v>
      </c>
      <c r="U3" s="51">
        <f>(J3/40.3)/((J3/40.3)+(H3/71.8))</f>
        <v>0.85502154687496845</v>
      </c>
      <c r="V3" s="14">
        <v>22.248999999999999</v>
      </c>
    </row>
    <row r="4" spans="1:22" ht="21">
      <c r="A4" s="7" t="s">
        <v>41</v>
      </c>
      <c r="B4" s="7" t="s">
        <v>0</v>
      </c>
      <c r="C4" s="7">
        <v>2</v>
      </c>
      <c r="D4" s="7">
        <v>3</v>
      </c>
      <c r="E4" s="14">
        <v>52.614400000000003</v>
      </c>
      <c r="F4" s="14">
        <v>0.310502</v>
      </c>
      <c r="G4" s="14">
        <v>2.4975700000000001</v>
      </c>
      <c r="H4" s="14">
        <v>4.3724600000000002</v>
      </c>
      <c r="I4" s="14">
        <v>0.12250999999999999</v>
      </c>
      <c r="J4" s="14">
        <v>16.6892</v>
      </c>
      <c r="K4" s="14">
        <v>22.488600000000002</v>
      </c>
      <c r="L4" s="14">
        <v>0.28734300000000002</v>
      </c>
      <c r="M4" s="14">
        <v>1.6999999999999999E-3</v>
      </c>
      <c r="N4" s="14">
        <v>0.75074799999999997</v>
      </c>
      <c r="O4" s="14">
        <v>2.4590999999999998E-2</v>
      </c>
      <c r="P4" s="14">
        <v>1.3785E-2</v>
      </c>
      <c r="Q4" s="14">
        <f>SUM(L4:P4)</f>
        <v>1.0781669999999999</v>
      </c>
      <c r="R4" s="50">
        <v>45.8</v>
      </c>
      <c r="S4" s="50">
        <v>47.3</v>
      </c>
      <c r="T4" s="50">
        <v>6.9</v>
      </c>
      <c r="U4" s="51">
        <f>(J4/40.3)/((J4/40.3)+(H4/71.8))</f>
        <v>0.87180005986461795</v>
      </c>
      <c r="V4" s="14">
        <v>22.488600000000002</v>
      </c>
    </row>
    <row r="5" spans="1:22" ht="21">
      <c r="A5" s="7" t="s">
        <v>41</v>
      </c>
      <c r="B5" s="7" t="s">
        <v>0</v>
      </c>
      <c r="C5" s="7">
        <v>2</v>
      </c>
      <c r="D5" s="7">
        <v>4</v>
      </c>
      <c r="E5" s="14">
        <v>52.417999999999999</v>
      </c>
      <c r="F5" s="14">
        <v>0.28422999999999998</v>
      </c>
      <c r="G5" s="14">
        <v>1.9521999999999999</v>
      </c>
      <c r="H5" s="14">
        <v>7.4273300000000004</v>
      </c>
      <c r="I5" s="14">
        <v>0.34771099999999999</v>
      </c>
      <c r="J5" s="14">
        <v>14.883800000000001</v>
      </c>
      <c r="K5" s="14">
        <v>22.195900000000002</v>
      </c>
      <c r="L5" s="14">
        <v>0.38605299999999998</v>
      </c>
      <c r="M5" s="14">
        <v>-2.7699999999999999E-3</v>
      </c>
      <c r="N5" s="14">
        <v>7.0024000000000003E-2</v>
      </c>
      <c r="O5" s="14">
        <v>9.9760000000000005E-3</v>
      </c>
      <c r="P5" s="14">
        <v>-3.16E-3</v>
      </c>
      <c r="Q5" s="14">
        <f>SUM(L5:P5)</f>
        <v>0.460123</v>
      </c>
      <c r="R5" s="50">
        <v>45.6</v>
      </c>
      <c r="S5" s="50">
        <v>42.5</v>
      </c>
      <c r="T5" s="50">
        <v>11.9</v>
      </c>
      <c r="U5" s="51">
        <f>(J5/40.3)/((J5/40.3)+(H5/71.8))</f>
        <v>0.78119432717087256</v>
      </c>
      <c r="V5" s="14">
        <v>22.195900000000002</v>
      </c>
    </row>
    <row r="6" spans="1:22" ht="21">
      <c r="A6" s="7" t="s">
        <v>41</v>
      </c>
      <c r="B6" s="7" t="s">
        <v>0</v>
      </c>
      <c r="C6" s="7">
        <v>5</v>
      </c>
      <c r="D6" s="7">
        <v>11</v>
      </c>
      <c r="E6" s="14">
        <v>51.967300000000002</v>
      </c>
      <c r="F6" s="14">
        <v>0.34705399999999997</v>
      </c>
      <c r="G6" s="14">
        <v>2.7921100000000001</v>
      </c>
      <c r="H6" s="14">
        <v>4.15801</v>
      </c>
      <c r="I6" s="14">
        <v>0.109593</v>
      </c>
      <c r="J6" s="14">
        <v>16.5457</v>
      </c>
      <c r="K6" s="14">
        <v>22.888500000000001</v>
      </c>
      <c r="L6" s="14">
        <v>0.29917300000000002</v>
      </c>
      <c r="M6" s="14">
        <v>3.0499999999999999E-4</v>
      </c>
      <c r="N6" s="14">
        <v>0.81911999999999996</v>
      </c>
      <c r="O6" s="14">
        <v>1.0628E-2</v>
      </c>
      <c r="P6" s="14">
        <v>2.9846999999999999E-2</v>
      </c>
      <c r="Q6" s="14">
        <f>SUM(L6:P6)</f>
        <v>1.159073</v>
      </c>
      <c r="R6" s="50">
        <v>46.6</v>
      </c>
      <c r="S6" s="50">
        <v>46.8</v>
      </c>
      <c r="T6" s="50">
        <v>6.6</v>
      </c>
      <c r="U6" s="51">
        <f>(J6/40.3)/((J6/40.3)+(H6/71.8))</f>
        <v>0.87638381555208966</v>
      </c>
      <c r="V6" s="14">
        <v>22.888500000000001</v>
      </c>
    </row>
    <row r="7" spans="1:22" ht="21">
      <c r="A7" s="7" t="s">
        <v>41</v>
      </c>
      <c r="B7" s="7" t="s">
        <v>0</v>
      </c>
      <c r="C7" s="7">
        <v>5</v>
      </c>
      <c r="D7" s="7">
        <v>20</v>
      </c>
      <c r="E7" s="14">
        <v>52.741900000000001</v>
      </c>
      <c r="F7" s="14">
        <v>0.21974099999999999</v>
      </c>
      <c r="G7" s="14">
        <v>1.10426</v>
      </c>
      <c r="H7" s="14">
        <v>7.6039099999999999</v>
      </c>
      <c r="I7" s="14">
        <v>0.43328</v>
      </c>
      <c r="J7" s="14">
        <v>15.1876</v>
      </c>
      <c r="K7" s="14">
        <v>21.817900000000002</v>
      </c>
      <c r="L7" s="14">
        <v>0.47196900000000003</v>
      </c>
      <c r="M7" s="14">
        <v>-7.7999999999999996E-3</v>
      </c>
      <c r="N7" s="14">
        <v>1.4557E-2</v>
      </c>
      <c r="O7" s="14">
        <v>7.5180000000000004E-3</v>
      </c>
      <c r="P7" s="14">
        <v>8.7760000000000008E-3</v>
      </c>
      <c r="Q7" s="14">
        <f>SUM(L7:P7)</f>
        <v>0.49502000000000007</v>
      </c>
      <c r="R7" s="50">
        <v>44.6</v>
      </c>
      <c r="S7" s="50">
        <v>43.2</v>
      </c>
      <c r="T7" s="50">
        <v>12.1</v>
      </c>
      <c r="U7" s="51">
        <f>(J7/40.3)/((J7/40.3)+(H7/71.8))</f>
        <v>0.78063141103899758</v>
      </c>
      <c r="V7" s="14">
        <v>21.817900000000002</v>
      </c>
    </row>
    <row r="8" spans="1:22" ht="21">
      <c r="A8" s="7" t="s">
        <v>41</v>
      </c>
      <c r="B8" s="7" t="s">
        <v>0</v>
      </c>
      <c r="C8" s="7">
        <v>8</v>
      </c>
      <c r="D8" s="7">
        <v>6</v>
      </c>
      <c r="E8" s="14">
        <v>52.161000000000001</v>
      </c>
      <c r="F8" s="14">
        <v>0.386625</v>
      </c>
      <c r="G8" s="14">
        <v>2.1023999999999998</v>
      </c>
      <c r="H8" s="14">
        <v>8.0587700000000009</v>
      </c>
      <c r="I8" s="14">
        <v>0.405472</v>
      </c>
      <c r="J8" s="14">
        <v>14.949400000000001</v>
      </c>
      <c r="K8" s="14">
        <v>21.519100000000002</v>
      </c>
      <c r="L8" s="14">
        <v>0.436496</v>
      </c>
      <c r="M8" s="14">
        <v>8.7950000000000007E-3</v>
      </c>
      <c r="N8" s="14">
        <v>6.1570000000000001E-3</v>
      </c>
      <c r="O8" s="14">
        <v>-2.5999999999999999E-3</v>
      </c>
      <c r="P8" s="14">
        <v>-1.073E-2</v>
      </c>
      <c r="Q8" s="14">
        <f>SUM(L8:P8)</f>
        <v>0.43811800000000001</v>
      </c>
      <c r="R8" s="50">
        <v>44.3</v>
      </c>
      <c r="S8" s="50">
        <v>42.8</v>
      </c>
      <c r="T8" s="50">
        <v>12.9</v>
      </c>
      <c r="U8" s="51">
        <f>(J8/40.3)/((J8/40.3)+(H8/71.8))</f>
        <v>0.76771316827965685</v>
      </c>
      <c r="V8" s="14">
        <v>21.519100000000002</v>
      </c>
    </row>
    <row r="9" spans="1:22" ht="21">
      <c r="A9" s="7" t="s">
        <v>41</v>
      </c>
      <c r="B9" s="7" t="s">
        <v>0</v>
      </c>
      <c r="C9" s="7">
        <v>8</v>
      </c>
      <c r="D9" s="7">
        <v>7</v>
      </c>
      <c r="E9" s="14">
        <v>53.3611</v>
      </c>
      <c r="F9" s="14">
        <v>0.21276</v>
      </c>
      <c r="G9" s="14">
        <v>1.07273</v>
      </c>
      <c r="H9" s="14">
        <v>7.8393600000000001</v>
      </c>
      <c r="I9" s="14">
        <v>0.42992599999999997</v>
      </c>
      <c r="J9" s="14">
        <v>15.322100000000001</v>
      </c>
      <c r="K9" s="14">
        <v>21.7408</v>
      </c>
      <c r="L9" s="14">
        <v>0.43509199999999998</v>
      </c>
      <c r="M9" s="14">
        <v>-2E-3</v>
      </c>
      <c r="N9" s="14">
        <v>1.6570000000000001E-3</v>
      </c>
      <c r="O9" s="14">
        <v>7.5519999999999997E-3</v>
      </c>
      <c r="P9" s="14">
        <v>1.1609999999999999E-3</v>
      </c>
      <c r="Q9" s="14">
        <f>SUM(L9:P9)</f>
        <v>0.44346200000000002</v>
      </c>
      <c r="R9" s="50">
        <v>44.2</v>
      </c>
      <c r="S9" s="50">
        <v>43.3</v>
      </c>
      <c r="T9" s="50">
        <v>12.4</v>
      </c>
      <c r="U9" s="51">
        <f>(J9/40.3)/((J9/40.3)+(H9/71.8))</f>
        <v>0.77689661991659875</v>
      </c>
      <c r="V9" s="14">
        <v>21.7408</v>
      </c>
    </row>
    <row r="10" spans="1:22" ht="21">
      <c r="A10" s="7" t="s">
        <v>41</v>
      </c>
      <c r="B10" s="7" t="s">
        <v>0</v>
      </c>
      <c r="C10" s="7">
        <v>8</v>
      </c>
      <c r="D10" s="7">
        <v>9</v>
      </c>
      <c r="E10" s="14">
        <v>51.504800000000003</v>
      </c>
      <c r="F10" s="14">
        <v>0.43384299999999998</v>
      </c>
      <c r="G10" s="14">
        <v>2.2974600000000001</v>
      </c>
      <c r="H10" s="14">
        <v>8.0729399999999991</v>
      </c>
      <c r="I10" s="14">
        <v>0.35311900000000002</v>
      </c>
      <c r="J10" s="14">
        <v>14.5975</v>
      </c>
      <c r="K10" s="14">
        <v>21.908200000000001</v>
      </c>
      <c r="L10" s="14">
        <v>0.449988</v>
      </c>
      <c r="M10" s="14">
        <v>1.786E-3</v>
      </c>
      <c r="N10" s="14">
        <v>8.3008999999999999E-2</v>
      </c>
      <c r="O10" s="14">
        <v>-1.5200000000000001E-3</v>
      </c>
      <c r="P10" s="14">
        <v>6.3299999999999999E-4</v>
      </c>
      <c r="Q10" s="14">
        <f>SUM(L10:P10)</f>
        <v>0.53389600000000004</v>
      </c>
      <c r="R10" s="50">
        <v>45.2</v>
      </c>
      <c r="S10" s="50">
        <v>41.9</v>
      </c>
      <c r="T10" s="50">
        <v>13</v>
      </c>
      <c r="U10" s="51">
        <f>(J10/40.3)/((J10/40.3)+(H10/71.8))</f>
        <v>0.76312071421843908</v>
      </c>
      <c r="V10" s="14">
        <v>21.908200000000001</v>
      </c>
    </row>
    <row r="11" spans="1:22" ht="21">
      <c r="A11" s="7" t="s">
        <v>41</v>
      </c>
      <c r="B11" s="7" t="s">
        <v>1</v>
      </c>
      <c r="C11" s="7">
        <v>5</v>
      </c>
      <c r="D11" s="7">
        <v>6</v>
      </c>
      <c r="E11" s="14">
        <v>52.420299999999997</v>
      </c>
      <c r="F11" s="14">
        <v>0.26849699999999999</v>
      </c>
      <c r="G11" s="14">
        <v>2.4619300000000002</v>
      </c>
      <c r="H11" s="14">
        <v>4.9378599999999997</v>
      </c>
      <c r="I11" s="14">
        <v>0.119462</v>
      </c>
      <c r="J11" s="14">
        <v>16.5642</v>
      </c>
      <c r="K11" s="14">
        <v>22.630500000000001</v>
      </c>
      <c r="L11" s="14">
        <v>0.27156000000000002</v>
      </c>
      <c r="M11" s="14">
        <v>-1.737E-2</v>
      </c>
      <c r="N11" s="14">
        <v>0.57971700000000004</v>
      </c>
      <c r="O11" s="14">
        <v>6.7799999999999996E-3</v>
      </c>
      <c r="P11" s="14">
        <v>-4.9500000000000004E-3</v>
      </c>
      <c r="Q11" s="14">
        <f>SUM(L11:P11)</f>
        <v>0.83573700000000006</v>
      </c>
      <c r="R11" s="50">
        <v>45.7</v>
      </c>
      <c r="S11" s="50">
        <v>46.5</v>
      </c>
      <c r="T11" s="50">
        <v>7.8</v>
      </c>
      <c r="U11" s="51">
        <f>(J11/40.3)/((J11/40.3)+(H11/71.8))</f>
        <v>0.85666282811141692</v>
      </c>
      <c r="V11" s="14">
        <v>22.630500000000001</v>
      </c>
    </row>
    <row r="12" spans="1:22" ht="21">
      <c r="A12" s="7" t="s">
        <v>41</v>
      </c>
      <c r="B12" s="7" t="s">
        <v>1</v>
      </c>
      <c r="C12" s="7">
        <v>5</v>
      </c>
      <c r="D12" s="7">
        <v>7</v>
      </c>
      <c r="E12" s="14">
        <v>52.956000000000003</v>
      </c>
      <c r="F12" s="14">
        <v>0.14194100000000001</v>
      </c>
      <c r="G12" s="14">
        <v>1.30016</v>
      </c>
      <c r="H12" s="14">
        <v>8.5768400000000007</v>
      </c>
      <c r="I12" s="14">
        <v>0.46291300000000002</v>
      </c>
      <c r="J12" s="14">
        <v>14.8279</v>
      </c>
      <c r="K12" s="14">
        <v>21.5503</v>
      </c>
      <c r="L12" s="14">
        <v>0.45493899999999998</v>
      </c>
      <c r="M12" s="14">
        <v>-1.16E-3</v>
      </c>
      <c r="N12" s="14">
        <v>3.3558999999999999E-2</v>
      </c>
      <c r="O12" s="14">
        <v>9.8289999999999992E-3</v>
      </c>
      <c r="P12" s="14">
        <v>1.7354000000000001E-2</v>
      </c>
      <c r="Q12" s="14">
        <f>SUM(L12:P12)</f>
        <v>0.51452100000000001</v>
      </c>
      <c r="R12" s="50">
        <v>44.1</v>
      </c>
      <c r="S12" s="50">
        <v>42.2</v>
      </c>
      <c r="T12" s="50">
        <v>13.7</v>
      </c>
      <c r="U12" s="51">
        <f>(J12/40.3)/((J12/40.3)+(H12/71.8))</f>
        <v>0.75491091664026366</v>
      </c>
      <c r="V12" s="14">
        <v>21.5503</v>
      </c>
    </row>
    <row r="13" spans="1:22" ht="21">
      <c r="A13" s="7" t="s">
        <v>41</v>
      </c>
      <c r="B13" s="7" t="s">
        <v>1</v>
      </c>
      <c r="C13" s="7">
        <v>5</v>
      </c>
      <c r="D13" s="7">
        <v>8</v>
      </c>
      <c r="E13" s="14">
        <v>53.009799999999998</v>
      </c>
      <c r="F13" s="14">
        <v>0.15785199999999999</v>
      </c>
      <c r="G13" s="14">
        <v>1.33161</v>
      </c>
      <c r="H13" s="14">
        <v>8.5421499999999995</v>
      </c>
      <c r="I13" s="14">
        <v>0.42701699999999998</v>
      </c>
      <c r="J13" s="14">
        <v>14.682499999999999</v>
      </c>
      <c r="K13" s="14">
        <v>21.560700000000001</v>
      </c>
      <c r="L13" s="14">
        <v>0.47830299999999998</v>
      </c>
      <c r="M13" s="14">
        <v>-2.4399999999999999E-3</v>
      </c>
      <c r="N13" s="14">
        <v>3.1863000000000002E-2</v>
      </c>
      <c r="O13" s="14">
        <v>-5.2399999999999999E-3</v>
      </c>
      <c r="P13" s="14">
        <v>1.3554999999999999E-2</v>
      </c>
      <c r="Q13" s="14">
        <f>SUM(L13:P13)</f>
        <v>0.51604099999999997</v>
      </c>
      <c r="R13" s="50">
        <v>44.3</v>
      </c>
      <c r="S13" s="50">
        <v>42</v>
      </c>
      <c r="T13" s="50">
        <v>13.7</v>
      </c>
      <c r="U13" s="51">
        <f>(J13/40.3)/((J13/40.3)+(H13/71.8))</f>
        <v>0.75383594910214102</v>
      </c>
      <c r="V13" s="14">
        <v>21.560700000000001</v>
      </c>
    </row>
    <row r="14" spans="1:22" ht="21">
      <c r="A14" s="7" t="s">
        <v>41</v>
      </c>
      <c r="B14" s="7" t="s">
        <v>1</v>
      </c>
      <c r="C14" s="7">
        <v>5</v>
      </c>
      <c r="D14" s="7">
        <v>9</v>
      </c>
      <c r="E14" s="14">
        <v>52.614600000000003</v>
      </c>
      <c r="F14" s="14">
        <v>0.27071600000000001</v>
      </c>
      <c r="G14" s="14">
        <v>1.87114</v>
      </c>
      <c r="H14" s="14">
        <v>8.3905100000000008</v>
      </c>
      <c r="I14" s="14">
        <v>0.47157500000000002</v>
      </c>
      <c r="J14" s="14">
        <v>15.5892</v>
      </c>
      <c r="K14" s="14">
        <v>20.466999999999999</v>
      </c>
      <c r="L14" s="14">
        <v>0.33914100000000003</v>
      </c>
      <c r="M14" s="14">
        <v>-4.1000000000000003E-3</v>
      </c>
      <c r="N14" s="14">
        <v>1.4204E-2</v>
      </c>
      <c r="O14" s="14">
        <v>5.1599999999999997E-3</v>
      </c>
      <c r="P14" s="14">
        <v>-6.8999999999999997E-4</v>
      </c>
      <c r="Q14" s="14">
        <f>SUM(L14:P14)</f>
        <v>0.353715</v>
      </c>
      <c r="R14" s="50">
        <v>42</v>
      </c>
      <c r="S14" s="50">
        <v>44.5</v>
      </c>
      <c r="T14" s="50">
        <v>13.4</v>
      </c>
      <c r="U14" s="51">
        <f>(J14/40.3)/((J14/40.3)+(H14/71.8))</f>
        <v>0.76799246434290458</v>
      </c>
      <c r="V14" s="14">
        <v>20.466999999999999</v>
      </c>
    </row>
    <row r="15" spans="1:22" ht="21">
      <c r="A15" s="7" t="s">
        <v>41</v>
      </c>
      <c r="B15" s="7" t="s">
        <v>1</v>
      </c>
      <c r="C15" s="7">
        <v>5</v>
      </c>
      <c r="D15" s="7">
        <v>1</v>
      </c>
      <c r="E15" s="14">
        <v>52.109900000000003</v>
      </c>
      <c r="F15" s="14">
        <v>0.33422000000000002</v>
      </c>
      <c r="G15" s="14">
        <v>2.9484599999999999</v>
      </c>
      <c r="H15" s="14">
        <v>5.0376700000000003</v>
      </c>
      <c r="I15" s="14">
        <v>0.13292499999999999</v>
      </c>
      <c r="J15" s="14">
        <v>16.191600000000001</v>
      </c>
      <c r="K15" s="14">
        <v>22.646899999999999</v>
      </c>
      <c r="L15" s="14">
        <v>0.28449799999999997</v>
      </c>
      <c r="M15" s="14">
        <v>-6.3200000000000001E-3</v>
      </c>
      <c r="N15" s="14">
        <v>0.61362700000000003</v>
      </c>
      <c r="O15" s="14">
        <v>-2.0979999999999999E-2</v>
      </c>
      <c r="P15" s="14">
        <v>1.3787000000000001E-2</v>
      </c>
      <c r="Q15" s="14">
        <f>SUM(L15:P15)</f>
        <v>0.88461199999999995</v>
      </c>
      <c r="R15" s="50">
        <v>46.1</v>
      </c>
      <c r="S15" s="50">
        <v>45.9</v>
      </c>
      <c r="T15" s="50">
        <v>8</v>
      </c>
      <c r="U15" s="51">
        <f>(J15/40.3)/((J15/40.3)+(H15/71.8))</f>
        <v>0.85133141436779147</v>
      </c>
      <c r="V15" s="14">
        <v>22.646899999999999</v>
      </c>
    </row>
    <row r="16" spans="1:22" ht="21">
      <c r="A16" s="7" t="s">
        <v>41</v>
      </c>
      <c r="B16" s="7" t="s">
        <v>1</v>
      </c>
      <c r="C16" s="7">
        <v>5</v>
      </c>
      <c r="D16" s="7">
        <v>4</v>
      </c>
      <c r="E16" s="14">
        <v>52.991799999999998</v>
      </c>
      <c r="F16" s="14">
        <v>0.179364</v>
      </c>
      <c r="G16" s="14">
        <v>1.40079</v>
      </c>
      <c r="H16" s="14">
        <v>7.8200599999999998</v>
      </c>
      <c r="I16" s="14">
        <v>0.36641499999999999</v>
      </c>
      <c r="J16" s="14">
        <v>15.1416</v>
      </c>
      <c r="K16" s="14">
        <v>21.8614</v>
      </c>
      <c r="L16" s="14">
        <v>0.491423</v>
      </c>
      <c r="M16" s="14">
        <v>-1.1950000000000001E-2</v>
      </c>
      <c r="N16" s="14">
        <v>5.2809000000000002E-2</v>
      </c>
      <c r="O16" s="14">
        <v>-1.265E-2</v>
      </c>
      <c r="P16" s="14">
        <v>-1.06E-3</v>
      </c>
      <c r="Q16" s="14">
        <f>SUM(L16:P16)</f>
        <v>0.51857200000000003</v>
      </c>
      <c r="R16" s="50">
        <v>44.6</v>
      </c>
      <c r="S16" s="50">
        <v>43</v>
      </c>
      <c r="T16" s="50">
        <v>12.4</v>
      </c>
      <c r="U16" s="51">
        <f>(J16/40.3)/((J16/40.3)+(H16/71.8))</f>
        <v>0.77526564928053721</v>
      </c>
      <c r="V16" s="14">
        <v>21.8614</v>
      </c>
    </row>
    <row r="17" spans="1:22" ht="21">
      <c r="A17" s="7" t="s">
        <v>41</v>
      </c>
      <c r="B17" s="7" t="s">
        <v>3</v>
      </c>
      <c r="C17" s="7">
        <v>3</v>
      </c>
      <c r="D17" s="7">
        <v>9</v>
      </c>
      <c r="E17" s="14">
        <v>54.190899999999999</v>
      </c>
      <c r="F17" s="14">
        <v>0.15568199999999999</v>
      </c>
      <c r="G17" s="14">
        <v>0.96695699999999996</v>
      </c>
      <c r="H17" s="14">
        <v>7.0066199999999998</v>
      </c>
      <c r="I17" s="14">
        <v>0.42276900000000001</v>
      </c>
      <c r="J17" s="14">
        <v>15.4985</v>
      </c>
      <c r="K17" s="14">
        <v>22.1799</v>
      </c>
      <c r="L17" s="14">
        <v>0.356151</v>
      </c>
      <c r="M17" s="14">
        <v>-9.0000000000000006E-5</v>
      </c>
      <c r="N17" s="14">
        <v>2.6120999999999998E-2</v>
      </c>
      <c r="O17" s="14">
        <v>1.0200000000000001E-2</v>
      </c>
      <c r="P17" s="14">
        <v>2.3499999999999999E-4</v>
      </c>
      <c r="Q17" s="14">
        <f>SUM(L17:P17)</f>
        <v>0.39261699999999999</v>
      </c>
      <c r="R17" s="50">
        <v>45.1</v>
      </c>
      <c r="S17" s="50">
        <v>43.8</v>
      </c>
      <c r="T17" s="50">
        <v>11.1</v>
      </c>
      <c r="U17" s="51">
        <f>(J17/40.3)/((J17/40.3)+(H17/71.8))</f>
        <v>0.79760961396197361</v>
      </c>
      <c r="V17" s="14">
        <v>22.1799</v>
      </c>
    </row>
    <row r="18" spans="1:22" ht="21">
      <c r="A18" s="7" t="s">
        <v>41</v>
      </c>
      <c r="B18" s="7" t="s">
        <v>3</v>
      </c>
      <c r="C18" s="7">
        <v>3</v>
      </c>
      <c r="D18" s="7">
        <v>1</v>
      </c>
      <c r="E18" s="14">
        <v>54.252600000000001</v>
      </c>
      <c r="F18" s="14">
        <v>0.18985299999999999</v>
      </c>
      <c r="G18" s="14">
        <v>0.945245</v>
      </c>
      <c r="H18" s="14">
        <v>7.4854900000000004</v>
      </c>
      <c r="I18" s="14">
        <v>0.43188300000000002</v>
      </c>
      <c r="J18" s="14">
        <v>15.361499999999999</v>
      </c>
      <c r="K18" s="14">
        <v>21.842300000000002</v>
      </c>
      <c r="L18" s="14">
        <v>0.37837900000000002</v>
      </c>
      <c r="M18" s="14">
        <v>-7.6E-3</v>
      </c>
      <c r="N18" s="14">
        <v>1.2326E-2</v>
      </c>
      <c r="O18" s="14">
        <v>1.0173E-2</v>
      </c>
      <c r="P18" s="14">
        <v>1.9883000000000001E-2</v>
      </c>
      <c r="Q18" s="14">
        <f>SUM(L18:P18)</f>
        <v>0.413161</v>
      </c>
      <c r="R18" s="50">
        <v>44.5</v>
      </c>
      <c r="S18" s="50">
        <v>43.6</v>
      </c>
      <c r="T18" s="50">
        <v>11.9</v>
      </c>
      <c r="U18" s="51">
        <f>(J18/40.3)/((J18/40.3)+(H18/71.8))</f>
        <v>0.78523369764326889</v>
      </c>
      <c r="V18" s="14">
        <v>21.842300000000002</v>
      </c>
    </row>
    <row r="19" spans="1:22" ht="21">
      <c r="A19" s="7" t="s">
        <v>41</v>
      </c>
      <c r="B19" s="7" t="s">
        <v>3</v>
      </c>
      <c r="C19" s="7">
        <v>5</v>
      </c>
      <c r="D19" s="7">
        <v>9</v>
      </c>
      <c r="E19" s="14">
        <v>52.592500000000001</v>
      </c>
      <c r="F19" s="14">
        <v>0.26664599999999999</v>
      </c>
      <c r="G19" s="14">
        <v>1.7026300000000001</v>
      </c>
      <c r="H19" s="14">
        <v>8.4157700000000002</v>
      </c>
      <c r="I19" s="14">
        <v>0.36558299999999999</v>
      </c>
      <c r="J19" s="14">
        <v>14.7096</v>
      </c>
      <c r="K19" s="14">
        <v>21.607500000000002</v>
      </c>
      <c r="L19" s="14">
        <v>0.487813</v>
      </c>
      <c r="M19" s="14">
        <v>-8.9999999999999993E-3</v>
      </c>
      <c r="N19" s="14">
        <v>-3.2100000000000002E-3</v>
      </c>
      <c r="O19" s="14">
        <v>6.0720000000000001E-3</v>
      </c>
      <c r="P19" s="14">
        <v>-3.0500000000000002E-3</v>
      </c>
      <c r="Q19" s="14">
        <f>SUM(L19:P19)</f>
        <v>0.47862500000000002</v>
      </c>
      <c r="R19" s="50">
        <v>44.4</v>
      </c>
      <c r="S19" s="50">
        <v>42.1</v>
      </c>
      <c r="T19" s="50">
        <v>13.5</v>
      </c>
      <c r="U19" s="51">
        <f>(J19/40.3)/((J19/40.3)+(H19/71.8))</f>
        <v>0.75693086677101695</v>
      </c>
      <c r="V19" s="14">
        <v>21.607500000000002</v>
      </c>
    </row>
    <row r="20" spans="1:22" ht="21">
      <c r="A20" s="7" t="s">
        <v>41</v>
      </c>
      <c r="B20" s="7" t="s">
        <v>3</v>
      </c>
      <c r="C20" s="7">
        <v>5</v>
      </c>
      <c r="D20" s="7">
        <v>12</v>
      </c>
      <c r="E20" s="14">
        <v>53.317</v>
      </c>
      <c r="F20" s="14">
        <v>0.170631</v>
      </c>
      <c r="G20" s="14">
        <v>0.98604800000000004</v>
      </c>
      <c r="H20" s="14">
        <v>7.1033200000000001</v>
      </c>
      <c r="I20" s="14">
        <v>0.32406499999999999</v>
      </c>
      <c r="J20" s="14">
        <v>15.555099999999999</v>
      </c>
      <c r="K20" s="14">
        <v>21.994</v>
      </c>
      <c r="L20" s="14">
        <v>0.384432</v>
      </c>
      <c r="M20" s="14">
        <v>-2.2499999999999998E-3</v>
      </c>
      <c r="N20" s="14">
        <v>2.8604999999999998E-2</v>
      </c>
      <c r="O20" s="14">
        <v>-1.6279999999999999E-2</v>
      </c>
      <c r="P20" s="14">
        <v>6.1029999999999999E-3</v>
      </c>
      <c r="Q20" s="14">
        <f>SUM(L20:P20)</f>
        <v>0.40061000000000002</v>
      </c>
      <c r="R20" s="50">
        <v>44.7</v>
      </c>
      <c r="S20" s="50">
        <v>44</v>
      </c>
      <c r="T20" s="50">
        <v>11.3</v>
      </c>
      <c r="U20" s="51">
        <f>(J20/40.3)/((J20/40.3)+(H20/71.8))</f>
        <v>0.79598052846765255</v>
      </c>
      <c r="V20" s="14">
        <v>21.994</v>
      </c>
    </row>
    <row r="21" spans="1:22" ht="21">
      <c r="A21" s="7" t="s">
        <v>41</v>
      </c>
      <c r="B21" s="7" t="s">
        <v>3</v>
      </c>
      <c r="C21" s="7">
        <v>5</v>
      </c>
      <c r="D21" s="7">
        <v>5</v>
      </c>
      <c r="E21" s="14">
        <v>53.334600000000002</v>
      </c>
      <c r="F21" s="14">
        <v>0.22623799999999999</v>
      </c>
      <c r="G21" s="14">
        <v>1.44129</v>
      </c>
      <c r="H21" s="14">
        <v>7.68187</v>
      </c>
      <c r="I21" s="14">
        <v>0.37595200000000001</v>
      </c>
      <c r="J21" s="14">
        <v>14.8157</v>
      </c>
      <c r="K21" s="14">
        <v>21.9419</v>
      </c>
      <c r="L21" s="14">
        <v>0.46496500000000002</v>
      </c>
      <c r="M21" s="14">
        <v>-1.004E-2</v>
      </c>
      <c r="N21" s="14">
        <v>2.0379999999999999E-3</v>
      </c>
      <c r="O21" s="14">
        <v>9.9670000000000002E-3</v>
      </c>
      <c r="P21" s="14">
        <v>2.0577999999999999E-2</v>
      </c>
      <c r="Q21" s="14">
        <f>SUM(L21:P21)</f>
        <v>0.487508</v>
      </c>
      <c r="R21" s="50">
        <v>45.2</v>
      </c>
      <c r="S21" s="50">
        <v>42.5</v>
      </c>
      <c r="T21" s="50">
        <v>12.3</v>
      </c>
      <c r="U21" s="51">
        <f>(J21/40.3)/((J21/40.3)+(H21/71.8))</f>
        <v>0.77458031623904211</v>
      </c>
      <c r="V21" s="14">
        <v>21.9419</v>
      </c>
    </row>
    <row r="22" spans="1:22" ht="21">
      <c r="A22" s="7" t="s">
        <v>41</v>
      </c>
      <c r="B22" s="7" t="s">
        <v>3</v>
      </c>
      <c r="C22" s="7">
        <v>7</v>
      </c>
      <c r="D22" s="7">
        <v>7</v>
      </c>
      <c r="E22" s="14">
        <v>53.037300000000002</v>
      </c>
      <c r="F22" s="14">
        <v>0.14855099999999999</v>
      </c>
      <c r="G22" s="14">
        <v>1.08304</v>
      </c>
      <c r="H22" s="14">
        <v>7.1532900000000001</v>
      </c>
      <c r="I22" s="14">
        <v>0.39450299999999999</v>
      </c>
      <c r="J22" s="14">
        <v>15.421799999999999</v>
      </c>
      <c r="K22" s="14">
        <v>22.3154</v>
      </c>
      <c r="L22" s="14">
        <v>0.36785499999999999</v>
      </c>
      <c r="M22" s="14">
        <v>-8.1799999999999998E-3</v>
      </c>
      <c r="N22" s="14">
        <v>1.4192E-2</v>
      </c>
      <c r="O22" s="14">
        <v>3.7759999999999998E-3</v>
      </c>
      <c r="P22" s="14">
        <v>-1.248E-2</v>
      </c>
      <c r="Q22" s="14">
        <f>SUM(L22:P22)</f>
        <v>0.36516299999999996</v>
      </c>
      <c r="R22" s="50">
        <v>45.2</v>
      </c>
      <c r="S22" s="50">
        <v>43.5</v>
      </c>
      <c r="T22" s="50">
        <v>11.3</v>
      </c>
      <c r="U22" s="51">
        <f>(J22/40.3)/((J22/40.3)+(H22/71.8))</f>
        <v>0.79343274167046873</v>
      </c>
      <c r="V22" s="14">
        <v>22.3154</v>
      </c>
    </row>
    <row r="23" spans="1:22" ht="21">
      <c r="A23" s="7" t="s">
        <v>41</v>
      </c>
      <c r="B23" s="7" t="s">
        <v>3</v>
      </c>
      <c r="C23" s="7">
        <v>8</v>
      </c>
      <c r="D23" s="7">
        <v>12</v>
      </c>
      <c r="E23" s="14">
        <v>50.8461</v>
      </c>
      <c r="F23" s="14">
        <v>0.63868400000000003</v>
      </c>
      <c r="G23" s="14">
        <v>1.08334</v>
      </c>
      <c r="H23" s="14">
        <v>18.657499999999999</v>
      </c>
      <c r="I23" s="14">
        <v>0.46840700000000002</v>
      </c>
      <c r="J23" s="14">
        <v>17.434899999999999</v>
      </c>
      <c r="K23" s="14">
        <v>8.8987200000000009</v>
      </c>
      <c r="L23" s="14">
        <v>0.22700100000000001</v>
      </c>
      <c r="M23" s="14">
        <v>4.2560000000000002E-3</v>
      </c>
      <c r="N23" s="14">
        <v>8.4615999999999997E-2</v>
      </c>
      <c r="O23" s="14">
        <v>0.13892199999999999</v>
      </c>
      <c r="P23" s="14">
        <v>-1.2800000000000001E-3</v>
      </c>
      <c r="Q23" s="14">
        <f>SUM(L23:P23)</f>
        <v>0.453515</v>
      </c>
      <c r="R23" s="50">
        <v>18.600000000000001</v>
      </c>
      <c r="S23" s="50">
        <v>50.8</v>
      </c>
      <c r="T23" s="50">
        <v>30.5</v>
      </c>
      <c r="U23" s="51">
        <f>(J23/40.3)/((J23/40.3)+(H23/71.8))</f>
        <v>0.62474991616481212</v>
      </c>
      <c r="V23" s="14">
        <v>8.8987200000000009</v>
      </c>
    </row>
    <row r="24" spans="1:22" ht="21">
      <c r="A24" s="7" t="s">
        <v>41</v>
      </c>
      <c r="B24" s="7" t="s">
        <v>4</v>
      </c>
      <c r="C24" s="7">
        <v>1</v>
      </c>
      <c r="D24" s="7">
        <v>2</v>
      </c>
      <c r="E24" s="14">
        <v>51.994900000000001</v>
      </c>
      <c r="F24" s="14">
        <v>0.32523400000000002</v>
      </c>
      <c r="G24" s="14">
        <v>1.80355</v>
      </c>
      <c r="H24" s="14">
        <v>7.5385</v>
      </c>
      <c r="I24" s="14">
        <v>0.33277200000000001</v>
      </c>
      <c r="J24" s="14">
        <v>14.98</v>
      </c>
      <c r="K24" s="14">
        <v>21.879899999999999</v>
      </c>
      <c r="L24" s="14">
        <v>0.47644900000000001</v>
      </c>
      <c r="M24" s="14">
        <v>-6.2500000000000003E-3</v>
      </c>
      <c r="N24" s="14">
        <v>-2.7799999999999999E-3</v>
      </c>
      <c r="O24" s="14">
        <v>1.1155999999999999E-2</v>
      </c>
      <c r="P24" s="14">
        <v>-6.8300000000000001E-3</v>
      </c>
      <c r="Q24" s="14">
        <f>SUM(L24:P24)</f>
        <v>0.47174500000000003</v>
      </c>
      <c r="R24" s="50">
        <v>45</v>
      </c>
      <c r="S24" s="50">
        <v>42.9</v>
      </c>
      <c r="T24" s="50">
        <v>12.1</v>
      </c>
      <c r="U24" s="51">
        <f>(J24/40.3)/((J24/40.3)+(H24/71.8))</f>
        <v>0.77975269137321856</v>
      </c>
      <c r="V24" s="14">
        <v>21.879899999999999</v>
      </c>
    </row>
    <row r="25" spans="1:22" ht="21">
      <c r="A25" s="7" t="s">
        <v>41</v>
      </c>
      <c r="B25" s="7" t="s">
        <v>4</v>
      </c>
      <c r="C25" s="7">
        <v>6</v>
      </c>
      <c r="D25" s="7">
        <v>1</v>
      </c>
      <c r="E25" s="14">
        <v>53.053800000000003</v>
      </c>
      <c r="F25" s="14">
        <v>0.25437500000000002</v>
      </c>
      <c r="G25" s="14">
        <v>0.88754900000000003</v>
      </c>
      <c r="H25" s="14">
        <v>6.4512999999999998</v>
      </c>
      <c r="I25" s="14">
        <v>0.241676</v>
      </c>
      <c r="J25" s="14">
        <v>16.281300000000002</v>
      </c>
      <c r="K25" s="14">
        <v>22.263200000000001</v>
      </c>
      <c r="L25" s="14">
        <v>0.36484800000000001</v>
      </c>
      <c r="M25" s="14">
        <v>-1.668E-2</v>
      </c>
      <c r="N25" s="14">
        <v>1.0544E-2</v>
      </c>
      <c r="O25" s="14">
        <v>-7.3200000000000001E-3</v>
      </c>
      <c r="P25" s="14">
        <v>-3.3600000000000001E-3</v>
      </c>
      <c r="Q25" s="14">
        <f>SUM(L25:P25)</f>
        <v>0.34803200000000006</v>
      </c>
      <c r="R25" s="50">
        <v>44.6</v>
      </c>
      <c r="S25" s="50">
        <v>45.4</v>
      </c>
      <c r="T25" s="50">
        <v>10.1</v>
      </c>
      <c r="U25" s="51">
        <f>(J25/40.3)/((J25/40.3)+(H25/71.8))</f>
        <v>0.8180614638198408</v>
      </c>
      <c r="V25" s="14">
        <v>22.263200000000001</v>
      </c>
    </row>
    <row r="26" spans="1:22" ht="21">
      <c r="A26" s="7" t="s">
        <v>41</v>
      </c>
      <c r="B26" s="7" t="s">
        <v>4</v>
      </c>
      <c r="C26" s="7">
        <v>6</v>
      </c>
      <c r="D26" s="7">
        <v>8</v>
      </c>
      <c r="E26" s="14">
        <v>50.593499999999999</v>
      </c>
      <c r="F26" s="14">
        <v>0.400613</v>
      </c>
      <c r="G26" s="14">
        <v>3.6234099999999998</v>
      </c>
      <c r="H26" s="14">
        <v>5.7882300000000004</v>
      </c>
      <c r="I26" s="14">
        <v>0.134273</v>
      </c>
      <c r="J26" s="14">
        <v>15.5282</v>
      </c>
      <c r="K26" s="14">
        <v>22.4603</v>
      </c>
      <c r="L26" s="14">
        <v>0.25411499999999998</v>
      </c>
      <c r="M26" s="14">
        <v>-3.4499999999999999E-3</v>
      </c>
      <c r="N26" s="14">
        <v>0.42987500000000001</v>
      </c>
      <c r="O26" s="14">
        <v>5.1349999999999998E-3</v>
      </c>
      <c r="P26" s="14">
        <v>2.6383E-2</v>
      </c>
      <c r="Q26" s="14">
        <f>SUM(L26:P26)</f>
        <v>0.71205799999999997</v>
      </c>
      <c r="R26" s="50">
        <v>46.2</v>
      </c>
      <c r="S26" s="50">
        <v>44.5</v>
      </c>
      <c r="T26" s="50">
        <v>9.3000000000000007</v>
      </c>
      <c r="U26" s="51">
        <f>(J26/40.3)/((J26/40.3)+(H26/71.8))</f>
        <v>0.82697869382367495</v>
      </c>
      <c r="V26" s="14">
        <v>22.4603</v>
      </c>
    </row>
    <row r="27" spans="1:22" ht="21">
      <c r="A27" s="7" t="s">
        <v>41</v>
      </c>
      <c r="B27" s="7" t="s">
        <v>4</v>
      </c>
      <c r="C27" s="7">
        <v>8</v>
      </c>
      <c r="D27" s="7">
        <v>12</v>
      </c>
      <c r="E27" s="14">
        <v>52.826300000000003</v>
      </c>
      <c r="F27" s="14">
        <v>0.24563199999999999</v>
      </c>
      <c r="G27" s="14">
        <v>1.8346800000000001</v>
      </c>
      <c r="H27" s="14">
        <v>5.0710499999999996</v>
      </c>
      <c r="I27" s="14">
        <v>0.16519200000000001</v>
      </c>
      <c r="J27" s="14">
        <v>16.937999999999999</v>
      </c>
      <c r="K27" s="14">
        <v>22.160799999999998</v>
      </c>
      <c r="L27" s="14">
        <v>0.19232099999999999</v>
      </c>
      <c r="M27" s="14">
        <v>-2.5000000000000001E-3</v>
      </c>
      <c r="N27" s="14">
        <v>0.44560300000000003</v>
      </c>
      <c r="O27" s="14">
        <v>3.0950000000000001E-3</v>
      </c>
      <c r="P27" s="14">
        <v>1.1943E-2</v>
      </c>
      <c r="Q27" s="14">
        <f>SUM(L27:P27)</f>
        <v>0.65046199999999998</v>
      </c>
      <c r="R27" s="50">
        <v>44.6</v>
      </c>
      <c r="S27" s="50">
        <v>47.4</v>
      </c>
      <c r="T27" s="50">
        <v>8</v>
      </c>
      <c r="U27" s="51">
        <f>(J27/40.3)/((J27/40.3)+(H27/71.8))</f>
        <v>0.85613401646603104</v>
      </c>
      <c r="V27" s="14">
        <v>22.160799999999998</v>
      </c>
    </row>
    <row r="28" spans="1:22" ht="21">
      <c r="A28" s="7" t="s">
        <v>41</v>
      </c>
      <c r="B28" s="7" t="s">
        <v>4</v>
      </c>
      <c r="C28" s="7">
        <v>8</v>
      </c>
      <c r="D28" s="7">
        <v>13</v>
      </c>
      <c r="E28" s="14">
        <v>50.943300000000001</v>
      </c>
      <c r="F28" s="14">
        <v>0.41983500000000001</v>
      </c>
      <c r="G28" s="14">
        <v>3.3737900000000001</v>
      </c>
      <c r="H28" s="14">
        <v>7.3281599999999996</v>
      </c>
      <c r="I28" s="14">
        <v>0.312529</v>
      </c>
      <c r="J28" s="14">
        <v>14.279199999999999</v>
      </c>
      <c r="K28" s="14">
        <v>22.059200000000001</v>
      </c>
      <c r="L28" s="14">
        <v>0.45100600000000002</v>
      </c>
      <c r="M28" s="14">
        <v>-3.79E-3</v>
      </c>
      <c r="N28" s="14">
        <v>0.55374000000000001</v>
      </c>
      <c r="O28" s="14">
        <v>2.2499999999999998E-3</v>
      </c>
      <c r="P28" s="14">
        <v>3.0000000000000001E-6</v>
      </c>
      <c r="Q28" s="14">
        <f>SUM(L28:P28)</f>
        <v>1.003209</v>
      </c>
      <c r="R28" s="50">
        <v>46.3</v>
      </c>
      <c r="S28" s="50">
        <v>41.7</v>
      </c>
      <c r="T28" s="50">
        <v>12</v>
      </c>
      <c r="U28" s="51">
        <f>(J28/40.3)/((J28/40.3)+(H28/71.8))</f>
        <v>0.7763658623752363</v>
      </c>
      <c r="V28" s="14">
        <v>22.059200000000001</v>
      </c>
    </row>
    <row r="29" spans="1:22" ht="21">
      <c r="A29" s="7" t="s">
        <v>41</v>
      </c>
      <c r="B29" s="7" t="s">
        <v>4</v>
      </c>
      <c r="C29" s="7">
        <v>8</v>
      </c>
      <c r="D29" s="7">
        <v>10</v>
      </c>
      <c r="E29" s="14">
        <v>52.6282</v>
      </c>
      <c r="F29" s="14">
        <v>0.24122499999999999</v>
      </c>
      <c r="G29" s="14">
        <v>1.8718600000000001</v>
      </c>
      <c r="H29" s="14">
        <v>5.0846200000000001</v>
      </c>
      <c r="I29" s="14">
        <v>0.15809400000000001</v>
      </c>
      <c r="J29" s="14">
        <v>17.201899999999998</v>
      </c>
      <c r="K29" s="14">
        <v>22.137499999999999</v>
      </c>
      <c r="L29" s="14">
        <v>0.23527899999999999</v>
      </c>
      <c r="M29" s="14">
        <v>-1.3180000000000001E-2</v>
      </c>
      <c r="N29" s="14">
        <v>0.44402799999999998</v>
      </c>
      <c r="O29" s="14">
        <v>1.8730000000000001E-3</v>
      </c>
      <c r="P29" s="14">
        <v>-1.167E-2</v>
      </c>
      <c r="Q29" s="14">
        <f>SUM(L29:P29)</f>
        <v>0.65632999999999997</v>
      </c>
      <c r="R29" s="50">
        <v>44.2</v>
      </c>
      <c r="S29" s="50">
        <v>47.8</v>
      </c>
      <c r="T29" s="50">
        <v>7.9</v>
      </c>
      <c r="U29" s="51">
        <f>(J29/40.3)/((J29/40.3)+(H29/71.8))</f>
        <v>0.85770191251469852</v>
      </c>
      <c r="V29" s="14">
        <v>22.137499999999999</v>
      </c>
    </row>
    <row r="30" spans="1:22" ht="21">
      <c r="A30" s="7" t="s">
        <v>41</v>
      </c>
      <c r="B30" s="7" t="s">
        <v>4</v>
      </c>
      <c r="C30" s="7">
        <v>8</v>
      </c>
      <c r="D30" s="7">
        <v>11</v>
      </c>
      <c r="E30" s="14">
        <v>53.014600000000002</v>
      </c>
      <c r="F30" s="14">
        <v>0.164657</v>
      </c>
      <c r="G30" s="14">
        <v>1.1163400000000001</v>
      </c>
      <c r="H30" s="14">
        <v>7.3917400000000004</v>
      </c>
      <c r="I30" s="14">
        <v>0.42035299999999998</v>
      </c>
      <c r="J30" s="14">
        <v>15.332599999999999</v>
      </c>
      <c r="K30" s="14">
        <v>22.277200000000001</v>
      </c>
      <c r="L30" s="14">
        <v>0.41132299999999999</v>
      </c>
      <c r="M30" s="14">
        <v>1.6299999999999999E-3</v>
      </c>
      <c r="N30" s="14">
        <v>4.9146000000000002E-2</v>
      </c>
      <c r="O30" s="14">
        <v>-5.1200000000000004E-3</v>
      </c>
      <c r="P30" s="14">
        <v>3.4099999999999999E-4</v>
      </c>
      <c r="Q30" s="14">
        <f>SUM(L30:P30)</f>
        <v>0.45732</v>
      </c>
      <c r="R30" s="50">
        <v>45.1</v>
      </c>
      <c r="S30" s="50">
        <v>43.2</v>
      </c>
      <c r="T30" s="50">
        <v>11.7</v>
      </c>
      <c r="U30" s="51">
        <f>(J30/40.3)/((J30/40.3)+(H30/71.8))</f>
        <v>0.78703604588690701</v>
      </c>
      <c r="V30" s="14">
        <v>22.277200000000001</v>
      </c>
    </row>
    <row r="31" spans="1:22" ht="21">
      <c r="A31" s="7" t="s">
        <v>41</v>
      </c>
      <c r="B31" s="7" t="s">
        <v>4</v>
      </c>
      <c r="C31" s="7" t="s">
        <v>43</v>
      </c>
      <c r="D31" s="7">
        <v>5</v>
      </c>
      <c r="E31" s="14">
        <v>53.176000000000002</v>
      </c>
      <c r="F31" s="14">
        <v>0.29863899999999999</v>
      </c>
      <c r="G31" s="14">
        <v>1.0346900000000001</v>
      </c>
      <c r="H31" s="14">
        <v>7.05701</v>
      </c>
      <c r="I31" s="14">
        <v>0.40601399999999999</v>
      </c>
      <c r="J31" s="14">
        <v>15.7006</v>
      </c>
      <c r="K31" s="14">
        <v>21.934899999999999</v>
      </c>
      <c r="L31" s="14">
        <v>0.34293499999999999</v>
      </c>
      <c r="M31" s="14">
        <v>-1.9400000000000001E-3</v>
      </c>
      <c r="N31" s="14">
        <v>-2.3130000000000001E-2</v>
      </c>
      <c r="O31" s="14">
        <v>2.6450000000000002E-3</v>
      </c>
      <c r="P31" s="14">
        <v>-3.8400000000000001E-3</v>
      </c>
      <c r="Q31" s="14">
        <f>SUM(L31:P31)</f>
        <v>0.31667000000000001</v>
      </c>
      <c r="R31" s="50">
        <v>44.5</v>
      </c>
      <c r="S31" s="50">
        <v>44.3</v>
      </c>
      <c r="T31" s="50">
        <v>11.2</v>
      </c>
      <c r="U31" s="51">
        <f>(J31/40.3)/((J31/40.3)+(H31/71.8))</f>
        <v>0.79854261843851626</v>
      </c>
      <c r="V31" s="14">
        <v>21.934899999999999</v>
      </c>
    </row>
    <row r="32" spans="1:22" s="15" customFormat="1" ht="23.4">
      <c r="A32" s="7" t="s">
        <v>41</v>
      </c>
      <c r="B32" s="7" t="s">
        <v>0</v>
      </c>
      <c r="C32" s="7">
        <v>5</v>
      </c>
      <c r="D32" s="7">
        <v>8</v>
      </c>
      <c r="E32" s="14">
        <v>50.2119</v>
      </c>
      <c r="F32" s="14">
        <v>0.86836500000000005</v>
      </c>
      <c r="G32" s="14">
        <v>3.8528199999999999</v>
      </c>
      <c r="H32" s="14">
        <v>8.2207100000000004</v>
      </c>
      <c r="I32" s="14">
        <v>0.29077599999999998</v>
      </c>
      <c r="J32" s="14">
        <v>14.341699999999999</v>
      </c>
      <c r="K32" s="14">
        <v>21.091000000000001</v>
      </c>
      <c r="L32" s="14">
        <v>0.37110799999999999</v>
      </c>
      <c r="M32" s="14">
        <v>-2.0999999999999999E-3</v>
      </c>
      <c r="N32" s="14">
        <v>1.6379000000000001E-2</v>
      </c>
      <c r="O32" s="14">
        <v>-1.2700000000000001E-3</v>
      </c>
      <c r="P32" s="14">
        <v>-8.5999999999999998E-4</v>
      </c>
      <c r="Q32" s="14">
        <f>SUM(L32:P32)</f>
        <v>0.38325699999999996</v>
      </c>
      <c r="R32" s="50">
        <v>44</v>
      </c>
      <c r="S32" s="50">
        <v>42</v>
      </c>
      <c r="T32" s="50">
        <v>13.5</v>
      </c>
      <c r="U32" s="51">
        <f>(J32/40.3)/((J32/40.3)+(H32/71.8))</f>
        <v>0.75658513330967858</v>
      </c>
      <c r="V32" s="14">
        <v>21.091000000000001</v>
      </c>
    </row>
    <row r="33" spans="1:22" s="15" customFormat="1" ht="23.4">
      <c r="A33" s="7" t="s">
        <v>41</v>
      </c>
      <c r="B33" s="7" t="s">
        <v>0</v>
      </c>
      <c r="C33" s="7">
        <v>6</v>
      </c>
      <c r="D33" s="7">
        <v>14</v>
      </c>
      <c r="E33" s="14">
        <v>53.655900000000003</v>
      </c>
      <c r="F33" s="14">
        <v>0.207533</v>
      </c>
      <c r="G33" s="14">
        <v>1.1229</v>
      </c>
      <c r="H33" s="14">
        <v>7.71685</v>
      </c>
      <c r="I33" s="14">
        <v>0.42712600000000001</v>
      </c>
      <c r="J33" s="14">
        <v>14.9918</v>
      </c>
      <c r="K33" s="14">
        <v>21.771699999999999</v>
      </c>
      <c r="L33" s="14">
        <v>0.40393299999999999</v>
      </c>
      <c r="M33" s="14">
        <v>-2.0400000000000001E-3</v>
      </c>
      <c r="N33" s="14">
        <v>2.993E-3</v>
      </c>
      <c r="O33" s="14">
        <v>1.2786E-2</v>
      </c>
      <c r="P33" s="14">
        <v>4.084E-3</v>
      </c>
      <c r="Q33" s="14">
        <f>SUM(L33:P33)</f>
        <v>0.42175600000000002</v>
      </c>
      <c r="R33" s="50">
        <v>45</v>
      </c>
      <c r="S33" s="50">
        <v>43</v>
      </c>
      <c r="T33" s="50">
        <v>12.4</v>
      </c>
      <c r="U33" s="51">
        <f>(J33/40.3)/((J33/40.3)+(H33/71.8))</f>
        <v>0.77584763667647916</v>
      </c>
      <c r="V33" s="14">
        <v>21.771699999999999</v>
      </c>
    </row>
    <row r="34" spans="1:22" s="15" customFormat="1" ht="23.4">
      <c r="A34" s="7" t="s">
        <v>41</v>
      </c>
      <c r="B34" s="7" t="s">
        <v>0</v>
      </c>
      <c r="C34" s="7">
        <v>8</v>
      </c>
      <c r="D34" s="7">
        <v>3</v>
      </c>
      <c r="E34" s="14">
        <v>52.9621</v>
      </c>
      <c r="F34" s="14">
        <v>0.18178900000000001</v>
      </c>
      <c r="G34" s="14">
        <v>1.12398</v>
      </c>
      <c r="H34" s="14">
        <v>7.6956899999999999</v>
      </c>
      <c r="I34" s="14">
        <v>0.39506400000000003</v>
      </c>
      <c r="J34" s="14">
        <v>14.9907</v>
      </c>
      <c r="K34" s="14">
        <v>21.666699999999999</v>
      </c>
      <c r="L34" s="14">
        <v>0.43797399999999997</v>
      </c>
      <c r="M34" s="14">
        <v>7.6169999999999996E-3</v>
      </c>
      <c r="N34" s="14">
        <v>2.2908999999999999E-2</v>
      </c>
      <c r="O34" s="14">
        <v>1.0244E-2</v>
      </c>
      <c r="P34" s="14">
        <v>-1.925E-2</v>
      </c>
      <c r="Q34" s="14">
        <f>SUM(L34:P34)</f>
        <v>0.45949399999999996</v>
      </c>
      <c r="R34" s="50">
        <v>45</v>
      </c>
      <c r="S34" s="50">
        <v>43</v>
      </c>
      <c r="T34" s="50">
        <v>12</v>
      </c>
      <c r="U34" s="51">
        <f>(J34/40.3)/((J34/40.3)+(H34/71.8))</f>
        <v>0.77631205323964625</v>
      </c>
      <c r="V34" s="14">
        <v>21.666699999999999</v>
      </c>
    </row>
    <row r="35" spans="1:22" s="15" customFormat="1" ht="23.4">
      <c r="A35" s="7" t="s">
        <v>41</v>
      </c>
      <c r="B35" s="7" t="s">
        <v>1</v>
      </c>
      <c r="C35" s="7" t="s">
        <v>2</v>
      </c>
      <c r="D35" s="7">
        <v>10</v>
      </c>
      <c r="E35" s="14">
        <v>52.970300000000002</v>
      </c>
      <c r="F35" s="14">
        <v>0.13641700000000001</v>
      </c>
      <c r="G35" s="14">
        <v>1.2456499999999999</v>
      </c>
      <c r="H35" s="14">
        <v>7.9818300000000004</v>
      </c>
      <c r="I35" s="14">
        <v>0.44870100000000002</v>
      </c>
      <c r="J35" s="14">
        <v>14.9125</v>
      </c>
      <c r="K35" s="14">
        <v>21.7255</v>
      </c>
      <c r="L35" s="14">
        <v>0.42897200000000002</v>
      </c>
      <c r="M35" s="14">
        <v>-1.2749999999999999E-2</v>
      </c>
      <c r="N35" s="14">
        <v>4.4407000000000002E-2</v>
      </c>
      <c r="O35" s="14">
        <v>-6.28E-3</v>
      </c>
      <c r="P35" s="14">
        <v>5.0689999999999997E-3</v>
      </c>
      <c r="Q35" s="14">
        <f>SUM(L35:P35)</f>
        <v>0.45941800000000005</v>
      </c>
      <c r="R35" s="50">
        <v>45</v>
      </c>
      <c r="S35" s="50">
        <v>43</v>
      </c>
      <c r="T35" s="50">
        <v>12</v>
      </c>
      <c r="U35" s="51">
        <f>(J35/40.3)/((J35/40.3)+(H35/71.8))</f>
        <v>0.7689807837083743</v>
      </c>
      <c r="V35" s="14">
        <v>21.7255</v>
      </c>
    </row>
    <row r="36" spans="1:22" s="15" customFormat="1" ht="23.4">
      <c r="A36" s="7" t="s">
        <v>41</v>
      </c>
      <c r="B36" s="7" t="s">
        <v>1</v>
      </c>
      <c r="C36" s="7" t="s">
        <v>2</v>
      </c>
      <c r="D36" s="7">
        <v>11</v>
      </c>
      <c r="E36" s="14">
        <v>53.179000000000002</v>
      </c>
      <c r="F36" s="14">
        <v>0.16269500000000001</v>
      </c>
      <c r="G36" s="14">
        <v>1.1989799999999999</v>
      </c>
      <c r="H36" s="14">
        <v>8.2463999999999995</v>
      </c>
      <c r="I36" s="14">
        <v>0.45743299999999998</v>
      </c>
      <c r="J36" s="14">
        <v>14.984500000000001</v>
      </c>
      <c r="K36" s="14">
        <v>21.447600000000001</v>
      </c>
      <c r="L36" s="14">
        <v>0.46368799999999999</v>
      </c>
      <c r="M36" s="14">
        <v>-1.0030000000000001E-2</v>
      </c>
      <c r="N36" s="14">
        <v>3.0119E-2</v>
      </c>
      <c r="O36" s="14">
        <v>-2.4499999999999999E-3</v>
      </c>
      <c r="P36" s="14">
        <v>1.7349E-2</v>
      </c>
      <c r="Q36" s="14">
        <f>SUM(L36:P36)</f>
        <v>0.49867600000000001</v>
      </c>
      <c r="R36" s="50">
        <v>44</v>
      </c>
      <c r="S36" s="50">
        <v>43</v>
      </c>
      <c r="T36" s="50">
        <v>13</v>
      </c>
      <c r="U36" s="51">
        <f>(J36/40.3)/((J36/40.3)+(H36/71.8))</f>
        <v>0.76400660176653745</v>
      </c>
      <c r="V36" s="14">
        <v>21.447600000000001</v>
      </c>
    </row>
    <row r="37" spans="1:22" s="15" customFormat="1" ht="23.4">
      <c r="A37" s="7" t="s">
        <v>41</v>
      </c>
      <c r="B37" s="7" t="s">
        <v>1</v>
      </c>
      <c r="C37" s="7" t="s">
        <v>2</v>
      </c>
      <c r="D37" s="7">
        <v>7</v>
      </c>
      <c r="E37" s="14">
        <v>53.517699999999998</v>
      </c>
      <c r="F37" s="14">
        <v>0.25623200000000002</v>
      </c>
      <c r="G37" s="14">
        <v>1.9739500000000001</v>
      </c>
      <c r="H37" s="14">
        <v>5.3588899999999997</v>
      </c>
      <c r="I37" s="14">
        <v>0.136156</v>
      </c>
      <c r="J37" s="14">
        <v>17.027899999999999</v>
      </c>
      <c r="K37" s="14">
        <v>21.543500000000002</v>
      </c>
      <c r="L37" s="14">
        <v>0.196072</v>
      </c>
      <c r="M37" s="14">
        <v>-4.5199999999999997E-3</v>
      </c>
      <c r="N37" s="14">
        <v>0.43149100000000001</v>
      </c>
      <c r="O37" s="14">
        <v>-3.4000000000000002E-4</v>
      </c>
      <c r="P37" s="14">
        <v>1.3632999999999999E-2</v>
      </c>
      <c r="Q37" s="14">
        <f>SUM(L37:P37)</f>
        <v>0.63633600000000001</v>
      </c>
      <c r="R37" s="50">
        <v>44</v>
      </c>
      <c r="S37" s="50">
        <v>48</v>
      </c>
      <c r="T37" s="50">
        <v>9</v>
      </c>
      <c r="U37" s="51">
        <f>(J37/40.3)/((J37/40.3)+(H37/71.8))</f>
        <v>0.8498760613766474</v>
      </c>
      <c r="V37" s="14">
        <v>21.543500000000002</v>
      </c>
    </row>
    <row r="38" spans="1:22" s="15" customFormat="1" ht="23.4">
      <c r="A38" s="7" t="s">
        <v>41</v>
      </c>
      <c r="B38" s="7" t="s">
        <v>4</v>
      </c>
      <c r="C38" s="7">
        <v>4</v>
      </c>
      <c r="D38" s="7">
        <v>13</v>
      </c>
      <c r="E38" s="14">
        <v>52.595500000000001</v>
      </c>
      <c r="F38" s="14">
        <v>0.29984100000000002</v>
      </c>
      <c r="G38" s="14">
        <v>1.7717799999999999</v>
      </c>
      <c r="H38" s="14">
        <v>8.0078399999999998</v>
      </c>
      <c r="I38" s="14">
        <v>0.38872400000000001</v>
      </c>
      <c r="J38" s="14">
        <v>15.0853</v>
      </c>
      <c r="K38" s="14">
        <v>21.301100000000002</v>
      </c>
      <c r="L38" s="14">
        <v>0.48504999999999998</v>
      </c>
      <c r="M38" s="14">
        <v>-6.3499999999999997E-3</v>
      </c>
      <c r="N38" s="14">
        <v>9.7409999999999997E-3</v>
      </c>
      <c r="O38" s="14">
        <v>-1.123E-2</v>
      </c>
      <c r="P38" s="14">
        <v>-2.4299999999999999E-3</v>
      </c>
      <c r="Q38" s="14">
        <f>SUM(L38:P38)</f>
        <v>0.47478099999999995</v>
      </c>
      <c r="R38" s="50">
        <v>44</v>
      </c>
      <c r="S38" s="50">
        <v>43</v>
      </c>
      <c r="T38" s="50">
        <v>13</v>
      </c>
      <c r="U38" s="51">
        <f>(J38/40.3)/((J38/40.3)+(H38/71.8))</f>
        <v>0.77044625344309692</v>
      </c>
      <c r="V38" s="14">
        <v>21.301100000000002</v>
      </c>
    </row>
    <row r="39" spans="1:22" s="15" customFormat="1" ht="23.4">
      <c r="A39" s="7" t="s">
        <v>41</v>
      </c>
      <c r="B39" s="7" t="s">
        <v>4</v>
      </c>
      <c r="C39" s="7">
        <v>6</v>
      </c>
      <c r="D39" s="7">
        <v>9</v>
      </c>
      <c r="E39" s="14">
        <v>49.704700000000003</v>
      </c>
      <c r="F39" s="14">
        <v>0.63810999999999996</v>
      </c>
      <c r="G39" s="14">
        <v>4.0189399999999997</v>
      </c>
      <c r="H39" s="14">
        <v>7.5951199999999996</v>
      </c>
      <c r="I39" s="14">
        <v>0.29461500000000002</v>
      </c>
      <c r="J39" s="14">
        <v>14.101699999999999</v>
      </c>
      <c r="K39" s="14">
        <v>21.9252</v>
      </c>
      <c r="L39" s="14">
        <v>0.52568999999999999</v>
      </c>
      <c r="M39" s="14">
        <v>6.3870000000000003E-3</v>
      </c>
      <c r="N39" s="14">
        <v>0.33643400000000001</v>
      </c>
      <c r="O39" s="14">
        <v>-1.027E-2</v>
      </c>
      <c r="P39" s="14">
        <v>1.9862999999999999E-2</v>
      </c>
      <c r="Q39" s="14">
        <f>SUM(L39:P39)</f>
        <v>0.878104</v>
      </c>
      <c r="R39" s="50">
        <v>46</v>
      </c>
      <c r="S39" s="50">
        <v>41</v>
      </c>
      <c r="T39" s="50">
        <v>12</v>
      </c>
      <c r="U39" s="51">
        <f>(J39/40.3)/((J39/40.3)+(H39/71.8))</f>
        <v>0.76786991807392968</v>
      </c>
      <c r="V39" s="14">
        <v>21.9252</v>
      </c>
    </row>
    <row r="40" spans="1:22" ht="21">
      <c r="A40" s="7" t="s">
        <v>41</v>
      </c>
      <c r="B40" s="7" t="s">
        <v>0</v>
      </c>
      <c r="C40" s="7">
        <v>15</v>
      </c>
      <c r="D40" s="7">
        <v>11</v>
      </c>
      <c r="E40" s="14">
        <v>52.819499999999998</v>
      </c>
      <c r="F40" s="14">
        <v>0.34539399999999998</v>
      </c>
      <c r="G40" s="14">
        <v>2.18283</v>
      </c>
      <c r="H40" s="14">
        <v>5.5323599999999997</v>
      </c>
      <c r="I40" s="14">
        <v>0.15257399999999999</v>
      </c>
      <c r="J40" s="14">
        <v>16.3994</v>
      </c>
      <c r="K40" s="14">
        <v>22.2088</v>
      </c>
      <c r="L40" s="14">
        <v>0.22933300000000001</v>
      </c>
      <c r="M40" s="14">
        <v>-7.8100000000000001E-3</v>
      </c>
      <c r="N40" s="14">
        <v>0.35083300000000001</v>
      </c>
      <c r="O40" s="14">
        <v>1.325E-2</v>
      </c>
      <c r="P40" s="14">
        <v>4.08E-4</v>
      </c>
      <c r="Q40" s="14">
        <f>SUM(L40:P40)</f>
        <v>0.58601399999999992</v>
      </c>
      <c r="R40" s="50">
        <v>45</v>
      </c>
      <c r="S40" s="50">
        <v>43</v>
      </c>
      <c r="T40" s="50">
        <v>12</v>
      </c>
      <c r="U40" s="51">
        <f>(J40/40.3)/((J40/40.3)+(H40/71.8))</f>
        <v>0.84079608096201075</v>
      </c>
      <c r="V40" s="14">
        <v>22.2088</v>
      </c>
    </row>
    <row r="41" spans="1:22" ht="21">
      <c r="A41" s="7" t="s">
        <v>41</v>
      </c>
      <c r="B41" s="7" t="s">
        <v>19</v>
      </c>
      <c r="C41" s="7">
        <v>1</v>
      </c>
      <c r="D41" s="7">
        <v>1</v>
      </c>
      <c r="E41" s="14">
        <v>52.977600000000002</v>
      </c>
      <c r="F41" s="14">
        <v>0.22043299999999999</v>
      </c>
      <c r="G41" s="14">
        <v>1.7061999999999999</v>
      </c>
      <c r="H41" s="14">
        <v>7.6890799999999997</v>
      </c>
      <c r="I41" s="14">
        <v>0.30552600000000002</v>
      </c>
      <c r="J41" s="14">
        <v>14.9314</v>
      </c>
      <c r="K41" s="14">
        <v>21.609200000000001</v>
      </c>
      <c r="L41" s="14">
        <v>0.51106300000000005</v>
      </c>
      <c r="M41" s="14">
        <v>4.3899999999999999E-4</v>
      </c>
      <c r="N41" s="14">
        <v>0.14884</v>
      </c>
      <c r="O41" s="14">
        <v>1.245E-3</v>
      </c>
      <c r="P41" s="14">
        <v>-1.0000000000000001E-5</v>
      </c>
      <c r="Q41" s="14">
        <f>SUM(L41:P41)</f>
        <v>0.66157700000000008</v>
      </c>
      <c r="R41" s="50">
        <v>44.659700000000001</v>
      </c>
      <c r="S41" s="50">
        <v>42.936599999999999</v>
      </c>
      <c r="T41" s="50">
        <v>12.403700000000001</v>
      </c>
      <c r="U41" s="51">
        <f>(J41/40.3)/((J41/40.3)+(H41/71.8))</f>
        <v>0.77577251723441931</v>
      </c>
      <c r="V41" s="14">
        <v>21.609200000000001</v>
      </c>
    </row>
    <row r="42" spans="1:22" ht="21">
      <c r="A42" s="7" t="s">
        <v>41</v>
      </c>
      <c r="B42" s="7" t="s">
        <v>19</v>
      </c>
      <c r="C42" s="7">
        <v>4</v>
      </c>
      <c r="D42" s="7">
        <v>1</v>
      </c>
      <c r="E42" s="14">
        <v>53.019399999999997</v>
      </c>
      <c r="F42" s="14">
        <v>0.31006899999999998</v>
      </c>
      <c r="G42" s="14">
        <v>1.5334099999999999</v>
      </c>
      <c r="H42" s="14">
        <v>7.3504399999999999</v>
      </c>
      <c r="I42" s="14">
        <v>0.337538</v>
      </c>
      <c r="J42" s="14">
        <v>14.7203</v>
      </c>
      <c r="K42" s="14">
        <v>22.0962</v>
      </c>
      <c r="L42" s="14">
        <v>0.478132</v>
      </c>
      <c r="M42" s="14">
        <v>-2.2100000000000002E-3</v>
      </c>
      <c r="N42" s="14">
        <v>-4.7099999999999998E-3</v>
      </c>
      <c r="O42" s="14">
        <v>2.6322999999999999E-2</v>
      </c>
      <c r="P42" s="14">
        <v>0</v>
      </c>
      <c r="Q42" s="14">
        <f>SUM(L42:P42)</f>
        <v>0.49753500000000001</v>
      </c>
      <c r="R42" s="50">
        <v>45.733499999999999</v>
      </c>
      <c r="S42" s="50">
        <v>42.3917</v>
      </c>
      <c r="T42" s="50">
        <v>11.8749</v>
      </c>
      <c r="U42" s="51">
        <f>(J42/40.3)/((J42/40.3)+(H42/71.8))</f>
        <v>0.78108497830592993</v>
      </c>
      <c r="V42" s="14">
        <v>22.0962</v>
      </c>
    </row>
    <row r="43" spans="1:22" ht="21">
      <c r="A43" s="7" t="s">
        <v>41</v>
      </c>
      <c r="B43" s="7" t="s">
        <v>19</v>
      </c>
      <c r="C43" s="7">
        <v>4</v>
      </c>
      <c r="D43" s="7">
        <v>2</v>
      </c>
      <c r="E43" s="14">
        <v>51.325000000000003</v>
      </c>
      <c r="F43" s="14">
        <v>0.75686900000000001</v>
      </c>
      <c r="G43" s="14">
        <v>2.98339</v>
      </c>
      <c r="H43" s="14">
        <v>11.3512</v>
      </c>
      <c r="I43" s="14">
        <v>0.42157099999999997</v>
      </c>
      <c r="J43" s="14">
        <v>14.6866</v>
      </c>
      <c r="K43" s="14">
        <v>18.152899999999999</v>
      </c>
      <c r="L43" s="14">
        <v>0.57829200000000003</v>
      </c>
      <c r="M43" s="14">
        <v>2.6887000000000001E-2</v>
      </c>
      <c r="N43" s="14">
        <v>1.7910000000000001E-3</v>
      </c>
      <c r="O43" s="14">
        <v>1.9056E-2</v>
      </c>
      <c r="P43" s="14">
        <v>0</v>
      </c>
      <c r="Q43" s="14">
        <f>SUM(L43:P43)</f>
        <v>0.62602599999999997</v>
      </c>
      <c r="R43" s="50">
        <v>38.258600000000001</v>
      </c>
      <c r="S43" s="50">
        <v>43.067999999999998</v>
      </c>
      <c r="T43" s="50">
        <v>18.673400000000001</v>
      </c>
      <c r="U43" s="51">
        <f>(J43/40.3)/((J43/40.3)+(H43/71.8))</f>
        <v>0.69744172437730201</v>
      </c>
      <c r="V43" s="14">
        <v>18.152899999999999</v>
      </c>
    </row>
    <row r="44" spans="1:22" ht="21">
      <c r="A44" s="7" t="s">
        <v>41</v>
      </c>
      <c r="B44" s="7" t="s">
        <v>19</v>
      </c>
      <c r="C44" s="7">
        <v>6</v>
      </c>
      <c r="D44" s="7">
        <v>1</v>
      </c>
      <c r="E44" s="14">
        <v>52.914700000000003</v>
      </c>
      <c r="F44" s="14">
        <v>0.274032</v>
      </c>
      <c r="G44" s="14">
        <v>2.41472</v>
      </c>
      <c r="H44" s="14">
        <v>4.4431900000000004</v>
      </c>
      <c r="I44" s="14">
        <v>0.13739399999999999</v>
      </c>
      <c r="J44" s="14">
        <v>16.409600000000001</v>
      </c>
      <c r="K44" s="14">
        <v>22.3188</v>
      </c>
      <c r="L44" s="14">
        <v>0.34759600000000002</v>
      </c>
      <c r="M44" s="14">
        <v>-3.6900000000000001E-3</v>
      </c>
      <c r="N44" s="14">
        <v>0.92387699999999995</v>
      </c>
      <c r="O44" s="14">
        <v>3.4420000000000002E-3</v>
      </c>
      <c r="P44" s="14">
        <v>0</v>
      </c>
      <c r="Q44" s="14">
        <f>SUM(L44:P44)</f>
        <v>1.2712249999999998</v>
      </c>
      <c r="R44" s="50">
        <v>45.9054</v>
      </c>
      <c r="S44" s="50">
        <v>46.961300000000001</v>
      </c>
      <c r="T44" s="50">
        <v>7.1332700000000004</v>
      </c>
      <c r="U44" s="51">
        <f>(J44/40.3)/((J44/40.3)+(H44/71.8))</f>
        <v>0.86807298584356596</v>
      </c>
      <c r="V44" s="14">
        <v>22.3188</v>
      </c>
    </row>
    <row r="45" spans="1:22" ht="21">
      <c r="A45" s="7" t="s">
        <v>41</v>
      </c>
      <c r="B45" s="7" t="s">
        <v>19</v>
      </c>
      <c r="C45" s="7">
        <v>6</v>
      </c>
      <c r="D45" s="7">
        <v>2</v>
      </c>
      <c r="E45" s="14">
        <v>52.882300000000001</v>
      </c>
      <c r="F45" s="14">
        <v>0.18313699999999999</v>
      </c>
      <c r="G45" s="14">
        <v>1.4663999999999999</v>
      </c>
      <c r="H45" s="14">
        <v>8.0494599999999998</v>
      </c>
      <c r="I45" s="14">
        <v>0.361873</v>
      </c>
      <c r="J45" s="14">
        <v>14.1656</v>
      </c>
      <c r="K45" s="14">
        <v>22.6403</v>
      </c>
      <c r="L45" s="14">
        <v>0.38139099999999998</v>
      </c>
      <c r="M45" s="14">
        <v>1.315E-3</v>
      </c>
      <c r="N45" s="14">
        <v>8.4972000000000006E-2</v>
      </c>
      <c r="O45" s="14">
        <v>3.9410000000000001E-3</v>
      </c>
      <c r="P45" s="14">
        <v>0</v>
      </c>
      <c r="Q45" s="14">
        <f>SUM(L45:P45)</f>
        <v>0.47161900000000001</v>
      </c>
      <c r="R45" s="50">
        <v>46.5533</v>
      </c>
      <c r="S45" s="50">
        <v>40.5276</v>
      </c>
      <c r="T45" s="50">
        <v>12.9191</v>
      </c>
      <c r="U45" s="51">
        <f>(J45/40.3)/((J45/40.3)+(H45/71.8))</f>
        <v>0.75818317406761815</v>
      </c>
      <c r="V45" s="14">
        <v>22.6403</v>
      </c>
    </row>
    <row r="46" spans="1:22" ht="21">
      <c r="A46" s="7" t="s">
        <v>41</v>
      </c>
      <c r="B46" s="7" t="s">
        <v>19</v>
      </c>
      <c r="C46" s="7">
        <v>6</v>
      </c>
      <c r="D46" s="7">
        <v>3</v>
      </c>
      <c r="E46" s="14">
        <v>52.94</v>
      </c>
      <c r="F46" s="14">
        <v>0.28016099999999999</v>
      </c>
      <c r="G46" s="14">
        <v>2.5879400000000001</v>
      </c>
      <c r="H46" s="14">
        <v>4.5667</v>
      </c>
      <c r="I46" s="14">
        <v>0.109837</v>
      </c>
      <c r="J46" s="14">
        <v>16.588200000000001</v>
      </c>
      <c r="K46" s="14">
        <v>22.014099999999999</v>
      </c>
      <c r="L46" s="14">
        <v>0.38995000000000002</v>
      </c>
      <c r="M46" s="14">
        <v>2.643E-3</v>
      </c>
      <c r="N46" s="14">
        <v>0.87428099999999997</v>
      </c>
      <c r="O46" s="14">
        <v>-2.6199999999999999E-3</v>
      </c>
      <c r="P46" s="14">
        <v>3.9999999999999998E-6</v>
      </c>
      <c r="Q46" s="14">
        <f>SUM(L46:P46)</f>
        <v>1.2642579999999999</v>
      </c>
      <c r="R46" s="50">
        <v>45.241199999999999</v>
      </c>
      <c r="S46" s="50">
        <v>47.433300000000003</v>
      </c>
      <c r="T46" s="50">
        <v>7.3254799999999998</v>
      </c>
      <c r="U46" s="51">
        <f>(J46/40.3)/((J46/40.3)+(H46/71.8))</f>
        <v>0.86616106311386432</v>
      </c>
      <c r="V46" s="14">
        <v>22.014099999999999</v>
      </c>
    </row>
    <row r="47" spans="1:22" ht="21">
      <c r="A47" s="7" t="s">
        <v>41</v>
      </c>
      <c r="B47" s="7" t="s">
        <v>19</v>
      </c>
      <c r="C47" s="7">
        <v>6</v>
      </c>
      <c r="D47" s="7">
        <v>4</v>
      </c>
      <c r="E47" s="14">
        <v>52.645200000000003</v>
      </c>
      <c r="F47" s="14">
        <v>0.20983299999999999</v>
      </c>
      <c r="G47" s="14">
        <v>1.6692199999999999</v>
      </c>
      <c r="H47" s="14">
        <v>7.7938599999999996</v>
      </c>
      <c r="I47" s="14">
        <v>0.29458200000000001</v>
      </c>
      <c r="J47" s="14">
        <v>14.394</v>
      </c>
      <c r="K47" s="14">
        <v>22.388500000000001</v>
      </c>
      <c r="L47" s="14">
        <v>0.34697600000000001</v>
      </c>
      <c r="M47" s="14">
        <v>2.787E-3</v>
      </c>
      <c r="N47" s="14">
        <v>0.15839700000000001</v>
      </c>
      <c r="O47" s="14">
        <v>2.8983999999999999E-2</v>
      </c>
      <c r="P47" s="14">
        <v>3.9999999999999998E-6</v>
      </c>
      <c r="Q47" s="14">
        <f>SUM(L47:P47)</f>
        <v>0.53714799999999996</v>
      </c>
      <c r="R47" s="50">
        <v>46.162199999999999</v>
      </c>
      <c r="S47" s="50">
        <v>41.294499999999999</v>
      </c>
      <c r="T47" s="50">
        <v>12.5434</v>
      </c>
      <c r="U47" s="51">
        <f>(J47/40.3)/((J47/40.3)+(H47/71.8))</f>
        <v>0.76692133435662024</v>
      </c>
      <c r="V47" s="14">
        <v>22.388500000000001</v>
      </c>
    </row>
    <row r="48" spans="1:22" ht="21">
      <c r="A48" s="7" t="s">
        <v>41</v>
      </c>
      <c r="B48" s="7" t="s">
        <v>19</v>
      </c>
      <c r="C48" s="7">
        <v>6</v>
      </c>
      <c r="D48" s="7">
        <v>5</v>
      </c>
      <c r="E48" s="14">
        <v>47.725499999999997</v>
      </c>
      <c r="F48" s="14">
        <v>1.06267</v>
      </c>
      <c r="G48" s="14">
        <v>6.7134299999999998</v>
      </c>
      <c r="H48" s="14">
        <v>10.4193</v>
      </c>
      <c r="I48" s="14">
        <v>0.28537400000000002</v>
      </c>
      <c r="J48" s="14">
        <v>11.0563</v>
      </c>
      <c r="K48" s="14">
        <v>21.490200000000002</v>
      </c>
      <c r="L48" s="14">
        <v>0.69069499999999995</v>
      </c>
      <c r="M48" s="14">
        <v>1.4808999999999999E-2</v>
      </c>
      <c r="N48" s="14">
        <v>5.5850999999999998E-2</v>
      </c>
      <c r="O48" s="14">
        <v>2.0559999999999998E-2</v>
      </c>
      <c r="P48" s="14">
        <v>0</v>
      </c>
      <c r="Q48" s="14">
        <f>SUM(L48:P48)</f>
        <v>0.78191499999999992</v>
      </c>
      <c r="R48" s="50">
        <v>47.749099999999999</v>
      </c>
      <c r="S48" s="50">
        <v>34.180799999999998</v>
      </c>
      <c r="T48" s="50">
        <v>18.0701</v>
      </c>
      <c r="U48" s="51">
        <f>(J48/40.3)/((J48/40.3)+(H48/71.8))</f>
        <v>0.65404638141115101</v>
      </c>
      <c r="V48" s="14">
        <v>21.490200000000002</v>
      </c>
    </row>
    <row r="49" spans="1:22" ht="21">
      <c r="A49" s="7" t="s">
        <v>41</v>
      </c>
      <c r="B49" s="7" t="s">
        <v>19</v>
      </c>
      <c r="C49" s="7">
        <v>6</v>
      </c>
      <c r="D49" s="7">
        <v>6</v>
      </c>
      <c r="E49" s="14">
        <v>51.431800000000003</v>
      </c>
      <c r="F49" s="14">
        <v>0.89444199999999996</v>
      </c>
      <c r="G49" s="14">
        <v>3.4720800000000001</v>
      </c>
      <c r="H49" s="14">
        <v>7.3610100000000003</v>
      </c>
      <c r="I49" s="14">
        <v>0.15998499999999999</v>
      </c>
      <c r="J49" s="14">
        <v>15.793699999999999</v>
      </c>
      <c r="K49" s="14">
        <v>20.8127</v>
      </c>
      <c r="L49" s="14">
        <v>0.395569</v>
      </c>
      <c r="M49" s="14">
        <v>3.4090000000000001E-3</v>
      </c>
      <c r="N49" s="14">
        <v>5.8370999999999999E-2</v>
      </c>
      <c r="O49" s="14">
        <v>1.4604000000000001E-2</v>
      </c>
      <c r="P49" s="14">
        <v>0</v>
      </c>
      <c r="Q49" s="14">
        <f>SUM(L49:P49)</f>
        <v>0.47195300000000001</v>
      </c>
      <c r="R49" s="50">
        <v>42.883200000000002</v>
      </c>
      <c r="S49" s="50">
        <v>45.278399999999998</v>
      </c>
      <c r="T49" s="50">
        <v>11.8385</v>
      </c>
      <c r="U49" s="51">
        <f>(J49/40.3)/((J49/40.3)+(H49/71.8))</f>
        <v>0.79264562912553338</v>
      </c>
      <c r="V49" s="14">
        <v>20.8127</v>
      </c>
    </row>
    <row r="50" spans="1:22" ht="21">
      <c r="A50" s="7" t="s">
        <v>41</v>
      </c>
      <c r="B50" s="7" t="s">
        <v>19</v>
      </c>
      <c r="C50" s="7">
        <v>5</v>
      </c>
      <c r="D50" s="7">
        <v>1</v>
      </c>
      <c r="E50" s="14">
        <v>53.932000000000002</v>
      </c>
      <c r="F50" s="14">
        <v>0.140401</v>
      </c>
      <c r="G50" s="14">
        <v>2.0183200000000001</v>
      </c>
      <c r="H50" s="14">
        <v>4.2145700000000001</v>
      </c>
      <c r="I50" s="14">
        <v>0.121654</v>
      </c>
      <c r="J50" s="14">
        <v>16.6843</v>
      </c>
      <c r="K50" s="14">
        <v>21.6402</v>
      </c>
      <c r="L50" s="14">
        <v>0.49831399999999998</v>
      </c>
      <c r="M50" s="14">
        <v>1.226E-2</v>
      </c>
      <c r="N50" s="14">
        <v>0.60533199999999998</v>
      </c>
      <c r="O50" s="14">
        <v>-3.5000000000000001E-3</v>
      </c>
      <c r="P50" s="14">
        <v>3.9999999999999998E-6</v>
      </c>
      <c r="Q50" s="14">
        <f>SUM(L50:P50)</f>
        <v>1.1124099999999997</v>
      </c>
      <c r="R50" s="50">
        <v>44.948799999999999</v>
      </c>
      <c r="S50" s="50">
        <v>48.218299999999999</v>
      </c>
      <c r="T50" s="50">
        <v>6.8329399999999998</v>
      </c>
      <c r="U50" s="51">
        <f>(J50/40.3)/((J50/40.3)+(H50/71.8))</f>
        <v>0.87582273315023118</v>
      </c>
      <c r="V50" s="14">
        <v>21.6402</v>
      </c>
    </row>
    <row r="51" spans="1:22" ht="21">
      <c r="A51" s="7" t="s">
        <v>41</v>
      </c>
      <c r="B51" s="7" t="s">
        <v>19</v>
      </c>
      <c r="C51" s="7">
        <v>5</v>
      </c>
      <c r="D51" s="7">
        <v>2</v>
      </c>
      <c r="E51" s="14">
        <v>53.281199999999998</v>
      </c>
      <c r="F51" s="14">
        <v>0.129834</v>
      </c>
      <c r="G51" s="14">
        <v>1.35358</v>
      </c>
      <c r="H51" s="14">
        <v>7.4352900000000002</v>
      </c>
      <c r="I51" s="14">
        <v>0.441639</v>
      </c>
      <c r="J51" s="14">
        <v>14.363</v>
      </c>
      <c r="K51" s="14">
        <v>22.459399999999999</v>
      </c>
      <c r="L51" s="14">
        <v>0.40458899999999998</v>
      </c>
      <c r="M51" s="14">
        <v>1.1044E-2</v>
      </c>
      <c r="N51" s="14">
        <v>0.369313</v>
      </c>
      <c r="O51" s="14">
        <v>-1.8880000000000001E-2</v>
      </c>
      <c r="P51" s="14">
        <v>-1.0000000000000001E-5</v>
      </c>
      <c r="Q51" s="14">
        <f>SUM(L51:P51)</f>
        <v>0.76605599999999996</v>
      </c>
      <c r="R51" s="50">
        <v>46.550400000000003</v>
      </c>
      <c r="S51" s="50">
        <v>41.4208</v>
      </c>
      <c r="T51" s="50">
        <v>12.0288</v>
      </c>
      <c r="U51" s="51">
        <f>(J51/40.3)/((J51/40.3)+(H51/71.8))</f>
        <v>0.77485841976557879</v>
      </c>
      <c r="V51" s="14">
        <v>22.459399999999999</v>
      </c>
    </row>
    <row r="52" spans="1:22" ht="21">
      <c r="A52" s="7" t="s">
        <v>41</v>
      </c>
      <c r="B52" s="7" t="s">
        <v>19</v>
      </c>
      <c r="C52" s="7">
        <v>5</v>
      </c>
      <c r="D52" s="7">
        <v>4</v>
      </c>
      <c r="E52" s="14">
        <v>54.003900000000002</v>
      </c>
      <c r="F52" s="14">
        <v>9.7208000000000003E-2</v>
      </c>
      <c r="G52" s="14">
        <v>1.13686</v>
      </c>
      <c r="H52" s="14">
        <v>7.5468200000000003</v>
      </c>
      <c r="I52" s="14">
        <v>0.45249600000000001</v>
      </c>
      <c r="J52" s="14">
        <v>14.6317</v>
      </c>
      <c r="K52" s="14">
        <v>22.5886</v>
      </c>
      <c r="L52" s="14">
        <v>0.41805799999999999</v>
      </c>
      <c r="M52" s="14">
        <v>-2.3900000000000002E-3</v>
      </c>
      <c r="N52" s="14">
        <v>0.204653</v>
      </c>
      <c r="O52" s="14">
        <v>4.4920000000000003E-3</v>
      </c>
      <c r="P52" s="14">
        <v>0</v>
      </c>
      <c r="Q52" s="14">
        <f>SUM(L52:P52)</f>
        <v>0.62481300000000006</v>
      </c>
      <c r="R52" s="50">
        <v>46.252400000000002</v>
      </c>
      <c r="S52" s="50">
        <v>41.685899999999997</v>
      </c>
      <c r="T52" s="50">
        <v>12.0617</v>
      </c>
      <c r="U52" s="51">
        <f>(J52/40.3)/((J52/40.3)+(H52/71.8))</f>
        <v>0.77549388156314747</v>
      </c>
      <c r="V52" s="14">
        <v>22.5886</v>
      </c>
    </row>
    <row r="53" spans="1:22" ht="21">
      <c r="A53" s="7" t="s">
        <v>41</v>
      </c>
      <c r="B53" s="7" t="s">
        <v>19</v>
      </c>
      <c r="C53" s="7">
        <v>5</v>
      </c>
      <c r="D53" s="7">
        <v>5</v>
      </c>
      <c r="E53" s="14">
        <v>54.698900000000002</v>
      </c>
      <c r="F53" s="14">
        <v>0.13439300000000001</v>
      </c>
      <c r="G53" s="14">
        <v>1.4957499999999999</v>
      </c>
      <c r="H53" s="14">
        <v>3.9312</v>
      </c>
      <c r="I53" s="14">
        <v>0.141626</v>
      </c>
      <c r="J53" s="14">
        <v>18.070699999999999</v>
      </c>
      <c r="K53" s="14">
        <v>21.297799999999999</v>
      </c>
      <c r="L53" s="14">
        <v>0.30397299999999999</v>
      </c>
      <c r="M53" s="14">
        <v>3.4039999999999999E-3</v>
      </c>
      <c r="N53" s="14">
        <v>0.701376</v>
      </c>
      <c r="O53" s="14">
        <v>1.21E-4</v>
      </c>
      <c r="P53" s="14">
        <v>-1.0000000000000001E-5</v>
      </c>
      <c r="Q53" s="14">
        <f>SUM(L53:P53)</f>
        <v>1.008864</v>
      </c>
      <c r="R53" s="50">
        <v>43.017400000000002</v>
      </c>
      <c r="S53" s="50">
        <v>50.7849</v>
      </c>
      <c r="T53" s="50">
        <v>6.1977500000000001</v>
      </c>
      <c r="U53" s="51">
        <f>(J53/40.3)/((J53/40.3)+(H53/71.8))</f>
        <v>0.89118279683925783</v>
      </c>
      <c r="V53" s="14">
        <v>21.297799999999999</v>
      </c>
    </row>
    <row r="54" spans="1:22" ht="21">
      <c r="A54" s="7" t="s">
        <v>41</v>
      </c>
      <c r="B54" s="7" t="s">
        <v>19</v>
      </c>
      <c r="C54" s="7">
        <v>5</v>
      </c>
      <c r="D54" s="7">
        <v>6</v>
      </c>
      <c r="E54" s="14">
        <v>54.065100000000001</v>
      </c>
      <c r="F54" s="14">
        <v>0.18365100000000001</v>
      </c>
      <c r="G54" s="14">
        <v>2.0506799999999998</v>
      </c>
      <c r="H54" s="14">
        <v>3.99194</v>
      </c>
      <c r="I54" s="14">
        <v>0.119739</v>
      </c>
      <c r="J54" s="14">
        <v>17.605499999999999</v>
      </c>
      <c r="K54" s="14">
        <v>21.901800000000001</v>
      </c>
      <c r="L54" s="14">
        <v>0.38983400000000001</v>
      </c>
      <c r="M54" s="14">
        <v>6.7199999999999996E-4</v>
      </c>
      <c r="N54" s="14">
        <v>0.99831199999999998</v>
      </c>
      <c r="O54" s="14">
        <v>4.3420000000000004E-3</v>
      </c>
      <c r="P54" s="14">
        <v>0</v>
      </c>
      <c r="Q54" s="14">
        <f>SUM(L54:P54)</f>
        <v>1.3931600000000002</v>
      </c>
      <c r="R54" s="50">
        <v>44.233699999999999</v>
      </c>
      <c r="S54" s="50">
        <v>49.473300000000002</v>
      </c>
      <c r="T54" s="50">
        <v>6.2929899999999996</v>
      </c>
      <c r="U54" s="51">
        <f>(J54/40.3)/((J54/40.3)+(H54/71.8))</f>
        <v>0.88710118057314513</v>
      </c>
      <c r="V54" s="14">
        <v>21.901800000000001</v>
      </c>
    </row>
    <row r="55" spans="1:22" ht="21">
      <c r="A55" s="7" t="s">
        <v>41</v>
      </c>
      <c r="B55" s="7" t="s">
        <v>19</v>
      </c>
      <c r="C55" s="7">
        <v>5</v>
      </c>
      <c r="D55" s="7">
        <v>7</v>
      </c>
      <c r="E55" s="14">
        <v>53.418799999999997</v>
      </c>
      <c r="F55" s="14">
        <v>0.25076500000000002</v>
      </c>
      <c r="G55" s="14">
        <v>2.7195399999999998</v>
      </c>
      <c r="H55" s="14">
        <v>4.99716</v>
      </c>
      <c r="I55" s="14">
        <v>0.125163</v>
      </c>
      <c r="J55" s="14">
        <v>17.435199999999998</v>
      </c>
      <c r="K55" s="14">
        <v>20.404699999999998</v>
      </c>
      <c r="L55" s="14">
        <v>0.37522800000000001</v>
      </c>
      <c r="M55" s="14">
        <v>-3.7799999999999999E-3</v>
      </c>
      <c r="N55" s="14">
        <v>0.62021099999999996</v>
      </c>
      <c r="O55" s="14">
        <v>-1.498E-2</v>
      </c>
      <c r="P55" s="14">
        <v>0</v>
      </c>
      <c r="Q55" s="14">
        <f>SUM(L55:P55)</f>
        <v>0.97667899999999996</v>
      </c>
      <c r="R55" s="50">
        <v>42.015700000000002</v>
      </c>
      <c r="S55" s="50">
        <v>49.9527</v>
      </c>
      <c r="T55" s="50">
        <v>8.0316299999999998</v>
      </c>
      <c r="U55" s="51">
        <f>(J55/40.3)/((J55/40.3)+(H55/71.8))</f>
        <v>0.86142238667224003</v>
      </c>
      <c r="V55" s="14">
        <v>20.404699999999998</v>
      </c>
    </row>
    <row r="56" spans="1:22" ht="21">
      <c r="A56" s="9" t="s">
        <v>41</v>
      </c>
      <c r="B56" s="9" t="s">
        <v>21</v>
      </c>
      <c r="C56" s="7">
        <v>1</v>
      </c>
      <c r="D56" s="7">
        <v>4</v>
      </c>
      <c r="E56" s="14">
        <v>51.238999999999997</v>
      </c>
      <c r="F56" s="14">
        <v>0.41294199999999998</v>
      </c>
      <c r="G56" s="14">
        <v>3.2720799999999999</v>
      </c>
      <c r="H56" s="14">
        <v>6.6612400000000003</v>
      </c>
      <c r="I56" s="14">
        <v>0.25623000000000001</v>
      </c>
      <c r="J56" s="14">
        <v>16.2499</v>
      </c>
      <c r="K56" s="14">
        <v>20.926300000000001</v>
      </c>
      <c r="L56" s="14">
        <v>0.35145300000000002</v>
      </c>
      <c r="M56" s="14">
        <v>-4.1900000000000001E-3</v>
      </c>
      <c r="N56" s="14">
        <v>0.54147400000000001</v>
      </c>
      <c r="O56" s="14">
        <v>2.3088000000000001E-2</v>
      </c>
      <c r="P56" s="14">
        <v>5.0670000000000003E-3</v>
      </c>
      <c r="Q56" s="14">
        <f>SUM(L56:P56)</f>
        <v>0.91689200000000004</v>
      </c>
      <c r="R56" s="50">
        <v>42.938299999999998</v>
      </c>
      <c r="S56" s="50">
        <v>46.393099999999997</v>
      </c>
      <c r="T56" s="50">
        <v>10.6686</v>
      </c>
      <c r="U56" s="51">
        <v>0.81295311153306238</v>
      </c>
      <c r="V56" s="14">
        <v>20.926300000000001</v>
      </c>
    </row>
    <row r="57" spans="1:22" ht="21">
      <c r="A57" s="7" t="s">
        <v>41</v>
      </c>
      <c r="B57" s="9" t="s">
        <v>21</v>
      </c>
      <c r="C57" s="7" t="s">
        <v>23</v>
      </c>
      <c r="D57" s="7">
        <v>6</v>
      </c>
      <c r="E57" s="14">
        <v>48.0261</v>
      </c>
      <c r="F57" s="14">
        <v>1.17571</v>
      </c>
      <c r="G57" s="14">
        <v>6.5228099999999998</v>
      </c>
      <c r="H57" s="14">
        <v>8.2938799999999997</v>
      </c>
      <c r="I57" s="14">
        <v>0.15306600000000001</v>
      </c>
      <c r="J57" s="14">
        <v>13.6533</v>
      </c>
      <c r="K57" s="14">
        <v>21.648499999999999</v>
      </c>
      <c r="L57" s="14">
        <v>0.378581</v>
      </c>
      <c r="M57" s="14">
        <v>9.8670000000000008E-3</v>
      </c>
      <c r="N57" s="14">
        <v>6.8920999999999996E-2</v>
      </c>
      <c r="O57" s="14">
        <v>1.0459E-2</v>
      </c>
      <c r="P57" s="14">
        <v>-6.3299999999999997E-3</v>
      </c>
      <c r="Q57" s="14">
        <f>SUM(L57:P57)</f>
        <v>0.46149800000000002</v>
      </c>
      <c r="R57" s="50">
        <v>45.944099999999999</v>
      </c>
      <c r="S57" s="50">
        <v>40.316800000000001</v>
      </c>
      <c r="T57" s="50">
        <v>13.739100000000001</v>
      </c>
      <c r="U57" s="51">
        <v>0.74573558502634518</v>
      </c>
      <c r="V57" s="14">
        <v>21.648499999999999</v>
      </c>
    </row>
    <row r="58" spans="1:22" ht="21">
      <c r="A58" s="7" t="s">
        <v>41</v>
      </c>
      <c r="B58" s="9" t="s">
        <v>21</v>
      </c>
      <c r="C58" s="7" t="s">
        <v>24</v>
      </c>
      <c r="D58" s="7">
        <v>4</v>
      </c>
      <c r="E58" s="14">
        <v>46.7819</v>
      </c>
      <c r="F58" s="14">
        <v>1.6971499999999999</v>
      </c>
      <c r="G58" s="14">
        <v>7.8520099999999999</v>
      </c>
      <c r="H58" s="14">
        <v>8.9758200000000006</v>
      </c>
      <c r="I58" s="14">
        <v>0.150475</v>
      </c>
      <c r="J58" s="14">
        <v>12.563000000000001</v>
      </c>
      <c r="K58" s="14">
        <v>21.620899999999999</v>
      </c>
      <c r="L58" s="14">
        <v>0.42834899999999998</v>
      </c>
      <c r="M58" s="14">
        <v>1.1900000000000001E-2</v>
      </c>
      <c r="N58" s="14">
        <v>2.6707000000000002E-2</v>
      </c>
      <c r="O58" s="14">
        <v>2.8982999999999998E-2</v>
      </c>
      <c r="P58" s="14">
        <v>-9.8999999999999999E-4</v>
      </c>
      <c r="Q58" s="14">
        <f>SUM(L58:P58)</f>
        <v>0.49494899999999997</v>
      </c>
      <c r="R58" s="50">
        <v>46.892899999999997</v>
      </c>
      <c r="S58" s="50">
        <v>37.911900000000003</v>
      </c>
      <c r="T58" s="50">
        <v>15.1952</v>
      </c>
      <c r="U58" s="51">
        <v>0.71376787522163443</v>
      </c>
      <c r="V58" s="14">
        <v>21.620899999999999</v>
      </c>
    </row>
    <row r="59" spans="1:22" ht="21">
      <c r="A59" s="7" t="s">
        <v>41</v>
      </c>
      <c r="B59" s="9" t="s">
        <v>21</v>
      </c>
      <c r="C59" s="7">
        <v>6</v>
      </c>
      <c r="D59" s="7">
        <v>7</v>
      </c>
      <c r="E59" s="14">
        <v>50.177300000000002</v>
      </c>
      <c r="F59" s="14">
        <v>0.72797299999999998</v>
      </c>
      <c r="G59" s="14">
        <v>4.7231699999999996</v>
      </c>
      <c r="H59" s="14">
        <v>6.18283</v>
      </c>
      <c r="I59" s="14">
        <v>0.137433</v>
      </c>
      <c r="J59" s="14">
        <v>15.1936</v>
      </c>
      <c r="K59" s="14">
        <v>22.004100000000001</v>
      </c>
      <c r="L59" s="14">
        <v>0.36735200000000001</v>
      </c>
      <c r="M59" s="14">
        <v>4.5430000000000002E-3</v>
      </c>
      <c r="N59" s="14">
        <v>0.602491</v>
      </c>
      <c r="O59" s="14">
        <v>6.0140000000000002E-3</v>
      </c>
      <c r="P59" s="14">
        <v>8.0870000000000004E-3</v>
      </c>
      <c r="Q59" s="14">
        <f>SUM(L59:P59)</f>
        <v>0.98848699999999989</v>
      </c>
      <c r="R59" s="50">
        <v>45.870199999999997</v>
      </c>
      <c r="S59" s="50">
        <v>44.069400000000002</v>
      </c>
      <c r="T59" s="50">
        <v>10.0604</v>
      </c>
      <c r="U59" s="51">
        <v>0.81406320377814045</v>
      </c>
      <c r="V59" s="14">
        <v>22.004100000000001</v>
      </c>
    </row>
    <row r="60" spans="1:22" ht="21">
      <c r="A60" s="7" t="s">
        <v>41</v>
      </c>
      <c r="B60" s="9" t="s">
        <v>21</v>
      </c>
      <c r="C60" s="7" t="s">
        <v>5</v>
      </c>
      <c r="D60" s="7">
        <v>2</v>
      </c>
      <c r="E60" s="14">
        <v>51.150300000000001</v>
      </c>
      <c r="F60" s="14">
        <v>0.56906400000000001</v>
      </c>
      <c r="G60" s="14">
        <v>2.5874700000000002</v>
      </c>
      <c r="H60" s="14">
        <v>12.5413</v>
      </c>
      <c r="I60" s="14">
        <v>0.88320600000000005</v>
      </c>
      <c r="J60" s="14">
        <v>13.1105</v>
      </c>
      <c r="K60" s="14">
        <v>19.6386</v>
      </c>
      <c r="L60" s="14">
        <v>0.44614700000000002</v>
      </c>
      <c r="M60" s="14">
        <v>2.369E-3</v>
      </c>
      <c r="N60" s="14">
        <v>1.6202999999999999E-2</v>
      </c>
      <c r="O60" s="14">
        <v>2.3335999999999999E-2</v>
      </c>
      <c r="P60" s="14">
        <v>-1.4500000000000001E-2</v>
      </c>
      <c r="Q60" s="14">
        <f>SUM(L60:P60)</f>
        <v>0.47355500000000006</v>
      </c>
      <c r="R60" s="50">
        <v>41.197499999999998</v>
      </c>
      <c r="S60" s="50">
        <v>38.267299999999999</v>
      </c>
      <c r="T60" s="50">
        <v>20.535299999999999</v>
      </c>
      <c r="U60" s="51">
        <v>0.65065492491440935</v>
      </c>
      <c r="V60" s="14">
        <v>19.6386</v>
      </c>
    </row>
    <row r="61" spans="1:22" ht="21">
      <c r="A61" s="7" t="s">
        <v>41</v>
      </c>
      <c r="B61" s="9" t="s">
        <v>21</v>
      </c>
      <c r="C61" s="7" t="s">
        <v>5</v>
      </c>
      <c r="D61" s="7">
        <v>3</v>
      </c>
      <c r="E61" s="14">
        <v>53.188600000000001</v>
      </c>
      <c r="F61" s="14">
        <v>0.327152</v>
      </c>
      <c r="G61" s="14">
        <v>2.0490599999999999</v>
      </c>
      <c r="H61" s="14">
        <v>6.8914299999999997</v>
      </c>
      <c r="I61" s="14">
        <v>0.23486299999999999</v>
      </c>
      <c r="J61" s="14">
        <v>15.3071</v>
      </c>
      <c r="K61" s="14">
        <v>22.328399999999998</v>
      </c>
      <c r="L61" s="14">
        <v>0.47298400000000002</v>
      </c>
      <c r="M61" s="14">
        <v>-2.5000000000000001E-4</v>
      </c>
      <c r="N61" s="14">
        <v>0.16867399999999999</v>
      </c>
      <c r="O61" s="14">
        <v>-8.8199999999999997E-3</v>
      </c>
      <c r="P61" s="14">
        <v>-2.017E-2</v>
      </c>
      <c r="Q61" s="14">
        <f>SUM(L61:P61)</f>
        <v>0.61241799999999991</v>
      </c>
      <c r="R61" s="50">
        <v>45.562899999999999</v>
      </c>
      <c r="S61" s="50">
        <v>43.460599999999999</v>
      </c>
      <c r="T61" s="50">
        <v>10.9765</v>
      </c>
      <c r="U61" s="51">
        <v>0.79827876870421988</v>
      </c>
      <c r="V61" s="14">
        <v>22.328399999999998</v>
      </c>
    </row>
    <row r="62" spans="1:22" ht="21">
      <c r="A62" s="9" t="s">
        <v>41</v>
      </c>
      <c r="B62" s="9" t="s">
        <v>21</v>
      </c>
      <c r="C62" s="7">
        <v>1</v>
      </c>
      <c r="D62" s="7">
        <v>23</v>
      </c>
      <c r="E62" s="14">
        <v>51.693300000000001</v>
      </c>
      <c r="F62" s="14">
        <v>0.40320099999999998</v>
      </c>
      <c r="G62" s="14">
        <v>2.4049499999999999</v>
      </c>
      <c r="H62" s="14">
        <v>11.2333</v>
      </c>
      <c r="I62" s="14">
        <v>0.80824300000000004</v>
      </c>
      <c r="J62" s="14">
        <v>14.1747</v>
      </c>
      <c r="K62" s="14">
        <v>19.293399999999998</v>
      </c>
      <c r="L62" s="14">
        <v>0.39479799999999998</v>
      </c>
      <c r="M62" s="14">
        <v>8.0800000000000002E-4</v>
      </c>
      <c r="N62" s="14">
        <v>-1.3690000000000001E-2</v>
      </c>
      <c r="O62" s="14">
        <v>1.9857E-2</v>
      </c>
      <c r="P62" s="14">
        <v>1.5185000000000001E-2</v>
      </c>
      <c r="Q62" s="14">
        <f>SUM(L62:P62)</f>
        <v>0.416958</v>
      </c>
      <c r="R62" s="50">
        <v>40.376199999999997</v>
      </c>
      <c r="S62" s="50">
        <v>41.274299999999997</v>
      </c>
      <c r="T62" s="50">
        <v>18.349499999999999</v>
      </c>
      <c r="U62" s="51">
        <v>0.69213275473768843</v>
      </c>
      <c r="V62" s="14">
        <v>19.293399999999998</v>
      </c>
    </row>
    <row r="63" spans="1:22" ht="21">
      <c r="A63" s="9" t="s">
        <v>41</v>
      </c>
      <c r="B63" s="9" t="s">
        <v>21</v>
      </c>
      <c r="C63" s="7" t="s">
        <v>25</v>
      </c>
      <c r="D63" s="7">
        <v>10</v>
      </c>
      <c r="E63" s="14">
        <v>53.126899999999999</v>
      </c>
      <c r="F63" s="14">
        <v>0.18362700000000001</v>
      </c>
      <c r="G63" s="14">
        <v>1.7252700000000001</v>
      </c>
      <c r="H63" s="14">
        <v>7.8678699999999999</v>
      </c>
      <c r="I63" s="14">
        <v>0.39117200000000002</v>
      </c>
      <c r="J63" s="14">
        <v>15.1273</v>
      </c>
      <c r="K63" s="14">
        <v>21.8965</v>
      </c>
      <c r="L63" s="14">
        <v>0.50826000000000005</v>
      </c>
      <c r="M63" s="14">
        <v>-7.2100000000000003E-3</v>
      </c>
      <c r="N63" s="14">
        <v>9.6990000000000007E-2</v>
      </c>
      <c r="O63" s="14">
        <v>1.2199E-2</v>
      </c>
      <c r="P63" s="14">
        <v>6.4190000000000002E-3</v>
      </c>
      <c r="Q63" s="14">
        <f>SUM(L63:P63)</f>
        <v>0.61665799999999993</v>
      </c>
      <c r="R63" s="50">
        <v>44.608600000000003</v>
      </c>
      <c r="S63" s="50">
        <v>42.880099999999999</v>
      </c>
      <c r="T63" s="50">
        <v>12.5113</v>
      </c>
      <c r="U63" s="51">
        <v>0.77403669930477759</v>
      </c>
      <c r="V63" s="14">
        <v>21.8965</v>
      </c>
    </row>
    <row r="64" spans="1:22" ht="21">
      <c r="A64" s="9" t="s">
        <v>41</v>
      </c>
      <c r="B64" s="9" t="s">
        <v>21</v>
      </c>
      <c r="C64" s="7" t="s">
        <v>25</v>
      </c>
      <c r="D64" s="7">
        <v>13</v>
      </c>
      <c r="E64" s="14">
        <v>52.828600000000002</v>
      </c>
      <c r="F64" s="14">
        <v>0.228632</v>
      </c>
      <c r="G64" s="14">
        <v>1.96506</v>
      </c>
      <c r="H64" s="14">
        <v>7.8523300000000003</v>
      </c>
      <c r="I64" s="14">
        <v>0.32963100000000001</v>
      </c>
      <c r="J64" s="14">
        <v>15.0031</v>
      </c>
      <c r="K64" s="14">
        <v>21.802199999999999</v>
      </c>
      <c r="L64" s="14">
        <v>0.53251300000000001</v>
      </c>
      <c r="M64" s="14">
        <v>-2.5180000000000001E-2</v>
      </c>
      <c r="N64" s="14">
        <v>0.17027700000000001</v>
      </c>
      <c r="O64" s="14">
        <v>-8.1200000000000005E-3</v>
      </c>
      <c r="P64" s="14">
        <v>1.0555E-2</v>
      </c>
      <c r="Q64" s="14">
        <f>SUM(L64:P64)</f>
        <v>0.68004500000000001</v>
      </c>
      <c r="R64" s="50">
        <v>44.670699999999997</v>
      </c>
      <c r="S64" s="50">
        <v>42.771299999999997</v>
      </c>
      <c r="T64" s="50">
        <v>12.558</v>
      </c>
      <c r="U64" s="51">
        <v>0.77293867043396669</v>
      </c>
      <c r="V64" s="14">
        <v>21.802199999999999</v>
      </c>
    </row>
    <row r="65" spans="1:22" ht="21">
      <c r="A65" s="9" t="s">
        <v>41</v>
      </c>
      <c r="B65" s="9" t="s">
        <v>21</v>
      </c>
      <c r="C65" s="7" t="s">
        <v>25</v>
      </c>
      <c r="D65" s="7">
        <v>14</v>
      </c>
      <c r="E65" s="14">
        <v>52.828000000000003</v>
      </c>
      <c r="F65" s="14">
        <v>0.174875</v>
      </c>
      <c r="G65" s="14">
        <v>1.9598800000000001</v>
      </c>
      <c r="H65" s="14">
        <v>7.8251400000000002</v>
      </c>
      <c r="I65" s="14">
        <v>0.35819400000000001</v>
      </c>
      <c r="J65" s="14">
        <v>15.0662</v>
      </c>
      <c r="K65" s="14">
        <v>21.365200000000002</v>
      </c>
      <c r="L65" s="14">
        <v>0.52808699999999997</v>
      </c>
      <c r="M65" s="14">
        <v>-1.2120000000000001E-2</v>
      </c>
      <c r="N65" s="14">
        <v>0.14396999999999999</v>
      </c>
      <c r="O65" s="14">
        <v>-9.11E-3</v>
      </c>
      <c r="P65" s="14">
        <v>1.2826000000000001E-2</v>
      </c>
      <c r="Q65" s="14">
        <f>SUM(L65:P65)</f>
        <v>0.66365300000000005</v>
      </c>
      <c r="R65" s="50">
        <v>44.110100000000003</v>
      </c>
      <c r="S65" s="50">
        <v>43.279699999999998</v>
      </c>
      <c r="T65" s="50">
        <v>12.610200000000001</v>
      </c>
      <c r="U65" s="51">
        <v>0.77428121142352424</v>
      </c>
      <c r="V65" s="14">
        <v>21.365200000000002</v>
      </c>
    </row>
    <row r="66" spans="1:22" ht="21">
      <c r="A66" s="9" t="s">
        <v>41</v>
      </c>
      <c r="B66" s="9" t="s">
        <v>21</v>
      </c>
      <c r="C66" s="7" t="s">
        <v>25</v>
      </c>
      <c r="D66" s="7">
        <v>15</v>
      </c>
      <c r="E66" s="14">
        <v>52.785600000000002</v>
      </c>
      <c r="F66" s="14">
        <v>0.17275099999999999</v>
      </c>
      <c r="G66" s="14">
        <v>1.9352</v>
      </c>
      <c r="H66" s="14">
        <v>7.9762599999999999</v>
      </c>
      <c r="I66" s="14">
        <v>0.353626</v>
      </c>
      <c r="J66" s="14">
        <v>15.081200000000001</v>
      </c>
      <c r="K66" s="14">
        <v>21.522200000000002</v>
      </c>
      <c r="L66" s="14">
        <v>0.51479699999999995</v>
      </c>
      <c r="M66" s="14">
        <v>-7.6800000000000002E-3</v>
      </c>
      <c r="N66" s="14">
        <v>0.15778900000000001</v>
      </c>
      <c r="O66" s="14">
        <v>2.4643000000000002E-2</v>
      </c>
      <c r="P66" s="14">
        <v>1.3575E-2</v>
      </c>
      <c r="Q66" s="14">
        <f>SUM(L66:P66)</f>
        <v>0.70312399999999997</v>
      </c>
      <c r="R66" s="50">
        <v>44.164499999999997</v>
      </c>
      <c r="S66" s="50">
        <v>43.059800000000003</v>
      </c>
      <c r="T66" s="50">
        <v>12.775700000000001</v>
      </c>
      <c r="U66" s="51">
        <v>0.77109637674425635</v>
      </c>
      <c r="V66" s="14">
        <v>21.522200000000002</v>
      </c>
    </row>
    <row r="67" spans="1:22" ht="21">
      <c r="A67" s="9" t="s">
        <v>41</v>
      </c>
      <c r="B67" s="9" t="s">
        <v>21</v>
      </c>
      <c r="C67" s="7" t="s">
        <v>25</v>
      </c>
      <c r="D67" s="7">
        <v>16</v>
      </c>
      <c r="E67" s="14">
        <v>52.9664</v>
      </c>
      <c r="F67" s="14">
        <v>0.120064</v>
      </c>
      <c r="G67" s="14">
        <v>1.9244300000000001</v>
      </c>
      <c r="H67" s="14">
        <v>7.7241799999999996</v>
      </c>
      <c r="I67" s="14">
        <v>0.31066199999999999</v>
      </c>
      <c r="J67" s="14">
        <v>15.013</v>
      </c>
      <c r="K67" s="14">
        <v>21.424700000000001</v>
      </c>
      <c r="L67" s="14">
        <v>0.53572299999999995</v>
      </c>
      <c r="M67" s="14">
        <v>-1.8460000000000001E-2</v>
      </c>
      <c r="N67" s="14">
        <v>0.16081200000000001</v>
      </c>
      <c r="O67" s="14">
        <v>5.5999999999999999E-5</v>
      </c>
      <c r="P67" s="14">
        <v>1.851E-3</v>
      </c>
      <c r="Q67" s="14">
        <f>SUM(L67:P67)</f>
        <v>0.67998199999999998</v>
      </c>
      <c r="R67" s="50">
        <v>44.318399999999997</v>
      </c>
      <c r="S67" s="50">
        <v>43.210099999999997</v>
      </c>
      <c r="T67" s="50">
        <v>12.4716</v>
      </c>
      <c r="U67" s="51">
        <v>0.77592826560376182</v>
      </c>
      <c r="V67" s="14">
        <v>21.424700000000001</v>
      </c>
    </row>
    <row r="68" spans="1:22" ht="21">
      <c r="A68" s="9" t="s">
        <v>41</v>
      </c>
      <c r="B68" s="9" t="s">
        <v>21</v>
      </c>
      <c r="C68" s="7" t="s">
        <v>25</v>
      </c>
      <c r="D68" s="7">
        <v>17</v>
      </c>
      <c r="E68" s="14">
        <v>49.347799999999999</v>
      </c>
      <c r="F68" s="14">
        <v>0.90796200000000005</v>
      </c>
      <c r="G68" s="14">
        <v>4.7753899999999998</v>
      </c>
      <c r="H68" s="14">
        <v>9.0330700000000004</v>
      </c>
      <c r="I68" s="14">
        <v>0.194359</v>
      </c>
      <c r="J68" s="14">
        <v>14.368399999999999</v>
      </c>
      <c r="K68" s="14">
        <v>20.496400000000001</v>
      </c>
      <c r="L68" s="14">
        <v>0.44399899999999998</v>
      </c>
      <c r="M68" s="14">
        <v>-9.6900000000000007E-3</v>
      </c>
      <c r="N68" s="14">
        <v>0.55298099999999994</v>
      </c>
      <c r="O68" s="14">
        <v>-1.3310000000000001E-2</v>
      </c>
      <c r="P68" s="14">
        <v>2.2655000000000002E-2</v>
      </c>
      <c r="Q68" s="14">
        <f>SUM(L68:P68)</f>
        <v>0.99663499999999994</v>
      </c>
      <c r="R68" s="50">
        <v>43.114800000000002</v>
      </c>
      <c r="S68" s="50">
        <v>42.053800000000003</v>
      </c>
      <c r="T68" s="50">
        <v>14.8314</v>
      </c>
      <c r="U68" s="51">
        <v>0.73917250432650095</v>
      </c>
      <c r="V68" s="14">
        <v>20.496400000000001</v>
      </c>
    </row>
    <row r="69" spans="1:22" ht="21">
      <c r="A69" s="9" t="s">
        <v>41</v>
      </c>
      <c r="B69" s="9" t="s">
        <v>21</v>
      </c>
      <c r="C69" s="7">
        <v>4</v>
      </c>
      <c r="D69" s="7">
        <v>19</v>
      </c>
      <c r="E69" s="14">
        <v>48.522100000000002</v>
      </c>
      <c r="F69" s="14">
        <v>1.11707</v>
      </c>
      <c r="G69" s="14">
        <v>6.3224999999999998</v>
      </c>
      <c r="H69" s="14">
        <v>8.2865000000000002</v>
      </c>
      <c r="I69" s="14">
        <v>0.135434</v>
      </c>
      <c r="J69" s="14">
        <v>13.6341</v>
      </c>
      <c r="K69" s="14">
        <v>21.864599999999999</v>
      </c>
      <c r="L69" s="14">
        <v>0.39299299999999998</v>
      </c>
      <c r="M69" s="14">
        <v>-1.4760000000000001E-2</v>
      </c>
      <c r="N69" s="14">
        <v>1.2734000000000001E-2</v>
      </c>
      <c r="O69" s="14">
        <v>1.7201999999999999E-2</v>
      </c>
      <c r="P69" s="14">
        <v>-3.9500000000000004E-3</v>
      </c>
      <c r="Q69" s="14">
        <f>SUM(L69:P69)</f>
        <v>0.40421899999999999</v>
      </c>
      <c r="R69" s="50">
        <v>46.222499999999997</v>
      </c>
      <c r="S69" s="50">
        <v>40.103999999999999</v>
      </c>
      <c r="T69" s="50">
        <v>13.6736</v>
      </c>
      <c r="U69" s="51">
        <v>0.74563753562003143</v>
      </c>
      <c r="V69" s="14">
        <v>21.864599999999999</v>
      </c>
    </row>
    <row r="70" spans="1:22" ht="21">
      <c r="A70" s="9" t="s">
        <v>41</v>
      </c>
      <c r="B70" s="9" t="s">
        <v>21</v>
      </c>
      <c r="C70" s="7">
        <v>4</v>
      </c>
      <c r="D70" s="7">
        <v>20</v>
      </c>
      <c r="E70" s="14">
        <v>51.978999999999999</v>
      </c>
      <c r="F70" s="14">
        <v>0.31284800000000001</v>
      </c>
      <c r="G70" s="14">
        <v>1.7202200000000001</v>
      </c>
      <c r="H70" s="14">
        <v>12.336</v>
      </c>
      <c r="I70" s="14">
        <v>0.90156700000000001</v>
      </c>
      <c r="J70" s="14">
        <v>13.799899999999999</v>
      </c>
      <c r="K70" s="14">
        <v>19.6172</v>
      </c>
      <c r="L70" s="14">
        <v>0.39045999999999997</v>
      </c>
      <c r="M70" s="14">
        <v>6.43E-3</v>
      </c>
      <c r="N70" s="14">
        <v>-1.33E-3</v>
      </c>
      <c r="O70" s="14">
        <v>9.7858000000000001E-2</v>
      </c>
      <c r="P70" s="14">
        <v>1.5395000000000001E-2</v>
      </c>
      <c r="Q70" s="14">
        <f>SUM(L70:P70)</f>
        <v>0.50881299999999996</v>
      </c>
      <c r="R70" s="50">
        <v>40.492100000000001</v>
      </c>
      <c r="S70" s="50">
        <v>39.632899999999999</v>
      </c>
      <c r="T70" s="50">
        <v>19.875</v>
      </c>
      <c r="U70" s="51">
        <v>0.66589407680493695</v>
      </c>
      <c r="V70" s="14">
        <v>19.6172</v>
      </c>
    </row>
    <row r="71" spans="1:22" s="72" customFormat="1" ht="21">
      <c r="A71" s="67" t="s">
        <v>41</v>
      </c>
      <c r="B71" s="67" t="s">
        <v>21</v>
      </c>
      <c r="C71" s="68">
        <v>4</v>
      </c>
      <c r="D71" s="68">
        <v>21</v>
      </c>
      <c r="E71" s="69">
        <v>53.468400000000003</v>
      </c>
      <c r="F71" s="69">
        <v>0.31545400000000001</v>
      </c>
      <c r="G71" s="69">
        <v>2.1426599999999998</v>
      </c>
      <c r="H71" s="69">
        <v>4.8989599999999998</v>
      </c>
      <c r="I71" s="69">
        <v>6.8990999999999997E-2</v>
      </c>
      <c r="J71" s="69">
        <v>16.9072</v>
      </c>
      <c r="K71" s="69">
        <v>22.3371</v>
      </c>
      <c r="L71" s="69">
        <v>0.249304</v>
      </c>
      <c r="M71" s="69">
        <v>-1.0580000000000001E-2</v>
      </c>
      <c r="N71" s="69">
        <v>0.51123600000000002</v>
      </c>
      <c r="O71" s="69">
        <v>2.5179999999999998E-3</v>
      </c>
      <c r="P71" s="69">
        <v>-5.0000000000000002E-5</v>
      </c>
      <c r="Q71" s="69">
        <f>SUM(L71:P71)</f>
        <v>0.75242799999999999</v>
      </c>
      <c r="R71" s="70">
        <v>44.957000000000001</v>
      </c>
      <c r="S71" s="70">
        <v>47.346800000000002</v>
      </c>
      <c r="T71" s="70">
        <v>7.6961599999999999</v>
      </c>
      <c r="U71" s="71">
        <v>0.8601155042915587</v>
      </c>
      <c r="V71" s="69">
        <v>22.3371</v>
      </c>
    </row>
    <row r="72" spans="1:22" ht="21">
      <c r="A72" s="7" t="s">
        <v>42</v>
      </c>
      <c r="B72" s="7" t="s">
        <v>19</v>
      </c>
      <c r="C72" s="7">
        <v>5</v>
      </c>
      <c r="D72" s="7">
        <v>3</v>
      </c>
      <c r="E72" s="14">
        <v>52.350900000000003</v>
      </c>
      <c r="F72" s="14">
        <v>0.134856</v>
      </c>
      <c r="G72" s="14">
        <v>0.25691900000000001</v>
      </c>
      <c r="H72" s="14">
        <v>28.609500000000001</v>
      </c>
      <c r="I72" s="14">
        <v>0.57230800000000004</v>
      </c>
      <c r="J72" s="14">
        <v>16.1844</v>
      </c>
      <c r="K72" s="14">
        <v>2.8106100000000001</v>
      </c>
      <c r="L72" s="14">
        <v>5.1262000000000002E-2</v>
      </c>
      <c r="M72" s="14">
        <v>1.4530000000000001E-3</v>
      </c>
      <c r="N72" s="14">
        <v>6.4547999999999994E-2</v>
      </c>
      <c r="O72" s="14">
        <v>2.9137E-2</v>
      </c>
      <c r="P72" s="14">
        <v>3.9999999999999998E-6</v>
      </c>
      <c r="Q72" s="14">
        <f>SUM(L72:P72)</f>
        <v>0.14640400000000001</v>
      </c>
      <c r="R72" s="50">
        <v>5.8971499999999999</v>
      </c>
      <c r="S72" s="50">
        <v>47.248399999999997</v>
      </c>
      <c r="T72" s="50">
        <v>46.854500000000002</v>
      </c>
      <c r="U72" s="51">
        <f>(J72/40.3)/((J72/40.3)+(H72/71.8))</f>
        <v>0.50196048793496695</v>
      </c>
      <c r="V72" s="14">
        <v>2.8106100000000001</v>
      </c>
    </row>
    <row r="73" spans="1:22" ht="21">
      <c r="A73" s="7" t="s">
        <v>42</v>
      </c>
      <c r="B73" s="7" t="s">
        <v>19</v>
      </c>
      <c r="C73" s="7">
        <v>1</v>
      </c>
      <c r="D73" s="7">
        <v>2</v>
      </c>
      <c r="E73" s="14">
        <v>54.268000000000001</v>
      </c>
      <c r="F73" s="14">
        <v>0.16211700000000001</v>
      </c>
      <c r="G73" s="14">
        <v>0.99902400000000002</v>
      </c>
      <c r="H73" s="14">
        <v>17.931999999999999</v>
      </c>
      <c r="I73" s="14">
        <v>0.59980999999999995</v>
      </c>
      <c r="J73" s="14">
        <v>24.818100000000001</v>
      </c>
      <c r="K73" s="14">
        <v>1.01807</v>
      </c>
      <c r="L73" s="14">
        <v>1.976E-2</v>
      </c>
      <c r="M73" s="14">
        <v>-4.1000000000000003E-3</v>
      </c>
      <c r="N73" s="14">
        <v>2.3674000000000001E-2</v>
      </c>
      <c r="O73" s="14">
        <v>3.1380000000000002E-3</v>
      </c>
      <c r="P73" s="14">
        <v>0</v>
      </c>
      <c r="Q73" s="14">
        <f>SUM(L73:P73)</f>
        <v>4.2472000000000003E-2</v>
      </c>
      <c r="R73" s="50">
        <v>2.05477</v>
      </c>
      <c r="S73" s="50">
        <v>69.695400000000006</v>
      </c>
      <c r="T73" s="50">
        <v>28.2499</v>
      </c>
      <c r="U73" s="51">
        <f>(J73/40.3)/((J73/40.3)+(H73/71.8))</f>
        <v>0.71146696614346094</v>
      </c>
      <c r="V73" s="14">
        <v>1.01807</v>
      </c>
    </row>
    <row r="74" spans="1:22" ht="21">
      <c r="A74" s="7" t="s">
        <v>42</v>
      </c>
      <c r="B74" s="7" t="s">
        <v>0</v>
      </c>
      <c r="C74" s="7">
        <v>13</v>
      </c>
      <c r="D74" s="7">
        <v>14</v>
      </c>
      <c r="E74" s="14">
        <v>55.8887</v>
      </c>
      <c r="F74" s="14">
        <v>9.8686999999999997E-2</v>
      </c>
      <c r="G74" s="14">
        <v>0.81953600000000004</v>
      </c>
      <c r="H74" s="14">
        <v>13.0192</v>
      </c>
      <c r="I74" s="14">
        <v>0.59683799999999998</v>
      </c>
      <c r="J74" s="14">
        <v>29.554500000000001</v>
      </c>
      <c r="K74" s="14">
        <v>0.62271699999999996</v>
      </c>
      <c r="L74" s="14">
        <v>5.2310000000000004E-3</v>
      </c>
      <c r="M74" s="14">
        <v>-7.1799999999999998E-3</v>
      </c>
      <c r="N74" s="14">
        <v>6.9699999999999996E-3</v>
      </c>
      <c r="O74" s="14">
        <v>-1.208E-2</v>
      </c>
      <c r="P74" s="14">
        <v>7.3350000000000004E-3</v>
      </c>
      <c r="Q74" s="14">
        <f>SUM(L74:P74)</f>
        <v>2.760000000000002E-4</v>
      </c>
      <c r="R74" s="50">
        <v>1.2</v>
      </c>
      <c r="S74" s="50">
        <v>79.2</v>
      </c>
      <c r="T74" s="50">
        <v>19.600000000000001</v>
      </c>
      <c r="U74" s="51">
        <f>(J74/40.3)/((J74/40.3)+(H74/71.8))</f>
        <v>0.80176205658118549</v>
      </c>
      <c r="V74" s="14">
        <v>0.62271699999999996</v>
      </c>
    </row>
    <row r="75" spans="1:22" ht="21">
      <c r="A75" s="7" t="s">
        <v>42</v>
      </c>
      <c r="B75" s="7" t="s">
        <v>0</v>
      </c>
      <c r="C75" s="7">
        <v>13</v>
      </c>
      <c r="D75" s="7">
        <v>7</v>
      </c>
      <c r="E75" s="14">
        <v>54.593299999999999</v>
      </c>
      <c r="F75" s="14">
        <v>9.3758999999999995E-2</v>
      </c>
      <c r="G75" s="14">
        <v>2.89019</v>
      </c>
      <c r="H75" s="14">
        <v>10.9953</v>
      </c>
      <c r="I75" s="14">
        <v>0.25759500000000002</v>
      </c>
      <c r="J75" s="14">
        <v>30.5351</v>
      </c>
      <c r="K75" s="14">
        <v>0.41983399999999998</v>
      </c>
      <c r="L75" s="14">
        <v>8.3879999999999996E-3</v>
      </c>
      <c r="M75" s="14">
        <v>-1.274E-2</v>
      </c>
      <c r="N75" s="14">
        <v>0.32377400000000001</v>
      </c>
      <c r="O75" s="14">
        <v>-1.2760000000000001E-2</v>
      </c>
      <c r="P75" s="14">
        <v>4.5916999999999999E-2</v>
      </c>
      <c r="Q75" s="14">
        <f>SUM(L75:P75)</f>
        <v>0.35257899999999998</v>
      </c>
      <c r="R75" s="50">
        <v>0.8</v>
      </c>
      <c r="S75" s="50">
        <v>82.5</v>
      </c>
      <c r="T75" s="50">
        <v>16.7</v>
      </c>
      <c r="U75" s="51">
        <f>(J75/40.3)/((J75/40.3)+(H75/71.8))</f>
        <v>0.83187045469402743</v>
      </c>
      <c r="V75" s="14">
        <v>0.41983399999999998</v>
      </c>
    </row>
    <row r="76" spans="1:22" ht="21">
      <c r="A76" s="7" t="s">
        <v>42</v>
      </c>
      <c r="B76" s="7" t="s">
        <v>0</v>
      </c>
      <c r="C76" s="7">
        <v>13</v>
      </c>
      <c r="D76" s="7">
        <v>10</v>
      </c>
      <c r="E76" s="14">
        <v>54.913800000000002</v>
      </c>
      <c r="F76" s="14">
        <v>7.4726000000000001E-2</v>
      </c>
      <c r="G76" s="14">
        <v>2.2407400000000002</v>
      </c>
      <c r="H76" s="14">
        <v>12.4651</v>
      </c>
      <c r="I76" s="14">
        <v>0.35374299999999997</v>
      </c>
      <c r="J76" s="14">
        <v>29.726299999999998</v>
      </c>
      <c r="K76" s="14">
        <v>0.81486400000000003</v>
      </c>
      <c r="L76" s="14">
        <v>7.8130000000000005E-3</v>
      </c>
      <c r="M76" s="14">
        <v>-8.43E-3</v>
      </c>
      <c r="N76" s="14">
        <v>9.7963999999999996E-2</v>
      </c>
      <c r="O76" s="14">
        <v>-5.3400000000000001E-3</v>
      </c>
      <c r="P76" s="14">
        <v>4.2259999999999999E-2</v>
      </c>
      <c r="Q76" s="14">
        <f>SUM(L76:P76)</f>
        <v>0.134267</v>
      </c>
      <c r="R76" s="50">
        <v>1.6</v>
      </c>
      <c r="S76" s="50">
        <v>79.7</v>
      </c>
      <c r="T76" s="50">
        <v>18.7</v>
      </c>
      <c r="U76" s="51">
        <f>(J76/40.3)/((J76/40.3)+(H76/71.8))</f>
        <v>0.80947962266064866</v>
      </c>
      <c r="V76" s="14">
        <v>0.81486400000000003</v>
      </c>
    </row>
    <row r="77" spans="1:22" ht="21">
      <c r="A77" s="7" t="s">
        <v>42</v>
      </c>
      <c r="B77" s="7" t="s">
        <v>0</v>
      </c>
      <c r="C77" s="7">
        <v>5</v>
      </c>
      <c r="D77" s="7">
        <v>17</v>
      </c>
      <c r="E77" s="14">
        <v>55.879100000000001</v>
      </c>
      <c r="F77" s="14">
        <v>0.105113</v>
      </c>
      <c r="G77" s="14">
        <v>0.67685200000000001</v>
      </c>
      <c r="H77" s="14">
        <v>12.7119</v>
      </c>
      <c r="I77" s="14">
        <v>0.52422800000000003</v>
      </c>
      <c r="J77" s="14">
        <v>30.163900000000002</v>
      </c>
      <c r="K77" s="14">
        <v>0.60160899999999995</v>
      </c>
      <c r="L77" s="14">
        <v>8.1560000000000001E-3</v>
      </c>
      <c r="M77" s="14">
        <v>-1.99E-3</v>
      </c>
      <c r="N77" s="14">
        <v>3.7465999999999999E-2</v>
      </c>
      <c r="O77" s="14">
        <v>-1.6000000000000001E-4</v>
      </c>
      <c r="P77" s="14">
        <v>1.9015000000000001E-2</v>
      </c>
      <c r="Q77" s="14">
        <f>SUM(L77:P77)</f>
        <v>6.2487000000000001E-2</v>
      </c>
      <c r="R77" s="50">
        <v>1.1000000000000001</v>
      </c>
      <c r="S77" s="50">
        <v>80</v>
      </c>
      <c r="T77" s="50">
        <v>18.899999999999999</v>
      </c>
      <c r="U77" s="51">
        <f>(J77/40.3)/((J77/40.3)+(H77/71.8))</f>
        <v>0.80870853117090735</v>
      </c>
      <c r="V77" s="14">
        <v>0.60160899999999995</v>
      </c>
    </row>
    <row r="78" spans="1:22" ht="21">
      <c r="A78" s="7" t="s">
        <v>42</v>
      </c>
      <c r="B78" s="7" t="s">
        <v>0</v>
      </c>
      <c r="C78" s="7">
        <v>5</v>
      </c>
      <c r="D78" s="7">
        <v>2</v>
      </c>
      <c r="E78" s="14">
        <v>54.590299999999999</v>
      </c>
      <c r="F78" s="14">
        <v>3.0161E-2</v>
      </c>
      <c r="G78" s="14">
        <v>4.8748500000000003</v>
      </c>
      <c r="H78" s="14">
        <v>7.3111199999999998</v>
      </c>
      <c r="I78" s="14">
        <v>0.146036</v>
      </c>
      <c r="J78" s="14">
        <v>33.188299999999998</v>
      </c>
      <c r="K78" s="14">
        <v>0.43454500000000001</v>
      </c>
      <c r="L78" s="14">
        <v>4.0378999999999998E-2</v>
      </c>
      <c r="M78" s="14">
        <v>-1.57E-3</v>
      </c>
      <c r="N78" s="14">
        <v>0.13739299999999999</v>
      </c>
      <c r="O78" s="14">
        <v>0.181366</v>
      </c>
      <c r="P78" s="14">
        <v>4.2899E-2</v>
      </c>
      <c r="Q78" s="14">
        <f>SUM(L78:P78)</f>
        <v>0.40046700000000002</v>
      </c>
      <c r="R78" s="50">
        <v>0.8</v>
      </c>
      <c r="S78" s="50">
        <v>88.3</v>
      </c>
      <c r="T78" s="50">
        <v>10.9</v>
      </c>
      <c r="U78" s="51">
        <f>(J78/40.3)/((J78/40.3)+(H78/71.8))</f>
        <v>0.88996013246511563</v>
      </c>
      <c r="V78" s="14">
        <v>0.43454500000000001</v>
      </c>
    </row>
    <row r="79" spans="1:22" ht="21">
      <c r="A79" s="7" t="s">
        <v>42</v>
      </c>
      <c r="B79" s="7" t="s">
        <v>0</v>
      </c>
      <c r="C79" s="7">
        <v>5</v>
      </c>
      <c r="D79" s="7">
        <v>4</v>
      </c>
      <c r="E79" s="14">
        <v>53.323700000000002</v>
      </c>
      <c r="F79" s="14">
        <v>0.372056</v>
      </c>
      <c r="G79" s="14">
        <v>4.2307800000000002</v>
      </c>
      <c r="H79" s="14">
        <v>11.9267</v>
      </c>
      <c r="I79" s="14">
        <v>0.30813099999999999</v>
      </c>
      <c r="J79" s="14">
        <v>29.701799999999999</v>
      </c>
      <c r="K79" s="14">
        <v>0.353655</v>
      </c>
      <c r="L79" s="14">
        <v>1.6992E-2</v>
      </c>
      <c r="M79" s="14">
        <v>-7.7600000000000004E-3</v>
      </c>
      <c r="N79" s="14">
        <v>7.5799999999999999E-4</v>
      </c>
      <c r="O79" s="14">
        <v>2.7661999999999999E-2</v>
      </c>
      <c r="P79" s="14">
        <v>5.6151E-2</v>
      </c>
      <c r="Q79" s="14">
        <f>SUM(L79:P79)</f>
        <v>9.3802999999999997E-2</v>
      </c>
      <c r="R79" s="50">
        <v>0.7</v>
      </c>
      <c r="S79" s="50">
        <v>81</v>
      </c>
      <c r="T79" s="50">
        <v>18.3</v>
      </c>
      <c r="U79" s="51">
        <f>(J79/40.3)/((J79/40.3)+(H79/71.8))</f>
        <v>0.81607242975924199</v>
      </c>
      <c r="V79" s="14">
        <v>0.353655</v>
      </c>
    </row>
    <row r="80" spans="1:22" ht="21">
      <c r="A80" s="7" t="s">
        <v>42</v>
      </c>
      <c r="B80" s="7" t="s">
        <v>0</v>
      </c>
      <c r="C80" s="7">
        <v>5</v>
      </c>
      <c r="D80" s="7">
        <v>7</v>
      </c>
      <c r="E80" s="14">
        <v>56.1477</v>
      </c>
      <c r="F80" s="14">
        <v>9.5605999999999997E-2</v>
      </c>
      <c r="G80" s="14">
        <v>0.64994200000000002</v>
      </c>
      <c r="H80" s="14">
        <v>11.702999999999999</v>
      </c>
      <c r="I80" s="14">
        <v>0.50734100000000004</v>
      </c>
      <c r="J80" s="14">
        <v>30.952200000000001</v>
      </c>
      <c r="K80" s="14">
        <v>0.48921199999999998</v>
      </c>
      <c r="L80" s="14">
        <v>-3.3400000000000001E-3</v>
      </c>
      <c r="M80" s="14">
        <v>-6.8599999999999998E-3</v>
      </c>
      <c r="N80" s="14">
        <v>4.9433999999999999E-2</v>
      </c>
      <c r="O80" s="14">
        <v>-9.0399999999999994E-3</v>
      </c>
      <c r="P80" s="14">
        <v>9.972E-3</v>
      </c>
      <c r="Q80" s="14">
        <f>SUM(L80:P80)</f>
        <v>4.0166E-2</v>
      </c>
      <c r="R80" s="50">
        <v>0.9</v>
      </c>
      <c r="S80" s="50">
        <v>81.7</v>
      </c>
      <c r="T80" s="50">
        <v>17.3</v>
      </c>
      <c r="U80" s="51">
        <f>(J80/40.3)/((J80/40.3)+(H80/71.8))</f>
        <v>0.82493277669761156</v>
      </c>
      <c r="V80" s="14">
        <v>0.48921199999999998</v>
      </c>
    </row>
    <row r="81" spans="1:22" ht="21">
      <c r="A81" s="7" t="s">
        <v>42</v>
      </c>
      <c r="B81" s="7" t="s">
        <v>0</v>
      </c>
      <c r="C81" s="7">
        <v>6</v>
      </c>
      <c r="D81" s="7">
        <v>13</v>
      </c>
      <c r="E81" s="14">
        <v>55.343800000000002</v>
      </c>
      <c r="F81" s="14">
        <v>0.16847500000000001</v>
      </c>
      <c r="G81" s="14">
        <v>1.7936799999999999</v>
      </c>
      <c r="H81" s="14">
        <v>12.946</v>
      </c>
      <c r="I81" s="14">
        <v>0.60712200000000005</v>
      </c>
      <c r="J81" s="14">
        <v>29.274100000000001</v>
      </c>
      <c r="K81" s="14">
        <v>0.58943500000000004</v>
      </c>
      <c r="L81" s="14">
        <v>1.1339999999999999E-2</v>
      </c>
      <c r="M81" s="14">
        <v>-1.405E-2</v>
      </c>
      <c r="N81" s="14">
        <v>4.2928000000000001E-2</v>
      </c>
      <c r="O81" s="14">
        <v>-2.257E-2</v>
      </c>
      <c r="P81" s="14">
        <v>1.6951999999999998E-2</v>
      </c>
      <c r="Q81" s="14">
        <f>SUM(L81:P81)</f>
        <v>3.4600000000000006E-2</v>
      </c>
      <c r="R81" s="50">
        <v>1.1000000000000001</v>
      </c>
      <c r="S81" s="50">
        <v>79.2</v>
      </c>
      <c r="T81" s="50">
        <v>19.600000000000001</v>
      </c>
      <c r="U81" s="51">
        <f>(J81/40.3)/((J81/40.3)+(H81/71.8))</f>
        <v>0.80114233542652769</v>
      </c>
      <c r="V81" s="14">
        <v>0.58943500000000004</v>
      </c>
    </row>
    <row r="82" spans="1:22" ht="21">
      <c r="A82" s="7" t="s">
        <v>42</v>
      </c>
      <c r="B82" s="7" t="s">
        <v>0</v>
      </c>
      <c r="C82" s="7">
        <v>6</v>
      </c>
      <c r="D82" s="7">
        <v>7</v>
      </c>
      <c r="E82" s="14">
        <v>55.122300000000003</v>
      </c>
      <c r="F82" s="14">
        <v>0.194631</v>
      </c>
      <c r="G82" s="14">
        <v>0.54913100000000004</v>
      </c>
      <c r="H82" s="14">
        <v>16.636600000000001</v>
      </c>
      <c r="I82" s="14">
        <v>0.671593</v>
      </c>
      <c r="J82" s="14">
        <v>26.2075</v>
      </c>
      <c r="K82" s="14">
        <v>0.86778100000000002</v>
      </c>
      <c r="L82" s="14">
        <v>1.1216E-2</v>
      </c>
      <c r="M82" s="14">
        <v>1.536E-3</v>
      </c>
      <c r="N82" s="14">
        <v>4.9459999999999997E-2</v>
      </c>
      <c r="O82" s="14">
        <v>-6.77E-3</v>
      </c>
      <c r="P82" s="14">
        <v>1.0496999999999999E-2</v>
      </c>
      <c r="Q82" s="14">
        <f>SUM(L82:P82)</f>
        <v>6.5938999999999998E-2</v>
      </c>
      <c r="R82" s="50">
        <v>1.7</v>
      </c>
      <c r="S82" s="50">
        <v>72.5</v>
      </c>
      <c r="T82" s="50">
        <v>25.8</v>
      </c>
      <c r="U82" s="51">
        <f>(J82/40.3)/((J82/40.3)+(H82/71.8))</f>
        <v>0.73729833050636118</v>
      </c>
      <c r="V82" s="14">
        <v>0.86778100000000002</v>
      </c>
    </row>
    <row r="83" spans="1:22" ht="21">
      <c r="A83" s="7" t="s">
        <v>42</v>
      </c>
      <c r="B83" s="7" t="s">
        <v>0</v>
      </c>
      <c r="C83" s="7">
        <v>8</v>
      </c>
      <c r="D83" s="7">
        <v>10</v>
      </c>
      <c r="E83" s="14">
        <v>54.098199999999999</v>
      </c>
      <c r="F83" s="14">
        <v>0.16031200000000001</v>
      </c>
      <c r="G83" s="14">
        <v>0.54693199999999997</v>
      </c>
      <c r="H83" s="14">
        <v>18.032900000000001</v>
      </c>
      <c r="I83" s="14">
        <v>0.98632900000000001</v>
      </c>
      <c r="J83" s="14">
        <v>25.093699999999998</v>
      </c>
      <c r="K83" s="14">
        <v>0.84534600000000004</v>
      </c>
      <c r="L83" s="14">
        <v>2.0333E-2</v>
      </c>
      <c r="M83" s="14">
        <v>4.7679999999999997E-3</v>
      </c>
      <c r="N83" s="14">
        <v>-4.0299999999999997E-3</v>
      </c>
      <c r="O83" s="14">
        <v>-1.252E-2</v>
      </c>
      <c r="P83" s="14">
        <v>2.3959000000000001E-2</v>
      </c>
      <c r="Q83" s="14">
        <f>SUM(L83:P83)</f>
        <v>3.2509999999999997E-2</v>
      </c>
      <c r="R83" s="50">
        <v>1.7</v>
      </c>
      <c r="S83" s="50">
        <v>70.099999999999994</v>
      </c>
      <c r="T83" s="50">
        <v>28.2</v>
      </c>
      <c r="U83" s="51">
        <f>(J83/40.3)/((J83/40.3)+(H83/71.8))</f>
        <v>0.71258088733788194</v>
      </c>
      <c r="V83" s="14">
        <v>0.84534600000000004</v>
      </c>
    </row>
    <row r="84" spans="1:22" ht="21">
      <c r="A84" s="7" t="s">
        <v>42</v>
      </c>
      <c r="B84" s="7" t="s">
        <v>0</v>
      </c>
      <c r="C84" s="7">
        <v>8</v>
      </c>
      <c r="D84" s="7">
        <v>4</v>
      </c>
      <c r="E84" s="14">
        <v>54.077599999999997</v>
      </c>
      <c r="F84" s="14">
        <v>0.17246500000000001</v>
      </c>
      <c r="G84" s="14">
        <v>0.61430799999999997</v>
      </c>
      <c r="H84" s="14">
        <v>17.9207</v>
      </c>
      <c r="I84" s="14">
        <v>0.80788800000000005</v>
      </c>
      <c r="J84" s="14">
        <v>25.3749</v>
      </c>
      <c r="K84" s="14">
        <v>0.830399</v>
      </c>
      <c r="L84" s="14">
        <v>2.895E-3</v>
      </c>
      <c r="M84" s="14">
        <v>-1.197E-2</v>
      </c>
      <c r="N84" s="14">
        <v>3.124E-3</v>
      </c>
      <c r="O84" s="14">
        <v>-1.112E-2</v>
      </c>
      <c r="P84" s="14">
        <v>7.0829999999999999E-3</v>
      </c>
      <c r="Q84" s="14">
        <f>SUM(L84:P84)</f>
        <v>-9.9880000000000004E-3</v>
      </c>
      <c r="R84" s="50">
        <v>1.7</v>
      </c>
      <c r="S84" s="50">
        <v>70.400000000000006</v>
      </c>
      <c r="T84" s="50">
        <v>27.9</v>
      </c>
      <c r="U84" s="51">
        <f>(J84/40.3)/((J84/40.3)+(H84/71.8))</f>
        <v>0.71612831401801902</v>
      </c>
      <c r="V84" s="14">
        <v>0.830399</v>
      </c>
    </row>
    <row r="85" spans="1:22" ht="21">
      <c r="A85" s="7" t="s">
        <v>42</v>
      </c>
      <c r="B85" s="7" t="s">
        <v>1</v>
      </c>
      <c r="C85" s="7">
        <v>2</v>
      </c>
      <c r="D85" s="7">
        <v>13</v>
      </c>
      <c r="E85" s="14">
        <v>56.184199999999997</v>
      </c>
      <c r="F85" s="14">
        <v>0.101477</v>
      </c>
      <c r="G85" s="14">
        <v>1.54576</v>
      </c>
      <c r="H85" s="14">
        <v>10.5633</v>
      </c>
      <c r="I85" s="14">
        <v>0.355902</v>
      </c>
      <c r="J85" s="14">
        <v>31.462800000000001</v>
      </c>
      <c r="K85" s="14">
        <v>0.39700299999999999</v>
      </c>
      <c r="L85" s="14">
        <v>-2.4199999999999998E-3</v>
      </c>
      <c r="M85" s="14">
        <v>-7.3400000000000002E-3</v>
      </c>
      <c r="N85" s="14">
        <v>3.5388000000000003E-2</v>
      </c>
      <c r="O85" s="14">
        <v>-1.98E-3</v>
      </c>
      <c r="P85" s="14">
        <v>4.6795999999999997E-2</v>
      </c>
      <c r="Q85" s="14">
        <f>SUM(L85:P85)</f>
        <v>7.0444000000000007E-2</v>
      </c>
      <c r="R85" s="50">
        <v>0.8</v>
      </c>
      <c r="S85" s="50">
        <v>83.5</v>
      </c>
      <c r="T85" s="50">
        <v>15.7</v>
      </c>
      <c r="U85" s="51">
        <f>(J85/40.3)/((J85/40.3)+(H85/71.8))</f>
        <v>0.84143620206013792</v>
      </c>
      <c r="V85" s="14">
        <v>0.39700299999999999</v>
      </c>
    </row>
    <row r="86" spans="1:22" ht="21">
      <c r="A86" s="7" t="s">
        <v>42</v>
      </c>
      <c r="B86" s="7" t="s">
        <v>1</v>
      </c>
      <c r="C86" s="7">
        <v>2</v>
      </c>
      <c r="D86" s="7">
        <v>1</v>
      </c>
      <c r="E86" s="14">
        <v>53.997700000000002</v>
      </c>
      <c r="F86" s="14">
        <v>3.0363999999999999E-2</v>
      </c>
      <c r="G86" s="14">
        <v>4.2466200000000001</v>
      </c>
      <c r="H86" s="14">
        <v>10.6158</v>
      </c>
      <c r="I86" s="14">
        <v>0.286937</v>
      </c>
      <c r="J86" s="14">
        <v>30.567499999999999</v>
      </c>
      <c r="K86" s="14">
        <v>0.53426399999999996</v>
      </c>
      <c r="L86" s="14">
        <v>-2.5400000000000002E-3</v>
      </c>
      <c r="M86" s="14">
        <v>-1.048E-2</v>
      </c>
      <c r="N86" s="14">
        <v>0.111961</v>
      </c>
      <c r="O86" s="14">
        <v>4.7898000000000003E-2</v>
      </c>
      <c r="P86" s="14">
        <v>4.7985E-2</v>
      </c>
      <c r="Q86" s="14">
        <f>SUM(L86:P86)</f>
        <v>0.194824</v>
      </c>
      <c r="R86" s="50">
        <v>1</v>
      </c>
      <c r="S86" s="50">
        <v>82.8</v>
      </c>
      <c r="T86" s="50">
        <v>16.100000000000001</v>
      </c>
      <c r="U86" s="51">
        <f>(J86/40.3)/((J86/40.3)+(H86/71.8))</f>
        <v>0.83687076312409536</v>
      </c>
      <c r="V86" s="14">
        <v>0.53426399999999996</v>
      </c>
    </row>
    <row r="87" spans="1:22" ht="21">
      <c r="A87" s="7" t="s">
        <v>42</v>
      </c>
      <c r="B87" s="7" t="s">
        <v>1</v>
      </c>
      <c r="C87" s="7">
        <v>3</v>
      </c>
      <c r="D87" s="7">
        <v>11</v>
      </c>
      <c r="E87" s="14">
        <v>55.851399999999998</v>
      </c>
      <c r="F87" s="14">
        <v>2.1897E-2</v>
      </c>
      <c r="G87" s="14">
        <v>1.7101900000000001</v>
      </c>
      <c r="H87" s="14">
        <v>10.999499999999999</v>
      </c>
      <c r="I87" s="14">
        <v>0.35458200000000001</v>
      </c>
      <c r="J87" s="14">
        <v>31.459</v>
      </c>
      <c r="K87" s="14">
        <v>0.39441199999999998</v>
      </c>
      <c r="L87" s="14">
        <v>6.0060000000000001E-3</v>
      </c>
      <c r="M87" s="14">
        <v>-6.1900000000000002E-3</v>
      </c>
      <c r="N87" s="14">
        <v>7.3994000000000004E-2</v>
      </c>
      <c r="O87" s="14">
        <v>-1.132E-2</v>
      </c>
      <c r="P87" s="14">
        <v>3.5061000000000002E-2</v>
      </c>
      <c r="Q87" s="14">
        <f>SUM(L87:P87)</f>
        <v>9.7550999999999999E-2</v>
      </c>
      <c r="R87" s="50">
        <v>0.7</v>
      </c>
      <c r="S87" s="50">
        <v>83</v>
      </c>
      <c r="T87" s="50">
        <v>16.3</v>
      </c>
      <c r="U87" s="51">
        <f>(J87/40.3)/((J87/40.3)+(H87/71.8))</f>
        <v>0.83594598969173639</v>
      </c>
      <c r="V87" s="14">
        <v>0.39441199999999998</v>
      </c>
    </row>
    <row r="88" spans="1:22" ht="21">
      <c r="A88" s="7" t="s">
        <v>42</v>
      </c>
      <c r="B88" s="7" t="s">
        <v>1</v>
      </c>
      <c r="C88" s="7">
        <v>3</v>
      </c>
      <c r="D88" s="7">
        <v>12</v>
      </c>
      <c r="E88" s="14">
        <v>53.665700000000001</v>
      </c>
      <c r="F88" s="14">
        <v>5.4604E-2</v>
      </c>
      <c r="G88" s="14">
        <v>3.90286</v>
      </c>
      <c r="H88" s="14">
        <v>11.6853</v>
      </c>
      <c r="I88" s="14">
        <v>0.401783</v>
      </c>
      <c r="J88" s="14">
        <v>29.718800000000002</v>
      </c>
      <c r="K88" s="14">
        <v>0.415238</v>
      </c>
      <c r="L88" s="14">
        <v>-8.0000000000000004E-4</v>
      </c>
      <c r="M88" s="14">
        <v>-1.4460000000000001E-2</v>
      </c>
      <c r="N88" s="14">
        <v>5.4539999999999996E-3</v>
      </c>
      <c r="O88" s="14">
        <v>-1.027E-2</v>
      </c>
      <c r="P88" s="14">
        <v>4.0085000000000003E-2</v>
      </c>
      <c r="Q88" s="14">
        <f>SUM(L88:P88)</f>
        <v>2.0008999999999999E-2</v>
      </c>
      <c r="R88" s="50">
        <v>0.8</v>
      </c>
      <c r="S88" s="50">
        <v>81.3</v>
      </c>
      <c r="T88" s="50">
        <v>17.899999999999999</v>
      </c>
      <c r="U88" s="51">
        <f>(J88/40.3)/((J88/40.3)+(H88/71.8))</f>
        <v>0.8192065762520111</v>
      </c>
      <c r="V88" s="14">
        <v>0.415238</v>
      </c>
    </row>
    <row r="89" spans="1:22" ht="21">
      <c r="A89" s="7" t="s">
        <v>42</v>
      </c>
      <c r="B89" s="7" t="s">
        <v>1</v>
      </c>
      <c r="C89" s="7">
        <v>3</v>
      </c>
      <c r="D89" s="7">
        <v>13</v>
      </c>
      <c r="E89" s="14">
        <v>55.593400000000003</v>
      </c>
      <c r="F89" s="14">
        <v>8.5883000000000001E-2</v>
      </c>
      <c r="G89" s="14">
        <v>1.3725499999999999</v>
      </c>
      <c r="H89" s="14">
        <v>11.9199</v>
      </c>
      <c r="I89" s="14">
        <v>0.46033800000000002</v>
      </c>
      <c r="J89" s="14">
        <v>30.591000000000001</v>
      </c>
      <c r="K89" s="14">
        <v>0.432805</v>
      </c>
      <c r="L89" s="14">
        <v>5.2610000000000001E-3</v>
      </c>
      <c r="M89" s="14">
        <v>-6.6400000000000001E-3</v>
      </c>
      <c r="N89" s="14">
        <v>8.4729999999999996E-3</v>
      </c>
      <c r="O89" s="14">
        <v>-1.8249999999999999E-2</v>
      </c>
      <c r="P89" s="14">
        <v>3.9475000000000003E-2</v>
      </c>
      <c r="Q89" s="14">
        <f>SUM(L89:P89)</f>
        <v>2.8319000000000004E-2</v>
      </c>
      <c r="R89" s="50">
        <v>0.8</v>
      </c>
      <c r="S89" s="50">
        <v>81.400000000000006</v>
      </c>
      <c r="T89" s="50">
        <v>17.8</v>
      </c>
      <c r="U89" s="51">
        <f>(J89/40.3)/((J89/40.3)+(H89/71.8))</f>
        <v>0.82054283677070827</v>
      </c>
      <c r="V89" s="14">
        <v>0.432805</v>
      </c>
    </row>
    <row r="90" spans="1:22" ht="21">
      <c r="A90" s="7" t="s">
        <v>42</v>
      </c>
      <c r="B90" s="7" t="s">
        <v>1</v>
      </c>
      <c r="C90" s="7">
        <v>4</v>
      </c>
      <c r="D90" s="7">
        <v>5</v>
      </c>
      <c r="E90" s="14">
        <v>53.904499999999999</v>
      </c>
      <c r="F90" s="14">
        <v>8.0341999999999997E-2</v>
      </c>
      <c r="G90" s="14">
        <v>0.61552600000000002</v>
      </c>
      <c r="H90" s="14">
        <v>18.431100000000001</v>
      </c>
      <c r="I90" s="14">
        <v>0.79129099999999997</v>
      </c>
      <c r="J90" s="14">
        <v>25.063500000000001</v>
      </c>
      <c r="K90" s="14">
        <v>0.89092499999999997</v>
      </c>
      <c r="L90" s="14">
        <v>7.8309999999999994E-3</v>
      </c>
      <c r="M90" s="14">
        <v>-9.7900000000000001E-3</v>
      </c>
      <c r="N90" s="14">
        <v>-5.8999999999999999E-3</v>
      </c>
      <c r="O90" s="14">
        <v>-2.1659999999999999E-2</v>
      </c>
      <c r="P90" s="14">
        <v>-1.201E-2</v>
      </c>
      <c r="Q90" s="14">
        <f>SUM(L90:P90)</f>
        <v>-4.1528999999999996E-2</v>
      </c>
      <c r="R90" s="50">
        <v>1.8</v>
      </c>
      <c r="S90" s="50">
        <v>69.5</v>
      </c>
      <c r="T90" s="50">
        <v>28.7</v>
      </c>
      <c r="U90" s="51">
        <f>(J90/40.3)/((J90/40.3)+(H90/71.8))</f>
        <v>0.70783786463064047</v>
      </c>
      <c r="V90" s="14">
        <v>0.89092499999999997</v>
      </c>
    </row>
    <row r="91" spans="1:22" ht="21">
      <c r="A91" s="7" t="s">
        <v>42</v>
      </c>
      <c r="B91" s="7" t="s">
        <v>1</v>
      </c>
      <c r="C91" s="7">
        <v>4</v>
      </c>
      <c r="D91" s="7">
        <v>4</v>
      </c>
      <c r="E91" s="14">
        <v>53.950099999999999</v>
      </c>
      <c r="F91" s="14">
        <v>0.114385</v>
      </c>
      <c r="G91" s="14">
        <v>0.73778200000000005</v>
      </c>
      <c r="H91" s="14">
        <v>17.933</v>
      </c>
      <c r="I91" s="14">
        <v>0.77538099999999999</v>
      </c>
      <c r="J91" s="14">
        <v>25.296700000000001</v>
      </c>
      <c r="K91" s="14">
        <v>0.866954</v>
      </c>
      <c r="L91" s="14">
        <v>1.3127E-2</v>
      </c>
      <c r="M91" s="14">
        <v>-3.7399999999999998E-3</v>
      </c>
      <c r="N91" s="14">
        <v>1.2736000000000001E-2</v>
      </c>
      <c r="O91" s="14">
        <v>5.9000000000000003E-4</v>
      </c>
      <c r="P91" s="14">
        <v>-1.2160000000000001E-2</v>
      </c>
      <c r="Q91" s="14">
        <f>SUM(L91:P91)</f>
        <v>1.0553E-2</v>
      </c>
      <c r="R91" s="50">
        <v>1.7</v>
      </c>
      <c r="S91" s="50">
        <v>70.3</v>
      </c>
      <c r="T91" s="50">
        <v>28</v>
      </c>
      <c r="U91" s="51">
        <f>(J91/40.3)/((J91/40.3)+(H91/71.8))</f>
        <v>0.71536074932342741</v>
      </c>
      <c r="V91" s="14">
        <v>0.866954</v>
      </c>
    </row>
    <row r="92" spans="1:22" ht="21">
      <c r="A92" s="7" t="s">
        <v>42</v>
      </c>
      <c r="B92" s="7" t="s">
        <v>1</v>
      </c>
      <c r="C92" s="7" t="s">
        <v>2</v>
      </c>
      <c r="D92" s="7">
        <v>9</v>
      </c>
      <c r="E92" s="14">
        <v>55.7866</v>
      </c>
      <c r="F92" s="14">
        <v>8.0380999999999994E-2</v>
      </c>
      <c r="G92" s="14">
        <v>0.78145399999999998</v>
      </c>
      <c r="H92" s="14">
        <v>11.639699999999999</v>
      </c>
      <c r="I92" s="14">
        <v>0.47057500000000002</v>
      </c>
      <c r="J92" s="14">
        <v>30.694299999999998</v>
      </c>
      <c r="K92" s="14">
        <v>0.62316800000000006</v>
      </c>
      <c r="L92" s="14">
        <v>4.3819999999999996E-3</v>
      </c>
      <c r="M92" s="14">
        <v>-3.2000000000000002E-3</v>
      </c>
      <c r="N92" s="14">
        <v>9.6600000000000002E-3</v>
      </c>
      <c r="O92" s="14">
        <v>-1.09E-3</v>
      </c>
      <c r="P92" s="14">
        <v>3.2932000000000003E-2</v>
      </c>
      <c r="Q92" s="14">
        <f>SUM(L92:P92)</f>
        <v>4.2684E-2</v>
      </c>
      <c r="R92" s="50">
        <v>1.2</v>
      </c>
      <c r="S92" s="50">
        <v>81.5</v>
      </c>
      <c r="T92" s="50">
        <v>17.3</v>
      </c>
      <c r="U92" s="51">
        <f>(J92/40.3)/((J92/40.3)+(H92/71.8))</f>
        <v>0.82450726508747985</v>
      </c>
      <c r="V92" s="14">
        <v>0.62316800000000006</v>
      </c>
    </row>
    <row r="93" spans="1:22" ht="21">
      <c r="A93" s="7" t="s">
        <v>42</v>
      </c>
      <c r="B93" s="7" t="s">
        <v>1</v>
      </c>
      <c r="C93" s="7" t="s">
        <v>2</v>
      </c>
      <c r="D93" s="7">
        <v>6</v>
      </c>
      <c r="E93" s="14">
        <v>54.433500000000002</v>
      </c>
      <c r="F93" s="14">
        <v>0.118529</v>
      </c>
      <c r="G93" s="14">
        <v>1.00162</v>
      </c>
      <c r="H93" s="14">
        <v>14.2402</v>
      </c>
      <c r="I93" s="14">
        <v>0.55009600000000003</v>
      </c>
      <c r="J93" s="14">
        <v>28.406600000000001</v>
      </c>
      <c r="K93" s="14">
        <v>0.66939000000000004</v>
      </c>
      <c r="L93" s="14">
        <v>-6.7000000000000002E-4</v>
      </c>
      <c r="M93" s="14">
        <v>-3.9300000000000003E-3</v>
      </c>
      <c r="N93" s="14">
        <v>3.5466999999999999E-2</v>
      </c>
      <c r="O93" s="14">
        <v>-4.64E-3</v>
      </c>
      <c r="P93" s="14">
        <v>2.8240000000000001E-2</v>
      </c>
      <c r="Q93" s="14">
        <f>SUM(L93:P93)</f>
        <v>5.4467000000000002E-2</v>
      </c>
      <c r="R93" s="50">
        <v>1.3</v>
      </c>
      <c r="S93" s="50">
        <v>77</v>
      </c>
      <c r="T93" s="50">
        <v>21.7</v>
      </c>
      <c r="U93" s="51">
        <f>(J93/40.3)/((J93/40.3)+(H93/71.8))</f>
        <v>0.78041485273046196</v>
      </c>
      <c r="V93" s="14">
        <v>0.66939000000000004</v>
      </c>
    </row>
    <row r="94" spans="1:22" ht="21">
      <c r="A94" s="7" t="s">
        <v>42</v>
      </c>
      <c r="B94" s="7" t="s">
        <v>3</v>
      </c>
      <c r="C94" s="7">
        <v>3</v>
      </c>
      <c r="D94" s="7">
        <v>10</v>
      </c>
      <c r="E94" s="14">
        <v>54.598799999999997</v>
      </c>
      <c r="F94" s="14">
        <v>0.103628</v>
      </c>
      <c r="G94" s="14">
        <v>0.61243700000000001</v>
      </c>
      <c r="H94" s="14">
        <v>17.511199999999999</v>
      </c>
      <c r="I94" s="14">
        <v>0.76164600000000005</v>
      </c>
      <c r="J94" s="14">
        <v>25.634799999999998</v>
      </c>
      <c r="K94" s="14">
        <v>0.88217100000000004</v>
      </c>
      <c r="L94" s="14">
        <v>8.5769999999999996E-3</v>
      </c>
      <c r="M94" s="14">
        <v>3.9579999999999997E-3</v>
      </c>
      <c r="N94" s="14">
        <v>1.5644000000000002E-2</v>
      </c>
      <c r="O94" s="14">
        <v>-7.0400000000000003E-3</v>
      </c>
      <c r="P94" s="14">
        <v>-3.2499999999999999E-3</v>
      </c>
      <c r="Q94" s="14">
        <f>SUM(L94:P94)</f>
        <v>1.7889000000000002E-2</v>
      </c>
      <c r="R94" s="50">
        <v>1.8</v>
      </c>
      <c r="S94" s="50">
        <v>71</v>
      </c>
      <c r="T94" s="50">
        <v>27.2</v>
      </c>
      <c r="U94" s="51">
        <f>(J94/40.3)/((J94/40.3)+(H94/71.8))</f>
        <v>0.72285005576762962</v>
      </c>
      <c r="V94" s="14">
        <v>0.88217100000000004</v>
      </c>
    </row>
    <row r="95" spans="1:22" ht="21">
      <c r="A95" s="7" t="s">
        <v>42</v>
      </c>
      <c r="B95" s="7" t="s">
        <v>3</v>
      </c>
      <c r="C95" s="7">
        <v>3</v>
      </c>
      <c r="D95" s="7">
        <v>2</v>
      </c>
      <c r="E95" s="14">
        <v>54.495699999999999</v>
      </c>
      <c r="F95" s="14">
        <v>0.13050200000000001</v>
      </c>
      <c r="G95" s="14">
        <v>0.62568699999999999</v>
      </c>
      <c r="H95" s="14">
        <v>17.9617</v>
      </c>
      <c r="I95" s="14">
        <v>0.83215099999999997</v>
      </c>
      <c r="J95" s="14">
        <v>25.186299999999999</v>
      </c>
      <c r="K95" s="14">
        <v>0.92181400000000002</v>
      </c>
      <c r="L95" s="14">
        <v>1.6202000000000001E-2</v>
      </c>
      <c r="M95" s="14">
        <v>-3.9699999999999996E-3</v>
      </c>
      <c r="N95" s="14">
        <v>3.8774999999999997E-2</v>
      </c>
      <c r="O95" s="14">
        <v>4.542E-3</v>
      </c>
      <c r="P95" s="14">
        <v>-5.5300000000000002E-3</v>
      </c>
      <c r="Q95" s="14">
        <f>SUM(L95:P95)</f>
        <v>5.0018999999999994E-2</v>
      </c>
      <c r="R95" s="50">
        <v>1.8</v>
      </c>
      <c r="S95" s="50">
        <v>70.099999999999994</v>
      </c>
      <c r="T95" s="50">
        <v>28</v>
      </c>
      <c r="U95" s="51">
        <f>(J95/40.3)/((J95/40.3)+(H95/71.8))</f>
        <v>0.7141429904441845</v>
      </c>
      <c r="V95" s="14">
        <v>0.92181400000000002</v>
      </c>
    </row>
    <row r="96" spans="1:22" ht="21">
      <c r="A96" s="7" t="s">
        <v>42</v>
      </c>
      <c r="B96" s="7" t="s">
        <v>3</v>
      </c>
      <c r="C96" s="7">
        <v>7</v>
      </c>
      <c r="D96" s="7">
        <v>2</v>
      </c>
      <c r="E96" s="14">
        <v>53.065100000000001</v>
      </c>
      <c r="F96" s="14">
        <v>2.5624000000000001E-2</v>
      </c>
      <c r="G96" s="14">
        <v>3.2327900000000001</v>
      </c>
      <c r="H96" s="14">
        <v>13.099500000000001</v>
      </c>
      <c r="I96" s="14">
        <v>0.42218</v>
      </c>
      <c r="J96" s="14">
        <v>28.611999999999998</v>
      </c>
      <c r="K96" s="14">
        <v>1.0835300000000001</v>
      </c>
      <c r="L96" s="14">
        <v>3.508E-2</v>
      </c>
      <c r="M96" s="14">
        <v>-5.4799999999999996E-3</v>
      </c>
      <c r="N96" s="14">
        <v>2.7474999999999999E-2</v>
      </c>
      <c r="O96" s="14">
        <v>-1.094E-2</v>
      </c>
      <c r="P96" s="14">
        <v>3.4166000000000002E-2</v>
      </c>
      <c r="Q96" s="14">
        <f>SUM(L96:P96)</f>
        <v>8.0301000000000011E-2</v>
      </c>
      <c r="R96" s="50">
        <v>2.1</v>
      </c>
      <c r="S96" s="50">
        <v>77.900000000000006</v>
      </c>
      <c r="T96" s="50">
        <v>20</v>
      </c>
      <c r="U96" s="51">
        <f>(J96/40.3)/((J96/40.3)+(H96/71.8))</f>
        <v>0.79556218276109403</v>
      </c>
      <c r="V96" s="14">
        <v>1.0835300000000001</v>
      </c>
    </row>
    <row r="97" spans="1:22" ht="21">
      <c r="A97" s="7" t="s">
        <v>42</v>
      </c>
      <c r="B97" s="7" t="s">
        <v>3</v>
      </c>
      <c r="C97" s="7">
        <v>7</v>
      </c>
      <c r="D97" s="7">
        <v>3</v>
      </c>
      <c r="E97" s="14">
        <v>54.952599999999997</v>
      </c>
      <c r="F97" s="14">
        <v>7.6368000000000005E-2</v>
      </c>
      <c r="G97" s="14">
        <v>1.171</v>
      </c>
      <c r="H97" s="14">
        <v>12.755000000000001</v>
      </c>
      <c r="I97" s="14">
        <v>0.563195</v>
      </c>
      <c r="J97" s="14">
        <v>30.174499999999998</v>
      </c>
      <c r="K97" s="14">
        <v>0.55491999999999997</v>
      </c>
      <c r="L97" s="14">
        <v>9.9860000000000001E-3</v>
      </c>
      <c r="M97" s="14">
        <v>-7.7999999999999996E-3</v>
      </c>
      <c r="N97" s="14">
        <v>3.1398000000000002E-2</v>
      </c>
      <c r="O97" s="14">
        <v>-2.7730000000000001E-2</v>
      </c>
      <c r="P97" s="14">
        <v>7.7559999999999999E-3</v>
      </c>
      <c r="Q97" s="14">
        <f>SUM(L97:P97)</f>
        <v>1.3610000000000001E-2</v>
      </c>
      <c r="R97" s="50">
        <v>1.1000000000000001</v>
      </c>
      <c r="S97" s="50">
        <v>80</v>
      </c>
      <c r="T97" s="50">
        <v>19</v>
      </c>
      <c r="U97" s="51">
        <f>(J97/40.3)/((J97/40.3)+(H97/71.8))</f>
        <v>0.80823882183230966</v>
      </c>
      <c r="V97" s="14">
        <v>0.55491999999999997</v>
      </c>
    </row>
    <row r="98" spans="1:22" ht="21">
      <c r="A98" s="7" t="s">
        <v>42</v>
      </c>
      <c r="B98" s="7" t="s">
        <v>3</v>
      </c>
      <c r="C98" s="7">
        <v>7</v>
      </c>
      <c r="D98" s="7">
        <v>6</v>
      </c>
      <c r="E98" s="14">
        <v>53.628999999999998</v>
      </c>
      <c r="F98" s="14">
        <v>0.111274</v>
      </c>
      <c r="G98" s="14">
        <v>0.57661700000000005</v>
      </c>
      <c r="H98" s="14">
        <v>17.668800000000001</v>
      </c>
      <c r="I98" s="14">
        <v>0.72091300000000003</v>
      </c>
      <c r="J98" s="14">
        <v>25.7575</v>
      </c>
      <c r="K98" s="14">
        <v>0.79894100000000001</v>
      </c>
      <c r="L98" s="14">
        <v>6.3270000000000002E-3</v>
      </c>
      <c r="M98" s="14">
        <v>-1.34E-3</v>
      </c>
      <c r="N98" s="14">
        <v>-4.3499999999999997E-3</v>
      </c>
      <c r="O98" s="14">
        <v>4.6210000000000001E-3</v>
      </c>
      <c r="P98" s="14">
        <v>-1.857E-2</v>
      </c>
      <c r="Q98" s="14">
        <f>SUM(L98:P98)</f>
        <v>-1.3311999999999999E-2</v>
      </c>
      <c r="R98" s="50">
        <v>1.6</v>
      </c>
      <c r="S98" s="50">
        <v>71.099999999999994</v>
      </c>
      <c r="T98" s="50">
        <v>27.3</v>
      </c>
      <c r="U98" s="51">
        <f>(J98/40.3)/((J98/40.3)+(H98/71.8))</f>
        <v>0.7220109301438018</v>
      </c>
      <c r="V98" s="14">
        <v>0.79894100000000001</v>
      </c>
    </row>
    <row r="99" spans="1:22" ht="21">
      <c r="A99" s="7" t="s">
        <v>42</v>
      </c>
      <c r="B99" s="7" t="s">
        <v>3</v>
      </c>
      <c r="C99" s="7">
        <v>8</v>
      </c>
      <c r="D99" s="7">
        <v>9</v>
      </c>
      <c r="E99" s="14">
        <v>55.186300000000003</v>
      </c>
      <c r="F99" s="14">
        <v>8.5406999999999997E-2</v>
      </c>
      <c r="G99" s="14">
        <v>1.1607700000000001</v>
      </c>
      <c r="H99" s="14">
        <v>13.0586</v>
      </c>
      <c r="I99" s="14">
        <v>0.57847300000000001</v>
      </c>
      <c r="J99" s="14">
        <v>29.6952</v>
      </c>
      <c r="K99" s="14">
        <v>0.53319899999999998</v>
      </c>
      <c r="L99" s="14">
        <v>3.19E-4</v>
      </c>
      <c r="M99" s="14">
        <v>5.2499999999999997E-4</v>
      </c>
      <c r="N99" s="14">
        <v>2.6154E-2</v>
      </c>
      <c r="O99" s="14">
        <v>-1.58E-3</v>
      </c>
      <c r="P99" s="14">
        <v>2.0060999999999999E-2</v>
      </c>
      <c r="Q99" s="14">
        <f>SUM(L99:P99)</f>
        <v>4.5478999999999999E-2</v>
      </c>
      <c r="R99" s="50">
        <v>1</v>
      </c>
      <c r="S99" s="50">
        <v>79.400000000000006</v>
      </c>
      <c r="T99" s="50">
        <v>19.600000000000001</v>
      </c>
      <c r="U99" s="51">
        <f>(J99/40.3)/((J99/40.3)+(H99/71.8))</f>
        <v>0.80203650878795241</v>
      </c>
      <c r="V99" s="14">
        <v>0.53319899999999998</v>
      </c>
    </row>
    <row r="100" spans="1:22" ht="21">
      <c r="A100" s="7" t="s">
        <v>42</v>
      </c>
      <c r="B100" s="7" t="s">
        <v>3</v>
      </c>
      <c r="C100" s="7">
        <v>8</v>
      </c>
      <c r="D100" s="7">
        <v>4</v>
      </c>
      <c r="E100" s="14">
        <v>55.0623</v>
      </c>
      <c r="F100" s="14">
        <v>0.10563400000000001</v>
      </c>
      <c r="G100" s="14">
        <v>1.1253299999999999</v>
      </c>
      <c r="H100" s="14">
        <v>12.247999999999999</v>
      </c>
      <c r="I100" s="14">
        <v>0.53839499999999996</v>
      </c>
      <c r="J100" s="14">
        <v>29.962599999999998</v>
      </c>
      <c r="K100" s="14">
        <v>0.71298899999999998</v>
      </c>
      <c r="L100" s="14">
        <v>6.5659999999999998E-3</v>
      </c>
      <c r="M100" s="14">
        <v>-2.0799999999999998E-3</v>
      </c>
      <c r="N100" s="14">
        <v>3.7995000000000001E-2</v>
      </c>
      <c r="O100" s="14">
        <v>-2.24E-2</v>
      </c>
      <c r="P100" s="14">
        <v>2.1989999999999999E-2</v>
      </c>
      <c r="Q100" s="14">
        <f>SUM(L100:P100)</f>
        <v>4.2071000000000004E-2</v>
      </c>
      <c r="R100" s="50">
        <v>1.4</v>
      </c>
      <c r="S100" s="50">
        <v>80.2</v>
      </c>
      <c r="T100" s="50">
        <v>18.399999999999999</v>
      </c>
      <c r="U100" s="51">
        <f>(J100/40.3)/((J100/40.3)+(H100/71.8))</f>
        <v>0.81337944516414151</v>
      </c>
      <c r="V100" s="14">
        <v>0.71298899999999998</v>
      </c>
    </row>
    <row r="101" spans="1:22" ht="21">
      <c r="A101" s="7" t="s">
        <v>42</v>
      </c>
      <c r="B101" s="7" t="s">
        <v>4</v>
      </c>
      <c r="C101" s="7">
        <v>1</v>
      </c>
      <c r="D101" s="7">
        <v>7</v>
      </c>
      <c r="E101" s="14">
        <v>52.730600000000003</v>
      </c>
      <c r="F101" s="14">
        <v>0.17432400000000001</v>
      </c>
      <c r="G101" s="14">
        <v>1.60111</v>
      </c>
      <c r="H101" s="14">
        <v>17.258900000000001</v>
      </c>
      <c r="I101" s="14">
        <v>0.96402500000000002</v>
      </c>
      <c r="J101" s="14">
        <v>24.670500000000001</v>
      </c>
      <c r="K101" s="14">
        <v>1.3013699999999999</v>
      </c>
      <c r="L101" s="14">
        <v>1.9754000000000001E-2</v>
      </c>
      <c r="M101" s="14">
        <v>-6.45E-3</v>
      </c>
      <c r="N101" s="14">
        <v>-6.3099999999999996E-3</v>
      </c>
      <c r="O101" s="14">
        <v>-3.3500000000000001E-3</v>
      </c>
      <c r="P101" s="14">
        <v>-6.6E-3</v>
      </c>
      <c r="Q101" s="14">
        <f>SUM(L101:P101)</f>
        <v>-2.9559999999999999E-3</v>
      </c>
      <c r="R101" s="50">
        <v>2.7</v>
      </c>
      <c r="S101" s="50">
        <v>69.900000000000006</v>
      </c>
      <c r="T101" s="50">
        <v>27.4</v>
      </c>
      <c r="U101" s="51">
        <f>(J101/40.3)/((J101/40.3)+(H101/71.8))</f>
        <v>0.71805076897332121</v>
      </c>
      <c r="V101" s="14">
        <v>1.3013699999999999</v>
      </c>
    </row>
    <row r="102" spans="1:22" ht="21">
      <c r="A102" s="7" t="s">
        <v>42</v>
      </c>
      <c r="B102" s="7" t="s">
        <v>4</v>
      </c>
      <c r="C102" s="7">
        <v>4</v>
      </c>
      <c r="D102" s="7">
        <v>11</v>
      </c>
      <c r="E102" s="14">
        <v>56.0505</v>
      </c>
      <c r="F102" s="14">
        <v>6.8788000000000002E-2</v>
      </c>
      <c r="G102" s="14">
        <v>1.1362300000000001</v>
      </c>
      <c r="H102" s="14">
        <v>11.6905</v>
      </c>
      <c r="I102" s="14">
        <v>0.342416</v>
      </c>
      <c r="J102" s="14">
        <v>31.006599999999999</v>
      </c>
      <c r="K102" s="14">
        <v>0.43418600000000002</v>
      </c>
      <c r="L102" s="14">
        <v>1.348E-3</v>
      </c>
      <c r="M102" s="14">
        <v>-4.4600000000000004E-3</v>
      </c>
      <c r="N102" s="14">
        <v>0.103204</v>
      </c>
      <c r="O102" s="14">
        <v>-4.9699999999999996E-3</v>
      </c>
      <c r="P102" s="14">
        <v>2.7307000000000001E-2</v>
      </c>
      <c r="Q102" s="14">
        <f>SUM(L102:P102)</f>
        <v>0.122429</v>
      </c>
      <c r="R102" s="50">
        <v>0.8</v>
      </c>
      <c r="S102" s="50">
        <v>81.900000000000006</v>
      </c>
      <c r="T102" s="50">
        <v>17.3</v>
      </c>
      <c r="U102" s="51">
        <f>(J102/40.3)/((J102/40.3)+(H102/71.8))</f>
        <v>0.82534033880753721</v>
      </c>
      <c r="V102" s="14">
        <v>0.43418600000000002</v>
      </c>
    </row>
    <row r="103" spans="1:22" ht="21">
      <c r="A103" s="7" t="s">
        <v>42</v>
      </c>
      <c r="B103" s="7" t="s">
        <v>4</v>
      </c>
      <c r="C103" s="7">
        <v>4</v>
      </c>
      <c r="D103" s="7">
        <v>2</v>
      </c>
      <c r="E103" s="14">
        <v>54.3279</v>
      </c>
      <c r="F103" s="14">
        <v>0.128994</v>
      </c>
      <c r="G103" s="14">
        <v>2.4215300000000002</v>
      </c>
      <c r="H103" s="14">
        <v>11.684100000000001</v>
      </c>
      <c r="I103" s="14">
        <v>0.31503700000000001</v>
      </c>
      <c r="J103" s="14">
        <v>30.2362</v>
      </c>
      <c r="K103" s="14">
        <v>0.66273300000000002</v>
      </c>
      <c r="L103" s="14">
        <v>9.1070000000000005E-3</v>
      </c>
      <c r="M103" s="14">
        <v>-4.5999999999999999E-3</v>
      </c>
      <c r="N103" s="14">
        <v>1.1372E-2</v>
      </c>
      <c r="O103" s="14">
        <v>-3.7599999999999999E-3</v>
      </c>
      <c r="P103" s="14">
        <v>3.2901E-2</v>
      </c>
      <c r="Q103" s="14">
        <f>SUM(L103:P103)</f>
        <v>4.5020000000000004E-2</v>
      </c>
      <c r="R103" s="50">
        <v>1.3</v>
      </c>
      <c r="S103" s="50">
        <v>81.099999999999994</v>
      </c>
      <c r="T103" s="50">
        <v>17.600000000000001</v>
      </c>
      <c r="U103" s="51">
        <f>(J103/40.3)/((J103/40.3)+(H103/71.8))</f>
        <v>0.82176388451938776</v>
      </c>
      <c r="V103" s="14">
        <v>0.66273300000000002</v>
      </c>
    </row>
    <row r="104" spans="1:22" ht="21">
      <c r="A104" s="7" t="s">
        <v>42</v>
      </c>
      <c r="B104" s="7" t="s">
        <v>4</v>
      </c>
      <c r="C104" s="7">
        <v>4</v>
      </c>
      <c r="D104" s="7">
        <v>5</v>
      </c>
      <c r="E104" s="14">
        <v>55.201500000000003</v>
      </c>
      <c r="F104" s="14">
        <v>2.5293E-2</v>
      </c>
      <c r="G104" s="14">
        <v>1.9509700000000001</v>
      </c>
      <c r="H104" s="14">
        <v>12.154299999999999</v>
      </c>
      <c r="I104" s="14">
        <v>0.43559300000000001</v>
      </c>
      <c r="J104" s="14">
        <v>30.630199999999999</v>
      </c>
      <c r="K104" s="14">
        <v>0.39661099999999999</v>
      </c>
      <c r="L104" s="14">
        <v>-6.2100000000000002E-3</v>
      </c>
      <c r="M104" s="14">
        <v>4.55E-4</v>
      </c>
      <c r="N104" s="14">
        <v>0.14766699999999999</v>
      </c>
      <c r="O104" s="14">
        <v>-1.4330000000000001E-2</v>
      </c>
      <c r="P104" s="14">
        <v>4.6228999999999999E-2</v>
      </c>
      <c r="Q104" s="14">
        <f>SUM(L104:P104)</f>
        <v>0.17381099999999997</v>
      </c>
      <c r="R104" s="50">
        <v>0.8</v>
      </c>
      <c r="S104" s="50">
        <v>81.2</v>
      </c>
      <c r="T104" s="50">
        <v>18.100000000000001</v>
      </c>
      <c r="U104" s="51">
        <f>(J104/40.3)/((J104/40.3)+(H104/71.8))</f>
        <v>0.81784821510467209</v>
      </c>
      <c r="V104" s="14">
        <v>0.39661099999999999</v>
      </c>
    </row>
    <row r="105" spans="1:22" ht="21">
      <c r="A105" s="7" t="s">
        <v>42</v>
      </c>
      <c r="B105" s="7" t="s">
        <v>4</v>
      </c>
      <c r="C105" s="7">
        <v>4</v>
      </c>
      <c r="D105" s="7">
        <v>7</v>
      </c>
      <c r="E105" s="14">
        <v>56.017899999999997</v>
      </c>
      <c r="F105" s="14">
        <v>0.11032400000000001</v>
      </c>
      <c r="G105" s="14">
        <v>0.68081100000000006</v>
      </c>
      <c r="H105" s="14">
        <v>11.7593</v>
      </c>
      <c r="I105" s="14">
        <v>0.50679200000000002</v>
      </c>
      <c r="J105" s="14">
        <v>30.523199999999999</v>
      </c>
      <c r="K105" s="14">
        <v>0.49948500000000001</v>
      </c>
      <c r="L105" s="14">
        <v>-4.4099999999999999E-3</v>
      </c>
      <c r="M105" s="14">
        <v>-4.9399999999999999E-3</v>
      </c>
      <c r="N105" s="14">
        <v>-5.1700000000000001E-3</v>
      </c>
      <c r="O105" s="14">
        <v>-3.7599999999999999E-3</v>
      </c>
      <c r="P105" s="14">
        <v>3.1794000000000003E-2</v>
      </c>
      <c r="Q105" s="14">
        <f>SUM(L105:P105)</f>
        <v>1.3514000000000002E-2</v>
      </c>
      <c r="R105" s="50">
        <v>1</v>
      </c>
      <c r="S105" s="50">
        <v>81.400000000000006</v>
      </c>
      <c r="T105" s="50">
        <v>17.600000000000001</v>
      </c>
      <c r="U105" s="51">
        <f>(J105/40.3)/((J105/40.3)+(H105/71.8))</f>
        <v>0.82220749767334267</v>
      </c>
      <c r="V105" s="14">
        <v>0.49948500000000001</v>
      </c>
    </row>
    <row r="106" spans="1:22" ht="21">
      <c r="A106" s="7" t="s">
        <v>42</v>
      </c>
      <c r="B106" s="7" t="s">
        <v>4</v>
      </c>
      <c r="C106" s="7">
        <v>5</v>
      </c>
      <c r="D106" s="7">
        <v>6</v>
      </c>
      <c r="E106" s="14">
        <v>54.499899999999997</v>
      </c>
      <c r="F106" s="14">
        <v>0.157496</v>
      </c>
      <c r="G106" s="14">
        <v>0.79244499999999995</v>
      </c>
      <c r="H106" s="14">
        <v>17.746500000000001</v>
      </c>
      <c r="I106" s="14">
        <v>1.0066299999999999</v>
      </c>
      <c r="J106" s="14">
        <v>25.427199999999999</v>
      </c>
      <c r="K106" s="14">
        <v>0.71627099999999999</v>
      </c>
      <c r="L106" s="14">
        <v>-2.9E-4</v>
      </c>
      <c r="M106" s="14">
        <v>-3.5999999999999999E-3</v>
      </c>
      <c r="N106" s="14">
        <v>2.568E-3</v>
      </c>
      <c r="O106" s="14">
        <v>-9.7300000000000008E-3</v>
      </c>
      <c r="P106" s="14">
        <v>-1.6389999999999998E-2</v>
      </c>
      <c r="Q106" s="14">
        <f>SUM(L106:P106)</f>
        <v>-2.7442000000000001E-2</v>
      </c>
      <c r="R106" s="50">
        <v>1.4</v>
      </c>
      <c r="S106" s="50">
        <v>70.8</v>
      </c>
      <c r="T106" s="50">
        <v>27.7</v>
      </c>
      <c r="U106" s="51">
        <f>(J106/40.3)/((J106/40.3)+(H106/71.8))</f>
        <v>0.71852647538503056</v>
      </c>
      <c r="V106" s="14">
        <v>0.71627099999999999</v>
      </c>
    </row>
    <row r="107" spans="1:22" ht="21">
      <c r="A107" s="7" t="s">
        <v>42</v>
      </c>
      <c r="B107" s="7" t="s">
        <v>4</v>
      </c>
      <c r="C107" s="7">
        <v>5</v>
      </c>
      <c r="D107" s="7">
        <v>10</v>
      </c>
      <c r="E107" s="14">
        <v>54.091000000000001</v>
      </c>
      <c r="F107" s="14">
        <v>9.6138000000000001E-2</v>
      </c>
      <c r="G107" s="14">
        <v>0.57746900000000001</v>
      </c>
      <c r="H107" s="14">
        <v>17.9772</v>
      </c>
      <c r="I107" s="14">
        <v>0.90412899999999996</v>
      </c>
      <c r="J107" s="14">
        <v>25.432099999999998</v>
      </c>
      <c r="K107" s="14">
        <v>0.79752699999999999</v>
      </c>
      <c r="L107" s="14">
        <v>1.3840999999999999E-2</v>
      </c>
      <c r="M107" s="14">
        <v>5.2139999999999999E-3</v>
      </c>
      <c r="N107" s="14">
        <v>7.2040000000000003E-3</v>
      </c>
      <c r="O107" s="14">
        <v>-1.7639999999999999E-2</v>
      </c>
      <c r="P107" s="14">
        <v>-6.2E-4</v>
      </c>
      <c r="Q107" s="14">
        <f>SUM(L107:P107)</f>
        <v>7.9989999999999974E-3</v>
      </c>
      <c r="R107" s="50">
        <v>1.6</v>
      </c>
      <c r="S107" s="50">
        <v>70.5</v>
      </c>
      <c r="T107" s="50">
        <v>27.9</v>
      </c>
      <c r="U107" s="51">
        <f>(J107/40.3)/((J107/40.3)+(H107/71.8))</f>
        <v>0.71594609969816425</v>
      </c>
      <c r="V107" s="14">
        <v>0.79752699999999999</v>
      </c>
    </row>
    <row r="108" spans="1:22" ht="21">
      <c r="A108" s="7" t="s">
        <v>42</v>
      </c>
      <c r="B108" s="7" t="s">
        <v>4</v>
      </c>
      <c r="C108" s="7">
        <v>6</v>
      </c>
      <c r="D108" s="7">
        <v>6</v>
      </c>
      <c r="E108" s="14">
        <v>54.114400000000003</v>
      </c>
      <c r="F108" s="14">
        <v>0.18926399999999999</v>
      </c>
      <c r="G108" s="14">
        <v>0.65672299999999995</v>
      </c>
      <c r="H108" s="14">
        <v>17.2058</v>
      </c>
      <c r="I108" s="14">
        <v>0.69053699999999996</v>
      </c>
      <c r="J108" s="14">
        <v>25.890499999999999</v>
      </c>
      <c r="K108" s="14">
        <v>0.96892599999999995</v>
      </c>
      <c r="L108" s="14">
        <v>1.2035000000000001E-2</v>
      </c>
      <c r="M108" s="14">
        <v>-1.0370000000000001E-2</v>
      </c>
      <c r="N108" s="14">
        <v>1.395E-3</v>
      </c>
      <c r="O108" s="14">
        <v>-5.6600000000000001E-3</v>
      </c>
      <c r="P108" s="14">
        <v>-3.31E-3</v>
      </c>
      <c r="Q108" s="14">
        <f>SUM(L108:P108)</f>
        <v>-5.9100000000000003E-3</v>
      </c>
      <c r="R108" s="50">
        <v>1.9</v>
      </c>
      <c r="S108" s="50">
        <v>71.400000000000006</v>
      </c>
      <c r="T108" s="50">
        <v>26.6</v>
      </c>
      <c r="U108" s="51">
        <f>(J108/40.3)/((J108/40.3)+(H108/71.8))</f>
        <v>0.72832929344558062</v>
      </c>
      <c r="V108" s="14">
        <v>0.96892599999999995</v>
      </c>
    </row>
    <row r="109" spans="1:22" ht="21">
      <c r="A109" s="7" t="s">
        <v>42</v>
      </c>
      <c r="B109" s="7" t="s">
        <v>4</v>
      </c>
      <c r="C109" s="7">
        <v>8</v>
      </c>
      <c r="D109" s="7">
        <v>1</v>
      </c>
      <c r="E109" s="14">
        <v>54.540599999999998</v>
      </c>
      <c r="F109" s="14">
        <v>0.14599999999999999</v>
      </c>
      <c r="G109" s="14">
        <v>0.45816600000000002</v>
      </c>
      <c r="H109" s="14">
        <v>16.566600000000001</v>
      </c>
      <c r="I109" s="14">
        <v>0.78685400000000005</v>
      </c>
      <c r="J109" s="14">
        <v>26.784300000000002</v>
      </c>
      <c r="K109" s="14">
        <v>0.80421500000000001</v>
      </c>
      <c r="L109" s="14">
        <v>1.0572E-2</v>
      </c>
      <c r="M109" s="14">
        <v>3.8010000000000001E-3</v>
      </c>
      <c r="N109" s="14">
        <v>7.5069999999999998E-3</v>
      </c>
      <c r="O109" s="14">
        <v>-2.1080000000000002E-2</v>
      </c>
      <c r="P109" s="14">
        <v>2.6870000000000002E-3</v>
      </c>
      <c r="Q109" s="14">
        <f>SUM(L109:P109)</f>
        <v>3.4869999999999988E-3</v>
      </c>
      <c r="R109" s="50">
        <v>1.6</v>
      </c>
      <c r="S109" s="50">
        <v>73.099999999999994</v>
      </c>
      <c r="T109" s="50">
        <v>25.4</v>
      </c>
      <c r="U109" s="51">
        <f>(J109/40.3)/((J109/40.3)+(H109/71.8))</f>
        <v>0.74230055958538477</v>
      </c>
      <c r="V109" s="14">
        <v>0.80421500000000001</v>
      </c>
    </row>
    <row r="110" spans="1:22" ht="21">
      <c r="A110" s="7" t="s">
        <v>42</v>
      </c>
      <c r="B110" s="7" t="s">
        <v>4</v>
      </c>
      <c r="C110" s="7">
        <v>8</v>
      </c>
      <c r="D110" s="7">
        <v>2</v>
      </c>
      <c r="E110" s="14">
        <v>54.341500000000003</v>
      </c>
      <c r="F110" s="14">
        <v>0.161358</v>
      </c>
      <c r="G110" s="14">
        <v>0.61258500000000005</v>
      </c>
      <c r="H110" s="14">
        <v>17.727599999999999</v>
      </c>
      <c r="I110" s="14">
        <v>0.80302799999999996</v>
      </c>
      <c r="J110" s="14">
        <v>25.6905</v>
      </c>
      <c r="K110" s="14">
        <v>0.86982899999999996</v>
      </c>
      <c r="L110" s="14">
        <v>8.6060000000000008E-3</v>
      </c>
      <c r="M110" s="14">
        <v>-7.6800000000000002E-3</v>
      </c>
      <c r="N110" s="14">
        <v>1.4530000000000001E-3</v>
      </c>
      <c r="O110" s="14">
        <v>-1.91E-3</v>
      </c>
      <c r="P110" s="14">
        <v>-1.4400000000000001E-3</v>
      </c>
      <c r="Q110" s="14">
        <f>SUM(L110:P110)</f>
        <v>-9.7099999999999921E-4</v>
      </c>
      <c r="R110" s="50">
        <v>1.7</v>
      </c>
      <c r="S110" s="50">
        <v>70.8</v>
      </c>
      <c r="T110" s="50">
        <v>27.4</v>
      </c>
      <c r="U110" s="51">
        <f>(J110/40.3)/((J110/40.3)+(H110/71.8))</f>
        <v>0.72081976172428397</v>
      </c>
      <c r="V110" s="14">
        <v>0.86982899999999996</v>
      </c>
    </row>
    <row r="111" spans="1:22" ht="21">
      <c r="A111" s="7" t="s">
        <v>42</v>
      </c>
      <c r="B111" s="7" t="s">
        <v>4</v>
      </c>
      <c r="C111" s="7">
        <v>8</v>
      </c>
      <c r="D111" s="7">
        <v>3</v>
      </c>
      <c r="E111" s="14">
        <v>53.975000000000001</v>
      </c>
      <c r="F111" s="14">
        <v>0.101428</v>
      </c>
      <c r="G111" s="14">
        <v>0.86246900000000004</v>
      </c>
      <c r="H111" s="14">
        <v>17.938800000000001</v>
      </c>
      <c r="I111" s="14">
        <v>0.75587199999999999</v>
      </c>
      <c r="J111" s="14">
        <v>25.308299999999999</v>
      </c>
      <c r="K111" s="14">
        <v>0.88207599999999997</v>
      </c>
      <c r="L111" s="14">
        <v>2.1505E-2</v>
      </c>
      <c r="M111" s="14">
        <v>-1.111E-2</v>
      </c>
      <c r="N111" s="14">
        <v>4.4600000000000004E-3</v>
      </c>
      <c r="O111" s="14">
        <v>-1.371E-2</v>
      </c>
      <c r="P111" s="14">
        <v>-3.16E-3</v>
      </c>
      <c r="Q111" s="14">
        <f>SUM(L111:P111)</f>
        <v>-2.0149999999999999E-3</v>
      </c>
      <c r="R111" s="50">
        <v>1.8</v>
      </c>
      <c r="S111" s="50">
        <v>70.3</v>
      </c>
      <c r="T111" s="50">
        <v>27.9</v>
      </c>
      <c r="U111" s="51">
        <f>(J111/40.3)/((J111/40.3)+(H111/71.8))</f>
        <v>0.71538825326194411</v>
      </c>
      <c r="V111" s="14">
        <v>0.88207599999999997</v>
      </c>
    </row>
    <row r="112" spans="1:22" ht="21">
      <c r="A112" s="7" t="s">
        <v>42</v>
      </c>
      <c r="B112" s="7" t="s">
        <v>4</v>
      </c>
      <c r="C112" s="7" t="s">
        <v>5</v>
      </c>
      <c r="D112" s="7">
        <v>3</v>
      </c>
      <c r="E112" s="14">
        <v>53.753700000000002</v>
      </c>
      <c r="F112" s="14">
        <v>4.0550000000000003E-2</v>
      </c>
      <c r="G112" s="14">
        <v>3.7067199999999998</v>
      </c>
      <c r="H112" s="14">
        <v>12.851699999999999</v>
      </c>
      <c r="I112" s="14">
        <v>0.42081200000000002</v>
      </c>
      <c r="J112" s="14">
        <v>29.3888</v>
      </c>
      <c r="K112" s="14">
        <v>0.43432999999999999</v>
      </c>
      <c r="L112" s="14">
        <v>-1.9300000000000001E-3</v>
      </c>
      <c r="M112" s="14">
        <v>-2.7399999999999998E-3</v>
      </c>
      <c r="N112" s="14">
        <v>3.3969999999999998E-3</v>
      </c>
      <c r="O112" s="14">
        <v>1.6941999999999999E-2</v>
      </c>
      <c r="P112" s="14">
        <v>4.44E-4</v>
      </c>
      <c r="Q112" s="14">
        <f>SUM(L112:P112)</f>
        <v>1.6112999999999999E-2</v>
      </c>
      <c r="R112" s="50">
        <v>0.8</v>
      </c>
      <c r="S112" s="50">
        <v>79.599999999999994</v>
      </c>
      <c r="T112" s="50">
        <v>19.5</v>
      </c>
      <c r="U112" s="51">
        <f>(J112/40.3)/((J112/40.3)+(H112/71.8))</f>
        <v>0.80292398970357881</v>
      </c>
      <c r="V112" s="14">
        <v>0.43432999999999999</v>
      </c>
    </row>
    <row r="113" spans="1:22" ht="21">
      <c r="A113" s="7" t="s">
        <v>42</v>
      </c>
      <c r="B113" s="7" t="s">
        <v>4</v>
      </c>
      <c r="C113" s="7" t="s">
        <v>5</v>
      </c>
      <c r="D113" s="7">
        <v>4</v>
      </c>
      <c r="E113" s="14">
        <v>54.052399999999999</v>
      </c>
      <c r="F113" s="14">
        <v>2.8492E-2</v>
      </c>
      <c r="G113" s="14">
        <v>3.3005</v>
      </c>
      <c r="H113" s="14">
        <v>12.606</v>
      </c>
      <c r="I113" s="14">
        <v>0.34428399999999998</v>
      </c>
      <c r="J113" s="14">
        <v>29.450500000000002</v>
      </c>
      <c r="K113" s="14">
        <v>0.465007</v>
      </c>
      <c r="L113" s="14">
        <v>-9.2300000000000004E-3</v>
      </c>
      <c r="M113" s="14">
        <v>-6.6699999999999997E-3</v>
      </c>
      <c r="N113" s="14">
        <v>-1.498E-2</v>
      </c>
      <c r="O113" s="14">
        <v>3.9490000000000003E-3</v>
      </c>
      <c r="P113" s="14">
        <v>1.0612E-2</v>
      </c>
      <c r="Q113" s="14">
        <f>SUM(L113:P113)</f>
        <v>-1.6319E-2</v>
      </c>
      <c r="R113" s="50">
        <v>0.9</v>
      </c>
      <c r="S113" s="50">
        <v>79.900000000000006</v>
      </c>
      <c r="T113" s="50">
        <v>19.2</v>
      </c>
      <c r="U113" s="51">
        <f>(J113/40.3)/((J113/40.3)+(H113/71.8))</f>
        <v>0.80628839438539557</v>
      </c>
      <c r="V113" s="14">
        <v>0.465007</v>
      </c>
    </row>
    <row r="114" spans="1:22" ht="21">
      <c r="A114" s="7" t="s">
        <v>42</v>
      </c>
      <c r="B114" s="7" t="s">
        <v>4</v>
      </c>
      <c r="C114" s="7" t="s">
        <v>5</v>
      </c>
      <c r="D114" s="7">
        <v>6</v>
      </c>
      <c r="E114" s="14">
        <v>55.484900000000003</v>
      </c>
      <c r="F114" s="14">
        <v>7.6184000000000002E-2</v>
      </c>
      <c r="G114" s="14">
        <v>1.3626400000000001</v>
      </c>
      <c r="H114" s="14">
        <v>12.530099999999999</v>
      </c>
      <c r="I114" s="14">
        <v>0.50897700000000001</v>
      </c>
      <c r="J114" s="14">
        <v>30.108899999999998</v>
      </c>
      <c r="K114" s="14">
        <v>0.45410899999999998</v>
      </c>
      <c r="L114" s="14">
        <v>2.7299999999999998E-3</v>
      </c>
      <c r="M114" s="14">
        <v>-2.31E-3</v>
      </c>
      <c r="N114" s="14">
        <v>9.2879999999999994E-3</v>
      </c>
      <c r="O114" s="14">
        <v>-1.0000000000000001E-5</v>
      </c>
      <c r="P114" s="14">
        <v>2.4729000000000001E-2</v>
      </c>
      <c r="Q114" s="14">
        <f>SUM(L114:P114)</f>
        <v>3.4426999999999999E-2</v>
      </c>
      <c r="R114" s="50">
        <v>0.9</v>
      </c>
      <c r="S114" s="50">
        <v>80.400000000000006</v>
      </c>
      <c r="T114" s="50">
        <v>18.8</v>
      </c>
      <c r="U114" s="51">
        <f>(J114/40.3)/((J114/40.3)+(H114/71.8))</f>
        <v>0.81064705681516047</v>
      </c>
      <c r="V114" s="14">
        <v>0.45410899999999998</v>
      </c>
    </row>
    <row r="115" spans="1:22" ht="21">
      <c r="A115" s="7" t="s">
        <v>42</v>
      </c>
      <c r="B115" s="7" t="s">
        <v>3</v>
      </c>
      <c r="C115" s="7">
        <v>8</v>
      </c>
      <c r="D115" s="7">
        <v>7</v>
      </c>
      <c r="E115" s="14">
        <v>49.997199999999999</v>
      </c>
      <c r="F115" s="14">
        <v>0.59953900000000004</v>
      </c>
      <c r="G115" s="14">
        <v>0.79796</v>
      </c>
      <c r="H115" s="14">
        <v>25.968599999999999</v>
      </c>
      <c r="I115" s="14">
        <v>1.0157499999999999</v>
      </c>
      <c r="J115" s="14">
        <v>16.582000000000001</v>
      </c>
      <c r="K115" s="14">
        <v>3.2552300000000001</v>
      </c>
      <c r="L115" s="14">
        <v>9.196E-2</v>
      </c>
      <c r="M115" s="14">
        <v>1.0822999999999999E-2</v>
      </c>
      <c r="N115" s="14">
        <v>4.1048000000000001E-2</v>
      </c>
      <c r="O115" s="14">
        <v>6.2059999999999997E-2</v>
      </c>
      <c r="P115" s="14">
        <v>1.8745999999999999E-2</v>
      </c>
      <c r="Q115" s="14">
        <f>SUM(L115:P115)</f>
        <v>0.22463699999999998</v>
      </c>
      <c r="R115" s="50">
        <v>7</v>
      </c>
      <c r="S115" s="50">
        <v>49.5</v>
      </c>
      <c r="T115" s="50">
        <v>43.5</v>
      </c>
      <c r="U115" s="51">
        <f>(J115/40.3)/((J115/40.3)+(H115/71.8))</f>
        <v>0.53219605555920069</v>
      </c>
      <c r="V115" s="14">
        <v>3.2552300000000001</v>
      </c>
    </row>
    <row r="116" spans="1:22" s="15" customFormat="1" ht="23.4">
      <c r="A116" s="7" t="s">
        <v>42</v>
      </c>
      <c r="B116" s="7" t="s">
        <v>4</v>
      </c>
      <c r="C116" s="7">
        <v>4</v>
      </c>
      <c r="D116" s="7">
        <v>12</v>
      </c>
      <c r="E116" s="14">
        <v>55.034300000000002</v>
      </c>
      <c r="F116" s="14">
        <v>8.8604000000000002E-2</v>
      </c>
      <c r="G116" s="14">
        <v>0.92237100000000005</v>
      </c>
      <c r="H116" s="14">
        <v>14.8896</v>
      </c>
      <c r="I116" s="14">
        <v>0.68427099999999996</v>
      </c>
      <c r="J116" s="14">
        <v>27.943100000000001</v>
      </c>
      <c r="K116" s="14">
        <v>0.62545300000000004</v>
      </c>
      <c r="L116" s="14">
        <v>5.3210000000000002E-3</v>
      </c>
      <c r="M116" s="14">
        <v>-1.409E-2</v>
      </c>
      <c r="N116" s="14">
        <v>1.4808999999999999E-2</v>
      </c>
      <c r="O116" s="14">
        <v>-1.1259999999999999E-2</v>
      </c>
      <c r="P116" s="14">
        <v>9.11E-3</v>
      </c>
      <c r="Q116" s="14">
        <f>SUM(L116:P116)</f>
        <v>3.8900000000000011E-3</v>
      </c>
      <c r="R116" s="50">
        <v>1.2</v>
      </c>
      <c r="S116" s="50">
        <v>76</v>
      </c>
      <c r="T116" s="50">
        <v>22.7</v>
      </c>
      <c r="U116" s="51">
        <f>(J116/40.3)/((J116/40.3)+(H116/71.8))</f>
        <v>0.76977484960992393</v>
      </c>
      <c r="V116" s="14">
        <v>0.62545300000000004</v>
      </c>
    </row>
    <row r="117" spans="1:22" ht="21">
      <c r="A117" s="9" t="s">
        <v>42</v>
      </c>
      <c r="B117" s="9" t="s">
        <v>21</v>
      </c>
      <c r="C117" s="7">
        <v>12</v>
      </c>
      <c r="D117" s="7">
        <v>1</v>
      </c>
      <c r="E117" s="14">
        <v>52.791899999999998</v>
      </c>
      <c r="F117" s="14">
        <v>0.123112</v>
      </c>
      <c r="G117" s="14">
        <v>0.964723</v>
      </c>
      <c r="H117" s="14">
        <v>21.142199999999999</v>
      </c>
      <c r="I117" s="14">
        <v>2.1285099999999999</v>
      </c>
      <c r="J117" s="14">
        <v>21.055199999999999</v>
      </c>
      <c r="K117" s="14">
        <v>1.9330799999999999</v>
      </c>
      <c r="L117" s="14">
        <v>5.4243E-2</v>
      </c>
      <c r="M117" s="14">
        <v>1.5529999999999999E-3</v>
      </c>
      <c r="N117" s="14">
        <v>-1.022E-2</v>
      </c>
      <c r="O117" s="14">
        <v>5.7300999999999998E-2</v>
      </c>
      <c r="P117" s="14">
        <v>5.5199999999999997E-4</v>
      </c>
      <c r="Q117" s="14">
        <f t="shared" ref="Q117:Q127" si="0">SUM(L117:P117)</f>
        <v>0.10342899999999999</v>
      </c>
      <c r="R117" s="50">
        <v>4.0498900000000004</v>
      </c>
      <c r="S117" s="50">
        <v>61.3767</v>
      </c>
      <c r="T117" s="50">
        <v>34.573399999999999</v>
      </c>
      <c r="U117" s="51">
        <v>0.63954953232346368</v>
      </c>
      <c r="V117" s="14">
        <v>1.9330799999999999</v>
      </c>
    </row>
    <row r="118" spans="1:22" ht="21">
      <c r="A118" s="9" t="s">
        <v>42</v>
      </c>
      <c r="B118" s="9" t="s">
        <v>21</v>
      </c>
      <c r="C118" s="7">
        <v>1</v>
      </c>
      <c r="D118" s="7">
        <v>21</v>
      </c>
      <c r="E118" s="14">
        <v>56.1023</v>
      </c>
      <c r="F118" s="14">
        <v>0.100457</v>
      </c>
      <c r="G118" s="14">
        <v>1.3364499999999999</v>
      </c>
      <c r="H118" s="14">
        <v>11.4673</v>
      </c>
      <c r="I118" s="14">
        <v>0.43454199999999998</v>
      </c>
      <c r="J118" s="14">
        <v>31.413799999999998</v>
      </c>
      <c r="K118" s="14">
        <v>0.44343900000000003</v>
      </c>
      <c r="L118" s="14">
        <v>-3.2000000000000002E-3</v>
      </c>
      <c r="M118" s="14">
        <v>-7.2199999999999999E-3</v>
      </c>
      <c r="N118" s="14">
        <v>4.5977999999999998E-2</v>
      </c>
      <c r="O118" s="14">
        <v>2.0444E-2</v>
      </c>
      <c r="P118" s="14">
        <v>1.7373E-2</v>
      </c>
      <c r="Q118" s="14">
        <f t="shared" si="0"/>
        <v>7.3374999999999996E-2</v>
      </c>
      <c r="R118" s="50">
        <v>0.83505300000000005</v>
      </c>
      <c r="S118" s="50">
        <v>82.3095</v>
      </c>
      <c r="T118" s="50">
        <v>16.855499999999999</v>
      </c>
      <c r="U118" s="51">
        <v>0.8299511065660452</v>
      </c>
      <c r="V118" s="14">
        <v>0.44343900000000003</v>
      </c>
    </row>
    <row r="119" spans="1:22" ht="21">
      <c r="A119" s="9" t="s">
        <v>42</v>
      </c>
      <c r="B119" s="9" t="s">
        <v>21</v>
      </c>
      <c r="C119" s="7">
        <v>1</v>
      </c>
      <c r="D119" s="7">
        <v>22</v>
      </c>
      <c r="E119" s="14">
        <v>55.959299999999999</v>
      </c>
      <c r="F119" s="14">
        <v>7.1285000000000001E-2</v>
      </c>
      <c r="G119" s="14">
        <v>1.0220499999999999</v>
      </c>
      <c r="H119" s="14">
        <v>12.037699999999999</v>
      </c>
      <c r="I119" s="14">
        <v>0.47333700000000001</v>
      </c>
      <c r="J119" s="14">
        <v>31.267499999999998</v>
      </c>
      <c r="K119" s="14">
        <v>0.38208700000000001</v>
      </c>
      <c r="L119" s="14">
        <v>-3.0400000000000002E-3</v>
      </c>
      <c r="M119" s="14">
        <v>-9.7300000000000008E-3</v>
      </c>
      <c r="N119" s="14">
        <v>2.5395999999999998E-2</v>
      </c>
      <c r="O119" s="14">
        <v>2.1187000000000001E-2</v>
      </c>
      <c r="P119" s="14">
        <v>2.8008000000000002E-2</v>
      </c>
      <c r="Q119" s="14">
        <f t="shared" si="0"/>
        <v>6.1821000000000001E-2</v>
      </c>
      <c r="R119" s="50">
        <v>0.71708499999999997</v>
      </c>
      <c r="S119" s="50">
        <v>81.648899999999998</v>
      </c>
      <c r="T119" s="50">
        <v>17.634</v>
      </c>
      <c r="U119" s="51">
        <v>0.82230880781277982</v>
      </c>
      <c r="V119" s="14">
        <v>0.38208700000000001</v>
      </c>
    </row>
    <row r="120" spans="1:22" ht="21">
      <c r="A120" s="9" t="s">
        <v>42</v>
      </c>
      <c r="B120" s="9" t="s">
        <v>21</v>
      </c>
      <c r="C120" s="7">
        <v>1</v>
      </c>
      <c r="D120" s="7">
        <v>24</v>
      </c>
      <c r="E120" s="14">
        <v>53.008899999999997</v>
      </c>
      <c r="F120" s="14">
        <v>0.18251700000000001</v>
      </c>
      <c r="G120" s="14">
        <v>0.85156600000000005</v>
      </c>
      <c r="H120" s="14">
        <v>20.412299999999998</v>
      </c>
      <c r="I120" s="14">
        <v>1.4372499999999999</v>
      </c>
      <c r="J120" s="14">
        <v>21.765599999999999</v>
      </c>
      <c r="K120" s="14">
        <v>2.3055699999999999</v>
      </c>
      <c r="L120" s="14">
        <v>2.9828E-2</v>
      </c>
      <c r="M120" s="14">
        <v>-1.712E-2</v>
      </c>
      <c r="N120" s="14">
        <v>0.118282</v>
      </c>
      <c r="O120" s="14">
        <v>-5.79E-3</v>
      </c>
      <c r="P120" s="14">
        <v>-3.9399999999999999E-3</v>
      </c>
      <c r="Q120" s="14">
        <f t="shared" si="0"/>
        <v>0.12126000000000001</v>
      </c>
      <c r="R120" s="50">
        <v>4.7515299999999998</v>
      </c>
      <c r="S120" s="50">
        <v>62.412799999999997</v>
      </c>
      <c r="T120" s="50">
        <v>32.835599999999999</v>
      </c>
      <c r="U120" s="51">
        <v>0.65514354099630601</v>
      </c>
      <c r="V120" s="14">
        <v>2.3055699999999999</v>
      </c>
    </row>
    <row r="121" spans="1:22" ht="21">
      <c r="A121" s="9" t="s">
        <v>42</v>
      </c>
      <c r="B121" s="9" t="s">
        <v>21</v>
      </c>
      <c r="C121" s="7" t="s">
        <v>23</v>
      </c>
      <c r="D121" s="7">
        <v>8</v>
      </c>
      <c r="E121" s="14">
        <v>53.354300000000002</v>
      </c>
      <c r="F121" s="14">
        <v>-9.7000000000000005E-4</v>
      </c>
      <c r="G121" s="14">
        <v>5.8032500000000002</v>
      </c>
      <c r="H121" s="14">
        <v>10.688700000000001</v>
      </c>
      <c r="I121" s="14">
        <v>0.15934400000000001</v>
      </c>
      <c r="J121" s="14">
        <v>30.5413</v>
      </c>
      <c r="K121" s="14">
        <v>0.44733200000000001</v>
      </c>
      <c r="L121" s="14">
        <v>6.7089999999999997E-3</v>
      </c>
      <c r="M121" s="14">
        <v>-4.7299999999999998E-3</v>
      </c>
      <c r="N121" s="14">
        <v>1.9729E-2</v>
      </c>
      <c r="O121" s="14">
        <v>4.3480999999999999E-2</v>
      </c>
      <c r="P121" s="14">
        <v>5.1451999999999998E-2</v>
      </c>
      <c r="Q121" s="14">
        <f t="shared" si="0"/>
        <v>0.11664099999999999</v>
      </c>
      <c r="R121" s="50">
        <v>0.87224500000000005</v>
      </c>
      <c r="S121" s="50">
        <v>82.859800000000007</v>
      </c>
      <c r="T121" s="50">
        <v>16.267900000000001</v>
      </c>
      <c r="U121" s="51">
        <v>0.83581668907495543</v>
      </c>
      <c r="V121" s="14">
        <v>0.44733200000000001</v>
      </c>
    </row>
    <row r="122" spans="1:22" ht="21">
      <c r="A122" s="9" t="s">
        <v>42</v>
      </c>
      <c r="B122" s="9" t="s">
        <v>21</v>
      </c>
      <c r="C122" s="7" t="s">
        <v>24</v>
      </c>
      <c r="D122" s="7">
        <v>10</v>
      </c>
      <c r="E122" s="14">
        <v>53.810899999999997</v>
      </c>
      <c r="F122" s="14">
        <v>2.1323999999999999E-2</v>
      </c>
      <c r="G122" s="14">
        <v>4.6733799999999999</v>
      </c>
      <c r="H122" s="14">
        <v>11.7484</v>
      </c>
      <c r="I122" s="14">
        <v>0.241232</v>
      </c>
      <c r="J122" s="14">
        <v>30.074200000000001</v>
      </c>
      <c r="K122" s="14">
        <v>0.38237900000000002</v>
      </c>
      <c r="L122" s="14">
        <v>7.7200000000000001E-4</v>
      </c>
      <c r="M122" s="14">
        <v>-1.2919999999999999E-2</v>
      </c>
      <c r="N122" s="14">
        <v>6.1874999999999999E-2</v>
      </c>
      <c r="O122" s="14">
        <v>4.3859000000000002E-2</v>
      </c>
      <c r="P122" s="14">
        <v>2.0274E-2</v>
      </c>
      <c r="Q122" s="14">
        <f t="shared" si="0"/>
        <v>0.11386</v>
      </c>
      <c r="R122" s="50">
        <v>0.74396399999999996</v>
      </c>
      <c r="S122" s="50">
        <v>81.414299999999997</v>
      </c>
      <c r="T122" s="50">
        <v>17.841699999999999</v>
      </c>
      <c r="U122" s="51">
        <v>0.8201676300509535</v>
      </c>
      <c r="V122" s="14">
        <v>0.38237900000000002</v>
      </c>
    </row>
    <row r="123" spans="1:22" ht="21">
      <c r="A123" s="9" t="s">
        <v>42</v>
      </c>
      <c r="B123" s="9" t="s">
        <v>21</v>
      </c>
      <c r="C123" s="7" t="s">
        <v>24</v>
      </c>
      <c r="D123" s="7">
        <v>11</v>
      </c>
      <c r="E123" s="14">
        <v>52.793999999999997</v>
      </c>
      <c r="F123" s="14">
        <v>2.7799000000000001E-2</v>
      </c>
      <c r="G123" s="14">
        <v>5.75251</v>
      </c>
      <c r="H123" s="14">
        <v>11.6304</v>
      </c>
      <c r="I123" s="14">
        <v>0.25001200000000001</v>
      </c>
      <c r="J123" s="14">
        <v>29.853200000000001</v>
      </c>
      <c r="K123" s="14">
        <v>0.33894600000000003</v>
      </c>
      <c r="L123" s="14">
        <v>2.2989999999999998E-3</v>
      </c>
      <c r="M123" s="14">
        <v>-9.4299999999999991E-3</v>
      </c>
      <c r="N123" s="14">
        <v>0.24621999999999999</v>
      </c>
      <c r="O123" s="14">
        <v>1.0807000000000001E-2</v>
      </c>
      <c r="P123" s="14">
        <v>3.8244E-2</v>
      </c>
      <c r="Q123" s="14">
        <f t="shared" si="0"/>
        <v>0.28814000000000001</v>
      </c>
      <c r="R123" s="50">
        <v>0.66519399999999995</v>
      </c>
      <c r="S123" s="50">
        <v>81.518799999999999</v>
      </c>
      <c r="T123" s="50">
        <v>17.816099999999999</v>
      </c>
      <c r="U123" s="51">
        <v>0.82056832492135801</v>
      </c>
      <c r="V123" s="14">
        <v>0.33894600000000003</v>
      </c>
    </row>
    <row r="124" spans="1:22" ht="21">
      <c r="A124" s="9" t="s">
        <v>42</v>
      </c>
      <c r="B124" s="9" t="s">
        <v>21</v>
      </c>
      <c r="C124" s="7" t="s">
        <v>44</v>
      </c>
      <c r="D124" s="7">
        <v>1</v>
      </c>
      <c r="E124" s="14">
        <v>51.884700000000002</v>
      </c>
      <c r="F124" s="14">
        <v>0.59606499999999996</v>
      </c>
      <c r="G124" s="14">
        <v>2.8248600000000001</v>
      </c>
      <c r="H124" s="14">
        <v>8.4172100000000007</v>
      </c>
      <c r="I124" s="14">
        <v>0.36525200000000002</v>
      </c>
      <c r="J124" s="14">
        <v>14.4339</v>
      </c>
      <c r="K124" s="14">
        <v>21.872</v>
      </c>
      <c r="L124" s="14">
        <v>0.55362599999999995</v>
      </c>
      <c r="M124" s="14">
        <v>2.5089999999999999E-3</v>
      </c>
      <c r="N124" s="14">
        <v>6.5570000000000003E-3</v>
      </c>
      <c r="O124" s="14">
        <v>3.5285999999999998E-2</v>
      </c>
      <c r="P124" s="14">
        <v>1.5938999999999998E-2</v>
      </c>
      <c r="Q124" s="14">
        <f t="shared" si="0"/>
        <v>0.61391700000000005</v>
      </c>
      <c r="R124" s="50">
        <v>45.074521412980474</v>
      </c>
      <c r="S124" s="50">
        <v>41.385950036995766</v>
      </c>
      <c r="T124" s="50">
        <v>13.539528550023761</v>
      </c>
      <c r="U124" s="51">
        <v>0.75340101991920816</v>
      </c>
      <c r="V124" s="14">
        <v>21.872</v>
      </c>
    </row>
    <row r="125" spans="1:22" ht="21">
      <c r="A125" s="9" t="s">
        <v>42</v>
      </c>
      <c r="B125" s="9" t="s">
        <v>21</v>
      </c>
      <c r="C125" s="7">
        <v>4</v>
      </c>
      <c r="D125" s="7">
        <v>1</v>
      </c>
      <c r="E125" s="14">
        <v>54.402700000000003</v>
      </c>
      <c r="F125" s="14">
        <v>0.12731500000000001</v>
      </c>
      <c r="G125" s="14">
        <v>0.82801400000000003</v>
      </c>
      <c r="H125" s="14">
        <v>17.418299999999999</v>
      </c>
      <c r="I125" s="14">
        <v>0.79223399999999999</v>
      </c>
      <c r="J125" s="14">
        <v>26.112400000000001</v>
      </c>
      <c r="K125" s="14">
        <v>0.75452399999999997</v>
      </c>
      <c r="L125" s="14">
        <v>2.1166999999999998E-2</v>
      </c>
      <c r="M125" s="14">
        <v>-1.089E-2</v>
      </c>
      <c r="N125" s="14">
        <v>-1.017E-2</v>
      </c>
      <c r="O125" s="14">
        <v>8.4000000000000003E-4</v>
      </c>
      <c r="P125" s="14">
        <v>6.3959999999999998E-3</v>
      </c>
      <c r="Q125" s="14">
        <f t="shared" si="0"/>
        <v>7.3429999999999971E-3</v>
      </c>
      <c r="R125" s="50">
        <v>1.4887731586422273</v>
      </c>
      <c r="S125" s="50">
        <v>71.685350559585373</v>
      </c>
      <c r="T125" s="50">
        <v>26.825876281772398</v>
      </c>
      <c r="U125" s="51">
        <v>0.72758851512084544</v>
      </c>
      <c r="V125" s="14">
        <v>0.75452399999999997</v>
      </c>
    </row>
    <row r="126" spans="1:22" ht="21">
      <c r="A126" s="9" t="s">
        <v>42</v>
      </c>
      <c r="B126" s="9" t="s">
        <v>21</v>
      </c>
      <c r="C126" s="7">
        <v>4</v>
      </c>
      <c r="D126" s="7">
        <v>2</v>
      </c>
      <c r="E126" s="14">
        <v>54.3215</v>
      </c>
      <c r="F126" s="14">
        <v>0.101007</v>
      </c>
      <c r="G126" s="14">
        <v>0.86922699999999997</v>
      </c>
      <c r="H126" s="14">
        <v>18.228000000000002</v>
      </c>
      <c r="I126" s="14">
        <v>0.97460500000000005</v>
      </c>
      <c r="J126" s="14">
        <v>25.509799999999998</v>
      </c>
      <c r="K126" s="14">
        <v>0.76578500000000005</v>
      </c>
      <c r="L126" s="14">
        <v>5.8580000000000004E-3</v>
      </c>
      <c r="M126" s="14">
        <v>-0.01</v>
      </c>
      <c r="N126" s="14">
        <v>1.3684999999999999E-2</v>
      </c>
      <c r="O126" s="14">
        <v>-3.2100000000000002E-3</v>
      </c>
      <c r="P126" s="14">
        <v>1.3816999999999999E-2</v>
      </c>
      <c r="Q126" s="14">
        <f t="shared" si="0"/>
        <v>2.0149999999999998E-2</v>
      </c>
      <c r="R126" s="50">
        <v>1.5168360962637017</v>
      </c>
      <c r="S126" s="50">
        <v>70.301711591500478</v>
      </c>
      <c r="T126" s="50">
        <v>28.181452312235827</v>
      </c>
      <c r="U126" s="51">
        <v>0.71374379292361922</v>
      </c>
      <c r="V126" s="14">
        <v>0.76578500000000005</v>
      </c>
    </row>
    <row r="127" spans="1:22" ht="21">
      <c r="A127" s="9" t="s">
        <v>42</v>
      </c>
      <c r="B127" s="9" t="s">
        <v>21</v>
      </c>
      <c r="C127" s="7">
        <v>4</v>
      </c>
      <c r="D127" s="7">
        <v>3</v>
      </c>
      <c r="E127" s="14">
        <v>53.996400000000001</v>
      </c>
      <c r="F127" s="14">
        <v>0.10786</v>
      </c>
      <c r="G127" s="14">
        <v>0.94192299999999995</v>
      </c>
      <c r="H127" s="14">
        <v>19.322399999999998</v>
      </c>
      <c r="I127" s="14">
        <v>1.1579299999999999</v>
      </c>
      <c r="J127" s="14">
        <v>25.1051</v>
      </c>
      <c r="K127" s="14">
        <v>0.45076500000000003</v>
      </c>
      <c r="L127" s="14">
        <v>9.7710000000000002E-3</v>
      </c>
      <c r="M127" s="14">
        <v>-1.7989999999999999E-2</v>
      </c>
      <c r="N127" s="14">
        <v>4.5799999999999999E-3</v>
      </c>
      <c r="O127" s="14">
        <v>8.5700000000000001E-4</v>
      </c>
      <c r="P127" s="14">
        <v>-3.1699999999999999E-2</v>
      </c>
      <c r="Q127" s="14">
        <f t="shared" si="0"/>
        <v>-3.4481999999999999E-2</v>
      </c>
      <c r="R127" s="50">
        <v>0.89327713384615925</v>
      </c>
      <c r="S127" s="50">
        <v>69.219175469065902</v>
      </c>
      <c r="T127" s="50">
        <v>29.887547397087943</v>
      </c>
      <c r="U127" s="51">
        <v>0.69832597827345622</v>
      </c>
      <c r="V127" s="14">
        <v>0.45076500000000003</v>
      </c>
    </row>
    <row r="128" spans="1:22" ht="21">
      <c r="A128" s="17" t="s">
        <v>59</v>
      </c>
      <c r="E128" s="49">
        <v>8.014648780052985E-3</v>
      </c>
      <c r="F128" s="49">
        <v>1.4601198084931752E-2</v>
      </c>
      <c r="G128" s="49">
        <v>7.0043495447192055E-3</v>
      </c>
      <c r="H128" s="49">
        <v>1.9365119728568608E-2</v>
      </c>
      <c r="I128" s="49">
        <v>1.9885450631664092E-2</v>
      </c>
      <c r="J128" s="49">
        <v>6.8691553938268913E-3</v>
      </c>
      <c r="K128" s="49">
        <v>9.6859175467932882E-3</v>
      </c>
      <c r="L128" s="49">
        <v>1.1115526553503244E-2</v>
      </c>
      <c r="M128" s="49">
        <v>7.9719649088076713E-3</v>
      </c>
      <c r="N128" s="49">
        <v>1.3073315336212626E-2</v>
      </c>
      <c r="O128" s="49">
        <v>7.8354902877160685E-3</v>
      </c>
      <c r="P128" s="49">
        <v>2.6525594478112202E-2</v>
      </c>
      <c r="Q128" s="45"/>
      <c r="V128" s="49">
        <v>9.6859175467932882E-3</v>
      </c>
    </row>
    <row r="129" spans="1:22" ht="21">
      <c r="A129" s="17" t="s">
        <v>134</v>
      </c>
      <c r="E129" s="49">
        <v>0.16087357399999999</v>
      </c>
      <c r="F129" s="49">
        <v>7.7021639813333325</v>
      </c>
      <c r="G129" s="49">
        <v>1.0459070901666667</v>
      </c>
      <c r="H129" s="49">
        <v>1.2199970646666667</v>
      </c>
      <c r="I129" s="49">
        <v>12.048303102</v>
      </c>
      <c r="J129" s="49">
        <v>0.34006060199999993</v>
      </c>
      <c r="K129" s="49">
        <v>0.57363880783333332</v>
      </c>
      <c r="L129" s="49">
        <v>4.331476180666666</v>
      </c>
      <c r="M129" s="49">
        <v>-24.310769433333348</v>
      </c>
      <c r="N129" s="49">
        <v>15.888232823333333</v>
      </c>
      <c r="O129" s="49">
        <v>749.06438889999993</v>
      </c>
      <c r="P129" s="49">
        <v>5035.0987329166674</v>
      </c>
      <c r="Q129" s="45"/>
      <c r="V129" s="49">
        <v>0.57363880783333332</v>
      </c>
    </row>
    <row r="130" spans="1:22" ht="21">
      <c r="A130" s="17" t="s">
        <v>135</v>
      </c>
      <c r="E130" s="49">
        <v>0.16121236507936504</v>
      </c>
      <c r="F130" s="49">
        <v>-44.745148174603173</v>
      </c>
      <c r="G130" s="49">
        <v>1.373949150793651</v>
      </c>
      <c r="H130" s="49">
        <v>0.82248504761904773</v>
      </c>
      <c r="I130" s="49">
        <v>6.7346434920634932</v>
      </c>
      <c r="J130" s="49">
        <v>0.25472597619047616</v>
      </c>
      <c r="K130" s="49">
        <v>3.6215184126984128</v>
      </c>
      <c r="L130" s="49">
        <v>73.143051587301571</v>
      </c>
      <c r="M130" s="49">
        <v>-31.454180158730157</v>
      </c>
      <c r="N130" s="49">
        <v>60.954365079365083</v>
      </c>
      <c r="O130" s="49">
        <v>-1209.463296031746</v>
      </c>
      <c r="P130" s="49">
        <v>40.590559523809532</v>
      </c>
      <c r="Q130" s="45"/>
      <c r="V130" s="49">
        <v>3.6215184126984128</v>
      </c>
    </row>
    <row r="132" spans="1:22">
      <c r="A132" s="46"/>
      <c r="B132" s="47" t="s">
        <v>161</v>
      </c>
    </row>
  </sheetData>
  <conditionalFormatting sqref="E2:O127">
    <cfRule type="cellIs" dxfId="30" priority="4" operator="lessThan">
      <formula>0.01</formula>
    </cfRule>
  </conditionalFormatting>
  <conditionalFormatting sqref="P2:P127">
    <cfRule type="cellIs" dxfId="29" priority="2" operator="lessThan">
      <formula>0.03</formula>
    </cfRule>
  </conditionalFormatting>
  <conditionalFormatting sqref="V2:V127">
    <cfRule type="cellIs" dxfId="28" priority="1" operator="lessThan">
      <formula>0.01</formula>
    </cfRule>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7"/>
  <sheetViews>
    <sheetView workbookViewId="0">
      <selection activeCell="I14" sqref="I14"/>
    </sheetView>
  </sheetViews>
  <sheetFormatPr defaultColWidth="11.19921875" defaultRowHeight="15.6"/>
  <sheetData>
    <row r="1" spans="1:1">
      <c r="A1" s="16" t="s">
        <v>274</v>
      </c>
    </row>
    <row r="2" spans="1:1">
      <c r="A2" s="16" t="s">
        <v>275</v>
      </c>
    </row>
    <row r="3" spans="1:1">
      <c r="A3" t="s">
        <v>276</v>
      </c>
    </row>
    <row r="4" spans="1:1">
      <c r="A4" t="s">
        <v>277</v>
      </c>
    </row>
    <row r="5" spans="1:1">
      <c r="A5" t="s">
        <v>278</v>
      </c>
    </row>
    <row r="6" spans="1:1">
      <c r="A6" t="s">
        <v>279</v>
      </c>
    </row>
    <row r="7" spans="1:1">
      <c r="A7" t="s">
        <v>280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activeCell="A20" sqref="A20:A22"/>
    </sheetView>
  </sheetViews>
  <sheetFormatPr defaultColWidth="11.19921875" defaultRowHeight="15.6"/>
  <cols>
    <col min="1" max="1" width="19.5" bestFit="1" customWidth="1"/>
  </cols>
  <sheetData>
    <row r="1" spans="1:2">
      <c r="A1" s="16" t="s">
        <v>136</v>
      </c>
      <c r="B1" t="s">
        <v>140</v>
      </c>
    </row>
    <row r="2" spans="1:2">
      <c r="A2" s="16" t="s">
        <v>137</v>
      </c>
      <c r="B2" t="s">
        <v>141</v>
      </c>
    </row>
    <row r="3" spans="1:2">
      <c r="A3" s="16" t="s">
        <v>138</v>
      </c>
      <c r="B3" t="s">
        <v>142</v>
      </c>
    </row>
    <row r="4" spans="1:2">
      <c r="A4" s="16" t="s">
        <v>146</v>
      </c>
    </row>
    <row r="5" spans="1:2">
      <c r="A5" s="16" t="s">
        <v>143</v>
      </c>
    </row>
    <row r="6" spans="1:2">
      <c r="A6" s="43" t="s">
        <v>144</v>
      </c>
      <c r="B6">
        <v>45</v>
      </c>
    </row>
    <row r="7" spans="1:2">
      <c r="A7" s="43" t="s">
        <v>145</v>
      </c>
      <c r="B7">
        <v>45</v>
      </c>
    </row>
    <row r="8" spans="1:2">
      <c r="A8" s="16" t="s">
        <v>147</v>
      </c>
    </row>
    <row r="9" spans="1:2">
      <c r="A9" s="43" t="s">
        <v>148</v>
      </c>
      <c r="B9">
        <v>45</v>
      </c>
    </row>
    <row r="10" spans="1:2">
      <c r="A10" s="43" t="s">
        <v>139</v>
      </c>
      <c r="B10">
        <v>45</v>
      </c>
    </row>
    <row r="11" spans="1:2">
      <c r="A11" s="16" t="s">
        <v>149</v>
      </c>
    </row>
    <row r="12" spans="1:2">
      <c r="A12" s="43" t="s">
        <v>150</v>
      </c>
      <c r="B12">
        <v>45</v>
      </c>
    </row>
    <row r="13" spans="1:2">
      <c r="A13" s="43" t="s">
        <v>151</v>
      </c>
      <c r="B13">
        <v>45</v>
      </c>
    </row>
    <row r="14" spans="1:2">
      <c r="A14" s="16" t="s">
        <v>152</v>
      </c>
    </row>
    <row r="15" spans="1:2">
      <c r="A15" s="43" t="s">
        <v>153</v>
      </c>
      <c r="B15">
        <v>20</v>
      </c>
    </row>
    <row r="16" spans="1:2">
      <c r="A16" s="43" t="s">
        <v>155</v>
      </c>
      <c r="B16">
        <v>20</v>
      </c>
    </row>
    <row r="17" spans="1:2">
      <c r="A17" s="43" t="s">
        <v>154</v>
      </c>
      <c r="B17">
        <v>20</v>
      </c>
    </row>
    <row r="18" spans="1:2">
      <c r="A18" s="43" t="s">
        <v>160</v>
      </c>
      <c r="B18">
        <v>20</v>
      </c>
    </row>
    <row r="19" spans="1:2">
      <c r="A19" s="16" t="s">
        <v>156</v>
      </c>
    </row>
    <row r="20" spans="1:2">
      <c r="A20" s="43" t="s">
        <v>157</v>
      </c>
      <c r="B20">
        <v>25</v>
      </c>
    </row>
    <row r="21" spans="1:2">
      <c r="A21" s="43" t="s">
        <v>158</v>
      </c>
      <c r="B21">
        <v>25</v>
      </c>
    </row>
    <row r="22" spans="1:2">
      <c r="A22" s="43" t="s">
        <v>159</v>
      </c>
      <c r="B22">
        <v>25</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490"/>
  <sheetViews>
    <sheetView topLeftCell="A369" workbookViewId="0">
      <pane xSplit="3" topLeftCell="M1" activePane="topRight" state="frozen"/>
      <selection pane="topRight" activeCell="O480" sqref="O480"/>
    </sheetView>
  </sheetViews>
  <sheetFormatPr defaultColWidth="10.796875" defaultRowHeight="15.6"/>
  <cols>
    <col min="1" max="16384" width="10.796875" style="6"/>
  </cols>
  <sheetData>
    <row r="1" spans="1:17" s="4" customFormat="1" ht="23.4">
      <c r="A1" s="4" t="s">
        <v>45</v>
      </c>
      <c r="B1" s="4" t="s">
        <v>46</v>
      </c>
      <c r="C1" s="4" t="s">
        <v>47</v>
      </c>
      <c r="D1" s="4" t="s">
        <v>6</v>
      </c>
      <c r="E1" s="4" t="s">
        <v>7</v>
      </c>
      <c r="F1" s="4" t="s">
        <v>8</v>
      </c>
      <c r="G1" s="4" t="s">
        <v>9</v>
      </c>
      <c r="H1" s="4" t="s">
        <v>10</v>
      </c>
      <c r="I1" s="4" t="s">
        <v>11</v>
      </c>
      <c r="J1" s="4" t="s">
        <v>12</v>
      </c>
      <c r="K1" s="4" t="s">
        <v>13</v>
      </c>
      <c r="L1" s="4" t="s">
        <v>14</v>
      </c>
      <c r="M1" s="4" t="s">
        <v>15</v>
      </c>
      <c r="N1" s="4" t="s">
        <v>16</v>
      </c>
      <c r="O1" s="4" t="s">
        <v>17</v>
      </c>
      <c r="P1" s="4" t="s">
        <v>18</v>
      </c>
      <c r="Q1" s="4" t="s">
        <v>48</v>
      </c>
    </row>
    <row r="2" spans="1:17" ht="21">
      <c r="A2" s="5" t="s">
        <v>0</v>
      </c>
      <c r="B2" s="5">
        <v>13</v>
      </c>
      <c r="C2" s="5">
        <v>5</v>
      </c>
      <c r="D2" s="14">
        <v>2.5672000000000001</v>
      </c>
      <c r="E2" s="14">
        <v>16.576499999999999</v>
      </c>
      <c r="F2" s="14">
        <v>11.7081</v>
      </c>
      <c r="G2" s="14">
        <v>44.848399999999998</v>
      </c>
      <c r="H2" s="14">
        <v>0.243316</v>
      </c>
      <c r="I2" s="14">
        <v>10.662599999999999</v>
      </c>
      <c r="J2" s="14">
        <v>0.14519299999999999</v>
      </c>
      <c r="K2" s="14">
        <v>8.6029900000000001</v>
      </c>
      <c r="L2" s="14">
        <v>1.3785499999999999</v>
      </c>
      <c r="M2" s="14">
        <v>0.14832699999999999</v>
      </c>
      <c r="N2" s="14">
        <v>3.8490000000000003E-2</v>
      </c>
      <c r="O2" s="14">
        <v>4.6669000000000002E-2</v>
      </c>
      <c r="P2" s="14">
        <f t="shared" ref="P2:P65" si="0">SUM(D2:O2)</f>
        <v>96.966334999999987</v>
      </c>
      <c r="Q2" s="14">
        <v>0.77440923775831683</v>
      </c>
    </row>
    <row r="3" spans="1:17" ht="21">
      <c r="A3" s="7" t="s">
        <v>0</v>
      </c>
      <c r="B3" s="8">
        <v>13</v>
      </c>
      <c r="C3" s="7">
        <v>6</v>
      </c>
      <c r="D3" s="14">
        <v>2.47634</v>
      </c>
      <c r="E3" s="14">
        <v>15.858499999999999</v>
      </c>
      <c r="F3" s="14">
        <v>9.7913999999999994</v>
      </c>
      <c r="G3" s="14">
        <v>45.212000000000003</v>
      </c>
      <c r="H3" s="14">
        <v>0.28708800000000001</v>
      </c>
      <c r="I3" s="14">
        <v>10.5007</v>
      </c>
      <c r="J3" s="14">
        <v>0.20824200000000001</v>
      </c>
      <c r="K3" s="14">
        <v>10.282</v>
      </c>
      <c r="L3" s="14">
        <v>2.33954</v>
      </c>
      <c r="M3" s="14">
        <v>6.2436999999999999E-2</v>
      </c>
      <c r="N3" s="14">
        <v>0.14594199999999999</v>
      </c>
      <c r="O3" s="14">
        <v>2.2921E-2</v>
      </c>
      <c r="P3" s="14">
        <f t="shared" si="0"/>
        <v>97.18710999999999</v>
      </c>
      <c r="Q3" s="14">
        <v>0.7328491249198239</v>
      </c>
    </row>
    <row r="4" spans="1:17" ht="21">
      <c r="A4" s="7" t="s">
        <v>0</v>
      </c>
      <c r="B4" s="8">
        <v>13</v>
      </c>
      <c r="C4" s="7">
        <v>9</v>
      </c>
      <c r="D4" s="14">
        <v>3.08155</v>
      </c>
      <c r="E4" s="14">
        <v>16.3797</v>
      </c>
      <c r="F4" s="14">
        <v>16.739799999999999</v>
      </c>
      <c r="G4" s="14">
        <v>41.334499999999998</v>
      </c>
      <c r="H4" s="14">
        <v>0.29212300000000002</v>
      </c>
      <c r="I4" s="14">
        <v>11.5578</v>
      </c>
      <c r="J4" s="14">
        <v>8.4403000000000006E-2</v>
      </c>
      <c r="K4" s="14">
        <v>5.9602300000000001</v>
      </c>
      <c r="L4" s="14">
        <v>1.9816100000000001</v>
      </c>
      <c r="M4" s="14">
        <v>4.0070000000000001E-3</v>
      </c>
      <c r="N4" s="14">
        <v>3.8794000000000002E-2</v>
      </c>
      <c r="O4" s="14">
        <v>8.8469000000000006E-2</v>
      </c>
      <c r="P4" s="14">
        <f t="shared" si="0"/>
        <v>97.542985999999999</v>
      </c>
      <c r="Q4" s="14">
        <v>0.83040828315464821</v>
      </c>
    </row>
    <row r="5" spans="1:17" ht="21">
      <c r="A5" s="7" t="s">
        <v>0</v>
      </c>
      <c r="B5" s="8">
        <v>13</v>
      </c>
      <c r="C5" s="7">
        <v>15</v>
      </c>
      <c r="D5" s="14">
        <v>2.2881499999999999</v>
      </c>
      <c r="E5" s="14">
        <v>17.253399999999999</v>
      </c>
      <c r="F5" s="14">
        <v>8.8328199999999999</v>
      </c>
      <c r="G5" s="14">
        <v>46.731099999999998</v>
      </c>
      <c r="H5" s="14">
        <v>0.21176</v>
      </c>
      <c r="I5" s="14">
        <v>9.9787499999999998</v>
      </c>
      <c r="J5" s="14">
        <v>0.235791</v>
      </c>
      <c r="K5" s="14">
        <v>9.7174999999999994</v>
      </c>
      <c r="L5" s="14">
        <v>1.6899299999999999</v>
      </c>
      <c r="M5" s="14">
        <v>5.0613999999999999E-2</v>
      </c>
      <c r="N5" s="14">
        <v>0.158577</v>
      </c>
      <c r="O5" s="14">
        <v>4.2153999999999997E-2</v>
      </c>
      <c r="P5" s="14">
        <f t="shared" si="0"/>
        <v>97.190545999999998</v>
      </c>
      <c r="Q5" s="14">
        <v>0.76009843751917816</v>
      </c>
    </row>
    <row r="6" spans="1:17" ht="21">
      <c r="A6" s="7" t="s">
        <v>0</v>
      </c>
      <c r="B6" s="7">
        <v>2</v>
      </c>
      <c r="C6" s="7">
        <v>11</v>
      </c>
      <c r="D6" s="14">
        <v>2.6089799999999999</v>
      </c>
      <c r="E6" s="14">
        <v>14.751899999999999</v>
      </c>
      <c r="F6" s="14">
        <v>11.292899999999999</v>
      </c>
      <c r="G6" s="14">
        <v>43.2226</v>
      </c>
      <c r="H6" s="14">
        <v>0.30340499999999998</v>
      </c>
      <c r="I6" s="14">
        <v>11.0342</v>
      </c>
      <c r="J6" s="14">
        <v>0.22003600000000001</v>
      </c>
      <c r="K6" s="14">
        <v>11.344200000000001</v>
      </c>
      <c r="L6" s="14">
        <v>2.2555000000000001</v>
      </c>
      <c r="M6" s="14">
        <v>7.685E-3</v>
      </c>
      <c r="N6" s="14">
        <v>4.1985000000000001E-2</v>
      </c>
      <c r="O6" s="14">
        <v>-4.7200000000000002E-3</v>
      </c>
      <c r="P6" s="14">
        <f t="shared" si="0"/>
        <v>97.078670999999972</v>
      </c>
      <c r="Q6" s="14">
        <v>0.69930139193365204</v>
      </c>
    </row>
    <row r="7" spans="1:17" ht="21">
      <c r="A7" s="7" t="s">
        <v>0</v>
      </c>
      <c r="B7" s="7">
        <v>2</v>
      </c>
      <c r="C7" s="7">
        <v>12</v>
      </c>
      <c r="D7" s="14">
        <v>2.2913000000000001</v>
      </c>
      <c r="E7" s="14">
        <v>15.2363</v>
      </c>
      <c r="F7" s="14">
        <v>9.3873099999999994</v>
      </c>
      <c r="G7" s="14">
        <v>45.298900000000003</v>
      </c>
      <c r="H7" s="14">
        <v>0.27899099999999999</v>
      </c>
      <c r="I7" s="14">
        <v>10.912100000000001</v>
      </c>
      <c r="J7" s="14">
        <v>0.29955399999999999</v>
      </c>
      <c r="K7" s="14">
        <v>11.5105</v>
      </c>
      <c r="L7" s="14">
        <v>2.0072000000000001</v>
      </c>
      <c r="M7" s="14">
        <v>3.5735000000000003E-2</v>
      </c>
      <c r="N7" s="14">
        <v>2.4320000000000001E-2</v>
      </c>
      <c r="O7" s="14">
        <v>2.8969999999999998E-3</v>
      </c>
      <c r="P7" s="14">
        <f t="shared" si="0"/>
        <v>97.285107000000011</v>
      </c>
      <c r="Q7" s="14">
        <v>0.70192499405071995</v>
      </c>
    </row>
    <row r="8" spans="1:17" ht="21">
      <c r="A8" s="7" t="s">
        <v>0</v>
      </c>
      <c r="B8" s="7">
        <v>2</v>
      </c>
      <c r="C8" s="7">
        <v>6</v>
      </c>
      <c r="D8" s="14">
        <v>1.6978200000000001</v>
      </c>
      <c r="E8" s="14">
        <v>16.410900000000002</v>
      </c>
      <c r="F8" s="14">
        <v>6.6868100000000004</v>
      </c>
      <c r="G8" s="14">
        <v>48.638800000000003</v>
      </c>
      <c r="H8" s="14">
        <v>0.303118</v>
      </c>
      <c r="I8" s="14">
        <v>11.0909</v>
      </c>
      <c r="J8" s="14">
        <v>0.25845499999999999</v>
      </c>
      <c r="K8" s="14">
        <v>10.393800000000001</v>
      </c>
      <c r="L8" s="14">
        <v>1.55921</v>
      </c>
      <c r="M8" s="14">
        <v>-1.2760000000000001E-2</v>
      </c>
      <c r="N8" s="14">
        <v>1.9369999999999999E-3</v>
      </c>
      <c r="O8" s="14">
        <v>5.0889999999999998E-3</v>
      </c>
      <c r="P8" s="14">
        <f t="shared" si="0"/>
        <v>97.034078999999991</v>
      </c>
      <c r="Q8" s="14">
        <v>0.73749874736947596</v>
      </c>
    </row>
    <row r="9" spans="1:17" ht="21">
      <c r="A9" s="7" t="s">
        <v>0</v>
      </c>
      <c r="B9" s="7">
        <v>2</v>
      </c>
      <c r="C9" s="7">
        <v>7</v>
      </c>
      <c r="D9" s="14">
        <v>2.19184</v>
      </c>
      <c r="E9" s="14">
        <v>14.7376</v>
      </c>
      <c r="F9" s="14">
        <v>9.0966799999999992</v>
      </c>
      <c r="G9" s="14">
        <v>45.540100000000002</v>
      </c>
      <c r="H9" s="14">
        <v>0.42977199999999999</v>
      </c>
      <c r="I9" s="14">
        <v>11.1934</v>
      </c>
      <c r="J9" s="14">
        <v>0.22205900000000001</v>
      </c>
      <c r="K9" s="14">
        <v>11.6591</v>
      </c>
      <c r="L9" s="14">
        <v>2.1563099999999999</v>
      </c>
      <c r="M9" s="14">
        <v>2.6984000000000001E-2</v>
      </c>
      <c r="N9" s="14">
        <v>1.7767000000000002E-2</v>
      </c>
      <c r="O9" s="14">
        <v>1.729E-2</v>
      </c>
      <c r="P9" s="14">
        <f t="shared" si="0"/>
        <v>97.288902000000007</v>
      </c>
      <c r="Q9" s="14">
        <v>0.69121200809446159</v>
      </c>
    </row>
    <row r="10" spans="1:17" ht="21">
      <c r="A10" s="7" t="s">
        <v>0</v>
      </c>
      <c r="B10" s="7">
        <v>5</v>
      </c>
      <c r="C10" s="7">
        <v>1</v>
      </c>
      <c r="D10" s="14">
        <v>3.0042800000000001</v>
      </c>
      <c r="E10" s="14">
        <v>16.620699999999999</v>
      </c>
      <c r="F10" s="14">
        <v>13.577500000000001</v>
      </c>
      <c r="G10" s="14">
        <v>42.853499999999997</v>
      </c>
      <c r="H10" s="14">
        <v>0.26608799999999999</v>
      </c>
      <c r="I10" s="14">
        <v>11.8201</v>
      </c>
      <c r="J10" s="14">
        <v>6.0767000000000002E-2</v>
      </c>
      <c r="K10" s="14">
        <v>7.0640900000000002</v>
      </c>
      <c r="L10" s="14">
        <v>1.80078</v>
      </c>
      <c r="M10" s="14">
        <v>2.1162E-2</v>
      </c>
      <c r="N10" s="14">
        <v>3.3274999999999999E-2</v>
      </c>
      <c r="O10" s="14">
        <v>2.9794000000000001E-2</v>
      </c>
      <c r="P10" s="14">
        <f t="shared" si="0"/>
        <v>97.152035999999995</v>
      </c>
      <c r="Q10" s="14">
        <v>0.8086134140218999</v>
      </c>
    </row>
    <row r="11" spans="1:17" ht="21">
      <c r="A11" s="7" t="s">
        <v>0</v>
      </c>
      <c r="B11" s="7">
        <v>5</v>
      </c>
      <c r="C11" s="7">
        <v>9</v>
      </c>
      <c r="D11" s="14">
        <v>2.5879300000000001</v>
      </c>
      <c r="E11" s="14">
        <v>14.736000000000001</v>
      </c>
      <c r="F11" s="14">
        <v>10.7469</v>
      </c>
      <c r="G11" s="14">
        <v>43.374400000000001</v>
      </c>
      <c r="H11" s="14">
        <v>0.31281700000000001</v>
      </c>
      <c r="I11" s="14">
        <v>10.583299999999999</v>
      </c>
      <c r="J11" s="14">
        <v>0.28926499999999999</v>
      </c>
      <c r="K11" s="14">
        <v>12.078799999999999</v>
      </c>
      <c r="L11" s="14">
        <v>2.2204199999999998</v>
      </c>
      <c r="M11" s="14">
        <v>2.428E-3</v>
      </c>
      <c r="N11" s="14">
        <v>6.3507999999999995E-2</v>
      </c>
      <c r="O11" s="14">
        <v>1.9192000000000001E-2</v>
      </c>
      <c r="P11" s="14">
        <f t="shared" si="0"/>
        <v>97.014960000000002</v>
      </c>
      <c r="Q11" s="14">
        <v>0.68578223071225286</v>
      </c>
    </row>
    <row r="12" spans="1:17" ht="21">
      <c r="A12" s="7" t="s">
        <v>0</v>
      </c>
      <c r="B12" s="7">
        <v>5</v>
      </c>
      <c r="C12" s="7">
        <v>12</v>
      </c>
      <c r="D12" s="14">
        <v>2.14846</v>
      </c>
      <c r="E12" s="14">
        <v>15.770099999999999</v>
      </c>
      <c r="F12" s="14">
        <v>8.2366299999999999</v>
      </c>
      <c r="G12" s="14">
        <v>45.734299999999998</v>
      </c>
      <c r="H12" s="14">
        <v>0.39122400000000002</v>
      </c>
      <c r="I12" s="14">
        <v>11.1843</v>
      </c>
      <c r="J12" s="14">
        <v>0.21684999999999999</v>
      </c>
      <c r="K12" s="14">
        <v>10.7614</v>
      </c>
      <c r="L12" s="14">
        <v>2.0777399999999999</v>
      </c>
      <c r="M12" s="14">
        <v>8.3979999999999992E-3</v>
      </c>
      <c r="N12" s="14">
        <v>2.5714000000000001E-2</v>
      </c>
      <c r="O12" s="14">
        <v>3.9170000000000003E-3</v>
      </c>
      <c r="P12" s="14">
        <f t="shared" si="0"/>
        <v>96.559032999999985</v>
      </c>
      <c r="Q12" s="14">
        <v>0.72331196622328309</v>
      </c>
    </row>
    <row r="13" spans="1:17" ht="21">
      <c r="A13" s="7" t="s">
        <v>0</v>
      </c>
      <c r="B13" s="7">
        <v>5</v>
      </c>
      <c r="C13" s="7">
        <v>13</v>
      </c>
      <c r="D13" s="14">
        <v>2.3091599999999999</v>
      </c>
      <c r="E13" s="14">
        <v>14.594200000000001</v>
      </c>
      <c r="F13" s="14">
        <v>11.3752</v>
      </c>
      <c r="G13" s="14">
        <v>43.693600000000004</v>
      </c>
      <c r="H13" s="14">
        <v>0.50866400000000001</v>
      </c>
      <c r="I13" s="14">
        <v>11.124000000000001</v>
      </c>
      <c r="J13" s="14">
        <v>0.21357300000000001</v>
      </c>
      <c r="K13" s="14">
        <v>11.4802</v>
      </c>
      <c r="L13" s="14">
        <v>1.59578</v>
      </c>
      <c r="M13" s="14">
        <v>0.16800200000000001</v>
      </c>
      <c r="N13" s="14">
        <v>3.8233000000000003E-2</v>
      </c>
      <c r="O13" s="14">
        <v>1.9768000000000001E-2</v>
      </c>
      <c r="P13" s="14">
        <f t="shared" si="0"/>
        <v>97.120379999999997</v>
      </c>
      <c r="Q13" s="14">
        <v>0.69343070521852457</v>
      </c>
    </row>
    <row r="14" spans="1:17" ht="21">
      <c r="A14" s="7" t="s">
        <v>0</v>
      </c>
      <c r="B14" s="7">
        <v>5</v>
      </c>
      <c r="C14" s="7">
        <v>14</v>
      </c>
      <c r="D14" s="14">
        <v>2.4799799999999999</v>
      </c>
      <c r="E14" s="14">
        <v>15.308</v>
      </c>
      <c r="F14" s="14">
        <v>10.0213</v>
      </c>
      <c r="G14" s="14">
        <v>44.070500000000003</v>
      </c>
      <c r="H14" s="14">
        <v>0.28811599999999998</v>
      </c>
      <c r="I14" s="14">
        <v>10.8604</v>
      </c>
      <c r="J14" s="14">
        <v>0.21800600000000001</v>
      </c>
      <c r="K14" s="14">
        <v>11.0724</v>
      </c>
      <c r="L14" s="14">
        <v>2.4346100000000002</v>
      </c>
      <c r="M14" s="14">
        <v>1.114E-3</v>
      </c>
      <c r="N14" s="14">
        <v>4.9742000000000001E-2</v>
      </c>
      <c r="O14" s="14">
        <v>-1.274E-2</v>
      </c>
      <c r="P14" s="14">
        <f t="shared" si="0"/>
        <v>96.791428000000025</v>
      </c>
      <c r="Q14" s="14">
        <v>0.71062896621320037</v>
      </c>
    </row>
    <row r="15" spans="1:17" ht="21">
      <c r="A15" s="7" t="s">
        <v>0</v>
      </c>
      <c r="B15" s="7">
        <v>5</v>
      </c>
      <c r="C15" s="7">
        <v>19</v>
      </c>
      <c r="D15" s="14">
        <v>2.3199299999999998</v>
      </c>
      <c r="E15" s="14">
        <v>16.423300000000001</v>
      </c>
      <c r="F15" s="14">
        <v>9.1776499999999999</v>
      </c>
      <c r="G15" s="14">
        <v>45.715400000000002</v>
      </c>
      <c r="H15" s="14">
        <v>0.24620500000000001</v>
      </c>
      <c r="I15" s="14">
        <v>10.2624</v>
      </c>
      <c r="J15" s="14">
        <v>0.29495399999999999</v>
      </c>
      <c r="K15" s="14">
        <v>10.594900000000001</v>
      </c>
      <c r="L15" s="14">
        <v>1.8853500000000001</v>
      </c>
      <c r="M15" s="14">
        <v>-2.5899999999999999E-3</v>
      </c>
      <c r="N15" s="14">
        <v>9.8988000000000007E-2</v>
      </c>
      <c r="O15" s="14">
        <v>-1.97E-3</v>
      </c>
      <c r="P15" s="14">
        <f t="shared" si="0"/>
        <v>97.014517000000012</v>
      </c>
      <c r="Q15" s="14">
        <v>0.73379447871876358</v>
      </c>
    </row>
    <row r="16" spans="1:17" ht="21">
      <c r="A16" s="7" t="s">
        <v>0</v>
      </c>
      <c r="B16" s="7">
        <v>6</v>
      </c>
      <c r="C16" s="7">
        <v>16</v>
      </c>
      <c r="D16" s="14">
        <v>2.33935</v>
      </c>
      <c r="E16" s="14">
        <v>16.1492</v>
      </c>
      <c r="F16" s="14">
        <v>8.4445499999999996</v>
      </c>
      <c r="G16" s="14">
        <v>46.470599999999997</v>
      </c>
      <c r="H16" s="14">
        <v>0.36275299999999999</v>
      </c>
      <c r="I16" s="14">
        <v>11.188499999999999</v>
      </c>
      <c r="J16" s="14">
        <v>0.247139</v>
      </c>
      <c r="K16" s="14">
        <v>10.2499</v>
      </c>
      <c r="L16" s="14">
        <v>2.0329100000000002</v>
      </c>
      <c r="M16" s="14">
        <v>-1.4999999999999999E-4</v>
      </c>
      <c r="N16" s="14">
        <v>3.0469999999999998E-3</v>
      </c>
      <c r="O16" s="14">
        <v>1.0788000000000001E-2</v>
      </c>
      <c r="P16" s="14">
        <f t="shared" si="0"/>
        <v>97.498587000000001</v>
      </c>
      <c r="Q16" s="14">
        <v>0.73579153061289437</v>
      </c>
    </row>
    <row r="17" spans="1:17" ht="21">
      <c r="A17" s="7" t="s">
        <v>0</v>
      </c>
      <c r="B17" s="7">
        <v>6</v>
      </c>
      <c r="C17" s="7">
        <v>17</v>
      </c>
      <c r="D17" s="14">
        <v>2.2284700000000002</v>
      </c>
      <c r="E17" s="14">
        <v>14.5451</v>
      </c>
      <c r="F17" s="14">
        <v>10.0411</v>
      </c>
      <c r="G17" s="14">
        <v>44.551499999999997</v>
      </c>
      <c r="H17" s="14">
        <v>0.46733999999999998</v>
      </c>
      <c r="I17" s="14">
        <v>11.2767</v>
      </c>
      <c r="J17" s="14">
        <v>0.17338400000000001</v>
      </c>
      <c r="K17" s="14">
        <v>11.450200000000001</v>
      </c>
      <c r="L17" s="14">
        <v>2.6568999999999998</v>
      </c>
      <c r="M17" s="14">
        <v>3.3876999999999997E-2</v>
      </c>
      <c r="N17" s="14">
        <v>3.6480000000000002E-3</v>
      </c>
      <c r="O17" s="14">
        <v>4.0821000000000003E-2</v>
      </c>
      <c r="P17" s="14">
        <f t="shared" si="0"/>
        <v>97.469039999999978</v>
      </c>
      <c r="Q17" s="14">
        <v>0.69196769798278557</v>
      </c>
    </row>
    <row r="18" spans="1:17" ht="21">
      <c r="A18" s="7" t="s">
        <v>0</v>
      </c>
      <c r="B18" s="7">
        <v>6</v>
      </c>
      <c r="C18" s="7">
        <v>15</v>
      </c>
      <c r="D18" s="14">
        <v>2.00624</v>
      </c>
      <c r="E18" s="14">
        <v>15.4825</v>
      </c>
      <c r="F18" s="14">
        <v>8.3443900000000006</v>
      </c>
      <c r="G18" s="14">
        <v>46.521599999999999</v>
      </c>
      <c r="H18" s="14">
        <v>0.37728899999999999</v>
      </c>
      <c r="I18" s="14">
        <v>11.312099999999999</v>
      </c>
      <c r="J18" s="14">
        <v>0.217256</v>
      </c>
      <c r="K18" s="14">
        <v>11.0755</v>
      </c>
      <c r="L18" s="14">
        <v>2.1326299999999998</v>
      </c>
      <c r="M18" s="14">
        <v>1.8822999999999999E-2</v>
      </c>
      <c r="N18" s="14">
        <v>9.0799999999999995E-3</v>
      </c>
      <c r="O18" s="14">
        <v>2.0910000000000002E-2</v>
      </c>
      <c r="P18" s="14">
        <f t="shared" si="0"/>
        <v>97.518318000000022</v>
      </c>
      <c r="Q18" s="14">
        <v>0.71487634136113265</v>
      </c>
    </row>
    <row r="19" spans="1:17" ht="21">
      <c r="A19" s="7" t="s">
        <v>0</v>
      </c>
      <c r="B19" s="7">
        <v>6</v>
      </c>
      <c r="C19" s="7">
        <v>1</v>
      </c>
      <c r="D19" s="14">
        <v>1.84819</v>
      </c>
      <c r="E19" s="14">
        <v>15.913399999999999</v>
      </c>
      <c r="F19" s="14">
        <v>7.4578100000000003</v>
      </c>
      <c r="G19" s="14">
        <v>47.695500000000003</v>
      </c>
      <c r="H19" s="14">
        <v>0.34234999999999999</v>
      </c>
      <c r="I19" s="14">
        <v>11.041</v>
      </c>
      <c r="J19" s="14">
        <v>0.23533100000000001</v>
      </c>
      <c r="K19" s="14">
        <v>10.820499999999999</v>
      </c>
      <c r="L19" s="14">
        <v>1.71539</v>
      </c>
      <c r="M19" s="14">
        <v>3.0401999999999998E-2</v>
      </c>
      <c r="N19" s="14">
        <v>1.7149999999999999E-3</v>
      </c>
      <c r="O19" s="14">
        <v>2.2256000000000001E-2</v>
      </c>
      <c r="P19" s="14">
        <f t="shared" si="0"/>
        <v>97.123843999999991</v>
      </c>
      <c r="Q19" s="14">
        <v>0.72398310566569013</v>
      </c>
    </row>
    <row r="20" spans="1:17" ht="21">
      <c r="A20" s="7" t="s">
        <v>0</v>
      </c>
      <c r="B20" s="7">
        <v>6</v>
      </c>
      <c r="C20" s="7">
        <v>2</v>
      </c>
      <c r="D20" s="14">
        <v>2.1611799999999999</v>
      </c>
      <c r="E20" s="14">
        <v>14.629</v>
      </c>
      <c r="F20" s="14">
        <v>9.8081300000000002</v>
      </c>
      <c r="G20" s="14">
        <v>44.589700000000001</v>
      </c>
      <c r="H20" s="14">
        <v>0.43401200000000001</v>
      </c>
      <c r="I20" s="14">
        <v>11.3249</v>
      </c>
      <c r="J20" s="14">
        <v>0.220468</v>
      </c>
      <c r="K20" s="14">
        <v>11.3811</v>
      </c>
      <c r="L20" s="14">
        <v>2.6394700000000002</v>
      </c>
      <c r="M20" s="14">
        <v>3.4395000000000002E-2</v>
      </c>
      <c r="N20" s="14">
        <v>1.2555999999999999E-2</v>
      </c>
      <c r="O20" s="14">
        <v>2.0403999999999999E-2</v>
      </c>
      <c r="P20" s="14">
        <f t="shared" si="0"/>
        <v>97.255314999999996</v>
      </c>
      <c r="Q20" s="14">
        <v>0.69528420773363409</v>
      </c>
    </row>
    <row r="21" spans="1:17" ht="21">
      <c r="A21" s="7" t="s">
        <v>0</v>
      </c>
      <c r="B21" s="7">
        <v>6</v>
      </c>
      <c r="C21" s="7">
        <v>3</v>
      </c>
      <c r="D21" s="14">
        <v>1.8024100000000001</v>
      </c>
      <c r="E21" s="14">
        <v>15.831799999999999</v>
      </c>
      <c r="F21" s="14">
        <v>7.1938700000000004</v>
      </c>
      <c r="G21" s="14">
        <v>47.907800000000002</v>
      </c>
      <c r="H21" s="14">
        <v>0.30560100000000001</v>
      </c>
      <c r="I21" s="14">
        <v>11.0844</v>
      </c>
      <c r="J21" s="14">
        <v>0.30675799999999998</v>
      </c>
      <c r="K21" s="14">
        <v>11.0192</v>
      </c>
      <c r="L21" s="14">
        <v>1.71136</v>
      </c>
      <c r="M21" s="14">
        <v>4.0437000000000001E-2</v>
      </c>
      <c r="N21" s="14">
        <v>1.3119E-2</v>
      </c>
      <c r="O21" s="14">
        <v>2.273E-2</v>
      </c>
      <c r="P21" s="14">
        <f t="shared" si="0"/>
        <v>97.239485000000002</v>
      </c>
      <c r="Q21" s="14">
        <v>0.71902848378059758</v>
      </c>
    </row>
    <row r="22" spans="1:17" ht="21">
      <c r="A22" s="7" t="s">
        <v>0</v>
      </c>
      <c r="B22" s="7">
        <v>6</v>
      </c>
      <c r="C22" s="7">
        <v>4</v>
      </c>
      <c r="D22" s="14">
        <v>2.4781599999999999</v>
      </c>
      <c r="E22" s="14">
        <v>14.9336</v>
      </c>
      <c r="F22" s="14">
        <v>10.3878</v>
      </c>
      <c r="G22" s="14">
        <v>44.304099999999998</v>
      </c>
      <c r="H22" s="14">
        <v>0.299682</v>
      </c>
      <c r="I22" s="14">
        <v>10.868499999999999</v>
      </c>
      <c r="J22" s="14">
        <v>0.291688</v>
      </c>
      <c r="K22" s="14">
        <v>11.4407</v>
      </c>
      <c r="L22" s="14">
        <v>2.24336</v>
      </c>
      <c r="M22" s="14">
        <v>1.1988E-2</v>
      </c>
      <c r="N22" s="14">
        <v>7.2581999999999994E-2</v>
      </c>
      <c r="O22" s="14">
        <v>-2.401E-2</v>
      </c>
      <c r="P22" s="14">
        <f t="shared" si="0"/>
        <v>97.308149999999969</v>
      </c>
      <c r="Q22" s="14">
        <v>0.69957626010305773</v>
      </c>
    </row>
    <row r="23" spans="1:17" ht="21">
      <c r="A23" s="7" t="s">
        <v>0</v>
      </c>
      <c r="B23" s="7">
        <v>8</v>
      </c>
      <c r="C23" s="7">
        <v>11</v>
      </c>
      <c r="D23" s="14">
        <v>1.9782999999999999</v>
      </c>
      <c r="E23" s="14">
        <v>15.1777</v>
      </c>
      <c r="F23" s="14">
        <v>7.9221599999999999</v>
      </c>
      <c r="G23" s="14">
        <v>46.228700000000003</v>
      </c>
      <c r="H23" s="14">
        <v>0.34339999999999998</v>
      </c>
      <c r="I23" s="14">
        <v>11.386799999999999</v>
      </c>
      <c r="J23" s="14">
        <v>0.26967799999999997</v>
      </c>
      <c r="K23" s="14">
        <v>11.6136</v>
      </c>
      <c r="L23" s="14">
        <v>2.06935</v>
      </c>
      <c r="M23" s="14">
        <v>9.9170000000000005E-3</v>
      </c>
      <c r="N23" s="14">
        <v>4.1868000000000002E-2</v>
      </c>
      <c r="O23" s="14">
        <v>2.511E-2</v>
      </c>
      <c r="P23" s="14">
        <f t="shared" si="0"/>
        <v>97.066582999999994</v>
      </c>
      <c r="Q23" s="14">
        <v>0.69872265831432134</v>
      </c>
    </row>
    <row r="24" spans="1:17" ht="21">
      <c r="A24" s="7" t="s">
        <v>0</v>
      </c>
      <c r="B24" s="7">
        <v>8</v>
      </c>
      <c r="C24" s="7">
        <v>12</v>
      </c>
      <c r="D24" s="14">
        <v>2.2180300000000002</v>
      </c>
      <c r="E24" s="14">
        <v>14.708299999999999</v>
      </c>
      <c r="F24" s="14">
        <v>9.0603800000000003</v>
      </c>
      <c r="G24" s="14">
        <v>44.950899999999997</v>
      </c>
      <c r="H24" s="14">
        <v>0.32849299999999998</v>
      </c>
      <c r="I24" s="14">
        <v>11.2476</v>
      </c>
      <c r="J24" s="14">
        <v>0.24508099999999999</v>
      </c>
      <c r="K24" s="14">
        <v>12.332800000000001</v>
      </c>
      <c r="L24" s="14">
        <v>2.08534</v>
      </c>
      <c r="M24" s="14">
        <v>2.5950999999999998E-2</v>
      </c>
      <c r="N24" s="14">
        <v>-2.3000000000000001E-4</v>
      </c>
      <c r="O24" s="14">
        <v>-1.155E-2</v>
      </c>
      <c r="P24" s="14">
        <f t="shared" si="0"/>
        <v>97.191095000000018</v>
      </c>
      <c r="Q24" s="14">
        <v>0.68043709505850491</v>
      </c>
    </row>
    <row r="25" spans="1:17" ht="21">
      <c r="A25" s="7" t="s">
        <v>0</v>
      </c>
      <c r="B25" s="7">
        <v>8</v>
      </c>
      <c r="C25" s="7">
        <v>13</v>
      </c>
      <c r="D25" s="14">
        <v>2.49024</v>
      </c>
      <c r="E25" s="14">
        <v>15.020200000000001</v>
      </c>
      <c r="F25" s="14">
        <v>10.4773</v>
      </c>
      <c r="G25" s="14">
        <v>44.189100000000003</v>
      </c>
      <c r="H25" s="14">
        <v>0.291883</v>
      </c>
      <c r="I25" s="14">
        <v>10.9824</v>
      </c>
      <c r="J25" s="14">
        <v>0.21391499999999999</v>
      </c>
      <c r="K25" s="14">
        <v>11.2478</v>
      </c>
      <c r="L25" s="14">
        <v>1.9165099999999999</v>
      </c>
      <c r="M25" s="14">
        <v>9.7359999999999999E-3</v>
      </c>
      <c r="N25" s="14">
        <v>5.6161000000000003E-2</v>
      </c>
      <c r="O25" s="14">
        <v>4.5380000000000004E-3</v>
      </c>
      <c r="P25" s="14">
        <f t="shared" si="0"/>
        <v>96.899782999999999</v>
      </c>
      <c r="Q25" s="14">
        <v>0.7046769085817477</v>
      </c>
    </row>
    <row r="26" spans="1:17" ht="21">
      <c r="A26" s="7" t="s">
        <v>0</v>
      </c>
      <c r="B26" s="7">
        <v>8</v>
      </c>
      <c r="C26" s="7">
        <v>14</v>
      </c>
      <c r="D26" s="14">
        <v>2.7438099999999999</v>
      </c>
      <c r="E26" s="14">
        <v>14.601699999999999</v>
      </c>
      <c r="F26" s="14">
        <v>10.7668</v>
      </c>
      <c r="G26" s="14">
        <v>42.920900000000003</v>
      </c>
      <c r="H26" s="14">
        <v>0.29270400000000002</v>
      </c>
      <c r="I26" s="14">
        <v>10.6555</v>
      </c>
      <c r="J26" s="14">
        <v>0.27302599999999999</v>
      </c>
      <c r="K26" s="14">
        <v>11.3696</v>
      </c>
      <c r="L26" s="14">
        <v>3.0459100000000001</v>
      </c>
      <c r="M26" s="14">
        <v>5.5339999999999999E-3</v>
      </c>
      <c r="N26" s="14">
        <v>6.0830000000000002E-2</v>
      </c>
      <c r="O26" s="14">
        <v>-1.6160000000000001E-2</v>
      </c>
      <c r="P26" s="14">
        <f t="shared" si="0"/>
        <v>96.720154000000008</v>
      </c>
      <c r="Q26" s="14">
        <v>0.69528420773363409</v>
      </c>
    </row>
    <row r="27" spans="1:17" ht="21">
      <c r="A27" s="7" t="s">
        <v>0</v>
      </c>
      <c r="B27" s="7">
        <v>8</v>
      </c>
      <c r="C27" s="7">
        <v>1</v>
      </c>
      <c r="D27" s="14">
        <v>1.8931100000000001</v>
      </c>
      <c r="E27" s="14">
        <v>15.398300000000001</v>
      </c>
      <c r="F27" s="14">
        <v>7.7063699999999997</v>
      </c>
      <c r="G27" s="14">
        <v>46.654200000000003</v>
      </c>
      <c r="H27" s="14">
        <v>0.37454599999999999</v>
      </c>
      <c r="I27" s="14">
        <v>11.224299999999999</v>
      </c>
      <c r="J27" s="14">
        <v>0.20649799999999999</v>
      </c>
      <c r="K27" s="14">
        <v>11.310600000000001</v>
      </c>
      <c r="L27" s="14">
        <v>2.1084499999999999</v>
      </c>
      <c r="M27" s="14">
        <v>-3.3700000000000002E-3</v>
      </c>
      <c r="N27" s="14">
        <v>8.2000000000000001E-5</v>
      </c>
      <c r="O27" s="14">
        <v>3.2550000000000001E-3</v>
      </c>
      <c r="P27" s="14">
        <f t="shared" si="0"/>
        <v>96.876340999999996</v>
      </c>
      <c r="Q27" s="14">
        <v>0.71012407840316494</v>
      </c>
    </row>
    <row r="28" spans="1:17" ht="21">
      <c r="A28" s="7" t="s">
        <v>0</v>
      </c>
      <c r="B28" s="7">
        <v>8</v>
      </c>
      <c r="C28" s="7">
        <v>2</v>
      </c>
      <c r="D28" s="14">
        <v>2.16309</v>
      </c>
      <c r="E28" s="14">
        <v>14.915100000000001</v>
      </c>
      <c r="F28" s="14">
        <v>8.8529199999999992</v>
      </c>
      <c r="G28" s="14">
        <v>45.381700000000002</v>
      </c>
      <c r="H28" s="14">
        <v>0.36380699999999999</v>
      </c>
      <c r="I28" s="14">
        <v>11.222099999999999</v>
      </c>
      <c r="J28" s="14">
        <v>0.25861200000000001</v>
      </c>
      <c r="K28" s="14">
        <v>11.6807</v>
      </c>
      <c r="L28" s="14">
        <v>1.9398200000000001</v>
      </c>
      <c r="M28" s="14">
        <v>3.5161999999999999E-2</v>
      </c>
      <c r="N28" s="14">
        <v>-2.0000000000000002E-5</v>
      </c>
      <c r="O28" s="14">
        <v>9.7169999999999999E-3</v>
      </c>
      <c r="P28" s="14">
        <f t="shared" si="0"/>
        <v>96.822707999999977</v>
      </c>
      <c r="Q28" s="14">
        <v>0.69408887129946217</v>
      </c>
    </row>
    <row r="29" spans="1:17" ht="21">
      <c r="A29" s="7" t="s">
        <v>0</v>
      </c>
      <c r="B29" s="7">
        <v>8</v>
      </c>
      <c r="C29" s="7">
        <v>8</v>
      </c>
      <c r="D29" s="14">
        <v>2.1569199999999999</v>
      </c>
      <c r="E29" s="14">
        <v>15.658300000000001</v>
      </c>
      <c r="F29" s="14">
        <v>7.98827</v>
      </c>
      <c r="G29" s="14">
        <v>46.447600000000001</v>
      </c>
      <c r="H29" s="14">
        <v>0.37966299999999997</v>
      </c>
      <c r="I29" s="14">
        <v>11.2158</v>
      </c>
      <c r="J29" s="14">
        <v>0.21641099999999999</v>
      </c>
      <c r="K29" s="14">
        <v>11.1212</v>
      </c>
      <c r="L29" s="14">
        <v>2.2228300000000001</v>
      </c>
      <c r="M29" s="14">
        <v>7.0330000000000002E-3</v>
      </c>
      <c r="N29" s="14">
        <v>3.3230000000000003E-2</v>
      </c>
      <c r="O29" s="14">
        <v>1.7867999999999998E-2</v>
      </c>
      <c r="P29" s="14">
        <f t="shared" si="0"/>
        <v>97.465125</v>
      </c>
      <c r="Q29" s="14">
        <v>0.7146056232893756</v>
      </c>
    </row>
    <row r="30" spans="1:17" ht="21">
      <c r="A30" s="7" t="s">
        <v>0</v>
      </c>
      <c r="B30" s="7">
        <v>15</v>
      </c>
      <c r="C30" s="7">
        <v>9</v>
      </c>
      <c r="D30" s="14">
        <v>2.3982100000000002</v>
      </c>
      <c r="E30" s="14">
        <v>14.8948</v>
      </c>
      <c r="F30" s="14">
        <v>9.76023</v>
      </c>
      <c r="G30" s="14">
        <v>43.957700000000003</v>
      </c>
      <c r="H30" s="14">
        <v>0.30512600000000001</v>
      </c>
      <c r="I30" s="14">
        <v>10.9391</v>
      </c>
      <c r="J30" s="14">
        <v>0.23441000000000001</v>
      </c>
      <c r="K30" s="14">
        <v>11.6037</v>
      </c>
      <c r="L30" s="14">
        <v>2.4714399999999999</v>
      </c>
      <c r="M30" s="14">
        <v>7.3229999999999996E-3</v>
      </c>
      <c r="N30" s="14">
        <v>3.5402999999999997E-2</v>
      </c>
      <c r="O30" s="14">
        <v>1.0189999999999999E-3</v>
      </c>
      <c r="P30" s="14">
        <f t="shared" si="0"/>
        <v>96.608461000000005</v>
      </c>
      <c r="Q30" s="14">
        <v>0.69590841085019195</v>
      </c>
    </row>
    <row r="31" spans="1:17" ht="21">
      <c r="A31" s="7" t="s">
        <v>0</v>
      </c>
      <c r="B31" s="7">
        <v>15</v>
      </c>
      <c r="C31" s="7">
        <v>10</v>
      </c>
      <c r="D31" s="14">
        <v>2.4266200000000002</v>
      </c>
      <c r="E31" s="14">
        <v>14.701700000000001</v>
      </c>
      <c r="F31" s="14">
        <v>9.94435</v>
      </c>
      <c r="G31" s="14">
        <v>43.865900000000003</v>
      </c>
      <c r="H31" s="14">
        <v>0.39260699999999998</v>
      </c>
      <c r="I31" s="14">
        <v>10.955399999999999</v>
      </c>
      <c r="J31" s="14">
        <v>0.26053399999999999</v>
      </c>
      <c r="K31" s="14">
        <v>11.734999999999999</v>
      </c>
      <c r="L31" s="14">
        <v>2.5602299999999998</v>
      </c>
      <c r="M31" s="14">
        <v>1.74E-4</v>
      </c>
      <c r="N31" s="14">
        <v>5.3083999999999999E-2</v>
      </c>
      <c r="O31" s="14">
        <v>-1.515E-2</v>
      </c>
      <c r="P31" s="14">
        <f t="shared" si="0"/>
        <v>96.880448999999999</v>
      </c>
      <c r="Q31" s="14">
        <v>0.69121200809446159</v>
      </c>
    </row>
    <row r="32" spans="1:17" ht="21">
      <c r="A32" s="7" t="s">
        <v>1</v>
      </c>
      <c r="B32" s="7">
        <v>1</v>
      </c>
      <c r="C32" s="7">
        <v>9</v>
      </c>
      <c r="D32" s="14">
        <v>2.3741300000000001</v>
      </c>
      <c r="E32" s="14">
        <v>13.6958</v>
      </c>
      <c r="F32" s="14">
        <v>12.200200000000001</v>
      </c>
      <c r="G32" s="14">
        <v>42.7699</v>
      </c>
      <c r="H32" s="14">
        <v>0.488145</v>
      </c>
      <c r="I32" s="14">
        <v>11.238099999999999</v>
      </c>
      <c r="J32" s="14">
        <v>0.19591500000000001</v>
      </c>
      <c r="K32" s="14">
        <v>11.8919</v>
      </c>
      <c r="L32" s="14">
        <v>1.9961199999999999</v>
      </c>
      <c r="M32" s="14">
        <v>0.232014</v>
      </c>
      <c r="N32" s="14">
        <v>3.0199E-2</v>
      </c>
      <c r="O32" s="14">
        <v>3.6000000000000002E-4</v>
      </c>
      <c r="P32" s="14">
        <f t="shared" si="0"/>
        <v>97.112783000000022</v>
      </c>
      <c r="Q32" s="14">
        <v>0.67225248252154468</v>
      </c>
    </row>
    <row r="33" spans="1:17" ht="21">
      <c r="A33" s="7" t="s">
        <v>1</v>
      </c>
      <c r="B33" s="7">
        <v>1</v>
      </c>
      <c r="C33" s="7">
        <v>10</v>
      </c>
      <c r="D33" s="14">
        <v>2.3730699999999998</v>
      </c>
      <c r="E33" s="14">
        <v>13.6107</v>
      </c>
      <c r="F33" s="14">
        <v>11.0838</v>
      </c>
      <c r="G33" s="14">
        <v>43.156500000000001</v>
      </c>
      <c r="H33" s="14">
        <v>0.53783400000000003</v>
      </c>
      <c r="I33" s="14">
        <v>11.091799999999999</v>
      </c>
      <c r="J33" s="14">
        <v>0.19290499999999999</v>
      </c>
      <c r="K33" s="14">
        <v>12.167199999999999</v>
      </c>
      <c r="L33" s="14">
        <v>3.2641</v>
      </c>
      <c r="M33" s="14">
        <v>2.9819999999999999E-2</v>
      </c>
      <c r="N33" s="14">
        <v>5.7860000000000003E-3</v>
      </c>
      <c r="O33" s="14">
        <v>-1.1220000000000001E-2</v>
      </c>
      <c r="P33" s="14">
        <f t="shared" si="0"/>
        <v>97.502294999999989</v>
      </c>
      <c r="Q33" s="14">
        <v>0.66878527203988825</v>
      </c>
    </row>
    <row r="34" spans="1:17" ht="21">
      <c r="A34" s="7" t="s">
        <v>1</v>
      </c>
      <c r="B34" s="7">
        <v>1</v>
      </c>
      <c r="C34" s="7">
        <v>11</v>
      </c>
      <c r="D34" s="14">
        <v>1.7302</v>
      </c>
      <c r="E34" s="14">
        <v>15.9436</v>
      </c>
      <c r="F34" s="14">
        <v>7.40259</v>
      </c>
      <c r="G34" s="14">
        <v>48.0593</v>
      </c>
      <c r="H34" s="14">
        <v>0.33926600000000001</v>
      </c>
      <c r="I34" s="14">
        <v>11.2194</v>
      </c>
      <c r="J34" s="14">
        <v>0.23133100000000001</v>
      </c>
      <c r="K34" s="14">
        <v>10.798400000000001</v>
      </c>
      <c r="L34" s="14">
        <v>1.72679</v>
      </c>
      <c r="M34" s="14">
        <v>3.3444000000000002E-2</v>
      </c>
      <c r="N34" s="14">
        <v>-8.5999999999999998E-4</v>
      </c>
      <c r="O34" s="14">
        <v>6.5030000000000001E-3</v>
      </c>
      <c r="P34" s="14">
        <f t="shared" si="0"/>
        <v>97.489963999999986</v>
      </c>
      <c r="Q34" s="14">
        <v>0.72398310566569013</v>
      </c>
    </row>
    <row r="35" spans="1:17" ht="21">
      <c r="A35" s="7" t="s">
        <v>1</v>
      </c>
      <c r="B35" s="7">
        <v>1</v>
      </c>
      <c r="C35" s="7">
        <v>12</v>
      </c>
      <c r="D35" s="14">
        <v>2.0715400000000002</v>
      </c>
      <c r="E35" s="14">
        <v>14.626899999999999</v>
      </c>
      <c r="F35" s="14">
        <v>9.0720899999999993</v>
      </c>
      <c r="G35" s="14">
        <v>45.802500000000002</v>
      </c>
      <c r="H35" s="14">
        <v>0.42789500000000003</v>
      </c>
      <c r="I35" s="14">
        <v>11.1615</v>
      </c>
      <c r="J35" s="14">
        <v>0.21354500000000001</v>
      </c>
      <c r="K35" s="14">
        <v>11.958399999999999</v>
      </c>
      <c r="L35" s="14">
        <v>2.1963300000000001</v>
      </c>
      <c r="M35" s="14">
        <v>3.2922E-2</v>
      </c>
      <c r="N35" s="14">
        <v>6.2059999999999997E-3</v>
      </c>
      <c r="O35" s="14">
        <v>3.9639000000000001E-2</v>
      </c>
      <c r="P35" s="14">
        <f t="shared" si="0"/>
        <v>97.609467000000009</v>
      </c>
      <c r="Q35" s="14">
        <v>0.68430947593806313</v>
      </c>
    </row>
    <row r="36" spans="1:17" ht="21">
      <c r="A36" s="7" t="s">
        <v>1</v>
      </c>
      <c r="B36" s="7">
        <v>1</v>
      </c>
      <c r="C36" s="7">
        <v>13</v>
      </c>
      <c r="D36" s="14">
        <v>1.86677</v>
      </c>
      <c r="E36" s="14">
        <v>15.735200000000001</v>
      </c>
      <c r="F36" s="14">
        <v>7.6807800000000004</v>
      </c>
      <c r="G36" s="14">
        <v>47.417099999999998</v>
      </c>
      <c r="H36" s="14">
        <v>0.33623500000000001</v>
      </c>
      <c r="I36" s="14">
        <v>11.2591</v>
      </c>
      <c r="J36" s="14">
        <v>0.229129</v>
      </c>
      <c r="K36" s="14">
        <v>11.2044</v>
      </c>
      <c r="L36" s="14">
        <v>1.76677</v>
      </c>
      <c r="M36" s="14">
        <v>1.9689000000000002E-2</v>
      </c>
      <c r="N36" s="14">
        <v>5.3350000000000003E-3</v>
      </c>
      <c r="O36" s="14">
        <v>1.4833000000000001E-2</v>
      </c>
      <c r="P36" s="14">
        <f t="shared" si="0"/>
        <v>97.535340999999988</v>
      </c>
      <c r="Q36" s="14">
        <v>0.7140793857926544</v>
      </c>
    </row>
    <row r="37" spans="1:17" ht="21">
      <c r="A37" s="7" t="s">
        <v>1</v>
      </c>
      <c r="B37" s="7">
        <v>1</v>
      </c>
      <c r="C37" s="7">
        <v>14</v>
      </c>
      <c r="D37" s="14">
        <v>2.4574500000000001</v>
      </c>
      <c r="E37" s="14">
        <v>12.710900000000001</v>
      </c>
      <c r="F37" s="14">
        <v>12.652200000000001</v>
      </c>
      <c r="G37" s="14">
        <v>41.482300000000002</v>
      </c>
      <c r="H37" s="14">
        <v>0.47523300000000002</v>
      </c>
      <c r="I37" s="14">
        <v>11.535600000000001</v>
      </c>
      <c r="J37" s="14">
        <v>0.17771899999999999</v>
      </c>
      <c r="K37" s="14">
        <v>13.6508</v>
      </c>
      <c r="L37" s="14">
        <v>2.2599300000000002</v>
      </c>
      <c r="M37" s="14">
        <v>1.8990000000000001E-3</v>
      </c>
      <c r="N37" s="14">
        <v>2.4341999999999999E-2</v>
      </c>
      <c r="O37" s="14">
        <v>1.5647000000000001E-2</v>
      </c>
      <c r="P37" s="14">
        <f t="shared" si="0"/>
        <v>97.444020000000009</v>
      </c>
      <c r="Q37" s="14">
        <v>0.62458731180733462</v>
      </c>
    </row>
    <row r="38" spans="1:17" ht="21">
      <c r="A38" s="7" t="s">
        <v>1</v>
      </c>
      <c r="B38" s="7">
        <v>1</v>
      </c>
      <c r="C38" s="7">
        <v>15</v>
      </c>
      <c r="D38" s="14">
        <v>1.90445</v>
      </c>
      <c r="E38" s="14">
        <v>15.2203</v>
      </c>
      <c r="F38" s="14">
        <v>8.4868900000000007</v>
      </c>
      <c r="G38" s="14">
        <v>46.431899999999999</v>
      </c>
      <c r="H38" s="14">
        <v>0.36271700000000001</v>
      </c>
      <c r="I38" s="14">
        <v>11.1549</v>
      </c>
      <c r="J38" s="14">
        <v>0.21995799999999999</v>
      </c>
      <c r="K38" s="14">
        <v>11.5373</v>
      </c>
      <c r="L38" s="14">
        <v>1.8852899999999999</v>
      </c>
      <c r="M38" s="14">
        <v>3.4328999999999998E-2</v>
      </c>
      <c r="N38" s="14">
        <v>1.9203999999999999E-2</v>
      </c>
      <c r="O38" s="14">
        <v>-1.0829999999999999E-2</v>
      </c>
      <c r="P38" s="14">
        <f t="shared" si="0"/>
        <v>97.246408000000017</v>
      </c>
      <c r="Q38" s="14">
        <v>0.70192499405071995</v>
      </c>
    </row>
    <row r="39" spans="1:17" ht="21">
      <c r="A39" s="7" t="s">
        <v>1</v>
      </c>
      <c r="B39" s="7">
        <v>1</v>
      </c>
      <c r="C39" s="7">
        <v>1</v>
      </c>
      <c r="D39" s="14">
        <v>2.26458</v>
      </c>
      <c r="E39" s="14">
        <v>14.454499999999999</v>
      </c>
      <c r="F39" s="14">
        <v>10.787800000000001</v>
      </c>
      <c r="G39" s="14">
        <v>44.122599999999998</v>
      </c>
      <c r="H39" s="14">
        <v>0.441938</v>
      </c>
      <c r="I39" s="14">
        <v>11.2058</v>
      </c>
      <c r="J39" s="14">
        <v>0.181251</v>
      </c>
      <c r="K39" s="14">
        <v>11.7524</v>
      </c>
      <c r="L39" s="14">
        <v>1.91614</v>
      </c>
      <c r="M39" s="14">
        <v>0.106165</v>
      </c>
      <c r="N39" s="14">
        <v>3.4221000000000001E-2</v>
      </c>
      <c r="O39" s="14">
        <v>2.4968000000000001E-2</v>
      </c>
      <c r="P39" s="14">
        <f t="shared" si="0"/>
        <v>97.292362999999995</v>
      </c>
      <c r="Q39" s="14">
        <v>0.6849601844368185</v>
      </c>
    </row>
    <row r="40" spans="1:17" ht="21">
      <c r="A40" s="7" t="s">
        <v>1</v>
      </c>
      <c r="B40" s="7">
        <v>1</v>
      </c>
      <c r="C40" s="7">
        <v>2</v>
      </c>
      <c r="D40" s="14">
        <v>2.0342799999999999</v>
      </c>
      <c r="E40" s="14">
        <v>14.902799999999999</v>
      </c>
      <c r="F40" s="14">
        <v>9.5319500000000001</v>
      </c>
      <c r="G40" s="14">
        <v>45.622799999999998</v>
      </c>
      <c r="H40" s="14">
        <v>0.389316</v>
      </c>
      <c r="I40" s="14">
        <v>11.167899999999999</v>
      </c>
      <c r="J40" s="14">
        <v>0.22941700000000001</v>
      </c>
      <c r="K40" s="14">
        <v>11.6418</v>
      </c>
      <c r="L40" s="14">
        <v>1.5601400000000001</v>
      </c>
      <c r="M40" s="14">
        <v>3.9905000000000003E-2</v>
      </c>
      <c r="N40" s="14">
        <v>3.8299E-2</v>
      </c>
      <c r="O40" s="14">
        <v>5.8259999999999996E-3</v>
      </c>
      <c r="P40" s="14">
        <f t="shared" si="0"/>
        <v>97.164432999999988</v>
      </c>
      <c r="Q40" s="14">
        <v>0.69590841085019195</v>
      </c>
    </row>
    <row r="41" spans="1:17" ht="21">
      <c r="A41" s="7" t="s">
        <v>1</v>
      </c>
      <c r="B41" s="7">
        <v>1</v>
      </c>
      <c r="C41" s="7">
        <v>3</v>
      </c>
      <c r="D41" s="14">
        <v>1.6628700000000001</v>
      </c>
      <c r="E41" s="14">
        <v>16.119599999999998</v>
      </c>
      <c r="F41" s="14">
        <v>7.2594000000000003</v>
      </c>
      <c r="G41" s="14">
        <v>48.384399999999999</v>
      </c>
      <c r="H41" s="14">
        <v>0.35431800000000002</v>
      </c>
      <c r="I41" s="14">
        <v>11.2997</v>
      </c>
      <c r="J41" s="14">
        <v>0.20624000000000001</v>
      </c>
      <c r="K41" s="14">
        <v>10.564399999999999</v>
      </c>
      <c r="L41" s="14">
        <v>1.67296</v>
      </c>
      <c r="M41" s="14">
        <v>5.6552999999999999E-2</v>
      </c>
      <c r="N41" s="14">
        <v>-8.43E-3</v>
      </c>
      <c r="O41" s="14">
        <v>9.0189999999999992E-3</v>
      </c>
      <c r="P41" s="14">
        <f t="shared" si="0"/>
        <v>97.581029999999998</v>
      </c>
      <c r="Q41" s="14">
        <v>0.73017256625988525</v>
      </c>
    </row>
    <row r="42" spans="1:17" ht="21">
      <c r="A42" s="7" t="s">
        <v>1</v>
      </c>
      <c r="B42" s="8">
        <v>2</v>
      </c>
      <c r="C42" s="7">
        <v>14</v>
      </c>
      <c r="D42" s="14">
        <v>2.0391300000000001</v>
      </c>
      <c r="E42" s="14">
        <v>14.7721</v>
      </c>
      <c r="F42" s="14">
        <v>9.0310199999999998</v>
      </c>
      <c r="G42" s="14">
        <v>45.454300000000003</v>
      </c>
      <c r="H42" s="14">
        <v>0.44599699999999998</v>
      </c>
      <c r="I42" s="14">
        <v>11.067399999999999</v>
      </c>
      <c r="J42" s="14">
        <v>0.24934300000000001</v>
      </c>
      <c r="K42" s="14">
        <v>11.905900000000001</v>
      </c>
      <c r="L42" s="14">
        <v>2.1531400000000001</v>
      </c>
      <c r="M42" s="14">
        <v>-1.2600000000000001E-3</v>
      </c>
      <c r="N42" s="14">
        <v>1.7644E-2</v>
      </c>
      <c r="O42" s="14">
        <v>1.8539E-2</v>
      </c>
      <c r="P42" s="14">
        <f t="shared" si="0"/>
        <v>97.153252999999992</v>
      </c>
      <c r="Q42" s="14">
        <v>0.68863126571387245</v>
      </c>
    </row>
    <row r="43" spans="1:17" ht="21">
      <c r="A43" s="7" t="s">
        <v>1</v>
      </c>
      <c r="B43" s="8">
        <v>2</v>
      </c>
      <c r="C43" s="7">
        <v>16</v>
      </c>
      <c r="D43" s="14">
        <v>1.8539300000000001</v>
      </c>
      <c r="E43" s="14">
        <v>17.556100000000001</v>
      </c>
      <c r="F43" s="14">
        <v>7.30403</v>
      </c>
      <c r="G43" s="14">
        <v>48.287799999999997</v>
      </c>
      <c r="H43" s="14">
        <v>0.29284700000000002</v>
      </c>
      <c r="I43" s="14">
        <v>11.1225</v>
      </c>
      <c r="J43" s="14">
        <v>0.22998499999999999</v>
      </c>
      <c r="K43" s="14">
        <v>8.9321800000000007</v>
      </c>
      <c r="L43" s="14">
        <v>1.33077</v>
      </c>
      <c r="M43" s="14">
        <v>1.0572E-2</v>
      </c>
      <c r="N43" s="14">
        <v>1.1372999999999999E-2</v>
      </c>
      <c r="O43" s="14">
        <v>2.1437000000000001E-2</v>
      </c>
      <c r="P43" s="14">
        <f t="shared" si="0"/>
        <v>96.953524000000002</v>
      </c>
      <c r="Q43" s="14">
        <v>0.77793668777899527</v>
      </c>
    </row>
    <row r="44" spans="1:17" ht="21">
      <c r="A44" s="7" t="s">
        <v>1</v>
      </c>
      <c r="B44" s="8">
        <v>2</v>
      </c>
      <c r="C44" s="7">
        <v>17</v>
      </c>
      <c r="D44" s="14">
        <v>2.28722</v>
      </c>
      <c r="E44" s="14">
        <v>14.330500000000001</v>
      </c>
      <c r="F44" s="14">
        <v>11.41</v>
      </c>
      <c r="G44" s="14">
        <v>42.861699999999999</v>
      </c>
      <c r="H44" s="14">
        <v>0.44681300000000002</v>
      </c>
      <c r="I44" s="14">
        <v>11.399800000000001</v>
      </c>
      <c r="J44" s="14">
        <v>0.187223</v>
      </c>
      <c r="K44" s="14">
        <v>11.840199999999999</v>
      </c>
      <c r="L44" s="14">
        <v>1.9302600000000001</v>
      </c>
      <c r="M44" s="14">
        <v>1.8232999999999999E-2</v>
      </c>
      <c r="N44" s="14">
        <v>-2.4000000000000001E-4</v>
      </c>
      <c r="O44" s="14">
        <v>-4.3E-3</v>
      </c>
      <c r="P44" s="14">
        <f t="shared" si="0"/>
        <v>96.707408999999998</v>
      </c>
      <c r="Q44" s="14">
        <v>0.68345448251990304</v>
      </c>
    </row>
    <row r="45" spans="1:17" ht="21">
      <c r="A45" s="7" t="s">
        <v>1</v>
      </c>
      <c r="B45" s="7">
        <v>2</v>
      </c>
      <c r="C45" s="7">
        <v>4</v>
      </c>
      <c r="D45" s="14">
        <v>2.4323700000000001</v>
      </c>
      <c r="E45" s="14">
        <v>17.3751</v>
      </c>
      <c r="F45" s="14">
        <v>8.9285999999999994</v>
      </c>
      <c r="G45" s="14">
        <v>46.6614</v>
      </c>
      <c r="H45" s="14">
        <v>0.34274900000000003</v>
      </c>
      <c r="I45" s="14">
        <v>11.2545</v>
      </c>
      <c r="J45" s="14">
        <v>0.171926</v>
      </c>
      <c r="K45" s="14">
        <v>8.6516800000000007</v>
      </c>
      <c r="L45" s="14">
        <v>1.30823</v>
      </c>
      <c r="M45" s="14">
        <v>9.2949999999999994E-3</v>
      </c>
      <c r="N45" s="14">
        <v>-1.2999999999999999E-4</v>
      </c>
      <c r="O45" s="14">
        <v>2.4407000000000002E-2</v>
      </c>
      <c r="P45" s="14">
        <f t="shared" si="0"/>
        <v>97.160126999999989</v>
      </c>
      <c r="Q45" s="14">
        <v>0.7828310044489003</v>
      </c>
    </row>
    <row r="46" spans="1:17" ht="21">
      <c r="A46" s="7" t="s">
        <v>1</v>
      </c>
      <c r="B46" s="7">
        <v>2</v>
      </c>
      <c r="C46" s="7">
        <v>5</v>
      </c>
      <c r="D46" s="14">
        <v>2.21774</v>
      </c>
      <c r="E46" s="14">
        <v>16.749400000000001</v>
      </c>
      <c r="F46" s="14">
        <v>9.4120500000000007</v>
      </c>
      <c r="G46" s="14">
        <v>45.659799999999997</v>
      </c>
      <c r="H46" s="14">
        <v>0.41903000000000001</v>
      </c>
      <c r="I46" s="14">
        <v>11.333299999999999</v>
      </c>
      <c r="J46" s="14">
        <v>0.14211099999999999</v>
      </c>
      <c r="K46" s="14">
        <v>9.30105</v>
      </c>
      <c r="L46" s="14">
        <v>1.7409399999999999</v>
      </c>
      <c r="M46" s="14">
        <v>3.3646000000000002E-2</v>
      </c>
      <c r="N46" s="14">
        <v>-4.3400000000000001E-3</v>
      </c>
      <c r="O46" s="14">
        <v>3.3558999999999999E-2</v>
      </c>
      <c r="P46" s="14">
        <f t="shared" si="0"/>
        <v>97.038285999999999</v>
      </c>
      <c r="Q46" s="14">
        <v>0.761864218318137</v>
      </c>
    </row>
    <row r="47" spans="1:17" ht="21">
      <c r="A47" s="7" t="s">
        <v>1</v>
      </c>
      <c r="B47" s="8">
        <v>2</v>
      </c>
      <c r="C47" s="7">
        <v>7</v>
      </c>
      <c r="D47" s="14">
        <v>1.51196</v>
      </c>
      <c r="E47" s="14">
        <v>16.321000000000002</v>
      </c>
      <c r="F47" s="14">
        <v>6.5410300000000001</v>
      </c>
      <c r="G47" s="14">
        <v>48.627899999999997</v>
      </c>
      <c r="H47" s="14">
        <v>0.40279900000000002</v>
      </c>
      <c r="I47" s="14">
        <v>11.0989</v>
      </c>
      <c r="J47" s="14">
        <v>0.31511400000000001</v>
      </c>
      <c r="K47" s="14">
        <v>10.795500000000001</v>
      </c>
      <c r="L47" s="14">
        <v>1.5180899999999999</v>
      </c>
      <c r="M47" s="14">
        <v>1.0382000000000001E-2</v>
      </c>
      <c r="N47" s="14">
        <v>-3.3600000000000001E-3</v>
      </c>
      <c r="O47" s="14">
        <v>1.6364E-2</v>
      </c>
      <c r="P47" s="14">
        <f t="shared" si="0"/>
        <v>97.155679000000006</v>
      </c>
      <c r="Q47" s="14">
        <v>0.72892039013938881</v>
      </c>
    </row>
    <row r="48" spans="1:17" ht="21">
      <c r="A48" s="7" t="s">
        <v>1</v>
      </c>
      <c r="B48" s="8">
        <v>2</v>
      </c>
      <c r="C48" s="7">
        <v>8</v>
      </c>
      <c r="D48" s="14">
        <v>2.40943</v>
      </c>
      <c r="E48" s="14">
        <v>14.1356</v>
      </c>
      <c r="F48" s="14">
        <v>12.208600000000001</v>
      </c>
      <c r="G48" s="14">
        <v>42.801499999999997</v>
      </c>
      <c r="H48" s="14">
        <v>0.42302400000000001</v>
      </c>
      <c r="I48" s="14">
        <v>11.4138</v>
      </c>
      <c r="J48" s="14">
        <v>0.187412</v>
      </c>
      <c r="K48" s="14">
        <v>11.8338</v>
      </c>
      <c r="L48" s="14">
        <v>1.7660499999999999</v>
      </c>
      <c r="M48" s="14">
        <v>3.5381999999999997E-2</v>
      </c>
      <c r="N48" s="14">
        <v>1.6344000000000001E-2</v>
      </c>
      <c r="O48" s="14">
        <v>7.0910000000000001E-3</v>
      </c>
      <c r="P48" s="14">
        <f t="shared" si="0"/>
        <v>97.238032999999973</v>
      </c>
      <c r="Q48" s="14">
        <v>0.68039948384321736</v>
      </c>
    </row>
    <row r="49" spans="1:17" ht="21">
      <c r="A49" s="7" t="s">
        <v>1</v>
      </c>
      <c r="B49" s="7">
        <v>3</v>
      </c>
      <c r="C49" s="7">
        <v>14</v>
      </c>
      <c r="D49" s="14">
        <v>2.5185599999999999</v>
      </c>
      <c r="E49" s="14">
        <v>17.372199999999999</v>
      </c>
      <c r="F49" s="14">
        <v>11.5456</v>
      </c>
      <c r="G49" s="14">
        <v>44.929699999999997</v>
      </c>
      <c r="H49" s="14">
        <v>0.34154499999999999</v>
      </c>
      <c r="I49" s="14">
        <v>10.9259</v>
      </c>
      <c r="J49" s="14">
        <v>0.177929</v>
      </c>
      <c r="K49" s="14">
        <v>8.7252500000000008</v>
      </c>
      <c r="L49" s="14">
        <v>0.49753700000000001</v>
      </c>
      <c r="M49" s="14">
        <v>2.1059999999999998E-3</v>
      </c>
      <c r="N49" s="14">
        <v>0.11148</v>
      </c>
      <c r="O49" s="14">
        <v>2.7203000000000001E-2</v>
      </c>
      <c r="P49" s="14">
        <f t="shared" si="0"/>
        <v>97.17501</v>
      </c>
      <c r="Q49" s="14">
        <v>0.7808591625883633</v>
      </c>
    </row>
    <row r="50" spans="1:17" ht="21">
      <c r="A50" s="7" t="s">
        <v>1</v>
      </c>
      <c r="B50" s="7">
        <v>3</v>
      </c>
      <c r="C50" s="7">
        <v>15</v>
      </c>
      <c r="D50" s="14">
        <v>2.2682199999999999</v>
      </c>
      <c r="E50" s="14">
        <v>17.926600000000001</v>
      </c>
      <c r="F50" s="14">
        <v>8.02013</v>
      </c>
      <c r="G50" s="14">
        <v>47.476399999999998</v>
      </c>
      <c r="H50" s="14">
        <v>0.31742199999999998</v>
      </c>
      <c r="I50" s="14">
        <v>11.154400000000001</v>
      </c>
      <c r="J50" s="14">
        <v>0.18729100000000001</v>
      </c>
      <c r="K50" s="14">
        <v>8.5392499999999991</v>
      </c>
      <c r="L50" s="14">
        <v>1.3237300000000001</v>
      </c>
      <c r="M50" s="14">
        <v>-9.7599999999999996E-3</v>
      </c>
      <c r="N50" s="14">
        <v>1.2340000000000001E-3</v>
      </c>
      <c r="O50" s="14">
        <v>3.8027999999999999E-2</v>
      </c>
      <c r="P50" s="14">
        <f t="shared" si="0"/>
        <v>97.242944999999978</v>
      </c>
      <c r="Q50" s="14">
        <v>0.78955872144098982</v>
      </c>
    </row>
    <row r="51" spans="1:17" ht="21">
      <c r="A51" s="7" t="s">
        <v>1</v>
      </c>
      <c r="B51" s="7">
        <v>3</v>
      </c>
      <c r="C51" s="7">
        <v>16</v>
      </c>
      <c r="D51" s="14">
        <v>2.4313699999999998</v>
      </c>
      <c r="E51" s="14">
        <v>15.3538</v>
      </c>
      <c r="F51" s="14">
        <v>11.821199999999999</v>
      </c>
      <c r="G51" s="14">
        <v>42.884799999999998</v>
      </c>
      <c r="H51" s="14">
        <v>0.50148199999999998</v>
      </c>
      <c r="I51" s="14">
        <v>11.364699999999999</v>
      </c>
      <c r="J51" s="14">
        <v>0.16975899999999999</v>
      </c>
      <c r="K51" s="14">
        <v>10.6113</v>
      </c>
      <c r="L51" s="14">
        <v>1.7474799999999999</v>
      </c>
      <c r="M51" s="14">
        <v>6.4929999999999996E-3</v>
      </c>
      <c r="N51" s="14">
        <v>1.6721E-2</v>
      </c>
      <c r="O51" s="14">
        <v>1.6962999999999999E-2</v>
      </c>
      <c r="P51" s="14">
        <f t="shared" si="0"/>
        <v>96.926068000000001</v>
      </c>
      <c r="Q51" s="14">
        <v>0.7213255920151348</v>
      </c>
    </row>
    <row r="52" spans="1:17" ht="21">
      <c r="A52" s="7" t="s">
        <v>1</v>
      </c>
      <c r="B52" s="7">
        <v>3</v>
      </c>
      <c r="C52" s="7">
        <v>3</v>
      </c>
      <c r="D52" s="14">
        <v>2.27989</v>
      </c>
      <c r="E52" s="14">
        <v>18.363</v>
      </c>
      <c r="F52" s="14">
        <v>9.9319299999999995</v>
      </c>
      <c r="G52" s="14">
        <v>46.674399999999999</v>
      </c>
      <c r="H52" s="14">
        <v>0.40080399999999999</v>
      </c>
      <c r="I52" s="14">
        <v>11.171200000000001</v>
      </c>
      <c r="J52" s="14">
        <v>0.198847</v>
      </c>
      <c r="K52" s="14">
        <v>7.8947799999999999</v>
      </c>
      <c r="L52" s="14">
        <v>0.184304</v>
      </c>
      <c r="M52" s="14">
        <v>2.1694000000000001E-2</v>
      </c>
      <c r="N52" s="14">
        <v>-4.7400000000000003E-3</v>
      </c>
      <c r="O52" s="14">
        <v>5.1311000000000002E-2</v>
      </c>
      <c r="P52" s="14">
        <f t="shared" si="0"/>
        <v>97.167419999999993</v>
      </c>
      <c r="Q52" s="14">
        <v>0.80581156335201798</v>
      </c>
    </row>
    <row r="53" spans="1:17" ht="21">
      <c r="A53" s="7" t="s">
        <v>1</v>
      </c>
      <c r="B53" s="7">
        <v>3</v>
      </c>
      <c r="C53" s="7">
        <v>7</v>
      </c>
      <c r="D53" s="14">
        <v>2.1356000000000002</v>
      </c>
      <c r="E53" s="14">
        <v>18.671700000000001</v>
      </c>
      <c r="F53" s="14">
        <v>9.1411499999999997</v>
      </c>
      <c r="G53" s="14">
        <v>47.387900000000002</v>
      </c>
      <c r="H53" s="14">
        <v>0.306286</v>
      </c>
      <c r="I53" s="14">
        <v>11.039</v>
      </c>
      <c r="J53" s="14">
        <v>0.19659399999999999</v>
      </c>
      <c r="K53" s="14">
        <v>7.9168099999999999</v>
      </c>
      <c r="L53" s="14">
        <v>0.22490499999999999</v>
      </c>
      <c r="M53" s="14">
        <v>-1.8110000000000001E-2</v>
      </c>
      <c r="N53" s="14">
        <v>0.15056</v>
      </c>
      <c r="O53" s="14">
        <v>4.5143000000000003E-2</v>
      </c>
      <c r="P53" s="14">
        <f t="shared" si="0"/>
        <v>97.197538000000023</v>
      </c>
      <c r="Q53" s="14">
        <v>0.80749765698219311</v>
      </c>
    </row>
    <row r="54" spans="1:17" ht="21">
      <c r="A54" s="7" t="s">
        <v>1</v>
      </c>
      <c r="B54" s="7">
        <v>3</v>
      </c>
      <c r="C54" s="7">
        <v>8</v>
      </c>
      <c r="D54" s="14">
        <v>2.3975300000000002</v>
      </c>
      <c r="E54" s="14">
        <v>15.876099999999999</v>
      </c>
      <c r="F54" s="14">
        <v>12.2348</v>
      </c>
      <c r="G54" s="14">
        <v>43.097799999999999</v>
      </c>
      <c r="H54" s="14">
        <v>0.46038000000000001</v>
      </c>
      <c r="I54" s="14">
        <v>11.430300000000001</v>
      </c>
      <c r="J54" s="14">
        <v>0.200904</v>
      </c>
      <c r="K54" s="14">
        <v>10.048500000000001</v>
      </c>
      <c r="L54" s="14">
        <v>1.27359</v>
      </c>
      <c r="M54" s="14">
        <v>-1.1509999999999999E-2</v>
      </c>
      <c r="N54" s="14">
        <v>9.4199999999999996E-3</v>
      </c>
      <c r="O54" s="14">
        <v>3.3647000000000003E-2</v>
      </c>
      <c r="P54" s="14">
        <f t="shared" si="0"/>
        <v>97.051461000000003</v>
      </c>
      <c r="Q54" s="14">
        <v>0.73909440509639912</v>
      </c>
    </row>
    <row r="55" spans="1:17" ht="21">
      <c r="A55" s="7" t="s">
        <v>1</v>
      </c>
      <c r="B55" s="7">
        <v>4</v>
      </c>
      <c r="C55" s="7">
        <v>3</v>
      </c>
      <c r="D55" s="14">
        <v>2.4329399999999999</v>
      </c>
      <c r="E55" s="14">
        <v>13.024900000000001</v>
      </c>
      <c r="F55" s="14">
        <v>11.9542</v>
      </c>
      <c r="G55" s="14">
        <v>41.617199999999997</v>
      </c>
      <c r="H55" s="14">
        <v>0.54829799999999995</v>
      </c>
      <c r="I55" s="14">
        <v>11.3794</v>
      </c>
      <c r="J55" s="14">
        <v>0.21409700000000001</v>
      </c>
      <c r="K55" s="14">
        <v>13.450900000000001</v>
      </c>
      <c r="L55" s="14">
        <v>2.3306</v>
      </c>
      <c r="M55" s="14">
        <v>2.6009000000000001E-2</v>
      </c>
      <c r="N55" s="14">
        <v>5.3330000000000002E-2</v>
      </c>
      <c r="O55" s="14">
        <v>6.5589999999999997E-3</v>
      </c>
      <c r="P55" s="14">
        <f t="shared" si="0"/>
        <v>97.038433000000012</v>
      </c>
      <c r="Q55" s="14">
        <v>0.63349214752073413</v>
      </c>
    </row>
    <row r="56" spans="1:17" ht="21">
      <c r="A56" s="7" t="s">
        <v>1</v>
      </c>
      <c r="B56" s="7">
        <v>4</v>
      </c>
      <c r="C56" s="7">
        <v>8</v>
      </c>
      <c r="D56" s="14">
        <v>2.4670899999999998</v>
      </c>
      <c r="E56" s="14">
        <v>16.020700000000001</v>
      </c>
      <c r="F56" s="14">
        <v>7.3868799999999997</v>
      </c>
      <c r="G56" s="14">
        <v>47.184800000000003</v>
      </c>
      <c r="H56" s="14">
        <v>0.33580500000000002</v>
      </c>
      <c r="I56" s="14">
        <v>10.9481</v>
      </c>
      <c r="J56" s="14">
        <v>0.20333599999999999</v>
      </c>
      <c r="K56" s="14">
        <v>10.9213</v>
      </c>
      <c r="L56" s="14">
        <v>1.6620200000000001</v>
      </c>
      <c r="M56" s="14">
        <v>2.5610000000000001E-2</v>
      </c>
      <c r="N56" s="14">
        <v>1.0611000000000001E-2</v>
      </c>
      <c r="O56" s="14">
        <v>6.3299999999999997E-3</v>
      </c>
      <c r="P56" s="14">
        <f t="shared" si="0"/>
        <v>97.172581999999991</v>
      </c>
      <c r="Q56" s="14">
        <v>0.723393805058971</v>
      </c>
    </row>
    <row r="57" spans="1:17" ht="21">
      <c r="A57" s="7" t="s">
        <v>1</v>
      </c>
      <c r="B57" s="7">
        <v>5</v>
      </c>
      <c r="C57" s="7">
        <v>2</v>
      </c>
      <c r="D57" s="14">
        <v>2.05186</v>
      </c>
      <c r="E57" s="14">
        <v>15.4156</v>
      </c>
      <c r="F57" s="14">
        <v>8.3089300000000001</v>
      </c>
      <c r="G57" s="14">
        <v>46.077100000000002</v>
      </c>
      <c r="H57" s="14">
        <v>0.37957200000000002</v>
      </c>
      <c r="I57" s="14">
        <v>11.3635</v>
      </c>
      <c r="J57" s="14">
        <v>0.19516500000000001</v>
      </c>
      <c r="K57" s="14">
        <v>11.273199999999999</v>
      </c>
      <c r="L57" s="14">
        <v>1.7717799999999999</v>
      </c>
      <c r="M57" s="14">
        <v>0.31127700000000003</v>
      </c>
      <c r="N57" s="14">
        <v>1.4014E-2</v>
      </c>
      <c r="O57" s="14">
        <v>1.1310000000000001E-3</v>
      </c>
      <c r="P57" s="14">
        <f t="shared" si="0"/>
        <v>97.163129000000012</v>
      </c>
      <c r="Q57" s="14">
        <v>0.70829089558070857</v>
      </c>
    </row>
    <row r="58" spans="1:17" ht="21">
      <c r="A58" s="7" t="s">
        <v>1</v>
      </c>
      <c r="B58" s="7" t="s">
        <v>2</v>
      </c>
      <c r="C58" s="7">
        <v>12</v>
      </c>
      <c r="D58" s="14">
        <v>1.9765600000000001</v>
      </c>
      <c r="E58" s="14">
        <v>15.4053</v>
      </c>
      <c r="F58" s="14">
        <v>8.3730899999999995</v>
      </c>
      <c r="G58" s="14">
        <v>46.561199999999999</v>
      </c>
      <c r="H58" s="14">
        <v>0.36792799999999998</v>
      </c>
      <c r="I58" s="14">
        <v>11.103300000000001</v>
      </c>
      <c r="J58" s="14">
        <v>0.238876</v>
      </c>
      <c r="K58" s="14">
        <v>11.559200000000001</v>
      </c>
      <c r="L58" s="14">
        <v>1.76003</v>
      </c>
      <c r="M58" s="14">
        <v>3.9903000000000001E-2</v>
      </c>
      <c r="N58" s="14">
        <v>1.2831E-2</v>
      </c>
      <c r="O58" s="14">
        <v>1.0038E-2</v>
      </c>
      <c r="P58" s="14">
        <f t="shared" si="0"/>
        <v>97.408256000000009</v>
      </c>
      <c r="Q58" s="14">
        <v>0.70284769895753885</v>
      </c>
    </row>
    <row r="59" spans="1:17" ht="21">
      <c r="A59" s="7" t="s">
        <v>1</v>
      </c>
      <c r="B59" s="7" t="s">
        <v>2</v>
      </c>
      <c r="C59" s="7">
        <v>13</v>
      </c>
      <c r="D59" s="14">
        <v>2.3442099999999999</v>
      </c>
      <c r="E59" s="14">
        <v>12.8924</v>
      </c>
      <c r="F59" s="14">
        <v>13.189399999999999</v>
      </c>
      <c r="G59" s="14">
        <v>41.757100000000001</v>
      </c>
      <c r="H59" s="14">
        <v>0.428701</v>
      </c>
      <c r="I59" s="14">
        <v>11.272</v>
      </c>
      <c r="J59" s="14">
        <v>0.18724499999999999</v>
      </c>
      <c r="K59" s="14">
        <v>13.4078</v>
      </c>
      <c r="L59" s="14">
        <v>1.45238</v>
      </c>
      <c r="M59" s="14">
        <v>-5.2500000000000003E-3</v>
      </c>
      <c r="N59" s="14">
        <v>9.6010000000000002E-3</v>
      </c>
      <c r="O59" s="14">
        <v>-1.474E-2</v>
      </c>
      <c r="P59" s="14">
        <f t="shared" si="0"/>
        <v>96.920847000000009</v>
      </c>
      <c r="Q59" s="14">
        <v>0.63169740288083798</v>
      </c>
    </row>
    <row r="60" spans="1:17" ht="21">
      <c r="A60" s="7" t="s">
        <v>1</v>
      </c>
      <c r="B60" s="7" t="s">
        <v>2</v>
      </c>
      <c r="C60" s="7">
        <v>14</v>
      </c>
      <c r="D60" s="14">
        <v>2.1993900000000002</v>
      </c>
      <c r="E60" s="14">
        <v>15.8093</v>
      </c>
      <c r="F60" s="14">
        <v>7.4376699999999998</v>
      </c>
      <c r="G60" s="14">
        <v>47.323</v>
      </c>
      <c r="H60" s="14">
        <v>0.31584899999999999</v>
      </c>
      <c r="I60" s="14">
        <v>11.121499999999999</v>
      </c>
      <c r="J60" s="14">
        <v>0.21001400000000001</v>
      </c>
      <c r="K60" s="14">
        <v>11.2827</v>
      </c>
      <c r="L60" s="14">
        <v>1.64873</v>
      </c>
      <c r="M60" s="14">
        <v>2.4081000000000002E-2</v>
      </c>
      <c r="N60" s="14">
        <v>-1.376E-2</v>
      </c>
      <c r="O60" s="14">
        <v>8.1770000000000002E-3</v>
      </c>
      <c r="P60" s="14">
        <f t="shared" si="0"/>
        <v>97.366651000000005</v>
      </c>
      <c r="Q60" s="14">
        <v>0.7135605693690521</v>
      </c>
    </row>
    <row r="61" spans="1:17" ht="21">
      <c r="A61" s="7" t="s">
        <v>1</v>
      </c>
      <c r="B61" s="7" t="s">
        <v>2</v>
      </c>
      <c r="C61" s="7">
        <v>15</v>
      </c>
      <c r="D61" s="14">
        <v>2.15889</v>
      </c>
      <c r="E61" s="14">
        <v>14.9863</v>
      </c>
      <c r="F61" s="14">
        <v>9.0170499999999993</v>
      </c>
      <c r="G61" s="14">
        <v>44.919699999999999</v>
      </c>
      <c r="H61" s="14">
        <v>0.42942399999999997</v>
      </c>
      <c r="I61" s="14">
        <v>11.2194</v>
      </c>
      <c r="J61" s="14">
        <v>0.22423899999999999</v>
      </c>
      <c r="K61" s="14">
        <v>12.241099999999999</v>
      </c>
      <c r="L61" s="14">
        <v>2.0547300000000002</v>
      </c>
      <c r="M61" s="14">
        <v>5.1013999999999997E-2</v>
      </c>
      <c r="N61" s="14">
        <v>-1.299E-2</v>
      </c>
      <c r="O61" s="14">
        <v>1.2213999999999999E-2</v>
      </c>
      <c r="P61" s="14">
        <f t="shared" si="0"/>
        <v>97.301070999999993</v>
      </c>
      <c r="Q61" s="14">
        <v>0.68657325360498767</v>
      </c>
    </row>
    <row r="62" spans="1:17" ht="21">
      <c r="A62" s="7" t="s">
        <v>1</v>
      </c>
      <c r="B62" s="7" t="s">
        <v>2</v>
      </c>
      <c r="C62" s="7">
        <v>16</v>
      </c>
      <c r="D62" s="14">
        <v>2.8710200000000001</v>
      </c>
      <c r="E62" s="14">
        <v>16.038399999999999</v>
      </c>
      <c r="F62" s="14">
        <v>10.8544</v>
      </c>
      <c r="G62" s="14">
        <v>44.4636</v>
      </c>
      <c r="H62" s="14">
        <v>0.48441699999999999</v>
      </c>
      <c r="I62" s="14">
        <v>11.590400000000001</v>
      </c>
      <c r="J62" s="14">
        <v>0.145845</v>
      </c>
      <c r="K62" s="14">
        <v>9.4992999999999999</v>
      </c>
      <c r="L62" s="14">
        <v>1.5517700000000001</v>
      </c>
      <c r="M62" s="14">
        <v>-1.57E-3</v>
      </c>
      <c r="N62" s="14">
        <v>2.8645E-2</v>
      </c>
      <c r="O62" s="14">
        <v>2.2575999999999999E-2</v>
      </c>
      <c r="P62" s="14">
        <f t="shared" si="0"/>
        <v>97.548802999999992</v>
      </c>
      <c r="Q62" s="14">
        <v>0.75004080566709108</v>
      </c>
    </row>
    <row r="63" spans="1:17" ht="21">
      <c r="A63" s="7" t="s">
        <v>1</v>
      </c>
      <c r="B63" s="7" t="s">
        <v>2</v>
      </c>
      <c r="C63" s="7">
        <v>17</v>
      </c>
      <c r="D63" s="14">
        <v>2.35799</v>
      </c>
      <c r="E63" s="14">
        <v>17.4255</v>
      </c>
      <c r="F63" s="14">
        <v>7.6621699999999997</v>
      </c>
      <c r="G63" s="14">
        <v>48.010899999999999</v>
      </c>
      <c r="H63" s="14">
        <v>0.347775</v>
      </c>
      <c r="I63" s="14">
        <v>11.6334</v>
      </c>
      <c r="J63" s="14">
        <v>0.173399</v>
      </c>
      <c r="K63" s="14">
        <v>8.6787799999999997</v>
      </c>
      <c r="L63" s="14">
        <v>1.32517</v>
      </c>
      <c r="M63" s="14">
        <v>2.7019999999999999E-2</v>
      </c>
      <c r="N63" s="14">
        <v>-4.0499999999999998E-3</v>
      </c>
      <c r="O63" s="14">
        <v>2.6706000000000001E-2</v>
      </c>
      <c r="P63" s="14">
        <f t="shared" si="0"/>
        <v>97.664759999999987</v>
      </c>
      <c r="Q63" s="14">
        <v>0.7808591625883633</v>
      </c>
    </row>
    <row r="64" spans="1:17" ht="21">
      <c r="A64" s="7" t="s">
        <v>3</v>
      </c>
      <c r="B64" s="7">
        <v>10</v>
      </c>
      <c r="C64" s="7">
        <v>8</v>
      </c>
      <c r="D64" s="14">
        <v>1.8059700000000001</v>
      </c>
      <c r="E64" s="14">
        <v>15.696</v>
      </c>
      <c r="F64" s="14">
        <v>7.50251</v>
      </c>
      <c r="G64" s="14">
        <v>47.184899999999999</v>
      </c>
      <c r="H64" s="14">
        <v>0.33779500000000001</v>
      </c>
      <c r="I64" s="14">
        <v>11.355399999999999</v>
      </c>
      <c r="J64" s="14">
        <v>0.25885399999999997</v>
      </c>
      <c r="K64" s="14">
        <v>11.5115</v>
      </c>
      <c r="L64" s="14">
        <v>1.76048</v>
      </c>
      <c r="M64" s="14">
        <v>2.8597999999999998E-2</v>
      </c>
      <c r="N64" s="14">
        <v>1.0265E-2</v>
      </c>
      <c r="O64" s="14">
        <v>7.5810000000000001E-3</v>
      </c>
      <c r="P64" s="14">
        <f t="shared" si="0"/>
        <v>97.45985300000001</v>
      </c>
      <c r="Q64" s="14">
        <v>0.70865211132135963</v>
      </c>
    </row>
    <row r="65" spans="1:17" ht="21">
      <c r="A65" s="7" t="s">
        <v>3</v>
      </c>
      <c r="B65" s="7">
        <v>10</v>
      </c>
      <c r="C65" s="7">
        <v>9</v>
      </c>
      <c r="D65" s="14">
        <v>2.4456500000000001</v>
      </c>
      <c r="E65" s="14">
        <v>13.7189</v>
      </c>
      <c r="F65" s="14">
        <v>12.145300000000001</v>
      </c>
      <c r="G65" s="14">
        <v>42.392099999999999</v>
      </c>
      <c r="H65" s="14">
        <v>0.48687999999999998</v>
      </c>
      <c r="I65" s="14">
        <v>11.4504</v>
      </c>
      <c r="J65" s="14">
        <v>0.17984800000000001</v>
      </c>
      <c r="K65" s="14">
        <v>11.736700000000001</v>
      </c>
      <c r="L65" s="14">
        <v>2.5660699999999999</v>
      </c>
      <c r="M65" s="14">
        <v>-6.0999999999999997E-4</v>
      </c>
      <c r="N65" s="14">
        <v>1.6055E-2</v>
      </c>
      <c r="O65" s="14">
        <v>1.895E-3</v>
      </c>
      <c r="P65" s="14">
        <f t="shared" si="0"/>
        <v>97.139188000000004</v>
      </c>
      <c r="Q65" s="14">
        <v>0.67597600280379611</v>
      </c>
    </row>
    <row r="66" spans="1:17" ht="21">
      <c r="A66" s="7" t="s">
        <v>3</v>
      </c>
      <c r="B66" s="7">
        <v>10</v>
      </c>
      <c r="C66" s="7">
        <v>10</v>
      </c>
      <c r="D66" s="14">
        <v>1.8768</v>
      </c>
      <c r="E66" s="14">
        <v>15.6462</v>
      </c>
      <c r="F66" s="14">
        <v>7.7316599999999998</v>
      </c>
      <c r="G66" s="14">
        <v>46.469000000000001</v>
      </c>
      <c r="H66" s="14">
        <v>0.31976900000000003</v>
      </c>
      <c r="I66" s="14">
        <v>11.228899999999999</v>
      </c>
      <c r="J66" s="14">
        <v>0.20117099999999999</v>
      </c>
      <c r="K66" s="14">
        <v>11.0183</v>
      </c>
      <c r="L66" s="14">
        <v>1.7575400000000001</v>
      </c>
      <c r="M66" s="14">
        <v>6.0040999999999997E-2</v>
      </c>
      <c r="N66" s="14">
        <v>1.1645000000000001E-2</v>
      </c>
      <c r="O66" s="14">
        <v>2.6779000000000001E-2</v>
      </c>
      <c r="P66" s="14">
        <f t="shared" ref="P66:P116" si="1">SUM(D66:O66)</f>
        <v>96.347804999999994</v>
      </c>
      <c r="Q66" s="14">
        <v>0.71644769665724273</v>
      </c>
    </row>
    <row r="67" spans="1:17" ht="21">
      <c r="A67" s="7" t="s">
        <v>3</v>
      </c>
      <c r="B67" s="7">
        <v>10</v>
      </c>
      <c r="C67" s="7">
        <v>1</v>
      </c>
      <c r="D67" s="14">
        <v>2.4012600000000002</v>
      </c>
      <c r="E67" s="14">
        <v>13.555400000000001</v>
      </c>
      <c r="F67" s="14">
        <v>11.890700000000001</v>
      </c>
      <c r="G67" s="14">
        <v>42.516800000000003</v>
      </c>
      <c r="H67" s="14">
        <v>0.48221999999999998</v>
      </c>
      <c r="I67" s="14">
        <v>11.311999999999999</v>
      </c>
      <c r="J67" s="14">
        <v>0.229323</v>
      </c>
      <c r="K67" s="14">
        <v>12.396000000000001</v>
      </c>
      <c r="L67" s="14">
        <v>2.4110900000000002</v>
      </c>
      <c r="M67" s="14">
        <v>5.0889999999999998E-3</v>
      </c>
      <c r="N67" s="14">
        <v>2.3564999999999999E-2</v>
      </c>
      <c r="O67" s="14">
        <v>4.4799999999999996E-3</v>
      </c>
      <c r="P67" s="14">
        <f t="shared" si="1"/>
        <v>97.227926999999994</v>
      </c>
      <c r="Q67" s="14">
        <v>0.66148218398590974</v>
      </c>
    </row>
    <row r="68" spans="1:17" ht="21">
      <c r="A68" s="7" t="s">
        <v>3</v>
      </c>
      <c r="B68" s="7">
        <v>10</v>
      </c>
      <c r="C68" s="7">
        <v>2</v>
      </c>
      <c r="D68" s="14">
        <v>1.7217800000000001</v>
      </c>
      <c r="E68" s="14">
        <v>15.5412</v>
      </c>
      <c r="F68" s="14">
        <v>7.8975499999999998</v>
      </c>
      <c r="G68" s="14">
        <v>46.772500000000001</v>
      </c>
      <c r="H68" s="14">
        <v>0.33161299999999999</v>
      </c>
      <c r="I68" s="14">
        <v>11.257400000000001</v>
      </c>
      <c r="J68" s="14">
        <v>0.23202500000000001</v>
      </c>
      <c r="K68" s="14">
        <v>11.467000000000001</v>
      </c>
      <c r="L68" s="14">
        <v>1.2812300000000001</v>
      </c>
      <c r="M68" s="14">
        <v>3.0154E-2</v>
      </c>
      <c r="N68" s="14">
        <v>2.9516000000000001E-2</v>
      </c>
      <c r="O68" s="14">
        <v>2.1003999999999998E-2</v>
      </c>
      <c r="P68" s="14">
        <f t="shared" si="1"/>
        <v>96.582971999999998</v>
      </c>
      <c r="Q68" s="14">
        <v>0.70599803343166179</v>
      </c>
    </row>
    <row r="69" spans="1:17" ht="21">
      <c r="A69" s="7" t="s">
        <v>3</v>
      </c>
      <c r="B69" s="7">
        <v>10</v>
      </c>
      <c r="C69" s="7">
        <v>4</v>
      </c>
      <c r="D69" s="14">
        <v>2.0708700000000002</v>
      </c>
      <c r="E69" s="14">
        <v>14.2813</v>
      </c>
      <c r="F69" s="14">
        <v>9.7310099999999995</v>
      </c>
      <c r="G69" s="14">
        <v>44.9604</v>
      </c>
      <c r="H69" s="14">
        <v>0.47133199999999997</v>
      </c>
      <c r="I69" s="14">
        <v>11.143000000000001</v>
      </c>
      <c r="J69" s="14">
        <v>0.248693</v>
      </c>
      <c r="K69" s="14">
        <v>12.376799999999999</v>
      </c>
      <c r="L69" s="14">
        <v>2.0389499999999998</v>
      </c>
      <c r="M69" s="14">
        <v>5.8144000000000001E-2</v>
      </c>
      <c r="N69" s="14">
        <v>4.4110999999999997E-2</v>
      </c>
      <c r="O69" s="14">
        <v>2.0149999999999999E-3</v>
      </c>
      <c r="P69" s="14">
        <f t="shared" si="1"/>
        <v>97.426625000000001</v>
      </c>
      <c r="Q69" s="14">
        <v>0.67262817237267936</v>
      </c>
    </row>
    <row r="70" spans="1:17" ht="21">
      <c r="A70" s="7" t="s">
        <v>3</v>
      </c>
      <c r="B70" s="7">
        <v>10</v>
      </c>
      <c r="C70" s="7">
        <v>5</v>
      </c>
      <c r="D70" s="14">
        <v>1.7962499999999999</v>
      </c>
      <c r="E70" s="14">
        <v>16.2331</v>
      </c>
      <c r="F70" s="14">
        <v>8.1917899999999992</v>
      </c>
      <c r="G70" s="14">
        <v>47.5473</v>
      </c>
      <c r="H70" s="14">
        <v>0.37878400000000001</v>
      </c>
      <c r="I70" s="14">
        <v>11.163600000000001</v>
      </c>
      <c r="J70" s="14">
        <v>0.21291099999999999</v>
      </c>
      <c r="K70" s="14">
        <v>10.3802</v>
      </c>
      <c r="L70" s="14">
        <v>1.12121</v>
      </c>
      <c r="M70" s="14">
        <v>5.6651E-2</v>
      </c>
      <c r="N70" s="14">
        <v>-1.89E-3</v>
      </c>
      <c r="O70" s="14">
        <v>-6.2899999999999996E-3</v>
      </c>
      <c r="P70" s="14">
        <f t="shared" si="1"/>
        <v>97.073616000000001</v>
      </c>
      <c r="Q70" s="14">
        <v>0.73511641428824226</v>
      </c>
    </row>
    <row r="71" spans="1:17" ht="21">
      <c r="A71" s="7" t="s">
        <v>3</v>
      </c>
      <c r="B71" s="7">
        <v>10</v>
      </c>
      <c r="C71" s="7">
        <v>6</v>
      </c>
      <c r="D71" s="14">
        <v>2.40408</v>
      </c>
      <c r="E71" s="14">
        <v>13.6915</v>
      </c>
      <c r="F71" s="14">
        <v>12.2196</v>
      </c>
      <c r="G71" s="14">
        <v>42.175899999999999</v>
      </c>
      <c r="H71" s="14">
        <v>0.51984699999999995</v>
      </c>
      <c r="I71" s="14">
        <v>11.364000000000001</v>
      </c>
      <c r="J71" s="14">
        <v>0.21279799999999999</v>
      </c>
      <c r="K71" s="14">
        <v>12.199</v>
      </c>
      <c r="L71" s="14">
        <v>2.2561200000000001</v>
      </c>
      <c r="M71" s="14">
        <v>1.2292000000000001E-2</v>
      </c>
      <c r="N71" s="14">
        <v>8.1400000000000005E-4</v>
      </c>
      <c r="O71" s="14">
        <v>-1.9E-2</v>
      </c>
      <c r="P71" s="14">
        <f t="shared" si="1"/>
        <v>97.036951000000002</v>
      </c>
      <c r="Q71" s="14">
        <v>0.66674348615893497</v>
      </c>
    </row>
    <row r="72" spans="1:17" ht="21">
      <c r="A72" s="7" t="s">
        <v>3</v>
      </c>
      <c r="B72" s="7">
        <v>10</v>
      </c>
      <c r="C72" s="7">
        <v>7</v>
      </c>
      <c r="D72" s="14">
        <v>1.79017</v>
      </c>
      <c r="E72" s="14">
        <v>15.744999999999999</v>
      </c>
      <c r="F72" s="14">
        <v>7.5499700000000001</v>
      </c>
      <c r="G72" s="14">
        <v>47.279499999999999</v>
      </c>
      <c r="H72" s="14">
        <v>0.27204800000000001</v>
      </c>
      <c r="I72" s="14">
        <v>11.2483</v>
      </c>
      <c r="J72" s="14">
        <v>0.259413</v>
      </c>
      <c r="K72" s="14">
        <v>11.0245</v>
      </c>
      <c r="L72" s="14">
        <v>1.7622199999999999</v>
      </c>
      <c r="M72" s="14">
        <v>2.8039000000000001E-2</v>
      </c>
      <c r="N72" s="14">
        <v>-2.3E-3</v>
      </c>
      <c r="O72" s="14">
        <v>4.9040000000000004E-3</v>
      </c>
      <c r="P72" s="14">
        <f t="shared" si="1"/>
        <v>96.961764000000002</v>
      </c>
      <c r="Q72" s="14">
        <v>0.71774398940505291</v>
      </c>
    </row>
    <row r="73" spans="1:17" ht="21">
      <c r="A73" s="7" t="s">
        <v>3</v>
      </c>
      <c r="B73" s="7">
        <v>3</v>
      </c>
      <c r="C73" s="7">
        <v>11</v>
      </c>
      <c r="D73" s="14">
        <v>2.63822</v>
      </c>
      <c r="E73" s="14">
        <v>13.7974</v>
      </c>
      <c r="F73" s="14">
        <v>10.9702</v>
      </c>
      <c r="G73" s="14">
        <v>43.478000000000002</v>
      </c>
      <c r="H73" s="14">
        <v>0.46251300000000001</v>
      </c>
      <c r="I73" s="14">
        <v>11.323600000000001</v>
      </c>
      <c r="J73" s="14">
        <v>0.23014499999999999</v>
      </c>
      <c r="K73" s="14">
        <v>12.770099999999999</v>
      </c>
      <c r="L73" s="14">
        <v>1.4237500000000001</v>
      </c>
      <c r="M73" s="14">
        <v>4.5691000000000002E-2</v>
      </c>
      <c r="N73" s="14">
        <v>8.5439999999999995E-3</v>
      </c>
      <c r="O73" s="14">
        <v>-7.9000000000000008E-3</v>
      </c>
      <c r="P73" s="14">
        <f t="shared" si="1"/>
        <v>97.14026299999999</v>
      </c>
      <c r="Q73" s="14">
        <v>0.65763134839514692</v>
      </c>
    </row>
    <row r="74" spans="1:17" ht="21">
      <c r="A74" s="7" t="s">
        <v>3</v>
      </c>
      <c r="B74" s="7">
        <v>3</v>
      </c>
      <c r="C74" s="7">
        <v>12</v>
      </c>
      <c r="D74" s="14">
        <v>1.9115200000000001</v>
      </c>
      <c r="E74" s="14">
        <v>15.891</v>
      </c>
      <c r="F74" s="14">
        <v>7.4895399999999999</v>
      </c>
      <c r="G74" s="14">
        <v>47.566899999999997</v>
      </c>
      <c r="H74" s="14">
        <v>0.296732</v>
      </c>
      <c r="I74" s="14">
        <v>11.2904</v>
      </c>
      <c r="J74" s="14">
        <v>0.24605099999999999</v>
      </c>
      <c r="K74" s="14">
        <v>11.091799999999999</v>
      </c>
      <c r="L74" s="14">
        <v>1.7176400000000001</v>
      </c>
      <c r="M74" s="14">
        <v>1.3401E-2</v>
      </c>
      <c r="N74" s="14">
        <v>1.0486000000000001E-2</v>
      </c>
      <c r="O74" s="14">
        <v>1.941E-3</v>
      </c>
      <c r="P74" s="14">
        <f t="shared" si="1"/>
        <v>97.527411000000001</v>
      </c>
      <c r="Q74" s="14">
        <v>0.71847446426885686</v>
      </c>
    </row>
    <row r="75" spans="1:17" ht="21">
      <c r="A75" s="7" t="s">
        <v>3</v>
      </c>
      <c r="B75" s="7">
        <v>3</v>
      </c>
      <c r="C75" s="7">
        <v>3</v>
      </c>
      <c r="D75" s="14">
        <v>1.8909</v>
      </c>
      <c r="E75" s="14">
        <v>15.734500000000001</v>
      </c>
      <c r="F75" s="14">
        <v>7.6867200000000002</v>
      </c>
      <c r="G75" s="14">
        <v>46.947200000000002</v>
      </c>
      <c r="H75" s="14">
        <v>0.29141699999999998</v>
      </c>
      <c r="I75" s="14">
        <v>11.2438</v>
      </c>
      <c r="J75" s="14">
        <v>0.24382000000000001</v>
      </c>
      <c r="K75" s="14">
        <v>11.517099999999999</v>
      </c>
      <c r="L75" s="14">
        <v>1.67109</v>
      </c>
      <c r="M75" s="14">
        <v>7.2548000000000001E-2</v>
      </c>
      <c r="N75" s="14">
        <v>6.5050000000000004E-3</v>
      </c>
      <c r="O75" s="14">
        <v>-1.5570000000000001E-2</v>
      </c>
      <c r="P75" s="14">
        <f t="shared" si="1"/>
        <v>97.290030000000002</v>
      </c>
      <c r="Q75" s="14">
        <v>0.70865211132135963</v>
      </c>
    </row>
    <row r="76" spans="1:17" ht="21">
      <c r="A76" s="7" t="s">
        <v>3</v>
      </c>
      <c r="B76" s="7">
        <v>3</v>
      </c>
      <c r="C76" s="7">
        <v>4</v>
      </c>
      <c r="D76" s="14">
        <v>2.0975600000000001</v>
      </c>
      <c r="E76" s="14">
        <v>14.5807</v>
      </c>
      <c r="F76" s="14">
        <v>9.8795000000000002</v>
      </c>
      <c r="G76" s="14">
        <v>45.010199999999998</v>
      </c>
      <c r="H76" s="14">
        <v>0.33848</v>
      </c>
      <c r="I76" s="14">
        <v>11.055199999999999</v>
      </c>
      <c r="J76" s="14">
        <v>0.233262</v>
      </c>
      <c r="K76" s="14">
        <v>12.1473</v>
      </c>
      <c r="L76" s="14">
        <v>1.5976999999999999</v>
      </c>
      <c r="M76" s="14">
        <v>5.5344999999999998E-2</v>
      </c>
      <c r="N76" s="14">
        <v>1.6445999999999999E-2</v>
      </c>
      <c r="O76" s="14">
        <v>2.9361000000000002E-2</v>
      </c>
      <c r="P76" s="14">
        <f t="shared" si="1"/>
        <v>97.041054000000003</v>
      </c>
      <c r="Q76" s="14">
        <v>0.68430947593806313</v>
      </c>
    </row>
    <row r="77" spans="1:17" ht="21">
      <c r="A77" s="7" t="s">
        <v>3</v>
      </c>
      <c r="B77" s="7">
        <v>3</v>
      </c>
      <c r="C77" s="7">
        <v>5</v>
      </c>
      <c r="D77" s="14">
        <v>2.4142000000000001</v>
      </c>
      <c r="E77" s="14">
        <v>14.074199999999999</v>
      </c>
      <c r="F77" s="14">
        <v>11.982699999999999</v>
      </c>
      <c r="G77" s="14">
        <v>42.766300000000001</v>
      </c>
      <c r="H77" s="14">
        <v>0.47</v>
      </c>
      <c r="I77" s="14">
        <v>11.193</v>
      </c>
      <c r="J77" s="14">
        <v>0.215695</v>
      </c>
      <c r="K77" s="14">
        <v>11.9903</v>
      </c>
      <c r="L77" s="14">
        <v>2.0259999999999998</v>
      </c>
      <c r="M77" s="14">
        <v>9.0360000000000006E-3</v>
      </c>
      <c r="N77" s="14">
        <v>2.3855000000000001E-2</v>
      </c>
      <c r="O77" s="14">
        <v>1.7035999999999999E-2</v>
      </c>
      <c r="P77" s="14">
        <f t="shared" si="1"/>
        <v>97.182321999999999</v>
      </c>
      <c r="Q77" s="14">
        <v>0.67673364617174037</v>
      </c>
    </row>
    <row r="78" spans="1:17" ht="21">
      <c r="A78" s="7" t="s">
        <v>3</v>
      </c>
      <c r="B78" s="7">
        <v>3</v>
      </c>
      <c r="C78" s="7">
        <v>6</v>
      </c>
      <c r="D78" s="14">
        <v>1.90062</v>
      </c>
      <c r="E78" s="14">
        <v>15.697699999999999</v>
      </c>
      <c r="F78" s="14">
        <v>7.7092400000000003</v>
      </c>
      <c r="G78" s="14">
        <v>47.167099999999998</v>
      </c>
      <c r="H78" s="14">
        <v>0.29961100000000002</v>
      </c>
      <c r="I78" s="14">
        <v>11.1919</v>
      </c>
      <c r="J78" s="14">
        <v>0.19364500000000001</v>
      </c>
      <c r="K78" s="14">
        <v>11.408200000000001</v>
      </c>
      <c r="L78" s="14">
        <v>1.7567999999999999</v>
      </c>
      <c r="M78" s="14">
        <v>6.3104999999999994E-2</v>
      </c>
      <c r="N78" s="14">
        <v>2.5586999999999999E-2</v>
      </c>
      <c r="O78" s="14">
        <v>9.8010000000000007E-3</v>
      </c>
      <c r="P78" s="14">
        <f t="shared" si="1"/>
        <v>97.423308999999989</v>
      </c>
      <c r="Q78" s="14">
        <v>0.71045201300829397</v>
      </c>
    </row>
    <row r="79" spans="1:17" ht="21">
      <c r="A79" s="7" t="s">
        <v>3</v>
      </c>
      <c r="B79" s="7">
        <v>7</v>
      </c>
      <c r="C79" s="7">
        <v>11</v>
      </c>
      <c r="D79" s="14">
        <v>1.77142</v>
      </c>
      <c r="E79" s="14">
        <v>15.900700000000001</v>
      </c>
      <c r="F79" s="14">
        <v>7.3665700000000003</v>
      </c>
      <c r="G79" s="14">
        <v>46.677</v>
      </c>
      <c r="H79" s="14">
        <v>0.28290300000000002</v>
      </c>
      <c r="I79" s="14">
        <v>11.409700000000001</v>
      </c>
      <c r="J79" s="14">
        <v>0.232983</v>
      </c>
      <c r="K79" s="14">
        <v>11.0585</v>
      </c>
      <c r="L79" s="14">
        <v>1.81734</v>
      </c>
      <c r="M79" s="14">
        <v>3.2559999999999999E-2</v>
      </c>
      <c r="N79" s="14">
        <v>9.0550000000000005E-3</v>
      </c>
      <c r="O79" s="14">
        <v>1.6355999999999999E-2</v>
      </c>
      <c r="P79" s="14">
        <f t="shared" si="1"/>
        <v>96.575087000000011</v>
      </c>
      <c r="Q79" s="14">
        <v>0.71847446426885686</v>
      </c>
    </row>
    <row r="80" spans="1:17" ht="21">
      <c r="A80" s="7" t="s">
        <v>3</v>
      </c>
      <c r="B80" s="7">
        <v>7</v>
      </c>
      <c r="C80" s="7">
        <v>12</v>
      </c>
      <c r="D80" s="14">
        <v>1.7257499999999999</v>
      </c>
      <c r="E80" s="14">
        <v>15.9068</v>
      </c>
      <c r="F80" s="14">
        <v>7.3026499999999999</v>
      </c>
      <c r="G80" s="14">
        <v>46.877899999999997</v>
      </c>
      <c r="H80" s="14">
        <v>0.31742100000000001</v>
      </c>
      <c r="I80" s="14">
        <v>11.3887</v>
      </c>
      <c r="J80" s="14">
        <v>0.27523199999999998</v>
      </c>
      <c r="K80" s="14">
        <v>11.1479</v>
      </c>
      <c r="L80" s="14">
        <v>1.5282800000000001</v>
      </c>
      <c r="M80" s="14">
        <v>3.95E-2</v>
      </c>
      <c r="N80" s="14">
        <v>6.5640000000000004E-3</v>
      </c>
      <c r="O80" s="14">
        <v>1.3475000000000001E-2</v>
      </c>
      <c r="P80" s="14">
        <f t="shared" si="1"/>
        <v>96.530171999999993</v>
      </c>
      <c r="Q80" s="14">
        <v>0.71847446426885686</v>
      </c>
    </row>
    <row r="81" spans="1:17" ht="21">
      <c r="A81" s="7" t="s">
        <v>3</v>
      </c>
      <c r="B81" s="7">
        <v>7</v>
      </c>
      <c r="C81" s="7">
        <v>4</v>
      </c>
      <c r="D81" s="14">
        <v>3.1355300000000002</v>
      </c>
      <c r="E81" s="14">
        <v>16.020700000000001</v>
      </c>
      <c r="F81" s="14">
        <v>9.6678200000000007</v>
      </c>
      <c r="G81" s="14">
        <v>44.826500000000003</v>
      </c>
      <c r="H81" s="14">
        <v>0.38911499999999999</v>
      </c>
      <c r="I81" s="14">
        <v>11.3604</v>
      </c>
      <c r="J81" s="14">
        <v>0.23557400000000001</v>
      </c>
      <c r="K81" s="14">
        <v>10.6404</v>
      </c>
      <c r="L81" s="14">
        <v>0.82782599999999995</v>
      </c>
      <c r="M81" s="14">
        <v>5.6697999999999998E-2</v>
      </c>
      <c r="N81" s="14">
        <v>3.3609E-2</v>
      </c>
      <c r="O81" s="14">
        <v>-7.1500000000000001E-3</v>
      </c>
      <c r="P81" s="14">
        <f t="shared" si="1"/>
        <v>97.187022000000013</v>
      </c>
      <c r="Q81" s="14">
        <v>0.72894326070127802</v>
      </c>
    </row>
    <row r="82" spans="1:17" ht="21">
      <c r="A82" s="7" t="s">
        <v>3</v>
      </c>
      <c r="B82" s="7">
        <v>7</v>
      </c>
      <c r="C82" s="7">
        <v>5</v>
      </c>
      <c r="D82" s="14">
        <v>2.2858800000000001</v>
      </c>
      <c r="E82" s="14">
        <v>14.698499999999999</v>
      </c>
      <c r="F82" s="14">
        <v>12.2577</v>
      </c>
      <c r="G82" s="14">
        <v>42.563499999999998</v>
      </c>
      <c r="H82" s="14">
        <v>0.461007</v>
      </c>
      <c r="I82" s="14">
        <v>11.2346</v>
      </c>
      <c r="J82" s="14">
        <v>0.25061800000000001</v>
      </c>
      <c r="K82" s="14">
        <v>11.7972</v>
      </c>
      <c r="L82" s="14">
        <v>0.90195899999999996</v>
      </c>
      <c r="M82" s="14">
        <v>1.2485E-2</v>
      </c>
      <c r="N82" s="14">
        <v>2.6783999999999999E-2</v>
      </c>
      <c r="O82" s="14">
        <v>1.7526E-2</v>
      </c>
      <c r="P82" s="14">
        <f t="shared" si="1"/>
        <v>96.507759000000007</v>
      </c>
      <c r="Q82" s="14">
        <v>0.68939255388634879</v>
      </c>
    </row>
    <row r="83" spans="1:17" ht="21">
      <c r="A83" s="7" t="s">
        <v>3</v>
      </c>
      <c r="B83" s="7">
        <v>7</v>
      </c>
      <c r="C83" s="7">
        <v>9</v>
      </c>
      <c r="D83" s="14">
        <v>1.6671</v>
      </c>
      <c r="E83" s="14">
        <v>16.415700000000001</v>
      </c>
      <c r="F83" s="14">
        <v>7.4285199999999998</v>
      </c>
      <c r="G83" s="14">
        <v>47.201700000000002</v>
      </c>
      <c r="H83" s="14">
        <v>0.29696099999999997</v>
      </c>
      <c r="I83" s="14">
        <v>11.345499999999999</v>
      </c>
      <c r="J83" s="14">
        <v>0.23936199999999999</v>
      </c>
      <c r="K83" s="14">
        <v>10.699400000000001</v>
      </c>
      <c r="L83" s="14">
        <v>1.1130500000000001</v>
      </c>
      <c r="M83" s="14">
        <v>-1.6199999999999999E-3</v>
      </c>
      <c r="N83" s="14">
        <v>-5.9199999999999999E-3</v>
      </c>
      <c r="O83" s="14">
        <v>1.8447000000000002E-2</v>
      </c>
      <c r="P83" s="14">
        <f t="shared" si="1"/>
        <v>96.418199999999985</v>
      </c>
      <c r="Q83" s="14">
        <v>0.7319562636365331</v>
      </c>
    </row>
    <row r="84" spans="1:17" ht="21">
      <c r="A84" s="7" t="s">
        <v>3</v>
      </c>
      <c r="B84" s="7">
        <v>7</v>
      </c>
      <c r="C84" s="7">
        <v>10</v>
      </c>
      <c r="D84" s="14">
        <v>2.2717499999999999</v>
      </c>
      <c r="E84" s="14">
        <v>14.096500000000001</v>
      </c>
      <c r="F84" s="14">
        <v>11.173</v>
      </c>
      <c r="G84" s="14">
        <v>42.841799999999999</v>
      </c>
      <c r="H84" s="14">
        <v>0.44680700000000001</v>
      </c>
      <c r="I84" s="14">
        <v>11.1136</v>
      </c>
      <c r="J84" s="14">
        <v>0.23147000000000001</v>
      </c>
      <c r="K84" s="14">
        <v>12.933</v>
      </c>
      <c r="L84" s="14">
        <v>1.2499800000000001</v>
      </c>
      <c r="M84" s="14">
        <v>6.6513000000000003E-2</v>
      </c>
      <c r="N84" s="14">
        <v>9.7999999999999997E-3</v>
      </c>
      <c r="O84" s="14">
        <v>-1.6490000000000001E-2</v>
      </c>
      <c r="P84" s="14">
        <f t="shared" si="1"/>
        <v>96.417730000000006</v>
      </c>
      <c r="Q84" s="14">
        <v>0.66071463534018604</v>
      </c>
    </row>
    <row r="85" spans="1:17" ht="21">
      <c r="A85" s="7" t="s">
        <v>3</v>
      </c>
      <c r="B85" s="7">
        <v>8</v>
      </c>
      <c r="C85" s="7">
        <v>10</v>
      </c>
      <c r="D85" s="14">
        <v>2.3200799999999999</v>
      </c>
      <c r="E85" s="14">
        <v>16.4194</v>
      </c>
      <c r="F85" s="14">
        <v>8.2873699999999992</v>
      </c>
      <c r="G85" s="14">
        <v>46.439799999999998</v>
      </c>
      <c r="H85" s="14">
        <v>0.35981400000000002</v>
      </c>
      <c r="I85" s="14">
        <v>11.2448</v>
      </c>
      <c r="J85" s="14">
        <v>0.23808399999999999</v>
      </c>
      <c r="K85" s="14">
        <v>10.522500000000001</v>
      </c>
      <c r="L85" s="14">
        <v>1.1938500000000001</v>
      </c>
      <c r="M85" s="14">
        <v>3.1487000000000001E-2</v>
      </c>
      <c r="N85" s="14">
        <v>-3.3E-3</v>
      </c>
      <c r="O85" s="14">
        <v>5.1139999999999996E-3</v>
      </c>
      <c r="P85" s="14">
        <f t="shared" si="1"/>
        <v>97.058999000000014</v>
      </c>
      <c r="Q85" s="14">
        <v>0.73564194993346532</v>
      </c>
    </row>
    <row r="86" spans="1:17" ht="21">
      <c r="A86" s="7" t="s">
        <v>3</v>
      </c>
      <c r="B86" s="7">
        <v>8</v>
      </c>
      <c r="C86" s="7">
        <v>11</v>
      </c>
      <c r="D86" s="14">
        <v>2.4904500000000001</v>
      </c>
      <c r="E86" s="14">
        <v>13.6464</v>
      </c>
      <c r="F86" s="14">
        <v>11.884399999999999</v>
      </c>
      <c r="G86" s="14">
        <v>41.516800000000003</v>
      </c>
      <c r="H86" s="14">
        <v>0.463447</v>
      </c>
      <c r="I86" s="14">
        <v>11.308199999999999</v>
      </c>
      <c r="J86" s="14">
        <v>0.22537299999999999</v>
      </c>
      <c r="K86" s="14">
        <v>12.015599999999999</v>
      </c>
      <c r="L86" s="14">
        <v>2.6901299999999999</v>
      </c>
      <c r="M86" s="14">
        <v>1.6886000000000002E-2</v>
      </c>
      <c r="N86" s="14">
        <v>3.6101000000000001E-2</v>
      </c>
      <c r="O86" s="14">
        <v>-1.8159999999999999E-2</v>
      </c>
      <c r="P86" s="14">
        <f t="shared" si="1"/>
        <v>96.275627</v>
      </c>
      <c r="Q86" s="14">
        <v>0.66878527203988825</v>
      </c>
    </row>
    <row r="87" spans="1:17" ht="21">
      <c r="A87" s="7" t="s">
        <v>3</v>
      </c>
      <c r="B87" s="7">
        <v>8</v>
      </c>
      <c r="C87" s="7">
        <v>5</v>
      </c>
      <c r="D87" s="14">
        <v>2.41466</v>
      </c>
      <c r="E87" s="14">
        <v>15.6967</v>
      </c>
      <c r="F87" s="14">
        <v>11.8865</v>
      </c>
      <c r="G87" s="14">
        <v>43.136899999999997</v>
      </c>
      <c r="H87" s="14">
        <v>0.37345699999999998</v>
      </c>
      <c r="I87" s="14">
        <v>11.258599999999999</v>
      </c>
      <c r="J87" s="14">
        <v>0.21815499999999999</v>
      </c>
      <c r="K87" s="14">
        <v>10.494400000000001</v>
      </c>
      <c r="L87" s="14">
        <v>1.04843</v>
      </c>
      <c r="M87" s="14">
        <v>1.4177E-2</v>
      </c>
      <c r="N87" s="14">
        <v>3.3623E-2</v>
      </c>
      <c r="O87" s="14">
        <v>2.4E-2</v>
      </c>
      <c r="P87" s="14">
        <f t="shared" si="1"/>
        <v>96.599602000000004</v>
      </c>
      <c r="Q87" s="14">
        <v>0.72707219380679944</v>
      </c>
    </row>
    <row r="88" spans="1:17" ht="21">
      <c r="A88" s="7" t="s">
        <v>3</v>
      </c>
      <c r="B88" s="7">
        <v>8</v>
      </c>
      <c r="C88" s="7">
        <v>6</v>
      </c>
      <c r="D88" s="14">
        <v>2.3860600000000001</v>
      </c>
      <c r="E88" s="14">
        <v>14.527200000000001</v>
      </c>
      <c r="F88" s="14">
        <v>11.1532</v>
      </c>
      <c r="G88" s="14">
        <v>42.713500000000003</v>
      </c>
      <c r="H88" s="14">
        <v>0.46358899999999997</v>
      </c>
      <c r="I88" s="14">
        <v>11.2797</v>
      </c>
      <c r="J88" s="14">
        <v>0.22447800000000001</v>
      </c>
      <c r="K88" s="14">
        <v>11.8687</v>
      </c>
      <c r="L88" s="14">
        <v>1.78484</v>
      </c>
      <c r="M88" s="14">
        <v>5.7540000000000001E-2</v>
      </c>
      <c r="N88" s="14">
        <v>4.5407000000000003E-2</v>
      </c>
      <c r="O88" s="14">
        <v>9.6410000000000003E-3</v>
      </c>
      <c r="P88" s="14">
        <f t="shared" si="1"/>
        <v>96.513855000000021</v>
      </c>
      <c r="Q88" s="14">
        <v>0.68463243175705446</v>
      </c>
    </row>
    <row r="89" spans="1:17" ht="21">
      <c r="A89" s="7" t="s">
        <v>4</v>
      </c>
      <c r="B89" s="7">
        <v>1</v>
      </c>
      <c r="C89" s="7">
        <v>5</v>
      </c>
      <c r="D89" s="14">
        <v>2.2029800000000002</v>
      </c>
      <c r="E89" s="14">
        <v>13.815799999999999</v>
      </c>
      <c r="F89" s="14">
        <v>10.3012</v>
      </c>
      <c r="G89" s="14">
        <v>42.661700000000003</v>
      </c>
      <c r="H89" s="14">
        <v>0.43492500000000001</v>
      </c>
      <c r="I89" s="14">
        <v>11.242699999999999</v>
      </c>
      <c r="J89" s="14">
        <v>0.221551</v>
      </c>
      <c r="K89" s="14">
        <v>12.051</v>
      </c>
      <c r="L89" s="14">
        <v>2.30538</v>
      </c>
      <c r="M89" s="14">
        <v>-5.1700000000000001E-3</v>
      </c>
      <c r="N89" s="14">
        <v>5.1466999999999999E-2</v>
      </c>
      <c r="O89" s="14">
        <v>7.639E-3</v>
      </c>
      <c r="P89" s="14">
        <f t="shared" si="1"/>
        <v>95.291172000000017</v>
      </c>
      <c r="Q89" s="14">
        <v>0.67201106860909909</v>
      </c>
    </row>
    <row r="90" spans="1:17" ht="21">
      <c r="A90" s="7" t="s">
        <v>4</v>
      </c>
      <c r="B90" s="7">
        <v>4</v>
      </c>
      <c r="C90" s="7">
        <v>14</v>
      </c>
      <c r="D90" s="14">
        <v>1.6819299999999999</v>
      </c>
      <c r="E90" s="14">
        <v>16.314900000000002</v>
      </c>
      <c r="F90" s="14">
        <v>7.0310199999999998</v>
      </c>
      <c r="G90" s="14">
        <v>47.487400000000001</v>
      </c>
      <c r="H90" s="14">
        <v>0.280505</v>
      </c>
      <c r="I90" s="14">
        <v>11.3344</v>
      </c>
      <c r="J90" s="14">
        <v>0.240813</v>
      </c>
      <c r="K90" s="14">
        <v>10.7699</v>
      </c>
      <c r="L90" s="14">
        <v>1.4520900000000001</v>
      </c>
      <c r="M90" s="14">
        <v>2.1187000000000001E-2</v>
      </c>
      <c r="N90" s="14">
        <v>1.6670000000000001E-3</v>
      </c>
      <c r="O90" s="14">
        <v>1.0638999999999999E-2</v>
      </c>
      <c r="P90" s="14">
        <f t="shared" si="1"/>
        <v>96.626451000000003</v>
      </c>
      <c r="Q90" s="14">
        <v>0.72892039013938881</v>
      </c>
    </row>
    <row r="91" spans="1:17" ht="21">
      <c r="A91" s="7" t="s">
        <v>4</v>
      </c>
      <c r="B91" s="7">
        <v>4</v>
      </c>
      <c r="C91" s="7">
        <v>8</v>
      </c>
      <c r="D91" s="14">
        <v>2.10467</v>
      </c>
      <c r="E91" s="14">
        <v>16.016500000000001</v>
      </c>
      <c r="F91" s="14">
        <v>9.4588900000000002</v>
      </c>
      <c r="G91" s="14">
        <v>45.243400000000001</v>
      </c>
      <c r="H91" s="14">
        <v>0.39872999999999997</v>
      </c>
      <c r="I91" s="14">
        <v>11.356</v>
      </c>
      <c r="J91" s="14">
        <v>0.248249</v>
      </c>
      <c r="K91" s="14">
        <v>10.3581</v>
      </c>
      <c r="L91" s="14">
        <v>2.0184000000000002</v>
      </c>
      <c r="M91" s="14">
        <v>2.9457000000000001E-2</v>
      </c>
      <c r="N91" s="14">
        <v>2.3226E-2</v>
      </c>
      <c r="O91" s="14">
        <v>3.2109999999999999E-3</v>
      </c>
      <c r="P91" s="14">
        <f t="shared" si="1"/>
        <v>97.258832999999981</v>
      </c>
      <c r="Q91" s="14">
        <v>0.73269044338996892</v>
      </c>
    </row>
    <row r="92" spans="1:17" ht="21">
      <c r="A92" s="7" t="s">
        <v>4</v>
      </c>
      <c r="B92" s="7">
        <v>5</v>
      </c>
      <c r="C92" s="7">
        <v>11</v>
      </c>
      <c r="D92" s="14">
        <v>2.12473</v>
      </c>
      <c r="E92" s="14">
        <v>14.6251</v>
      </c>
      <c r="F92" s="14">
        <v>9.4298699999999993</v>
      </c>
      <c r="G92" s="14">
        <v>44.283499999999997</v>
      </c>
      <c r="H92" s="14">
        <v>0.43302200000000002</v>
      </c>
      <c r="I92" s="14">
        <v>10.981299999999999</v>
      </c>
      <c r="J92" s="14">
        <v>0.18986600000000001</v>
      </c>
      <c r="K92" s="14">
        <v>12.363</v>
      </c>
      <c r="L92" s="14">
        <v>2.1792199999999999</v>
      </c>
      <c r="M92" s="14">
        <v>3.3467999999999998E-2</v>
      </c>
      <c r="N92" s="14">
        <v>1.2371E-2</v>
      </c>
      <c r="O92" s="14">
        <v>1.6379999999999999E-3</v>
      </c>
      <c r="P92" s="14">
        <f t="shared" si="1"/>
        <v>96.657084999999995</v>
      </c>
      <c r="Q92" s="14">
        <v>0.67718346253229977</v>
      </c>
    </row>
    <row r="93" spans="1:17" ht="21">
      <c r="A93" s="7" t="s">
        <v>4</v>
      </c>
      <c r="B93" s="7">
        <v>5</v>
      </c>
      <c r="C93" s="7">
        <v>12</v>
      </c>
      <c r="D93" s="14">
        <v>1.6911499999999999</v>
      </c>
      <c r="E93" s="14">
        <v>16.245000000000001</v>
      </c>
      <c r="F93" s="14">
        <v>7.1703000000000001</v>
      </c>
      <c r="G93" s="14">
        <v>47.066000000000003</v>
      </c>
      <c r="H93" s="14">
        <v>0.25724200000000003</v>
      </c>
      <c r="I93" s="14">
        <v>11.343999999999999</v>
      </c>
      <c r="J93" s="14">
        <v>0.21421200000000001</v>
      </c>
      <c r="K93" s="14">
        <v>10.8514</v>
      </c>
      <c r="L93" s="14">
        <v>1.5825499999999999</v>
      </c>
      <c r="M93" s="14">
        <v>1.6125E-2</v>
      </c>
      <c r="N93" s="14">
        <v>1.9394000000000002E-2</v>
      </c>
      <c r="O93" s="14">
        <v>1.0347E-2</v>
      </c>
      <c r="P93" s="14">
        <f t="shared" si="1"/>
        <v>96.46772</v>
      </c>
      <c r="Q93" s="14">
        <v>0.72770270270270276</v>
      </c>
    </row>
    <row r="94" spans="1:17" ht="21">
      <c r="A94" s="7" t="s">
        <v>4</v>
      </c>
      <c r="B94" s="7">
        <v>5</v>
      </c>
      <c r="C94" s="7">
        <v>1</v>
      </c>
      <c r="D94" s="14">
        <v>2.3161</v>
      </c>
      <c r="E94" s="14">
        <v>15.4499</v>
      </c>
      <c r="F94" s="14">
        <v>11.5389</v>
      </c>
      <c r="G94" s="14">
        <v>43.955399999999997</v>
      </c>
      <c r="H94" s="14">
        <v>0.40310200000000002</v>
      </c>
      <c r="I94" s="14">
        <v>11.3804</v>
      </c>
      <c r="J94" s="14">
        <v>0.14414299999999999</v>
      </c>
      <c r="K94" s="14">
        <v>10.322800000000001</v>
      </c>
      <c r="L94" s="14">
        <v>1.3905799999999999</v>
      </c>
      <c r="M94" s="14">
        <v>0.10742</v>
      </c>
      <c r="N94" s="14">
        <v>-1.1010000000000001E-2</v>
      </c>
      <c r="O94" s="14">
        <v>-9.3399999999999993E-3</v>
      </c>
      <c r="P94" s="14">
        <f t="shared" si="1"/>
        <v>96.988395000000011</v>
      </c>
      <c r="Q94" s="14">
        <v>0.72705992201524183</v>
      </c>
    </row>
    <row r="95" spans="1:17" ht="21">
      <c r="A95" s="7" t="s">
        <v>4</v>
      </c>
      <c r="B95" s="7">
        <v>5</v>
      </c>
      <c r="C95" s="7">
        <v>3</v>
      </c>
      <c r="D95" s="14">
        <v>2.2486999999999999</v>
      </c>
      <c r="E95" s="14">
        <v>14.0932</v>
      </c>
      <c r="F95" s="14">
        <v>10.879300000000001</v>
      </c>
      <c r="G95" s="14">
        <v>43.108400000000003</v>
      </c>
      <c r="H95" s="14">
        <v>0.48006799999999999</v>
      </c>
      <c r="I95" s="14">
        <v>11.402799999999999</v>
      </c>
      <c r="J95" s="14">
        <v>0.19613900000000001</v>
      </c>
      <c r="K95" s="14">
        <v>12.258699999999999</v>
      </c>
      <c r="L95" s="14">
        <v>2.0856599999999998</v>
      </c>
      <c r="M95" s="14">
        <v>6.6692000000000001E-2</v>
      </c>
      <c r="N95" s="14">
        <v>-5.4999999999999997E-3</v>
      </c>
      <c r="O95" s="14">
        <v>-4.8199999999999996E-3</v>
      </c>
      <c r="P95" s="14">
        <f t="shared" si="1"/>
        <v>96.809339000000023</v>
      </c>
      <c r="Q95" s="14">
        <v>0.6731070982154731</v>
      </c>
    </row>
    <row r="96" spans="1:17" ht="21">
      <c r="A96" s="7" t="s">
        <v>4</v>
      </c>
      <c r="B96" s="7">
        <v>5</v>
      </c>
      <c r="C96" s="7">
        <v>4</v>
      </c>
      <c r="D96" s="14">
        <v>2.0845799999999999</v>
      </c>
      <c r="E96" s="14">
        <v>14.535500000000001</v>
      </c>
      <c r="F96" s="14">
        <v>9.44177</v>
      </c>
      <c r="G96" s="14">
        <v>44.819800000000001</v>
      </c>
      <c r="H96" s="14">
        <v>0.45850099999999999</v>
      </c>
      <c r="I96" s="14">
        <v>11.023999999999999</v>
      </c>
      <c r="J96" s="14">
        <v>0.26076300000000002</v>
      </c>
      <c r="K96" s="14">
        <v>12.2057</v>
      </c>
      <c r="L96" s="14">
        <v>2.0971600000000001</v>
      </c>
      <c r="M96" s="14">
        <v>4.5373999999999998E-2</v>
      </c>
      <c r="N96" s="14">
        <v>2.3857E-2</v>
      </c>
      <c r="O96" s="14">
        <v>1.1882E-2</v>
      </c>
      <c r="P96" s="14">
        <f t="shared" si="1"/>
        <v>97.008887000000001</v>
      </c>
      <c r="Q96" s="14">
        <v>0.67923223466165605</v>
      </c>
    </row>
    <row r="97" spans="1:17" ht="21">
      <c r="A97" s="7" t="s">
        <v>4</v>
      </c>
      <c r="B97" s="7">
        <v>5</v>
      </c>
      <c r="C97" s="7">
        <v>5</v>
      </c>
      <c r="D97" s="14">
        <v>1.68194</v>
      </c>
      <c r="E97" s="14">
        <v>16.032900000000001</v>
      </c>
      <c r="F97" s="14">
        <v>7.22159</v>
      </c>
      <c r="G97" s="14">
        <v>47.648899999999998</v>
      </c>
      <c r="H97" s="14">
        <v>0.27482299999999998</v>
      </c>
      <c r="I97" s="14">
        <v>11.3813</v>
      </c>
      <c r="J97" s="14">
        <v>0.23169899999999999</v>
      </c>
      <c r="K97" s="14">
        <v>10.9175</v>
      </c>
      <c r="L97" s="14">
        <v>1.57199</v>
      </c>
      <c r="M97" s="14">
        <v>4.3899000000000001E-2</v>
      </c>
      <c r="N97" s="14">
        <v>2.0673E-2</v>
      </c>
      <c r="O97" s="14">
        <v>6.332E-3</v>
      </c>
      <c r="P97" s="14">
        <f t="shared" si="1"/>
        <v>97.033546000000001</v>
      </c>
      <c r="Q97" s="14">
        <v>0.723393805058971</v>
      </c>
    </row>
    <row r="98" spans="1:17" ht="21">
      <c r="A98" s="7" t="s">
        <v>4</v>
      </c>
      <c r="B98" s="7">
        <v>5</v>
      </c>
      <c r="C98" s="7">
        <v>8</v>
      </c>
      <c r="D98" s="14">
        <v>2.2219099999999998</v>
      </c>
      <c r="E98" s="14">
        <v>14.7866</v>
      </c>
      <c r="F98" s="14">
        <v>9.3772000000000002</v>
      </c>
      <c r="G98" s="14">
        <v>44.675199999999997</v>
      </c>
      <c r="H98" s="14">
        <v>0.40675</v>
      </c>
      <c r="I98" s="14">
        <v>11.2058</v>
      </c>
      <c r="J98" s="14">
        <v>0.21049999999999999</v>
      </c>
      <c r="K98" s="14">
        <v>11.586</v>
      </c>
      <c r="L98" s="14">
        <v>2.6729500000000002</v>
      </c>
      <c r="M98" s="14">
        <v>3.5332000000000002E-2</v>
      </c>
      <c r="N98" s="14">
        <v>3.0211999999999999E-2</v>
      </c>
      <c r="O98" s="14">
        <v>-1.1259999999999999E-2</v>
      </c>
      <c r="P98" s="14">
        <f t="shared" si="1"/>
        <v>97.19719400000001</v>
      </c>
      <c r="Q98" s="14">
        <v>0.69448147857684361</v>
      </c>
    </row>
    <row r="99" spans="1:17" ht="21">
      <c r="A99" s="7" t="s">
        <v>4</v>
      </c>
      <c r="B99" s="7">
        <v>5</v>
      </c>
      <c r="C99" s="7">
        <v>9</v>
      </c>
      <c r="D99" s="14">
        <v>1.8371999999999999</v>
      </c>
      <c r="E99" s="14">
        <v>15.430199999999999</v>
      </c>
      <c r="F99" s="14">
        <v>8.1069300000000002</v>
      </c>
      <c r="G99" s="14">
        <v>46.529499999999999</v>
      </c>
      <c r="H99" s="14">
        <v>0.38950899999999999</v>
      </c>
      <c r="I99" s="14">
        <v>11.1912</v>
      </c>
      <c r="J99" s="14">
        <v>0.26507199999999997</v>
      </c>
      <c r="K99" s="14">
        <v>11.4755</v>
      </c>
      <c r="L99" s="14">
        <v>1.91032</v>
      </c>
      <c r="M99" s="14">
        <v>3.5439999999999999E-2</v>
      </c>
      <c r="N99" s="14">
        <v>2.588E-3</v>
      </c>
      <c r="O99" s="14">
        <v>1.6504999999999999E-2</v>
      </c>
      <c r="P99" s="14">
        <f t="shared" si="1"/>
        <v>97.189963999999989</v>
      </c>
      <c r="Q99" s="14">
        <v>0.70465277822033301</v>
      </c>
    </row>
    <row r="100" spans="1:17" ht="21">
      <c r="A100" s="7" t="s">
        <v>4</v>
      </c>
      <c r="B100" s="7">
        <v>6</v>
      </c>
      <c r="C100" s="7">
        <v>2</v>
      </c>
      <c r="D100" s="14">
        <v>2.0415100000000002</v>
      </c>
      <c r="E100" s="14">
        <v>15.4161</v>
      </c>
      <c r="F100" s="14">
        <v>8.7435500000000008</v>
      </c>
      <c r="G100" s="14">
        <v>44.979799999999997</v>
      </c>
      <c r="H100" s="14">
        <v>0.36962699999999998</v>
      </c>
      <c r="I100" s="14">
        <v>11.3619</v>
      </c>
      <c r="J100" s="14">
        <v>0.193552</v>
      </c>
      <c r="K100" s="14">
        <v>11.2209</v>
      </c>
      <c r="L100" s="14">
        <v>2.26695</v>
      </c>
      <c r="M100" s="14">
        <v>2.2542E-2</v>
      </c>
      <c r="N100" s="14">
        <v>2.4849999999999998E-3</v>
      </c>
      <c r="O100" s="14">
        <v>-6.5900000000000004E-3</v>
      </c>
      <c r="P100" s="14">
        <f t="shared" si="1"/>
        <v>96.612325999999982</v>
      </c>
      <c r="Q100" s="14">
        <v>0.71012407840316494</v>
      </c>
    </row>
    <row r="101" spans="1:17" ht="21">
      <c r="A101" s="7" t="s">
        <v>4</v>
      </c>
      <c r="B101" s="7">
        <v>6</v>
      </c>
      <c r="C101" s="7">
        <v>3</v>
      </c>
      <c r="D101" s="14">
        <v>2.1482199999999998</v>
      </c>
      <c r="E101" s="14">
        <v>14.483599999999999</v>
      </c>
      <c r="F101" s="14">
        <v>9.5247100000000007</v>
      </c>
      <c r="G101" s="14">
        <v>43.799100000000003</v>
      </c>
      <c r="H101" s="14">
        <v>0.46837400000000001</v>
      </c>
      <c r="I101" s="14">
        <v>11.314299999999999</v>
      </c>
      <c r="J101" s="14">
        <v>0.20877599999999999</v>
      </c>
      <c r="K101" s="14">
        <v>12.045999999999999</v>
      </c>
      <c r="L101" s="14">
        <v>2.60623</v>
      </c>
      <c r="M101" s="14">
        <v>1.9941E-2</v>
      </c>
      <c r="N101" s="14">
        <v>1.0895999999999999E-2</v>
      </c>
      <c r="O101" s="14">
        <v>8.6090000000000003E-3</v>
      </c>
      <c r="P101" s="14">
        <f t="shared" si="1"/>
        <v>96.638756000000001</v>
      </c>
      <c r="Q101" s="14">
        <v>0.68282285039679946</v>
      </c>
    </row>
    <row r="102" spans="1:17" ht="21">
      <c r="A102" s="7" t="s">
        <v>4</v>
      </c>
      <c r="B102" s="7">
        <v>6</v>
      </c>
      <c r="C102" s="7">
        <v>4</v>
      </c>
      <c r="D102" s="14">
        <v>1.94668</v>
      </c>
      <c r="E102" s="14">
        <v>15.362299999999999</v>
      </c>
      <c r="F102" s="14">
        <v>8.4664000000000001</v>
      </c>
      <c r="G102" s="14">
        <v>45.6312</v>
      </c>
      <c r="H102" s="14">
        <v>0.38746799999999998</v>
      </c>
      <c r="I102" s="14">
        <v>11.082700000000001</v>
      </c>
      <c r="J102" s="14">
        <v>0.23338900000000001</v>
      </c>
      <c r="K102" s="14">
        <v>11.285</v>
      </c>
      <c r="L102" s="14">
        <v>1.8415999999999999</v>
      </c>
      <c r="M102" s="14">
        <v>2.4393999999999999E-2</v>
      </c>
      <c r="N102" s="14">
        <v>-1.0109999999999999E-2</v>
      </c>
      <c r="O102" s="14">
        <v>6.9080000000000001E-3</v>
      </c>
      <c r="P102" s="14">
        <f t="shared" si="1"/>
        <v>96.25792899999999</v>
      </c>
      <c r="Q102" s="14">
        <v>0.70829089558070857</v>
      </c>
    </row>
    <row r="103" spans="1:17" ht="21">
      <c r="A103" s="7" t="s">
        <v>4</v>
      </c>
      <c r="B103" s="7">
        <v>6</v>
      </c>
      <c r="C103" s="7">
        <v>7</v>
      </c>
      <c r="D103" s="14">
        <v>2.2618399999999999</v>
      </c>
      <c r="E103" s="14">
        <v>14.513500000000001</v>
      </c>
      <c r="F103" s="14">
        <v>10.007</v>
      </c>
      <c r="G103" s="14">
        <v>43.954500000000003</v>
      </c>
      <c r="H103" s="14">
        <v>0.40024700000000002</v>
      </c>
      <c r="I103" s="14">
        <v>11.1813</v>
      </c>
      <c r="J103" s="14">
        <v>0.22582099999999999</v>
      </c>
      <c r="K103" s="14">
        <v>12.072699999999999</v>
      </c>
      <c r="L103" s="14">
        <v>2.3249499999999999</v>
      </c>
      <c r="M103" s="14">
        <v>-4.7200000000000002E-3</v>
      </c>
      <c r="N103" s="14">
        <v>2.2239999999999998E-3</v>
      </c>
      <c r="O103" s="14">
        <v>1.9466000000000001E-2</v>
      </c>
      <c r="P103" s="14">
        <f t="shared" si="1"/>
        <v>96.958827999999983</v>
      </c>
      <c r="Q103" s="14">
        <v>0.68102280978328411</v>
      </c>
    </row>
    <row r="104" spans="1:17" ht="21">
      <c r="A104" s="7" t="s">
        <v>4</v>
      </c>
      <c r="B104" s="7">
        <v>6</v>
      </c>
      <c r="C104" s="7">
        <v>11</v>
      </c>
      <c r="D104" s="14">
        <v>2.04969</v>
      </c>
      <c r="E104" s="14">
        <v>14.897500000000001</v>
      </c>
      <c r="F104" s="14">
        <v>8.8788099999999996</v>
      </c>
      <c r="G104" s="14">
        <v>44.443800000000003</v>
      </c>
      <c r="H104" s="14">
        <v>0.40755200000000003</v>
      </c>
      <c r="I104" s="14">
        <v>11.2392</v>
      </c>
      <c r="J104" s="14">
        <v>0.20616000000000001</v>
      </c>
      <c r="K104" s="14">
        <v>11.8811</v>
      </c>
      <c r="L104" s="14">
        <v>2.33283</v>
      </c>
      <c r="M104" s="14">
        <v>-7.1900000000000002E-3</v>
      </c>
      <c r="N104" s="14">
        <v>7.3210000000000003E-3</v>
      </c>
      <c r="O104" s="14">
        <v>-1.8000000000000001E-4</v>
      </c>
      <c r="P104" s="14">
        <f t="shared" si="1"/>
        <v>96.336593000000008</v>
      </c>
      <c r="Q104" s="14">
        <v>0.69047818819019091</v>
      </c>
    </row>
    <row r="105" spans="1:17" ht="21">
      <c r="A105" s="7" t="s">
        <v>4</v>
      </c>
      <c r="B105" s="7">
        <v>6</v>
      </c>
      <c r="C105" s="7">
        <v>12</v>
      </c>
      <c r="D105" s="14">
        <v>1.7304900000000001</v>
      </c>
      <c r="E105" s="14">
        <v>16.069299999999998</v>
      </c>
      <c r="F105" s="14">
        <v>7.5179099999999996</v>
      </c>
      <c r="G105" s="14">
        <v>46.369399999999999</v>
      </c>
      <c r="H105" s="14">
        <v>0.30332900000000002</v>
      </c>
      <c r="I105" s="14">
        <v>11.2835</v>
      </c>
      <c r="J105" s="14">
        <v>0.26807599999999998</v>
      </c>
      <c r="K105" s="14">
        <v>11.1158</v>
      </c>
      <c r="L105" s="14">
        <v>1.63141</v>
      </c>
      <c r="M105" s="14">
        <v>3.0853999999999999E-2</v>
      </c>
      <c r="N105" s="14">
        <v>1.6749E-2</v>
      </c>
      <c r="O105" s="14">
        <v>1.5535999999999999E-2</v>
      </c>
      <c r="P105" s="14">
        <f t="shared" si="1"/>
        <v>96.352354000000005</v>
      </c>
      <c r="Q105" s="14">
        <v>0.71974087323714231</v>
      </c>
    </row>
    <row r="106" spans="1:17" ht="21">
      <c r="A106" s="7" t="s">
        <v>4</v>
      </c>
      <c r="B106" s="7">
        <v>6</v>
      </c>
      <c r="C106" s="7">
        <v>14</v>
      </c>
      <c r="D106" s="14">
        <v>2.19197</v>
      </c>
      <c r="E106" s="14">
        <v>14.3561</v>
      </c>
      <c r="F106" s="14">
        <v>9.9028700000000001</v>
      </c>
      <c r="G106" s="14">
        <v>43.926699999999997</v>
      </c>
      <c r="H106" s="14">
        <v>0.404136</v>
      </c>
      <c r="I106" s="14">
        <v>11.0648</v>
      </c>
      <c r="J106" s="14">
        <v>0.252583</v>
      </c>
      <c r="K106" s="14">
        <v>12.241199999999999</v>
      </c>
      <c r="L106" s="14">
        <v>2.2523900000000001</v>
      </c>
      <c r="M106" s="14">
        <v>8.3940000000000004E-3</v>
      </c>
      <c r="N106" s="14">
        <v>1.6136000000000001E-2</v>
      </c>
      <c r="O106" s="14">
        <v>1.6910999999999999E-2</v>
      </c>
      <c r="P106" s="14">
        <f t="shared" si="1"/>
        <v>96.634190000000004</v>
      </c>
      <c r="Q106" s="14">
        <v>0.6777225710877175</v>
      </c>
    </row>
    <row r="107" spans="1:17" ht="21">
      <c r="A107" s="7" t="s">
        <v>4</v>
      </c>
      <c r="B107" s="7">
        <v>6</v>
      </c>
      <c r="C107" s="7">
        <v>15</v>
      </c>
      <c r="D107" s="14">
        <v>2.4035000000000002</v>
      </c>
      <c r="E107" s="14">
        <v>13.1456</v>
      </c>
      <c r="F107" s="14">
        <v>11.973599999999999</v>
      </c>
      <c r="G107" s="14">
        <v>41.202300000000001</v>
      </c>
      <c r="H107" s="14">
        <v>0.51995499999999995</v>
      </c>
      <c r="I107" s="14">
        <v>11.381399999999999</v>
      </c>
      <c r="J107" s="14">
        <v>0.24701100000000001</v>
      </c>
      <c r="K107" s="14">
        <v>13.176600000000001</v>
      </c>
      <c r="L107" s="14">
        <v>2.3020700000000001</v>
      </c>
      <c r="M107" s="14">
        <v>1.6896999999999999E-2</v>
      </c>
      <c r="N107" s="14">
        <v>3.4507000000000003E-2</v>
      </c>
      <c r="O107" s="14">
        <v>9.5659999999999999E-3</v>
      </c>
      <c r="P107" s="14">
        <f t="shared" si="1"/>
        <v>96.413005999999996</v>
      </c>
      <c r="Q107" s="14">
        <v>0.64049955396966995</v>
      </c>
    </row>
    <row r="108" spans="1:17" ht="21">
      <c r="A108" s="7" t="s">
        <v>4</v>
      </c>
      <c r="B108" s="7">
        <v>6</v>
      </c>
      <c r="C108" s="7">
        <v>16</v>
      </c>
      <c r="D108" s="14">
        <v>1.7131099999999999</v>
      </c>
      <c r="E108" s="14">
        <v>16.020700000000001</v>
      </c>
      <c r="F108" s="14">
        <v>7.2310800000000004</v>
      </c>
      <c r="G108" s="14">
        <v>47.205300000000001</v>
      </c>
      <c r="H108" s="14">
        <v>0.28836699999999998</v>
      </c>
      <c r="I108" s="14">
        <v>11.293900000000001</v>
      </c>
      <c r="J108" s="14">
        <v>0.263069</v>
      </c>
      <c r="K108" s="14">
        <v>10.6699</v>
      </c>
      <c r="L108" s="14">
        <v>1.63653</v>
      </c>
      <c r="M108" s="14">
        <v>1.5560000000000001E-3</v>
      </c>
      <c r="N108" s="14">
        <v>-9.8600000000000007E-3</v>
      </c>
      <c r="O108" s="14">
        <v>2.0271000000000001E-2</v>
      </c>
      <c r="P108" s="14">
        <f t="shared" si="1"/>
        <v>96.33392299999997</v>
      </c>
      <c r="Q108" s="14">
        <v>0.7270840057974316</v>
      </c>
    </row>
    <row r="109" spans="1:17" ht="21">
      <c r="A109" s="7" t="s">
        <v>4</v>
      </c>
      <c r="B109" s="7">
        <v>6</v>
      </c>
      <c r="C109" s="7">
        <v>17</v>
      </c>
      <c r="D109" s="14">
        <v>1.25292</v>
      </c>
      <c r="E109" s="14">
        <v>17.3522</v>
      </c>
      <c r="F109" s="14">
        <v>5.0888200000000001</v>
      </c>
      <c r="G109" s="14">
        <v>49.991199999999999</v>
      </c>
      <c r="H109" s="14">
        <v>0.21080199999999999</v>
      </c>
      <c r="I109" s="14">
        <v>11.3628</v>
      </c>
      <c r="J109" s="14">
        <v>0.24173700000000001</v>
      </c>
      <c r="K109" s="14">
        <v>9.5969700000000007</v>
      </c>
      <c r="L109" s="14">
        <v>1.14916</v>
      </c>
      <c r="M109" s="14">
        <v>6.1700000000000001E-3</v>
      </c>
      <c r="N109" s="14">
        <v>8.5660000000000007E-3</v>
      </c>
      <c r="O109" s="14">
        <v>1.1305000000000001E-2</v>
      </c>
      <c r="P109" s="14">
        <f t="shared" si="1"/>
        <v>96.27264999999997</v>
      </c>
      <c r="Q109" s="14">
        <v>0.76354968830216352</v>
      </c>
    </row>
    <row r="110" spans="1:17" ht="21">
      <c r="A110" s="7" t="s">
        <v>4</v>
      </c>
      <c r="B110" s="7" t="s">
        <v>5</v>
      </c>
      <c r="C110" s="7">
        <v>11</v>
      </c>
      <c r="D110" s="14">
        <v>2.4146800000000002</v>
      </c>
      <c r="E110" s="14">
        <v>16.2986</v>
      </c>
      <c r="F110" s="14">
        <v>12.068300000000001</v>
      </c>
      <c r="G110" s="14">
        <v>43.717300000000002</v>
      </c>
      <c r="H110" s="14">
        <v>0.40778199999999998</v>
      </c>
      <c r="I110" s="14">
        <v>11.1492</v>
      </c>
      <c r="J110" s="14">
        <v>0.232767</v>
      </c>
      <c r="K110" s="14">
        <v>9.8144100000000005</v>
      </c>
      <c r="L110" s="14">
        <v>0.744753</v>
      </c>
      <c r="M110" s="14">
        <v>-4.8999999999999998E-3</v>
      </c>
      <c r="N110" s="14">
        <v>6.4632999999999996E-2</v>
      </c>
      <c r="O110" s="14">
        <v>1.2730999999999999E-2</v>
      </c>
      <c r="P110" s="14">
        <f t="shared" si="1"/>
        <v>96.920255999999981</v>
      </c>
      <c r="Q110" s="14">
        <v>0.74768731472963301</v>
      </c>
    </row>
    <row r="111" spans="1:17" ht="21">
      <c r="A111" s="7" t="s">
        <v>4</v>
      </c>
      <c r="B111" s="7" t="s">
        <v>5</v>
      </c>
      <c r="C111" s="7">
        <v>12</v>
      </c>
      <c r="D111" s="14">
        <v>2.0566599999999999</v>
      </c>
      <c r="E111" s="14">
        <v>15.641999999999999</v>
      </c>
      <c r="F111" s="14">
        <v>9.0904100000000003</v>
      </c>
      <c r="G111" s="14">
        <v>45.097499999999997</v>
      </c>
      <c r="H111" s="14">
        <v>0.393567</v>
      </c>
      <c r="I111" s="14">
        <v>11.202299999999999</v>
      </c>
      <c r="J111" s="14">
        <v>0.21179500000000001</v>
      </c>
      <c r="K111" s="14">
        <v>10.570399999999999</v>
      </c>
      <c r="L111" s="14">
        <v>2.1127699999999998</v>
      </c>
      <c r="M111" s="14">
        <v>7.5329999999999998E-3</v>
      </c>
      <c r="N111" s="14">
        <v>1.4163E-2</v>
      </c>
      <c r="O111" s="14">
        <v>2.6090000000000002E-3</v>
      </c>
      <c r="P111" s="14">
        <f t="shared" si="1"/>
        <v>96.401707000000002</v>
      </c>
      <c r="Q111" s="14">
        <v>0.72391194757183663</v>
      </c>
    </row>
    <row r="112" spans="1:17" ht="21">
      <c r="A112" s="7" t="s">
        <v>4</v>
      </c>
      <c r="B112" s="7" t="s">
        <v>5</v>
      </c>
      <c r="C112" s="7">
        <v>13</v>
      </c>
      <c r="D112" s="14">
        <v>2.50359</v>
      </c>
      <c r="E112" s="14">
        <v>14.5261</v>
      </c>
      <c r="F112" s="14">
        <v>12.745200000000001</v>
      </c>
      <c r="G112" s="14">
        <v>41.5471</v>
      </c>
      <c r="H112" s="14">
        <v>0.48860700000000001</v>
      </c>
      <c r="I112" s="14">
        <v>11.235200000000001</v>
      </c>
      <c r="J112" s="14">
        <v>0.20369300000000001</v>
      </c>
      <c r="K112" s="14">
        <v>11.1508</v>
      </c>
      <c r="L112" s="14">
        <v>2.09944</v>
      </c>
      <c r="M112" s="14">
        <v>1.0919E-2</v>
      </c>
      <c r="N112" s="14">
        <v>3.2842000000000003E-2</v>
      </c>
      <c r="O112" s="14">
        <v>2.7317000000000001E-2</v>
      </c>
      <c r="P112" s="14">
        <f t="shared" si="1"/>
        <v>96.570808000000014</v>
      </c>
      <c r="Q112" s="14">
        <v>0.6975731342883561</v>
      </c>
    </row>
    <row r="113" spans="1:17" ht="21">
      <c r="A113" s="7" t="s">
        <v>4</v>
      </c>
      <c r="B113" s="7" t="s">
        <v>5</v>
      </c>
      <c r="C113" s="7">
        <v>2</v>
      </c>
      <c r="D113" s="14">
        <v>2.3419500000000002</v>
      </c>
      <c r="E113" s="14">
        <v>16.555499999999999</v>
      </c>
      <c r="F113" s="14">
        <v>11.9558</v>
      </c>
      <c r="G113" s="14">
        <v>43.647799999999997</v>
      </c>
      <c r="H113" s="14">
        <v>0.346244</v>
      </c>
      <c r="I113" s="14">
        <v>10.8155</v>
      </c>
      <c r="J113" s="14">
        <v>0.22336500000000001</v>
      </c>
      <c r="K113" s="14">
        <v>9.6405799999999999</v>
      </c>
      <c r="L113" s="14">
        <v>0.79840599999999995</v>
      </c>
      <c r="M113" s="14">
        <v>-1.154E-2</v>
      </c>
      <c r="N113" s="14">
        <v>4.0529000000000003E-2</v>
      </c>
      <c r="O113" s="14">
        <v>1.7121000000000001E-2</v>
      </c>
      <c r="P113" s="14">
        <f t="shared" si="1"/>
        <v>96.371255000000005</v>
      </c>
      <c r="Q113" s="14">
        <v>0.75494692036788358</v>
      </c>
    </row>
    <row r="114" spans="1:17" ht="21">
      <c r="A114" s="7" t="s">
        <v>4</v>
      </c>
      <c r="B114" s="7" t="s">
        <v>5</v>
      </c>
      <c r="C114" s="7">
        <v>5</v>
      </c>
      <c r="D114" s="14">
        <v>2.4931899999999998</v>
      </c>
      <c r="E114" s="14">
        <v>16.798200000000001</v>
      </c>
      <c r="F114" s="14">
        <v>12.0962</v>
      </c>
      <c r="G114" s="14">
        <v>43.506399999999999</v>
      </c>
      <c r="H114" s="14">
        <v>0.332839</v>
      </c>
      <c r="I114" s="14">
        <v>10.706899999999999</v>
      </c>
      <c r="J114" s="14">
        <v>0.22131899999999999</v>
      </c>
      <c r="K114" s="14">
        <v>9.4336000000000002</v>
      </c>
      <c r="L114" s="14">
        <v>1.3409</v>
      </c>
      <c r="M114" s="14">
        <v>-7.7999999999999999E-4</v>
      </c>
      <c r="N114" s="14">
        <v>4.1827999999999997E-2</v>
      </c>
      <c r="O114" s="14">
        <v>1.3780000000000001E-3</v>
      </c>
      <c r="P114" s="14">
        <f t="shared" si="1"/>
        <v>96.971974000000003</v>
      </c>
      <c r="Q114" s="14">
        <v>0.7610058925214187</v>
      </c>
    </row>
    <row r="115" spans="1:17" ht="21">
      <c r="A115" s="7" t="s">
        <v>4</v>
      </c>
      <c r="B115" s="7" t="s">
        <v>5</v>
      </c>
      <c r="C115" s="7">
        <v>7</v>
      </c>
      <c r="D115" s="14">
        <v>2.15564</v>
      </c>
      <c r="E115" s="14">
        <v>16.72</v>
      </c>
      <c r="F115" s="14">
        <v>10.073399999999999</v>
      </c>
      <c r="G115" s="14">
        <v>45.485300000000002</v>
      </c>
      <c r="H115" s="14">
        <v>0.370421</v>
      </c>
      <c r="I115" s="14">
        <v>11.1204</v>
      </c>
      <c r="J115" s="14">
        <v>0.23195399999999999</v>
      </c>
      <c r="K115" s="14">
        <v>9.7820300000000007</v>
      </c>
      <c r="L115" s="14">
        <v>1.2077800000000001</v>
      </c>
      <c r="M115" s="14">
        <v>1.4546999999999999E-2</v>
      </c>
      <c r="N115" s="14">
        <v>4.8025999999999999E-2</v>
      </c>
      <c r="O115" s="14">
        <v>1.5191E-2</v>
      </c>
      <c r="P115" s="14">
        <f t="shared" si="1"/>
        <v>97.224688999999984</v>
      </c>
      <c r="Q115" s="14">
        <v>0.75223337515683808</v>
      </c>
    </row>
    <row r="116" spans="1:17" ht="21">
      <c r="A116" s="7" t="s">
        <v>4</v>
      </c>
      <c r="B116" s="7" t="s">
        <v>5</v>
      </c>
      <c r="C116" s="7">
        <v>8</v>
      </c>
      <c r="D116" s="14">
        <v>1.27061</v>
      </c>
      <c r="E116" s="14">
        <v>17.486499999999999</v>
      </c>
      <c r="F116" s="14">
        <v>5.0444300000000002</v>
      </c>
      <c r="G116" s="14">
        <v>50.188000000000002</v>
      </c>
      <c r="H116" s="14">
        <v>0.204261</v>
      </c>
      <c r="I116" s="14">
        <v>11.1472</v>
      </c>
      <c r="J116" s="14">
        <v>0.27115600000000001</v>
      </c>
      <c r="K116" s="14">
        <v>9.8843999999999994</v>
      </c>
      <c r="L116" s="14">
        <v>0.99315699999999996</v>
      </c>
      <c r="M116" s="14">
        <v>2.2609000000000001E-2</v>
      </c>
      <c r="N116" s="14">
        <v>-1.6299999999999999E-3</v>
      </c>
      <c r="O116" s="14">
        <v>9.4570000000000001E-3</v>
      </c>
      <c r="P116" s="14">
        <f t="shared" si="1"/>
        <v>96.520150000000001</v>
      </c>
      <c r="Q116" s="14">
        <v>0.75899895497955272</v>
      </c>
    </row>
    <row r="117" spans="1:17" ht="21">
      <c r="A117" s="7" t="s">
        <v>19</v>
      </c>
      <c r="B117" s="7">
        <v>1</v>
      </c>
      <c r="C117" s="7">
        <v>1</v>
      </c>
      <c r="D117" s="14">
        <v>2.4518399999999998</v>
      </c>
      <c r="E117" s="14">
        <v>15.0017</v>
      </c>
      <c r="F117" s="14">
        <v>12.713699999999999</v>
      </c>
      <c r="G117" s="14">
        <v>42.424900000000001</v>
      </c>
      <c r="H117" s="14">
        <v>0.250643</v>
      </c>
      <c r="I117" s="14">
        <v>11.5747</v>
      </c>
      <c r="J117" s="14">
        <v>0.103158</v>
      </c>
      <c r="K117" s="14">
        <v>10.353300000000001</v>
      </c>
      <c r="L117" s="14">
        <v>2.1746300000000001</v>
      </c>
      <c r="M117" s="14">
        <v>2.1153000000000002E-2</v>
      </c>
      <c r="N117" s="14">
        <v>-1.082E-2</v>
      </c>
      <c r="O117" s="14">
        <v>1.5568E-2</v>
      </c>
      <c r="P117" s="14">
        <f t="shared" ref="P117:P152" si="2">SUM(D117:O117)</f>
        <v>97.074472</v>
      </c>
      <c r="Q117" s="44">
        <v>0.72079152499999999</v>
      </c>
    </row>
    <row r="118" spans="1:17" ht="21">
      <c r="A118" s="7" t="s">
        <v>19</v>
      </c>
      <c r="B118" s="7">
        <v>1</v>
      </c>
      <c r="C118" s="7">
        <v>2</v>
      </c>
      <c r="D118" s="14">
        <v>2.1112799999999998</v>
      </c>
      <c r="E118" s="14">
        <v>17.6692</v>
      </c>
      <c r="F118" s="14">
        <v>9.6853300000000004</v>
      </c>
      <c r="G118" s="14">
        <v>46.805700000000002</v>
      </c>
      <c r="H118" s="14">
        <v>0.190551</v>
      </c>
      <c r="I118" s="14">
        <v>11.692</v>
      </c>
      <c r="J118" s="14">
        <v>7.6366000000000003E-2</v>
      </c>
      <c r="K118" s="14">
        <v>7.2055899999999999</v>
      </c>
      <c r="L118" s="14">
        <v>1.2271799999999999</v>
      </c>
      <c r="M118" s="14">
        <v>0.43380299999999999</v>
      </c>
      <c r="N118" s="14">
        <v>2.8449999999999999E-3</v>
      </c>
      <c r="O118" s="14">
        <v>9.5523999999999998E-2</v>
      </c>
      <c r="P118" s="14">
        <f t="shared" si="2"/>
        <v>97.195368999999999</v>
      </c>
      <c r="Q118" s="44">
        <v>0.81374023399999995</v>
      </c>
    </row>
    <row r="119" spans="1:17" ht="21">
      <c r="A119" s="7" t="s">
        <v>19</v>
      </c>
      <c r="B119" s="7">
        <v>1</v>
      </c>
      <c r="C119" s="7">
        <v>3</v>
      </c>
      <c r="D119" s="14">
        <v>2.2907500000000001</v>
      </c>
      <c r="E119" s="14">
        <v>16.4071</v>
      </c>
      <c r="F119" s="14">
        <v>11.2744</v>
      </c>
      <c r="G119" s="14">
        <v>45.534599999999998</v>
      </c>
      <c r="H119" s="14">
        <v>0.218109</v>
      </c>
      <c r="I119" s="14">
        <v>11.696899999999999</v>
      </c>
      <c r="J119" s="14">
        <v>0.179373</v>
      </c>
      <c r="K119" s="14">
        <v>9.3385400000000001</v>
      </c>
      <c r="L119" s="14">
        <v>0.66636600000000001</v>
      </c>
      <c r="M119" s="14">
        <v>0.10445</v>
      </c>
      <c r="N119" s="14">
        <v>3.7668E-2</v>
      </c>
      <c r="O119" s="14">
        <v>-6.0299999999999998E-3</v>
      </c>
      <c r="P119" s="14">
        <f t="shared" si="2"/>
        <v>97.742225999999988</v>
      </c>
      <c r="Q119" s="44">
        <v>0.75788103900000003</v>
      </c>
    </row>
    <row r="120" spans="1:17" ht="21">
      <c r="A120" s="7" t="s">
        <v>19</v>
      </c>
      <c r="B120" s="7">
        <v>1</v>
      </c>
      <c r="C120" s="7">
        <v>4</v>
      </c>
      <c r="D120" s="14">
        <v>2.2647300000000001</v>
      </c>
      <c r="E120" s="14">
        <v>14.031599999999999</v>
      </c>
      <c r="F120" s="14">
        <v>10.1435</v>
      </c>
      <c r="G120" s="14">
        <v>44.380200000000002</v>
      </c>
      <c r="H120" s="14">
        <v>0.52385300000000001</v>
      </c>
      <c r="I120" s="14">
        <v>10.9956</v>
      </c>
      <c r="J120" s="14">
        <v>0.175287</v>
      </c>
      <c r="K120" s="14">
        <v>12.625</v>
      </c>
      <c r="L120" s="14">
        <v>2.10494</v>
      </c>
      <c r="M120" s="14">
        <v>0.12832299999999999</v>
      </c>
      <c r="N120" s="14">
        <v>6.1840000000000003E-3</v>
      </c>
      <c r="O120" s="14">
        <v>2.8374E-2</v>
      </c>
      <c r="P120" s="14">
        <f t="shared" si="2"/>
        <v>97.407590999999996</v>
      </c>
      <c r="Q120" s="44">
        <v>0.66444493999999998</v>
      </c>
    </row>
    <row r="121" spans="1:17" ht="21">
      <c r="A121" s="7" t="s">
        <v>19</v>
      </c>
      <c r="B121" s="7">
        <v>3</v>
      </c>
      <c r="C121" s="7">
        <v>1</v>
      </c>
      <c r="D121" s="14">
        <v>3.2587700000000002</v>
      </c>
      <c r="E121" s="14">
        <v>14.8346</v>
      </c>
      <c r="F121" s="14">
        <v>12.7338</v>
      </c>
      <c r="G121" s="14">
        <v>42.112499999999997</v>
      </c>
      <c r="H121" s="14">
        <v>0.26268000000000002</v>
      </c>
      <c r="I121" s="14">
        <v>11.334899999999999</v>
      </c>
      <c r="J121" s="14">
        <v>0.13126299999999999</v>
      </c>
      <c r="K121" s="14">
        <v>10.8514</v>
      </c>
      <c r="L121" s="14">
        <v>2.2915700000000001</v>
      </c>
      <c r="M121" s="14">
        <v>1.5605000000000001E-2</v>
      </c>
      <c r="N121" s="14">
        <v>1.2718999999999999E-2</v>
      </c>
      <c r="O121" s="14">
        <v>5.8795E-2</v>
      </c>
      <c r="P121" s="14">
        <f t="shared" si="2"/>
        <v>97.898602000000011</v>
      </c>
      <c r="Q121" s="44">
        <v>0.70893169</v>
      </c>
    </row>
    <row r="122" spans="1:17" ht="21">
      <c r="A122" s="7" t="s">
        <v>19</v>
      </c>
      <c r="B122" s="7">
        <v>3</v>
      </c>
      <c r="C122" s="7">
        <v>2</v>
      </c>
      <c r="D122" s="14">
        <v>2.6083599999999998</v>
      </c>
      <c r="E122" s="14">
        <v>12.7554</v>
      </c>
      <c r="F122" s="14">
        <v>13.119300000000001</v>
      </c>
      <c r="G122" s="14">
        <v>41.186399999999999</v>
      </c>
      <c r="H122" s="14">
        <v>0.26865600000000001</v>
      </c>
      <c r="I122" s="14">
        <v>11.0943</v>
      </c>
      <c r="J122" s="14">
        <v>0.170207</v>
      </c>
      <c r="K122" s="14">
        <v>14.446400000000001</v>
      </c>
      <c r="L122" s="14">
        <v>1.7686900000000001</v>
      </c>
      <c r="M122" s="14">
        <v>7.6800000000000002E-3</v>
      </c>
      <c r="N122" s="14">
        <v>1.9480000000000001E-2</v>
      </c>
      <c r="O122" s="14">
        <v>-3.406E-2</v>
      </c>
      <c r="P122" s="14">
        <f t="shared" si="2"/>
        <v>97.410813000000019</v>
      </c>
      <c r="Q122" s="44">
        <v>0.61136236399999999</v>
      </c>
    </row>
    <row r="123" spans="1:17" ht="21">
      <c r="A123" s="7" t="s">
        <v>19</v>
      </c>
      <c r="B123" s="7">
        <v>3</v>
      </c>
      <c r="C123" s="7">
        <v>3</v>
      </c>
      <c r="D123" s="14">
        <v>2.6533199999999999</v>
      </c>
      <c r="E123" s="14">
        <v>11.81</v>
      </c>
      <c r="F123" s="14">
        <v>12.9681</v>
      </c>
      <c r="G123" s="14">
        <v>41.042299999999997</v>
      </c>
      <c r="H123" s="14">
        <v>0.27718300000000001</v>
      </c>
      <c r="I123" s="14">
        <v>11.0113</v>
      </c>
      <c r="J123" s="14">
        <v>0.27021299999999998</v>
      </c>
      <c r="K123" s="14">
        <v>15.980399999999999</v>
      </c>
      <c r="L123" s="14">
        <v>2.0308999999999999</v>
      </c>
      <c r="M123" s="14">
        <v>-1.375E-2</v>
      </c>
      <c r="N123" s="14">
        <v>3.2105000000000002E-2</v>
      </c>
      <c r="O123" s="14">
        <v>-1.332E-2</v>
      </c>
      <c r="P123" s="14">
        <f t="shared" si="2"/>
        <v>98.04875100000001</v>
      </c>
      <c r="Q123" s="44">
        <v>0.56834860499999995</v>
      </c>
    </row>
    <row r="124" spans="1:17" ht="21">
      <c r="A124" s="7" t="s">
        <v>19</v>
      </c>
      <c r="B124" s="7">
        <v>4</v>
      </c>
      <c r="C124" s="7">
        <v>1</v>
      </c>
      <c r="D124" s="14">
        <v>1.74203</v>
      </c>
      <c r="E124" s="14">
        <v>14.674099999999999</v>
      </c>
      <c r="F124" s="14">
        <v>8.35989</v>
      </c>
      <c r="G124" s="14">
        <v>46.237000000000002</v>
      </c>
      <c r="H124" s="14">
        <v>0.41988500000000001</v>
      </c>
      <c r="I124" s="14">
        <v>11.2567</v>
      </c>
      <c r="J124" s="14">
        <v>0.21793999999999999</v>
      </c>
      <c r="K124" s="14">
        <v>11.9961</v>
      </c>
      <c r="L124" s="14">
        <v>1.8117099999999999</v>
      </c>
      <c r="M124" s="14">
        <v>8.548E-3</v>
      </c>
      <c r="N124" s="14">
        <v>-3.7799999999999999E-3</v>
      </c>
      <c r="O124" s="14">
        <v>-2.3700000000000001E-3</v>
      </c>
      <c r="P124" s="14">
        <f t="shared" si="2"/>
        <v>96.717752999999988</v>
      </c>
      <c r="Q124" s="44">
        <v>0.68547219299999995</v>
      </c>
    </row>
    <row r="125" spans="1:17" ht="21">
      <c r="A125" s="7" t="s">
        <v>19</v>
      </c>
      <c r="B125" s="7">
        <v>6</v>
      </c>
      <c r="C125" s="7">
        <v>1</v>
      </c>
      <c r="D125" s="14">
        <v>3.0070100000000002</v>
      </c>
      <c r="E125" s="14">
        <v>15.889200000000001</v>
      </c>
      <c r="F125" s="14">
        <v>11.792999999999999</v>
      </c>
      <c r="G125" s="14">
        <v>43.257300000000001</v>
      </c>
      <c r="H125" s="14">
        <v>0.23294000000000001</v>
      </c>
      <c r="I125" s="14">
        <v>11.2159</v>
      </c>
      <c r="J125" s="14">
        <v>0.105212</v>
      </c>
      <c r="K125" s="14">
        <v>10.2195</v>
      </c>
      <c r="L125" s="14">
        <v>2.14174</v>
      </c>
      <c r="M125" s="14">
        <v>6.9940000000000002E-3</v>
      </c>
      <c r="N125" s="14">
        <v>1.1956E-2</v>
      </c>
      <c r="O125" s="14">
        <v>1.5715E-2</v>
      </c>
      <c r="P125" s="14">
        <f t="shared" si="2"/>
        <v>97.896467000000001</v>
      </c>
      <c r="Q125" s="44">
        <v>0.73475340099999997</v>
      </c>
    </row>
    <row r="126" spans="1:17" ht="21">
      <c r="A126" s="7" t="s">
        <v>19</v>
      </c>
      <c r="B126" s="7">
        <v>6</v>
      </c>
      <c r="C126" s="7">
        <v>2</v>
      </c>
      <c r="D126" s="14">
        <v>2.8247200000000001</v>
      </c>
      <c r="E126" s="14">
        <v>12.6174</v>
      </c>
      <c r="F126" s="14">
        <v>12.363</v>
      </c>
      <c r="G126" s="14">
        <v>41.043500000000002</v>
      </c>
      <c r="H126" s="14">
        <v>0.25659500000000002</v>
      </c>
      <c r="I126" s="14">
        <v>10.926</v>
      </c>
      <c r="J126" s="14">
        <v>0.20344400000000001</v>
      </c>
      <c r="K126" s="14">
        <v>14.5929</v>
      </c>
      <c r="L126" s="14">
        <v>2.3701400000000001</v>
      </c>
      <c r="M126" s="14">
        <v>5.0210000000000003E-3</v>
      </c>
      <c r="N126" s="14">
        <v>4.7128999999999997E-2</v>
      </c>
      <c r="O126" s="14">
        <v>-2.7089999999999999E-2</v>
      </c>
      <c r="P126" s="14">
        <f t="shared" si="2"/>
        <v>97.222759000000011</v>
      </c>
      <c r="Q126" s="44">
        <v>0.60636898100000003</v>
      </c>
    </row>
    <row r="127" spans="1:17" ht="21">
      <c r="A127" s="7" t="s">
        <v>19</v>
      </c>
      <c r="B127" s="7">
        <v>2</v>
      </c>
      <c r="C127" s="7">
        <v>1</v>
      </c>
      <c r="D127" s="14">
        <v>2.2210800000000002</v>
      </c>
      <c r="E127" s="14">
        <v>13.639900000000001</v>
      </c>
      <c r="F127" s="14">
        <v>10.559799999999999</v>
      </c>
      <c r="G127" s="14">
        <v>43.720700000000001</v>
      </c>
      <c r="H127" s="14">
        <v>0.51480099999999995</v>
      </c>
      <c r="I127" s="14">
        <v>11.161799999999999</v>
      </c>
      <c r="J127" s="14">
        <v>0.22387799999999999</v>
      </c>
      <c r="K127" s="14">
        <v>12.240600000000001</v>
      </c>
      <c r="L127" s="14">
        <v>2.87513</v>
      </c>
      <c r="M127" s="14">
        <v>7.7309000000000003E-2</v>
      </c>
      <c r="N127" s="14">
        <v>2.8721E-2</v>
      </c>
      <c r="O127" s="14">
        <v>1.5441E-2</v>
      </c>
      <c r="P127" s="14">
        <f t="shared" si="2"/>
        <v>97.279160000000005</v>
      </c>
      <c r="Q127" s="44">
        <v>0.66502618099999999</v>
      </c>
    </row>
    <row r="128" spans="1:17" ht="21">
      <c r="A128" s="7" t="s">
        <v>19</v>
      </c>
      <c r="B128" s="7">
        <v>2</v>
      </c>
      <c r="C128" s="7">
        <v>2</v>
      </c>
      <c r="D128" s="14">
        <v>2.2422300000000002</v>
      </c>
      <c r="E128" s="14">
        <v>16.299600000000002</v>
      </c>
      <c r="F128" s="14">
        <v>11.2204</v>
      </c>
      <c r="G128" s="14">
        <v>45.264800000000001</v>
      </c>
      <c r="H128" s="14">
        <v>0.20913399999999999</v>
      </c>
      <c r="I128" s="14">
        <v>11.3309</v>
      </c>
      <c r="J128" s="14">
        <v>0.14830499999999999</v>
      </c>
      <c r="K128" s="14">
        <v>9.4939900000000002</v>
      </c>
      <c r="L128" s="14">
        <v>1.0197499999999999</v>
      </c>
      <c r="M128" s="14">
        <v>4.4672999999999997E-2</v>
      </c>
      <c r="N128" s="14">
        <v>8.9890000000000005E-3</v>
      </c>
      <c r="O128" s="14">
        <v>4.6387999999999999E-2</v>
      </c>
      <c r="P128" s="14">
        <f t="shared" si="2"/>
        <v>97.32915899999999</v>
      </c>
      <c r="Q128" s="44">
        <v>0.75362026100000001</v>
      </c>
    </row>
    <row r="129" spans="1:17" ht="21">
      <c r="A129" s="7" t="s">
        <v>19</v>
      </c>
      <c r="B129" s="7">
        <v>2</v>
      </c>
      <c r="C129" s="7">
        <v>3</v>
      </c>
      <c r="D129" s="14">
        <v>2.5122</v>
      </c>
      <c r="E129" s="14">
        <v>16.129200000000001</v>
      </c>
      <c r="F129" s="14">
        <v>11.5665</v>
      </c>
      <c r="G129" s="14">
        <v>43.958399999999997</v>
      </c>
      <c r="H129" s="14">
        <v>0.21718100000000001</v>
      </c>
      <c r="I129" s="14">
        <v>11.6027</v>
      </c>
      <c r="J129" s="14">
        <v>8.9573E-2</v>
      </c>
      <c r="K129" s="14">
        <v>9.2445500000000003</v>
      </c>
      <c r="L129" s="14">
        <v>1.8719699999999999</v>
      </c>
      <c r="M129" s="14">
        <v>3.1494000000000001E-2</v>
      </c>
      <c r="N129" s="14">
        <v>3.6611999999999999E-2</v>
      </c>
      <c r="O129" s="14">
        <v>1.1379E-2</v>
      </c>
      <c r="P129" s="14">
        <f t="shared" si="2"/>
        <v>97.271759000000017</v>
      </c>
      <c r="Q129" s="44">
        <v>0.75660029100000004</v>
      </c>
    </row>
    <row r="130" spans="1:17" ht="21">
      <c r="A130" s="7" t="s">
        <v>19</v>
      </c>
      <c r="B130" s="7">
        <v>2</v>
      </c>
      <c r="C130" s="7">
        <v>4</v>
      </c>
      <c r="D130" s="14">
        <v>2.6546799999999999</v>
      </c>
      <c r="E130" s="14">
        <v>12.374599999999999</v>
      </c>
      <c r="F130" s="14">
        <v>13.0816</v>
      </c>
      <c r="G130" s="14">
        <v>41.389899999999997</v>
      </c>
      <c r="H130" s="14">
        <v>0.27472999999999997</v>
      </c>
      <c r="I130" s="14">
        <v>11.180300000000001</v>
      </c>
      <c r="J130" s="14">
        <v>0.19427700000000001</v>
      </c>
      <c r="K130" s="14">
        <v>14.8217</v>
      </c>
      <c r="L130" s="14">
        <v>1.79586</v>
      </c>
      <c r="M130" s="14">
        <v>-8.2100000000000003E-3</v>
      </c>
      <c r="N130" s="14">
        <v>1.992E-2</v>
      </c>
      <c r="O130" s="14">
        <v>2.9840000000000001E-3</v>
      </c>
      <c r="P130" s="14">
        <f t="shared" si="2"/>
        <v>97.782341000000002</v>
      </c>
      <c r="Q130" s="44">
        <v>0.59798750000000001</v>
      </c>
    </row>
    <row r="131" spans="1:17" ht="21">
      <c r="A131" s="7" t="s">
        <v>19</v>
      </c>
      <c r="B131" s="7" t="s">
        <v>20</v>
      </c>
      <c r="C131" s="7">
        <v>1</v>
      </c>
      <c r="D131" s="14">
        <v>1.3098399999999999</v>
      </c>
      <c r="E131" s="14">
        <v>13.948399999999999</v>
      </c>
      <c r="F131" s="14">
        <v>8.8352799999999991</v>
      </c>
      <c r="G131" s="14">
        <v>47.596800000000002</v>
      </c>
      <c r="H131" s="14">
        <v>6.5111000000000002E-2</v>
      </c>
      <c r="I131" s="14">
        <v>15.9168</v>
      </c>
      <c r="J131" s="14">
        <v>0.18673200000000001</v>
      </c>
      <c r="K131" s="14">
        <v>8.5066600000000001</v>
      </c>
      <c r="L131" s="14">
        <v>1.1673800000000001</v>
      </c>
      <c r="M131" s="14">
        <v>6.6987000000000005E-2</v>
      </c>
      <c r="N131" s="14">
        <v>-3.0000000000000001E-5</v>
      </c>
      <c r="O131" s="14">
        <v>-1.7899999999999999E-3</v>
      </c>
      <c r="P131" s="14">
        <f t="shared" si="2"/>
        <v>97.598169999999996</v>
      </c>
      <c r="Q131" s="44">
        <v>0.74498627500000003</v>
      </c>
    </row>
    <row r="132" spans="1:17" ht="21">
      <c r="A132" s="7" t="s">
        <v>19</v>
      </c>
      <c r="B132" s="7" t="s">
        <v>20</v>
      </c>
      <c r="C132" s="7">
        <v>3</v>
      </c>
      <c r="D132" s="14">
        <v>2.6967400000000001</v>
      </c>
      <c r="E132" s="14">
        <v>14.037100000000001</v>
      </c>
      <c r="F132" s="14">
        <v>8.6590600000000002</v>
      </c>
      <c r="G132" s="14">
        <v>45.529499999999999</v>
      </c>
      <c r="H132" s="14">
        <v>0.32659899999999997</v>
      </c>
      <c r="I132" s="14">
        <v>11.553699999999999</v>
      </c>
      <c r="J132" s="14">
        <v>0.368176</v>
      </c>
      <c r="K132" s="14">
        <v>12.991899999999999</v>
      </c>
      <c r="L132" s="14">
        <v>1.30233</v>
      </c>
      <c r="M132" s="14">
        <v>0.59772099999999995</v>
      </c>
      <c r="N132" s="14">
        <v>1.8461000000000002E-2</v>
      </c>
      <c r="O132" s="14">
        <v>-2.0969999999999999E-2</v>
      </c>
      <c r="P132" s="14">
        <f t="shared" si="2"/>
        <v>98.060316999999998</v>
      </c>
      <c r="Q132" s="44">
        <v>0.65811623299999999</v>
      </c>
    </row>
    <row r="133" spans="1:17" ht="21">
      <c r="A133" s="9" t="s">
        <v>21</v>
      </c>
      <c r="B133" s="7" t="s">
        <v>5</v>
      </c>
      <c r="C133" s="7">
        <v>4</v>
      </c>
      <c r="D133" s="14">
        <v>2.2867600000000001</v>
      </c>
      <c r="E133" s="14">
        <v>14.5762</v>
      </c>
      <c r="F133" s="14">
        <v>10.931100000000001</v>
      </c>
      <c r="G133" s="14">
        <v>44.033200000000001</v>
      </c>
      <c r="H133" s="14">
        <v>0.44879200000000002</v>
      </c>
      <c r="I133" s="14">
        <v>11.212</v>
      </c>
      <c r="J133" s="14">
        <v>0.21427499999999999</v>
      </c>
      <c r="K133" s="14">
        <v>11.847899999999999</v>
      </c>
      <c r="L133" s="14">
        <v>2.3158400000000001</v>
      </c>
      <c r="M133" s="14">
        <v>3.4966999999999998E-2</v>
      </c>
      <c r="N133" s="14">
        <v>7.0108000000000004E-2</v>
      </c>
      <c r="O133" s="14">
        <v>3.0440999999999999E-2</v>
      </c>
      <c r="P133" s="14">
        <f t="shared" si="2"/>
        <v>98.001582999999982</v>
      </c>
      <c r="Q133" s="14">
        <v>0.68670776970231262</v>
      </c>
    </row>
    <row r="134" spans="1:17" ht="21">
      <c r="A134" s="9" t="s">
        <v>21</v>
      </c>
      <c r="B134" s="7" t="s">
        <v>5</v>
      </c>
      <c r="C134" s="7">
        <v>5</v>
      </c>
      <c r="D134" s="14">
        <v>2.1409099999999999</v>
      </c>
      <c r="E134" s="14">
        <v>15.9718</v>
      </c>
      <c r="F134" s="14">
        <v>9.2109100000000002</v>
      </c>
      <c r="G134" s="14">
        <v>46.6738</v>
      </c>
      <c r="H134" s="14">
        <v>0.35134700000000002</v>
      </c>
      <c r="I134" s="14">
        <v>11.2018</v>
      </c>
      <c r="J134" s="14">
        <v>0.262492</v>
      </c>
      <c r="K134" s="14">
        <v>10.9367</v>
      </c>
      <c r="L134" s="14">
        <v>1.3643799999999999</v>
      </c>
      <c r="M134" s="14">
        <v>0.11411499999999999</v>
      </c>
      <c r="N134" s="14">
        <v>3.3557999999999998E-2</v>
      </c>
      <c r="O134" s="14">
        <v>2.1212999999999999E-2</v>
      </c>
      <c r="P134" s="14">
        <f t="shared" si="2"/>
        <v>98.283025000000009</v>
      </c>
      <c r="Q134" s="14">
        <v>0.72236706935342876</v>
      </c>
    </row>
    <row r="135" spans="1:17" ht="21">
      <c r="A135" s="9" t="s">
        <v>21</v>
      </c>
      <c r="B135" s="7" t="s">
        <v>5</v>
      </c>
      <c r="C135" s="7">
        <v>6</v>
      </c>
      <c r="D135" s="14">
        <v>2.3900999999999999</v>
      </c>
      <c r="E135" s="14">
        <v>14.722300000000001</v>
      </c>
      <c r="F135" s="14">
        <v>12.359400000000001</v>
      </c>
      <c r="G135" s="14">
        <v>43.323500000000003</v>
      </c>
      <c r="H135" s="14">
        <v>0.47079399999999999</v>
      </c>
      <c r="I135" s="14">
        <v>11.457599999999999</v>
      </c>
      <c r="J135" s="14">
        <v>0.15987999999999999</v>
      </c>
      <c r="K135" s="14">
        <v>11.2689</v>
      </c>
      <c r="L135" s="14">
        <v>1.90829</v>
      </c>
      <c r="M135" s="14">
        <v>0.11468</v>
      </c>
      <c r="N135" s="14">
        <v>2.8309000000000001E-2</v>
      </c>
      <c r="O135" s="14">
        <v>1.8505000000000001E-2</v>
      </c>
      <c r="P135" s="14">
        <f t="shared" si="2"/>
        <v>98.222257999999997</v>
      </c>
      <c r="Q135" s="14">
        <v>0.6994856219385337</v>
      </c>
    </row>
    <row r="136" spans="1:17" ht="21">
      <c r="A136" s="9" t="s">
        <v>21</v>
      </c>
      <c r="B136" s="7" t="s">
        <v>5</v>
      </c>
      <c r="C136" s="7">
        <v>7</v>
      </c>
      <c r="D136" s="14">
        <v>2.32768</v>
      </c>
      <c r="E136" s="14">
        <v>13.664999999999999</v>
      </c>
      <c r="F136" s="14">
        <v>11.2212</v>
      </c>
      <c r="G136" s="14">
        <v>43.330300000000001</v>
      </c>
      <c r="H136" s="14">
        <v>0.53929700000000003</v>
      </c>
      <c r="I136" s="14">
        <v>11.194599999999999</v>
      </c>
      <c r="J136" s="14">
        <v>0.304425</v>
      </c>
      <c r="K136" s="14">
        <v>13.362500000000001</v>
      </c>
      <c r="L136" s="14">
        <v>2.46617</v>
      </c>
      <c r="M136" s="14">
        <v>3.0009000000000001E-2</v>
      </c>
      <c r="N136" s="14">
        <v>2.7889000000000001E-2</v>
      </c>
      <c r="O136" s="14">
        <v>-5.9000000000000003E-4</v>
      </c>
      <c r="P136" s="14">
        <f t="shared" si="2"/>
        <v>98.46848</v>
      </c>
      <c r="Q136" s="14">
        <v>0.64563767155818019</v>
      </c>
    </row>
    <row r="137" spans="1:17" ht="21">
      <c r="A137" s="9" t="s">
        <v>21</v>
      </c>
      <c r="B137" s="7" t="s">
        <v>5</v>
      </c>
      <c r="C137" s="7">
        <v>8</v>
      </c>
      <c r="D137" s="14">
        <v>2.6385299999999998</v>
      </c>
      <c r="E137" s="14">
        <v>15.4786</v>
      </c>
      <c r="F137" s="14">
        <v>13.263299999999999</v>
      </c>
      <c r="G137" s="14">
        <v>42.433900000000001</v>
      </c>
      <c r="H137" s="14">
        <v>0.35547499999999999</v>
      </c>
      <c r="I137" s="14">
        <v>11.6012</v>
      </c>
      <c r="J137" s="14">
        <v>9.9568000000000004E-2</v>
      </c>
      <c r="K137" s="14">
        <v>10.3889</v>
      </c>
      <c r="L137" s="14">
        <v>1.82948</v>
      </c>
      <c r="M137" s="14">
        <v>2.2492000000000002E-2</v>
      </c>
      <c r="N137" s="14">
        <v>1.1735000000000001E-2</v>
      </c>
      <c r="O137" s="14">
        <v>-2.2899999999999999E-3</v>
      </c>
      <c r="P137" s="14">
        <f t="shared" si="2"/>
        <v>98.120890000000017</v>
      </c>
      <c r="Q137" s="14">
        <v>0.72636419734265767</v>
      </c>
    </row>
    <row r="138" spans="1:17" ht="21">
      <c r="A138" s="9" t="s">
        <v>21</v>
      </c>
      <c r="B138" s="7" t="s">
        <v>5</v>
      </c>
      <c r="C138" s="7">
        <v>9</v>
      </c>
      <c r="D138" s="14">
        <v>2.5744699999999998</v>
      </c>
      <c r="E138" s="14">
        <v>13.004899999999999</v>
      </c>
      <c r="F138" s="14">
        <v>14.5891</v>
      </c>
      <c r="G138" s="14">
        <v>40.625300000000003</v>
      </c>
      <c r="H138" s="14">
        <v>0.35329700000000003</v>
      </c>
      <c r="I138" s="14">
        <v>11.669</v>
      </c>
      <c r="J138" s="14">
        <v>0.15720000000000001</v>
      </c>
      <c r="K138" s="14">
        <v>12.867699999999999</v>
      </c>
      <c r="L138" s="14">
        <v>2.17334</v>
      </c>
      <c r="M138" s="14">
        <v>4.0889999999999998E-3</v>
      </c>
      <c r="N138" s="14">
        <v>4.1750000000000002E-2</v>
      </c>
      <c r="O138" s="14">
        <v>-2.8910000000000002E-2</v>
      </c>
      <c r="P138" s="14">
        <f t="shared" si="2"/>
        <v>98.031235999999979</v>
      </c>
      <c r="Q138" s="14">
        <v>0.64293801394875671</v>
      </c>
    </row>
    <row r="139" spans="1:17" ht="21">
      <c r="A139" s="9" t="s">
        <v>21</v>
      </c>
      <c r="B139" s="7" t="s">
        <v>5</v>
      </c>
      <c r="C139" s="7">
        <v>10</v>
      </c>
      <c r="D139" s="14">
        <v>2.3094899999999998</v>
      </c>
      <c r="E139" s="14">
        <v>14.2683</v>
      </c>
      <c r="F139" s="14">
        <v>11.736700000000001</v>
      </c>
      <c r="G139" s="14">
        <v>43.703000000000003</v>
      </c>
      <c r="H139" s="14">
        <v>0.39079599999999998</v>
      </c>
      <c r="I139" s="14">
        <v>11.3866</v>
      </c>
      <c r="J139" s="14">
        <v>0.18087</v>
      </c>
      <c r="K139" s="14">
        <v>12.247</v>
      </c>
      <c r="L139" s="14">
        <v>1.7660899999999999</v>
      </c>
      <c r="M139" s="14">
        <v>1.7590999999999999E-2</v>
      </c>
      <c r="N139" s="14">
        <v>2.6634000000000001E-2</v>
      </c>
      <c r="O139" s="14">
        <v>-8.8199999999999997E-3</v>
      </c>
      <c r="P139" s="14">
        <f t="shared" si="2"/>
        <v>98.024251000000007</v>
      </c>
      <c r="Q139" s="14">
        <v>0.67486941064284056</v>
      </c>
    </row>
    <row r="140" spans="1:17" ht="21">
      <c r="A140" s="9" t="s">
        <v>21</v>
      </c>
      <c r="B140" s="7" t="s">
        <v>5</v>
      </c>
      <c r="C140" s="7">
        <v>11</v>
      </c>
      <c r="D140" s="14">
        <v>2.3533900000000001</v>
      </c>
      <c r="E140" s="14">
        <v>13.4472</v>
      </c>
      <c r="F140" s="14">
        <v>11.642799999999999</v>
      </c>
      <c r="G140" s="14">
        <v>44.164900000000003</v>
      </c>
      <c r="H140" s="14">
        <v>0.47570000000000001</v>
      </c>
      <c r="I140" s="14">
        <v>11.1691</v>
      </c>
      <c r="J140" s="14">
        <v>0.270453</v>
      </c>
      <c r="K140" s="14">
        <v>13.227399999999999</v>
      </c>
      <c r="L140" s="14">
        <v>1.70784</v>
      </c>
      <c r="M140" s="14">
        <v>1.7676000000000001E-2</v>
      </c>
      <c r="N140" s="14">
        <v>3.4064999999999998E-2</v>
      </c>
      <c r="O140" s="14">
        <v>-8.3000000000000001E-4</v>
      </c>
      <c r="P140" s="14">
        <f t="shared" si="2"/>
        <v>98.509694000000025</v>
      </c>
      <c r="Q140" s="14">
        <v>0.64428549295136861</v>
      </c>
    </row>
    <row r="141" spans="1:17" ht="21">
      <c r="A141" s="9" t="s">
        <v>21</v>
      </c>
      <c r="B141" s="7" t="s">
        <v>5</v>
      </c>
      <c r="C141" s="7">
        <v>12</v>
      </c>
      <c r="D141" s="14">
        <v>2.44408</v>
      </c>
      <c r="E141" s="14">
        <v>14.0702</v>
      </c>
      <c r="F141" s="14">
        <v>11.2287</v>
      </c>
      <c r="G141" s="14">
        <v>43.374099999999999</v>
      </c>
      <c r="H141" s="14">
        <v>0.50115900000000002</v>
      </c>
      <c r="I141" s="14">
        <v>10.9962</v>
      </c>
      <c r="J141" s="14">
        <v>0.22433</v>
      </c>
      <c r="K141" s="14">
        <v>12.930400000000001</v>
      </c>
      <c r="L141" s="14">
        <v>2.42652</v>
      </c>
      <c r="M141" s="14">
        <v>1.7002E-2</v>
      </c>
      <c r="N141" s="14">
        <v>2.8271000000000001E-2</v>
      </c>
      <c r="O141" s="14">
        <v>-3.13E-3</v>
      </c>
      <c r="P141" s="14">
        <f t="shared" si="2"/>
        <v>98.237832000000012</v>
      </c>
      <c r="Q141" s="14">
        <v>0.6597119789845135</v>
      </c>
    </row>
    <row r="142" spans="1:17" ht="21">
      <c r="A142" s="9" t="s">
        <v>21</v>
      </c>
      <c r="B142" s="7" t="s">
        <v>5</v>
      </c>
      <c r="C142" s="7">
        <v>13</v>
      </c>
      <c r="D142" s="14">
        <v>2.0859999999999999</v>
      </c>
      <c r="E142" s="14">
        <v>15.2448</v>
      </c>
      <c r="F142" s="14">
        <v>10.5215</v>
      </c>
      <c r="G142" s="14">
        <v>45.32</v>
      </c>
      <c r="H142" s="14">
        <v>0.38403399999999999</v>
      </c>
      <c r="I142" s="14">
        <v>11.015700000000001</v>
      </c>
      <c r="J142" s="14">
        <v>0.22677800000000001</v>
      </c>
      <c r="K142" s="14">
        <v>11.9147</v>
      </c>
      <c r="L142" s="14">
        <v>0.81501299999999999</v>
      </c>
      <c r="M142" s="14">
        <v>6.581E-3</v>
      </c>
      <c r="N142" s="14">
        <v>3.091E-2</v>
      </c>
      <c r="O142" s="14">
        <v>-2.15E-3</v>
      </c>
      <c r="P142" s="14">
        <f t="shared" si="2"/>
        <v>97.56386599999999</v>
      </c>
      <c r="Q142" s="14">
        <v>0.69508445859648937</v>
      </c>
    </row>
    <row r="143" spans="1:17" ht="21">
      <c r="A143" s="9" t="s">
        <v>21</v>
      </c>
      <c r="B143" s="7" t="s">
        <v>5</v>
      </c>
      <c r="C143" s="7">
        <v>14</v>
      </c>
      <c r="D143" s="14">
        <v>2.1085099999999999</v>
      </c>
      <c r="E143" s="14">
        <v>15.0959</v>
      </c>
      <c r="F143" s="14">
        <v>9.25502</v>
      </c>
      <c r="G143" s="14">
        <v>45.598399999999998</v>
      </c>
      <c r="H143" s="14">
        <v>0.46017599999999997</v>
      </c>
      <c r="I143" s="14">
        <v>11.1828</v>
      </c>
      <c r="J143" s="14">
        <v>0.22137299999999999</v>
      </c>
      <c r="K143" s="14">
        <v>11.8918</v>
      </c>
      <c r="L143" s="14">
        <v>2.2987099999999998</v>
      </c>
      <c r="M143" s="14">
        <v>1.9345999999999999E-2</v>
      </c>
      <c r="N143" s="14">
        <v>3.885E-3</v>
      </c>
      <c r="O143" s="14">
        <v>-1.093E-2</v>
      </c>
      <c r="P143" s="14">
        <f t="shared" si="2"/>
        <v>98.124989999999997</v>
      </c>
      <c r="Q143" s="14">
        <v>0.69340936205006132</v>
      </c>
    </row>
    <row r="144" spans="1:17" ht="21">
      <c r="A144" s="9" t="s">
        <v>21</v>
      </c>
      <c r="B144" s="7" t="s">
        <v>5</v>
      </c>
      <c r="C144" s="7">
        <v>15</v>
      </c>
      <c r="D144" s="14">
        <v>2.6869299999999998</v>
      </c>
      <c r="E144" s="14">
        <v>15.3186</v>
      </c>
      <c r="F144" s="14">
        <v>13.5695</v>
      </c>
      <c r="G144" s="14">
        <v>41.967700000000001</v>
      </c>
      <c r="H144" s="14">
        <v>0.34169300000000002</v>
      </c>
      <c r="I144" s="14">
        <v>12.0123</v>
      </c>
      <c r="J144" s="14">
        <v>0.11730400000000001</v>
      </c>
      <c r="K144" s="14">
        <v>10.492800000000001</v>
      </c>
      <c r="L144" s="14">
        <v>1.7547999999999999</v>
      </c>
      <c r="M144" s="14">
        <v>1.3084999999999999E-2</v>
      </c>
      <c r="N144" s="14">
        <v>4.1286000000000003E-2</v>
      </c>
      <c r="O144" s="14">
        <v>-1.0659999999999999E-2</v>
      </c>
      <c r="P144" s="14">
        <f t="shared" si="2"/>
        <v>98.30533800000002</v>
      </c>
      <c r="Q144" s="14">
        <v>0.72230246816629951</v>
      </c>
    </row>
    <row r="145" spans="1:17" ht="21">
      <c r="A145" s="9" t="s">
        <v>21</v>
      </c>
      <c r="B145" s="7" t="s">
        <v>5</v>
      </c>
      <c r="C145" s="7">
        <v>16</v>
      </c>
      <c r="D145" s="14">
        <v>2.6749499999999999</v>
      </c>
      <c r="E145" s="14">
        <v>13.4693</v>
      </c>
      <c r="F145" s="14">
        <v>14.5413</v>
      </c>
      <c r="G145" s="14">
        <v>40.560200000000002</v>
      </c>
      <c r="H145" s="14">
        <v>0.351439</v>
      </c>
      <c r="I145" s="14">
        <v>11.6624</v>
      </c>
      <c r="J145" s="14">
        <v>0.145509</v>
      </c>
      <c r="K145" s="14">
        <v>12.692399999999999</v>
      </c>
      <c r="L145" s="14">
        <v>1.92919</v>
      </c>
      <c r="M145" s="14">
        <v>1.5384999999999999E-2</v>
      </c>
      <c r="N145" s="14">
        <v>6.7299999999999999E-3</v>
      </c>
      <c r="O145" s="14">
        <v>-7.0800000000000004E-3</v>
      </c>
      <c r="P145" s="14">
        <f t="shared" si="2"/>
        <v>98.041723000000005</v>
      </c>
      <c r="Q145" s="14">
        <v>0.65406201352190407</v>
      </c>
    </row>
    <row r="146" spans="1:17" ht="21">
      <c r="A146" s="9" t="s">
        <v>21</v>
      </c>
      <c r="B146" s="7" t="s">
        <v>5</v>
      </c>
      <c r="C146" s="7">
        <v>17</v>
      </c>
      <c r="D146" s="14">
        <v>2.3617400000000002</v>
      </c>
      <c r="E146" s="14">
        <v>13.8749</v>
      </c>
      <c r="F146" s="14">
        <v>11.9061</v>
      </c>
      <c r="G146" s="14">
        <v>43.126600000000003</v>
      </c>
      <c r="H146" s="14">
        <v>0.40495900000000001</v>
      </c>
      <c r="I146" s="14">
        <v>11.3736</v>
      </c>
      <c r="J146" s="14">
        <v>0.179981</v>
      </c>
      <c r="K146" s="14">
        <v>12.684200000000001</v>
      </c>
      <c r="L146" s="14">
        <v>1.81741</v>
      </c>
      <c r="M146" s="14">
        <v>1.7447000000000001E-2</v>
      </c>
      <c r="N146" s="14">
        <v>5.2483000000000002E-2</v>
      </c>
      <c r="O146" s="14">
        <v>-1.49E-3</v>
      </c>
      <c r="P146" s="14">
        <f t="shared" si="2"/>
        <v>97.797929999999994</v>
      </c>
      <c r="Q146" s="14">
        <v>0.66088875887470422</v>
      </c>
    </row>
    <row r="147" spans="1:17" ht="21">
      <c r="A147" s="9" t="s">
        <v>21</v>
      </c>
      <c r="B147" s="7" t="s">
        <v>5</v>
      </c>
      <c r="C147" s="7">
        <v>18</v>
      </c>
      <c r="D147" s="14">
        <v>2.1664300000000001</v>
      </c>
      <c r="E147" s="14">
        <v>14.937900000000001</v>
      </c>
      <c r="F147" s="14">
        <v>10.3926</v>
      </c>
      <c r="G147" s="14">
        <v>45.296900000000001</v>
      </c>
      <c r="H147" s="14">
        <v>0.36275299999999999</v>
      </c>
      <c r="I147" s="14">
        <v>11.1569</v>
      </c>
      <c r="J147" s="14">
        <v>0.24399899999999999</v>
      </c>
      <c r="K147" s="14">
        <v>11.9749</v>
      </c>
      <c r="L147" s="14">
        <v>1.4666600000000001</v>
      </c>
      <c r="M147" s="14">
        <v>9.0071999999999999E-2</v>
      </c>
      <c r="N147" s="14">
        <v>2.2492999999999999E-2</v>
      </c>
      <c r="O147" s="14">
        <v>1.0231000000000001E-2</v>
      </c>
      <c r="P147" s="14">
        <f t="shared" si="2"/>
        <v>98.121838000000011</v>
      </c>
      <c r="Q147" s="14">
        <v>0.68967959836198611</v>
      </c>
    </row>
    <row r="148" spans="1:17" ht="21">
      <c r="A148" s="9" t="s">
        <v>21</v>
      </c>
      <c r="B148" s="7" t="s">
        <v>5</v>
      </c>
      <c r="C148" s="7">
        <v>19</v>
      </c>
      <c r="D148" s="14">
        <v>2.4599099999999998</v>
      </c>
      <c r="E148" s="14">
        <v>14.1203</v>
      </c>
      <c r="F148" s="14">
        <v>12.055099999999999</v>
      </c>
      <c r="G148" s="14">
        <v>43.060899999999997</v>
      </c>
      <c r="H148" s="14">
        <v>0.42613200000000001</v>
      </c>
      <c r="I148" s="14">
        <v>11.430199999999999</v>
      </c>
      <c r="J148" s="14">
        <v>0.22342600000000001</v>
      </c>
      <c r="K148" s="14">
        <v>12.4971</v>
      </c>
      <c r="L148" s="14">
        <v>2.06406</v>
      </c>
      <c r="M148" s="14">
        <v>3.6511000000000002E-2</v>
      </c>
      <c r="N148" s="14">
        <v>2.7448E-2</v>
      </c>
      <c r="O148" s="14">
        <v>-1.206E-2</v>
      </c>
      <c r="P148" s="14">
        <f t="shared" si="2"/>
        <v>98.389026999999999</v>
      </c>
      <c r="Q148" s="14">
        <v>0.66811013882726322</v>
      </c>
    </row>
    <row r="149" spans="1:17" ht="21">
      <c r="A149" s="9" t="s">
        <v>21</v>
      </c>
      <c r="B149" s="7" t="s">
        <v>5</v>
      </c>
      <c r="C149" s="7">
        <v>20</v>
      </c>
      <c r="D149" s="14">
        <v>2.47702</v>
      </c>
      <c r="E149" s="14">
        <v>13.756500000000001</v>
      </c>
      <c r="F149" s="14">
        <v>11.324199999999999</v>
      </c>
      <c r="G149" s="14">
        <v>42.744500000000002</v>
      </c>
      <c r="H149" s="14">
        <v>0.58496700000000001</v>
      </c>
      <c r="I149" s="14">
        <v>11.3172</v>
      </c>
      <c r="J149" s="14">
        <v>0.28887400000000002</v>
      </c>
      <c r="K149" s="14">
        <v>13.0639</v>
      </c>
      <c r="L149" s="14">
        <v>2.7759800000000001</v>
      </c>
      <c r="M149" s="14">
        <v>1.0576E-2</v>
      </c>
      <c r="N149" s="14">
        <v>2.3202E-2</v>
      </c>
      <c r="O149" s="14">
        <v>1.2241999999999999E-2</v>
      </c>
      <c r="P149" s="14">
        <f t="shared" si="2"/>
        <v>98.379161000000025</v>
      </c>
      <c r="Q149" s="14">
        <v>0.6523061704194727</v>
      </c>
    </row>
    <row r="150" spans="1:17" ht="21">
      <c r="A150" s="9" t="s">
        <v>21</v>
      </c>
      <c r="B150" s="7" t="s">
        <v>5</v>
      </c>
      <c r="C150" s="7">
        <v>21</v>
      </c>
      <c r="D150" s="14">
        <v>2.6622499999999998</v>
      </c>
      <c r="E150" s="14">
        <v>15.411199999999999</v>
      </c>
      <c r="F150" s="14">
        <v>13.425599999999999</v>
      </c>
      <c r="G150" s="14">
        <v>42.246099999999998</v>
      </c>
      <c r="H150" s="14">
        <v>0.35397499999999998</v>
      </c>
      <c r="I150" s="14">
        <v>11.7811</v>
      </c>
      <c r="J150" s="14">
        <v>9.1579999999999995E-2</v>
      </c>
      <c r="K150" s="14">
        <v>10.561500000000001</v>
      </c>
      <c r="L150" s="14">
        <v>1.8757200000000001</v>
      </c>
      <c r="M150" s="14">
        <v>9.2870000000000001E-3</v>
      </c>
      <c r="N150" s="14">
        <v>1.6131E-2</v>
      </c>
      <c r="O150" s="14">
        <v>-1.047E-2</v>
      </c>
      <c r="P150" s="14">
        <f t="shared" si="2"/>
        <v>98.423972999999989</v>
      </c>
      <c r="Q150" s="14">
        <v>0.72220231377604094</v>
      </c>
    </row>
    <row r="151" spans="1:17" ht="21">
      <c r="A151" s="9" t="s">
        <v>21</v>
      </c>
      <c r="B151" s="7" t="s">
        <v>5</v>
      </c>
      <c r="C151" s="7">
        <v>22</v>
      </c>
      <c r="D151" s="14">
        <v>2.12418</v>
      </c>
      <c r="E151" s="14">
        <v>14.634499999999999</v>
      </c>
      <c r="F151" s="14">
        <v>9.3806499999999993</v>
      </c>
      <c r="G151" s="14">
        <v>45.0488</v>
      </c>
      <c r="H151" s="14">
        <v>0.45652399999999999</v>
      </c>
      <c r="I151" s="14">
        <v>10.9291</v>
      </c>
      <c r="J151" s="14">
        <v>0.23200200000000001</v>
      </c>
      <c r="K151" s="14">
        <v>12.7088</v>
      </c>
      <c r="L151" s="14">
        <v>2.2714799999999999</v>
      </c>
      <c r="M151" s="14">
        <v>3.6055999999999998E-2</v>
      </c>
      <c r="N151" s="14">
        <v>2.8538999999999998E-2</v>
      </c>
      <c r="O151" s="14">
        <v>-4.3200000000000001E-3</v>
      </c>
      <c r="P151" s="14">
        <f t="shared" si="2"/>
        <v>97.846310999999986</v>
      </c>
      <c r="Q151" s="14">
        <v>0.67230308025531715</v>
      </c>
    </row>
    <row r="152" spans="1:17" ht="21">
      <c r="A152" s="9" t="s">
        <v>21</v>
      </c>
      <c r="B152" s="7" t="s">
        <v>5</v>
      </c>
      <c r="C152" s="7">
        <v>23</v>
      </c>
      <c r="D152" s="14">
        <v>2.48421</v>
      </c>
      <c r="E152" s="14">
        <v>13.3683</v>
      </c>
      <c r="F152" s="14">
        <v>12.9389</v>
      </c>
      <c r="G152" s="14">
        <v>42.0291</v>
      </c>
      <c r="H152" s="14">
        <v>0.40973199999999999</v>
      </c>
      <c r="I152" s="14">
        <v>11.7784</v>
      </c>
      <c r="J152" s="14">
        <v>0.189581</v>
      </c>
      <c r="K152" s="14">
        <v>13.078900000000001</v>
      </c>
      <c r="L152" s="14">
        <v>1.7559899999999999</v>
      </c>
      <c r="M152" s="14">
        <v>2.9114000000000001E-2</v>
      </c>
      <c r="N152" s="14">
        <v>2.6962E-2</v>
      </c>
      <c r="O152" s="14">
        <v>-1.0410000000000001E-2</v>
      </c>
      <c r="P152" s="14">
        <f t="shared" si="2"/>
        <v>98.078779000000026</v>
      </c>
      <c r="Q152" s="14">
        <v>0.64552337022881756</v>
      </c>
    </row>
    <row r="153" spans="1:17" ht="21">
      <c r="A153" s="9" t="s">
        <v>21</v>
      </c>
      <c r="B153" s="7" t="s">
        <v>5</v>
      </c>
      <c r="C153" s="7">
        <v>24</v>
      </c>
      <c r="D153" s="14">
        <v>2.6191800000000001</v>
      </c>
      <c r="E153" s="14">
        <v>13.702400000000001</v>
      </c>
      <c r="F153" s="14">
        <v>14.287699999999999</v>
      </c>
      <c r="G153" s="14">
        <v>40.537999999999997</v>
      </c>
      <c r="H153" s="14">
        <v>0.36312299999999997</v>
      </c>
      <c r="I153" s="14">
        <v>11.427300000000001</v>
      </c>
      <c r="J153" s="14">
        <v>0.114649</v>
      </c>
      <c r="K153" s="14">
        <v>12.267200000000001</v>
      </c>
      <c r="L153" s="14">
        <v>2.23203</v>
      </c>
      <c r="M153" s="14">
        <v>-5.9000000000000003E-4</v>
      </c>
      <c r="N153" s="14">
        <v>1.153E-2</v>
      </c>
      <c r="O153" s="14">
        <v>-5.7099999999999998E-3</v>
      </c>
      <c r="P153" s="14">
        <f t="shared" ref="P153:P199" si="3">SUM(D153:O153)</f>
        <v>97.556811999999994</v>
      </c>
      <c r="Q153" s="14">
        <v>0.66556081756921093</v>
      </c>
    </row>
    <row r="154" spans="1:17" ht="21">
      <c r="A154" s="9" t="s">
        <v>21</v>
      </c>
      <c r="B154" s="7" t="s">
        <v>22</v>
      </c>
      <c r="C154" s="7">
        <v>1</v>
      </c>
      <c r="D154" s="14">
        <v>2.5427900000000001</v>
      </c>
      <c r="E154" s="14">
        <v>14.5235</v>
      </c>
      <c r="F154" s="14">
        <v>13.809200000000001</v>
      </c>
      <c r="G154" s="14">
        <v>41.7667</v>
      </c>
      <c r="H154" s="14">
        <v>0.29402200000000001</v>
      </c>
      <c r="I154" s="14">
        <v>11.047700000000001</v>
      </c>
      <c r="J154" s="14">
        <v>0.14687900000000001</v>
      </c>
      <c r="K154" s="14">
        <v>12.005599999999999</v>
      </c>
      <c r="L154" s="14">
        <v>1.2516400000000001</v>
      </c>
      <c r="M154" s="14">
        <v>2.526E-3</v>
      </c>
      <c r="N154" s="14">
        <v>2.5992000000000001E-2</v>
      </c>
      <c r="O154" s="14">
        <v>-1.1299999999999999E-3</v>
      </c>
      <c r="P154" s="14">
        <f t="shared" si="3"/>
        <v>97.415419</v>
      </c>
      <c r="Q154" s="14">
        <v>0.68307247066640309</v>
      </c>
    </row>
    <row r="155" spans="1:17" ht="21">
      <c r="A155" s="9" t="s">
        <v>21</v>
      </c>
      <c r="B155" s="7" t="s">
        <v>22</v>
      </c>
      <c r="C155" s="7">
        <v>2</v>
      </c>
      <c r="D155" s="14">
        <v>2.3023500000000001</v>
      </c>
      <c r="E155" s="14">
        <v>13.797000000000001</v>
      </c>
      <c r="F155" s="14">
        <v>11.623100000000001</v>
      </c>
      <c r="G155" s="14">
        <v>43.399299999999997</v>
      </c>
      <c r="H155" s="14">
        <v>0.43540000000000001</v>
      </c>
      <c r="I155" s="14">
        <v>11.247400000000001</v>
      </c>
      <c r="J155" s="14">
        <v>0.226878</v>
      </c>
      <c r="K155" s="14">
        <v>13.295500000000001</v>
      </c>
      <c r="L155" s="14">
        <v>1.67415</v>
      </c>
      <c r="M155" s="14">
        <v>7.1919999999999996E-3</v>
      </c>
      <c r="N155" s="14">
        <v>3.7423999999999999E-2</v>
      </c>
      <c r="O155" s="14">
        <v>-7.6000000000000004E-4</v>
      </c>
      <c r="P155" s="14">
        <f t="shared" si="3"/>
        <v>98.044933999999998</v>
      </c>
      <c r="Q155" s="14">
        <v>0.64897996686065373</v>
      </c>
    </row>
    <row r="156" spans="1:17" ht="21">
      <c r="A156" s="9" t="s">
        <v>21</v>
      </c>
      <c r="B156" s="7" t="s">
        <v>22</v>
      </c>
      <c r="C156" s="7">
        <v>3</v>
      </c>
      <c r="D156" s="14">
        <v>2.3757199999999998</v>
      </c>
      <c r="E156" s="14">
        <v>15.509399999999999</v>
      </c>
      <c r="F156" s="14">
        <v>11.6309</v>
      </c>
      <c r="G156" s="14">
        <v>43.610500000000002</v>
      </c>
      <c r="H156" s="14">
        <v>0.25918000000000002</v>
      </c>
      <c r="I156" s="14">
        <v>10.8133</v>
      </c>
      <c r="J156" s="14">
        <v>0.16852400000000001</v>
      </c>
      <c r="K156" s="14">
        <v>11.5359</v>
      </c>
      <c r="L156" s="14">
        <v>1.27633</v>
      </c>
      <c r="M156" s="14">
        <v>2.2967000000000001E-2</v>
      </c>
      <c r="N156" s="14">
        <v>5.8481999999999999E-2</v>
      </c>
      <c r="O156" s="14">
        <v>2.3119000000000001E-2</v>
      </c>
      <c r="P156" s="14">
        <f t="shared" si="3"/>
        <v>97.284321999999989</v>
      </c>
      <c r="Q156" s="14">
        <v>0.70547665001201254</v>
      </c>
    </row>
    <row r="157" spans="1:17" ht="21">
      <c r="A157" s="9" t="s">
        <v>21</v>
      </c>
      <c r="B157" s="7" t="s">
        <v>22</v>
      </c>
      <c r="C157" s="7">
        <v>4</v>
      </c>
      <c r="D157" s="14">
        <v>2.4403800000000002</v>
      </c>
      <c r="E157" s="14">
        <v>13.9244</v>
      </c>
      <c r="F157" s="14">
        <v>13.113899999999999</v>
      </c>
      <c r="G157" s="14">
        <v>41.92</v>
      </c>
      <c r="H157" s="14">
        <v>0.35658499999999999</v>
      </c>
      <c r="I157" s="14">
        <v>11.826499999999999</v>
      </c>
      <c r="J157" s="14">
        <v>0.157749</v>
      </c>
      <c r="K157" s="14">
        <v>12.4442</v>
      </c>
      <c r="L157" s="14">
        <v>1.54305</v>
      </c>
      <c r="M157" s="14">
        <v>3.7673999999999999E-2</v>
      </c>
      <c r="N157" s="14">
        <v>2.4070000000000001E-2</v>
      </c>
      <c r="O157" s="14">
        <v>-6.62E-3</v>
      </c>
      <c r="P157" s="14">
        <f t="shared" si="3"/>
        <v>97.781887999999967</v>
      </c>
      <c r="Q157" s="14">
        <v>0.66594936439216212</v>
      </c>
    </row>
    <row r="158" spans="1:17" ht="21">
      <c r="A158" s="9" t="s">
        <v>21</v>
      </c>
      <c r="B158" s="7">
        <v>12</v>
      </c>
      <c r="C158" s="7">
        <v>9</v>
      </c>
      <c r="D158" s="14">
        <v>2.6352600000000002</v>
      </c>
      <c r="E158" s="14">
        <v>12.787000000000001</v>
      </c>
      <c r="F158" s="14">
        <v>14.7302</v>
      </c>
      <c r="G158" s="14">
        <v>39.912500000000001</v>
      </c>
      <c r="H158" s="14">
        <v>0.34221499999999999</v>
      </c>
      <c r="I158" s="14">
        <v>11.909800000000001</v>
      </c>
      <c r="J158" s="14">
        <v>0.179034</v>
      </c>
      <c r="K158" s="14">
        <v>12.942</v>
      </c>
      <c r="L158" s="14">
        <v>1.7500100000000001</v>
      </c>
      <c r="M158" s="14">
        <v>0.28120600000000001</v>
      </c>
      <c r="N158" s="14">
        <v>2.1158E-2</v>
      </c>
      <c r="O158" s="14">
        <v>-2.758E-2</v>
      </c>
      <c r="P158" s="14">
        <f t="shared" si="3"/>
        <v>97.462802999999994</v>
      </c>
      <c r="Q158" s="14">
        <v>0.63772052635424858</v>
      </c>
    </row>
    <row r="159" spans="1:17" ht="21">
      <c r="A159" s="9" t="s">
        <v>21</v>
      </c>
      <c r="B159" s="7">
        <v>12</v>
      </c>
      <c r="C159" s="7">
        <v>10</v>
      </c>
      <c r="D159" s="14">
        <v>2.4429500000000002</v>
      </c>
      <c r="E159" s="14">
        <v>13.4247</v>
      </c>
      <c r="F159" s="14">
        <v>13.215999999999999</v>
      </c>
      <c r="G159" s="14">
        <v>41.692900000000002</v>
      </c>
      <c r="H159" s="14">
        <v>0.38221500000000003</v>
      </c>
      <c r="I159" s="14">
        <v>11.866300000000001</v>
      </c>
      <c r="J159" s="14">
        <v>0.164607</v>
      </c>
      <c r="K159" s="14">
        <v>12.8499</v>
      </c>
      <c r="L159" s="14">
        <v>1.59964</v>
      </c>
      <c r="M159" s="14">
        <v>1.8504E-2</v>
      </c>
      <c r="N159" s="14">
        <v>1.4657E-2</v>
      </c>
      <c r="O159" s="14">
        <v>-9.9100000000000004E-3</v>
      </c>
      <c r="P159" s="14">
        <f t="shared" si="3"/>
        <v>97.662462999999988</v>
      </c>
      <c r="Q159" s="14">
        <v>0.65051262585140945</v>
      </c>
    </row>
    <row r="160" spans="1:17" ht="21">
      <c r="A160" s="9" t="s">
        <v>21</v>
      </c>
      <c r="B160" s="7">
        <v>12</v>
      </c>
      <c r="C160" s="7">
        <v>12</v>
      </c>
      <c r="D160" s="14">
        <v>2.6133099999999998</v>
      </c>
      <c r="E160" s="14">
        <v>13.9383</v>
      </c>
      <c r="F160" s="14">
        <v>14.571899999999999</v>
      </c>
      <c r="G160" s="14">
        <v>40.314399999999999</v>
      </c>
      <c r="H160" s="14">
        <v>0.33177099999999998</v>
      </c>
      <c r="I160" s="14">
        <v>11.0227</v>
      </c>
      <c r="J160" s="14">
        <v>0.120698</v>
      </c>
      <c r="K160" s="14">
        <v>12.271100000000001</v>
      </c>
      <c r="L160" s="14">
        <v>1.9960100000000001</v>
      </c>
      <c r="M160" s="14">
        <v>8.2380000000000005E-3</v>
      </c>
      <c r="N160" s="14">
        <v>3.8089999999999999E-3</v>
      </c>
      <c r="O160" s="14">
        <v>-1.6899999999999998E-2</v>
      </c>
      <c r="P160" s="14">
        <f t="shared" si="3"/>
        <v>97.175336000000016</v>
      </c>
      <c r="Q160" s="14">
        <v>0.66927914511493103</v>
      </c>
    </row>
    <row r="161" spans="1:17" ht="21">
      <c r="A161" s="9" t="s">
        <v>21</v>
      </c>
      <c r="B161" s="7">
        <v>12</v>
      </c>
      <c r="C161" s="7">
        <v>13</v>
      </c>
      <c r="D161" s="14">
        <v>2.5954299999999999</v>
      </c>
      <c r="E161" s="14">
        <v>14.6355</v>
      </c>
      <c r="F161" s="14">
        <v>12.801</v>
      </c>
      <c r="G161" s="14">
        <v>42.2791</v>
      </c>
      <c r="H161" s="14">
        <v>0.273426</v>
      </c>
      <c r="I161" s="14">
        <v>11.365399999999999</v>
      </c>
      <c r="J161" s="14">
        <v>0.19573499999999999</v>
      </c>
      <c r="K161" s="14">
        <v>12.023099999999999</v>
      </c>
      <c r="L161" s="14">
        <v>2.09368</v>
      </c>
      <c r="M161" s="14">
        <v>-1.16E-3</v>
      </c>
      <c r="N161" s="14">
        <v>1.9927E-2</v>
      </c>
      <c r="O161" s="14">
        <v>-4.5399999999999998E-3</v>
      </c>
      <c r="P161" s="14">
        <f t="shared" si="3"/>
        <v>98.276597999999993</v>
      </c>
      <c r="Q161" s="14">
        <v>0.68441864862388635</v>
      </c>
    </row>
    <row r="162" spans="1:17" ht="21">
      <c r="A162" s="9" t="s">
        <v>21</v>
      </c>
      <c r="B162" s="7">
        <v>12</v>
      </c>
      <c r="C162" s="7">
        <v>14</v>
      </c>
      <c r="D162" s="14">
        <v>2.6568900000000002</v>
      </c>
      <c r="E162" s="14">
        <v>13.5884</v>
      </c>
      <c r="F162" s="14">
        <v>13.6616</v>
      </c>
      <c r="G162" s="14">
        <v>41.195399999999999</v>
      </c>
      <c r="H162" s="14">
        <v>0.28766799999999998</v>
      </c>
      <c r="I162" s="14">
        <v>11.550800000000001</v>
      </c>
      <c r="J162" s="14">
        <v>0.108001</v>
      </c>
      <c r="K162" s="14">
        <v>12.876300000000001</v>
      </c>
      <c r="L162" s="14">
        <v>2.2588300000000001</v>
      </c>
      <c r="M162" s="14">
        <v>3.669E-3</v>
      </c>
      <c r="N162" s="14">
        <v>2.7184E-2</v>
      </c>
      <c r="O162" s="14">
        <v>7.3949999999999997E-3</v>
      </c>
      <c r="P162" s="14">
        <f t="shared" si="3"/>
        <v>98.222137000000004</v>
      </c>
      <c r="Q162" s="14">
        <v>0.6527980194010149</v>
      </c>
    </row>
    <row r="163" spans="1:17" ht="21">
      <c r="A163" s="9" t="s">
        <v>21</v>
      </c>
      <c r="B163" s="7">
        <v>12</v>
      </c>
      <c r="C163" s="7">
        <v>15</v>
      </c>
      <c r="D163" s="14">
        <v>2.2702499999999999</v>
      </c>
      <c r="E163" s="14">
        <v>14.044600000000001</v>
      </c>
      <c r="F163" s="14">
        <v>11.512700000000001</v>
      </c>
      <c r="G163" s="14">
        <v>43.384399999999999</v>
      </c>
      <c r="H163" s="14">
        <v>0.386208</v>
      </c>
      <c r="I163" s="14">
        <v>11.540800000000001</v>
      </c>
      <c r="J163" s="14">
        <v>0.20372100000000001</v>
      </c>
      <c r="K163" s="14">
        <v>12.638400000000001</v>
      </c>
      <c r="L163" s="14">
        <v>1.55396</v>
      </c>
      <c r="M163" s="14">
        <v>-8.9099999999999995E-3</v>
      </c>
      <c r="N163" s="14">
        <v>5.0299999999999997E-2</v>
      </c>
      <c r="O163" s="14">
        <v>-1.217E-2</v>
      </c>
      <c r="P163" s="14">
        <f t="shared" si="3"/>
        <v>97.564259000000007</v>
      </c>
      <c r="Q163" s="14">
        <v>0.66441489124085196</v>
      </c>
    </row>
    <row r="164" spans="1:17" ht="21">
      <c r="A164" s="9" t="s">
        <v>21</v>
      </c>
      <c r="B164" s="7">
        <v>12</v>
      </c>
      <c r="C164" s="7">
        <v>16</v>
      </c>
      <c r="D164" s="14">
        <v>2.2032799999999999</v>
      </c>
      <c r="E164" s="14">
        <v>13.964499999999999</v>
      </c>
      <c r="F164" s="14">
        <v>9.8867200000000004</v>
      </c>
      <c r="G164" s="14">
        <v>44.348399999999998</v>
      </c>
      <c r="H164" s="14">
        <v>0.30573699999999998</v>
      </c>
      <c r="I164" s="14">
        <v>10.684200000000001</v>
      </c>
      <c r="J164" s="14">
        <v>0.34152100000000002</v>
      </c>
      <c r="K164" s="14">
        <v>14.100099999999999</v>
      </c>
      <c r="L164" s="14">
        <v>1.3458600000000001</v>
      </c>
      <c r="M164" s="14">
        <v>2.8990000000000001E-3</v>
      </c>
      <c r="N164" s="14">
        <v>5.0867000000000002E-2</v>
      </c>
      <c r="O164" s="14">
        <v>-2.128E-2</v>
      </c>
      <c r="P164" s="14">
        <f t="shared" si="3"/>
        <v>97.212803999999991</v>
      </c>
      <c r="Q164" s="14">
        <v>0.6382714310880262</v>
      </c>
    </row>
    <row r="165" spans="1:17" ht="21">
      <c r="A165" s="9" t="s">
        <v>21</v>
      </c>
      <c r="B165" s="7">
        <v>10</v>
      </c>
      <c r="C165" s="7">
        <v>1</v>
      </c>
      <c r="D165" s="14">
        <v>2.5338400000000001</v>
      </c>
      <c r="E165" s="14">
        <v>14.2105</v>
      </c>
      <c r="F165" s="14">
        <v>13.745900000000001</v>
      </c>
      <c r="G165" s="14">
        <v>41.3157</v>
      </c>
      <c r="H165" s="14">
        <v>0.32307999999999998</v>
      </c>
      <c r="I165" s="14">
        <v>11.4848</v>
      </c>
      <c r="J165" s="14">
        <v>0.14626600000000001</v>
      </c>
      <c r="K165" s="14">
        <v>11.9505</v>
      </c>
      <c r="L165" s="14">
        <v>1.7669900000000001</v>
      </c>
      <c r="M165" s="14">
        <v>1.8716E-2</v>
      </c>
      <c r="N165" s="14">
        <v>2.4420000000000001E-2</v>
      </c>
      <c r="O165" s="14">
        <v>9.9819999999999996E-3</v>
      </c>
      <c r="P165" s="14">
        <f t="shared" si="3"/>
        <v>97.530694000000011</v>
      </c>
      <c r="Q165" s="14">
        <v>0.67934014153425915</v>
      </c>
    </row>
    <row r="166" spans="1:17" ht="21">
      <c r="A166" s="9" t="s">
        <v>21</v>
      </c>
      <c r="B166" s="7">
        <v>10</v>
      </c>
      <c r="C166" s="7">
        <v>2</v>
      </c>
      <c r="D166" s="14">
        <v>2.5042900000000001</v>
      </c>
      <c r="E166" s="14">
        <v>13.5632</v>
      </c>
      <c r="F166" s="14">
        <v>13.860099999999999</v>
      </c>
      <c r="G166" s="14">
        <v>41.550600000000003</v>
      </c>
      <c r="H166" s="14">
        <v>0.33460499999999999</v>
      </c>
      <c r="I166" s="14">
        <v>11.8529</v>
      </c>
      <c r="J166" s="14">
        <v>0.150195</v>
      </c>
      <c r="K166" s="14">
        <v>12.332100000000001</v>
      </c>
      <c r="L166" s="14">
        <v>1.35738</v>
      </c>
      <c r="M166" s="14">
        <v>9.4525999999999999E-2</v>
      </c>
      <c r="N166" s="14">
        <v>3.7804999999999998E-2</v>
      </c>
      <c r="O166" s="14">
        <v>-1.8880000000000001E-2</v>
      </c>
      <c r="P166" s="14">
        <f t="shared" si="3"/>
        <v>97.618821000000011</v>
      </c>
      <c r="Q166" s="14">
        <v>0.66210470327739801</v>
      </c>
    </row>
    <row r="167" spans="1:17" ht="21">
      <c r="A167" s="9" t="s">
        <v>21</v>
      </c>
      <c r="B167" s="7">
        <v>10</v>
      </c>
      <c r="C167" s="7">
        <v>3</v>
      </c>
      <c r="D167" s="14">
        <v>2.5841099999999999</v>
      </c>
      <c r="E167" s="14">
        <v>13.119400000000001</v>
      </c>
      <c r="F167" s="14">
        <v>14.8401</v>
      </c>
      <c r="G167" s="14">
        <v>40.389899999999997</v>
      </c>
      <c r="H167" s="14">
        <v>0.34384700000000001</v>
      </c>
      <c r="I167" s="14">
        <v>11.733499999999999</v>
      </c>
      <c r="J167" s="14">
        <v>0.118226</v>
      </c>
      <c r="K167" s="14">
        <v>12.738</v>
      </c>
      <c r="L167" s="14">
        <v>2.1197900000000001</v>
      </c>
      <c r="M167" s="14">
        <v>2.7789999999999998E-3</v>
      </c>
      <c r="N167" s="14">
        <v>4.4124999999999998E-2</v>
      </c>
      <c r="O167" s="14">
        <v>-1.6799999999999999E-2</v>
      </c>
      <c r="P167" s="14">
        <f t="shared" si="3"/>
        <v>98.016976999999983</v>
      </c>
      <c r="Q167" s="14">
        <v>0.64726424185807496</v>
      </c>
    </row>
    <row r="168" spans="1:17" ht="21">
      <c r="A168" s="9" t="s">
        <v>21</v>
      </c>
      <c r="B168" s="7">
        <v>10</v>
      </c>
      <c r="C168" s="7">
        <v>4</v>
      </c>
      <c r="D168" s="14">
        <v>2.6413600000000002</v>
      </c>
      <c r="E168" s="14">
        <v>14.1251</v>
      </c>
      <c r="F168" s="14">
        <v>13.726100000000001</v>
      </c>
      <c r="G168" s="14">
        <v>40.869199999999999</v>
      </c>
      <c r="H168" s="14">
        <v>0.28435199999999999</v>
      </c>
      <c r="I168" s="14">
        <v>11.179399999999999</v>
      </c>
      <c r="J168" s="14">
        <v>0.14358299999999999</v>
      </c>
      <c r="K168" s="14">
        <v>11.435</v>
      </c>
      <c r="L168" s="14">
        <v>2.4069699999999998</v>
      </c>
      <c r="M168" s="14">
        <v>3.0149999999999999E-3</v>
      </c>
      <c r="N168" s="14">
        <v>1.8846000000000002E-2</v>
      </c>
      <c r="O168" s="14">
        <v>-3.16E-3</v>
      </c>
      <c r="P168" s="14">
        <f t="shared" si="3"/>
        <v>96.829766000000021</v>
      </c>
      <c r="Q168" s="14">
        <v>0.68757522816685213</v>
      </c>
    </row>
    <row r="169" spans="1:17" ht="21">
      <c r="A169" s="9" t="s">
        <v>21</v>
      </c>
      <c r="B169" s="7">
        <v>10</v>
      </c>
      <c r="C169" s="7">
        <v>5</v>
      </c>
      <c r="D169" s="14">
        <v>2.5665499999999999</v>
      </c>
      <c r="E169" s="14">
        <v>14.3538</v>
      </c>
      <c r="F169" s="14">
        <v>14.113</v>
      </c>
      <c r="G169" s="14">
        <v>41.547600000000003</v>
      </c>
      <c r="H169" s="14">
        <v>0.30933500000000003</v>
      </c>
      <c r="I169" s="14">
        <v>11.429</v>
      </c>
      <c r="J169" s="14">
        <v>0.170711</v>
      </c>
      <c r="K169" s="14">
        <v>11.6922</v>
      </c>
      <c r="L169" s="14">
        <v>1.11819</v>
      </c>
      <c r="M169" s="14">
        <v>-1.6000000000000001E-4</v>
      </c>
      <c r="N169" s="14">
        <v>5.2269999999999997E-2</v>
      </c>
      <c r="O169" s="14">
        <v>-4.81E-3</v>
      </c>
      <c r="P169" s="14">
        <f t="shared" si="3"/>
        <v>97.347685999999996</v>
      </c>
      <c r="Q169" s="14">
        <v>0.68624575134413834</v>
      </c>
    </row>
    <row r="170" spans="1:17" ht="21">
      <c r="A170" s="9" t="s">
        <v>21</v>
      </c>
      <c r="B170" s="7">
        <v>10</v>
      </c>
      <c r="C170" s="7">
        <v>6</v>
      </c>
      <c r="D170" s="14">
        <v>2.6219700000000001</v>
      </c>
      <c r="E170" s="14">
        <v>13.7136</v>
      </c>
      <c r="F170" s="14">
        <v>14.334199999999999</v>
      </c>
      <c r="G170" s="14">
        <v>40.987900000000003</v>
      </c>
      <c r="H170" s="14">
        <v>0.33601500000000001</v>
      </c>
      <c r="I170" s="14">
        <v>11.433400000000001</v>
      </c>
      <c r="J170" s="14">
        <v>0.12651599999999999</v>
      </c>
      <c r="K170" s="14">
        <v>12.171900000000001</v>
      </c>
      <c r="L170" s="14">
        <v>2.0353599999999998</v>
      </c>
      <c r="M170" s="14">
        <v>1.4363000000000001E-2</v>
      </c>
      <c r="N170" s="14">
        <v>2.4230999999999999E-2</v>
      </c>
      <c r="O170" s="14">
        <v>8.4910000000000003E-3</v>
      </c>
      <c r="P170" s="14">
        <f t="shared" si="3"/>
        <v>97.807946000000015</v>
      </c>
      <c r="Q170" s="14">
        <v>0.66747591903422532</v>
      </c>
    </row>
    <row r="171" spans="1:17" ht="21">
      <c r="A171" s="9" t="s">
        <v>21</v>
      </c>
      <c r="B171" s="7">
        <v>10</v>
      </c>
      <c r="C171" s="7">
        <v>7</v>
      </c>
      <c r="D171" s="14">
        <v>2.7075399999999998</v>
      </c>
      <c r="E171" s="14">
        <v>14.068099999999999</v>
      </c>
      <c r="F171" s="14">
        <v>14.8026</v>
      </c>
      <c r="G171" s="14">
        <v>40.609200000000001</v>
      </c>
      <c r="H171" s="14">
        <v>0.31181599999999998</v>
      </c>
      <c r="I171" s="14">
        <v>11.064399999999999</v>
      </c>
      <c r="J171" s="14">
        <v>0.119271</v>
      </c>
      <c r="K171" s="14">
        <v>12.327999999999999</v>
      </c>
      <c r="L171" s="14">
        <v>1.99718</v>
      </c>
      <c r="M171" s="14">
        <v>-1.09E-3</v>
      </c>
      <c r="N171" s="14">
        <v>2.3288E-2</v>
      </c>
      <c r="O171" s="14">
        <v>-1.23E-3</v>
      </c>
      <c r="P171" s="14">
        <f t="shared" si="3"/>
        <v>98.029074999999992</v>
      </c>
      <c r="Q171" s="14">
        <v>0.67030607934002717</v>
      </c>
    </row>
    <row r="172" spans="1:17" ht="21">
      <c r="A172" s="9" t="s">
        <v>21</v>
      </c>
      <c r="B172" s="7">
        <v>1</v>
      </c>
      <c r="C172" s="7">
        <v>1</v>
      </c>
      <c r="D172" s="14">
        <v>2.03912</v>
      </c>
      <c r="E172" s="14">
        <v>15.113799999999999</v>
      </c>
      <c r="F172" s="14">
        <v>8.8483000000000001</v>
      </c>
      <c r="G172" s="14">
        <v>45.996000000000002</v>
      </c>
      <c r="H172" s="14">
        <v>0.42931000000000002</v>
      </c>
      <c r="I172" s="14">
        <v>11.2501</v>
      </c>
      <c r="J172" s="14">
        <v>0.248893</v>
      </c>
      <c r="K172" s="14">
        <v>12.3667</v>
      </c>
      <c r="L172" s="14">
        <v>2.0948600000000002</v>
      </c>
      <c r="M172" s="14">
        <v>3.5397999999999999E-2</v>
      </c>
      <c r="N172" s="14">
        <v>1.6344000000000001E-2</v>
      </c>
      <c r="O172" s="14">
        <v>-1.324E-2</v>
      </c>
      <c r="P172" s="14">
        <f t="shared" si="3"/>
        <v>98.425584999999998</v>
      </c>
      <c r="Q172" s="14">
        <v>0.68527777971611048</v>
      </c>
    </row>
    <row r="173" spans="1:17" ht="21">
      <c r="A173" s="9" t="s">
        <v>21</v>
      </c>
      <c r="B173" s="7">
        <v>1</v>
      </c>
      <c r="C173" s="7">
        <v>2</v>
      </c>
      <c r="D173" s="14">
        <v>2.6838700000000002</v>
      </c>
      <c r="E173" s="14">
        <v>15.504899999999999</v>
      </c>
      <c r="F173" s="14">
        <v>13.1037</v>
      </c>
      <c r="G173" s="14">
        <v>42.696300000000001</v>
      </c>
      <c r="H173" s="14">
        <v>0.32458900000000002</v>
      </c>
      <c r="I173" s="14">
        <v>11.782999999999999</v>
      </c>
      <c r="J173" s="14">
        <v>0.105215</v>
      </c>
      <c r="K173" s="14">
        <v>10.4367</v>
      </c>
      <c r="L173" s="14">
        <v>1.6884399999999999</v>
      </c>
      <c r="M173" s="14">
        <v>1.5410999999999999E-2</v>
      </c>
      <c r="N173" s="14">
        <v>8.4340000000000005E-3</v>
      </c>
      <c r="O173" s="14">
        <v>-1.6639999999999999E-2</v>
      </c>
      <c r="P173" s="14">
        <f t="shared" si="3"/>
        <v>98.333919000000009</v>
      </c>
      <c r="Q173" s="14">
        <v>0.72578884349529604</v>
      </c>
    </row>
    <row r="174" spans="1:17" ht="21">
      <c r="A174" s="9" t="s">
        <v>21</v>
      </c>
      <c r="B174" s="7">
        <v>1</v>
      </c>
      <c r="C174" s="7">
        <v>3</v>
      </c>
      <c r="D174" s="14">
        <v>2.5722100000000001</v>
      </c>
      <c r="E174" s="14">
        <v>13.7204</v>
      </c>
      <c r="F174" s="14">
        <v>13.8291</v>
      </c>
      <c r="G174" s="14">
        <v>41.075899999999997</v>
      </c>
      <c r="H174" s="14">
        <v>0.32510299999999998</v>
      </c>
      <c r="I174" s="14">
        <v>11.533899999999999</v>
      </c>
      <c r="J174" s="14">
        <v>0.14571999999999999</v>
      </c>
      <c r="K174" s="14">
        <v>12.375400000000001</v>
      </c>
      <c r="L174" s="14">
        <v>1.7403200000000001</v>
      </c>
      <c r="M174" s="14">
        <v>6.2519999999999997E-3</v>
      </c>
      <c r="N174" s="14">
        <v>2.9870000000000001E-2</v>
      </c>
      <c r="O174" s="14">
        <v>3.2629999999999998E-3</v>
      </c>
      <c r="P174" s="14">
        <f t="shared" si="3"/>
        <v>97.357438000000002</v>
      </c>
      <c r="Q174" s="14">
        <v>0.66389628506008547</v>
      </c>
    </row>
    <row r="175" spans="1:17" ht="21">
      <c r="A175" s="9" t="s">
        <v>21</v>
      </c>
      <c r="B175" s="7">
        <v>1</v>
      </c>
      <c r="C175" s="7">
        <v>5</v>
      </c>
      <c r="D175" s="14">
        <v>2.3768099999999999</v>
      </c>
      <c r="E175" s="14">
        <v>15.5604</v>
      </c>
      <c r="F175" s="14">
        <v>11.728300000000001</v>
      </c>
      <c r="G175" s="14">
        <v>43.334499999999998</v>
      </c>
      <c r="H175" s="14">
        <v>0.45235300000000001</v>
      </c>
      <c r="I175" s="14">
        <v>11.250299999999999</v>
      </c>
      <c r="J175" s="14">
        <v>0.17796899999999999</v>
      </c>
      <c r="K175" s="14">
        <v>10.541700000000001</v>
      </c>
      <c r="L175" s="14">
        <v>1.9352400000000001</v>
      </c>
      <c r="M175" s="14">
        <v>1.4895E-2</v>
      </c>
      <c r="N175" s="14">
        <v>1.5133000000000001E-2</v>
      </c>
      <c r="O175" s="14">
        <v>9.5770000000000004E-3</v>
      </c>
      <c r="P175" s="14">
        <f t="shared" si="3"/>
        <v>97.397176999999999</v>
      </c>
      <c r="Q175" s="14">
        <v>0.72450584401563345</v>
      </c>
    </row>
    <row r="176" spans="1:17" ht="21">
      <c r="A176" s="9" t="s">
        <v>21</v>
      </c>
      <c r="B176" s="7">
        <v>1</v>
      </c>
      <c r="C176" s="7">
        <v>6</v>
      </c>
      <c r="D176" s="14">
        <v>2.1782900000000001</v>
      </c>
      <c r="E176" s="14">
        <v>14.916399999999999</v>
      </c>
      <c r="F176" s="14">
        <v>9.9151600000000002</v>
      </c>
      <c r="G176" s="14">
        <v>44.6828</v>
      </c>
      <c r="H176" s="14">
        <v>0.48150399999999999</v>
      </c>
      <c r="I176" s="14">
        <v>11.347099999999999</v>
      </c>
      <c r="J176" s="14">
        <v>0.23306099999999999</v>
      </c>
      <c r="K176" s="14">
        <v>11.305</v>
      </c>
      <c r="L176" s="14">
        <v>2.6893500000000001</v>
      </c>
      <c r="M176" s="14">
        <v>2.053E-2</v>
      </c>
      <c r="N176" s="14">
        <v>1.1979999999999999E-2</v>
      </c>
      <c r="O176" s="14">
        <v>1.0806E-2</v>
      </c>
      <c r="P176" s="14">
        <f t="shared" si="3"/>
        <v>97.791980999999993</v>
      </c>
      <c r="Q176" s="14">
        <v>0.70156244147491631</v>
      </c>
    </row>
    <row r="177" spans="1:17" ht="21">
      <c r="A177" s="9" t="s">
        <v>21</v>
      </c>
      <c r="B177" s="7">
        <v>1</v>
      </c>
      <c r="C177" s="7">
        <v>7</v>
      </c>
      <c r="D177" s="14">
        <v>2.6387800000000001</v>
      </c>
      <c r="E177" s="14">
        <v>15.987</v>
      </c>
      <c r="F177" s="14">
        <v>13.1778</v>
      </c>
      <c r="G177" s="14">
        <v>43.202399999999997</v>
      </c>
      <c r="H177" s="14">
        <v>0.336397</v>
      </c>
      <c r="I177" s="14">
        <v>11.4772</v>
      </c>
      <c r="J177" s="14">
        <v>0.11358600000000001</v>
      </c>
      <c r="K177" s="14">
        <v>9.9304400000000008</v>
      </c>
      <c r="L177" s="14">
        <v>1.10189</v>
      </c>
      <c r="M177" s="14">
        <v>1.4180999999999999E-2</v>
      </c>
      <c r="N177" s="14">
        <v>1.3667E-2</v>
      </c>
      <c r="O177" s="14">
        <v>4.9670000000000001E-3</v>
      </c>
      <c r="P177" s="14">
        <f t="shared" si="3"/>
        <v>97.99830799999998</v>
      </c>
      <c r="Q177" s="14">
        <v>0.74148555570851793</v>
      </c>
    </row>
    <row r="178" spans="1:17" ht="21">
      <c r="A178" s="9" t="s">
        <v>21</v>
      </c>
      <c r="B178" s="7">
        <v>1</v>
      </c>
      <c r="C178" s="7">
        <v>8</v>
      </c>
      <c r="D178" s="14">
        <v>2.4191500000000001</v>
      </c>
      <c r="E178" s="14">
        <v>13.5433</v>
      </c>
      <c r="F178" s="14">
        <v>12.4549</v>
      </c>
      <c r="G178" s="14">
        <v>42.23</v>
      </c>
      <c r="H178" s="14">
        <v>0.42744399999999999</v>
      </c>
      <c r="I178" s="14">
        <v>11.5799</v>
      </c>
      <c r="J178" s="14">
        <v>0.22919800000000001</v>
      </c>
      <c r="K178" s="14">
        <v>13.1882</v>
      </c>
      <c r="L178" s="14">
        <v>1.6629700000000001</v>
      </c>
      <c r="M178" s="14">
        <v>9.1162999999999994E-2</v>
      </c>
      <c r="N178" s="14">
        <v>2.1307E-2</v>
      </c>
      <c r="O178" s="14">
        <v>-2.5579999999999999E-2</v>
      </c>
      <c r="P178" s="14">
        <f t="shared" si="3"/>
        <v>97.821951999999953</v>
      </c>
      <c r="Q178" s="14">
        <v>0.64659432643297721</v>
      </c>
    </row>
    <row r="179" spans="1:17" ht="21">
      <c r="A179" s="9" t="s">
        <v>21</v>
      </c>
      <c r="B179" s="7">
        <v>1</v>
      </c>
      <c r="C179" s="7">
        <v>9</v>
      </c>
      <c r="D179" s="14">
        <v>1.95234</v>
      </c>
      <c r="E179" s="14">
        <v>16.712299999999999</v>
      </c>
      <c r="F179" s="14">
        <v>8.9444499999999998</v>
      </c>
      <c r="G179" s="14">
        <v>46.603099999999998</v>
      </c>
      <c r="H179" s="14">
        <v>0.43867899999999999</v>
      </c>
      <c r="I179" s="14">
        <v>11.320399999999999</v>
      </c>
      <c r="J179" s="14">
        <v>0.207653</v>
      </c>
      <c r="K179" s="14">
        <v>9.71875</v>
      </c>
      <c r="L179" s="14">
        <v>1.8966099999999999</v>
      </c>
      <c r="M179" s="14">
        <v>1.145E-2</v>
      </c>
      <c r="N179" s="14">
        <v>2.9517000000000002E-2</v>
      </c>
      <c r="O179" s="14">
        <v>1.9408000000000002E-2</v>
      </c>
      <c r="P179" s="14">
        <f t="shared" si="3"/>
        <v>97.85465699999996</v>
      </c>
      <c r="Q179" s="14">
        <v>0.75391840406206856</v>
      </c>
    </row>
    <row r="180" spans="1:17" ht="21">
      <c r="A180" s="9" t="s">
        <v>21</v>
      </c>
      <c r="B180" s="7">
        <v>1</v>
      </c>
      <c r="C180" s="7">
        <v>10</v>
      </c>
      <c r="D180" s="14">
        <v>2.2097199999999999</v>
      </c>
      <c r="E180" s="14">
        <v>14.8245</v>
      </c>
      <c r="F180" s="14">
        <v>9.7143599999999992</v>
      </c>
      <c r="G180" s="14">
        <v>44.736600000000003</v>
      </c>
      <c r="H180" s="14">
        <v>0.45785100000000001</v>
      </c>
      <c r="I180" s="14">
        <v>11.2004</v>
      </c>
      <c r="J180" s="14">
        <v>0.25516299999999997</v>
      </c>
      <c r="K180" s="14">
        <v>11.7943</v>
      </c>
      <c r="L180" s="14">
        <v>2.6636199999999999</v>
      </c>
      <c r="M180" s="14">
        <v>1.8478999999999999E-2</v>
      </c>
      <c r="N180" s="14">
        <v>5.019E-3</v>
      </c>
      <c r="O180" s="14">
        <v>-9.6200000000000001E-3</v>
      </c>
      <c r="P180" s="14">
        <f t="shared" si="3"/>
        <v>97.870391999999995</v>
      </c>
      <c r="Q180" s="14">
        <v>0.69129870020471851</v>
      </c>
    </row>
    <row r="181" spans="1:17" ht="21">
      <c r="A181" s="9" t="s">
        <v>21</v>
      </c>
      <c r="B181" s="7">
        <v>1</v>
      </c>
      <c r="C181" s="7">
        <v>11</v>
      </c>
      <c r="D181" s="14">
        <v>2.6795399999999998</v>
      </c>
      <c r="E181" s="14">
        <v>14.8513</v>
      </c>
      <c r="F181" s="14">
        <v>14.0282</v>
      </c>
      <c r="G181" s="14">
        <v>41.625</v>
      </c>
      <c r="H181" s="14">
        <v>0.30917299999999998</v>
      </c>
      <c r="I181" s="14">
        <v>11.2408</v>
      </c>
      <c r="J181" s="14">
        <v>0.11669300000000001</v>
      </c>
      <c r="K181" s="14">
        <v>11.0061</v>
      </c>
      <c r="L181" s="14">
        <v>1.56375</v>
      </c>
      <c r="M181" s="14">
        <v>8.4810000000000007E-3</v>
      </c>
      <c r="N181" s="14">
        <v>1.8622E-2</v>
      </c>
      <c r="O181" s="14">
        <v>-8.4899999999999993E-3</v>
      </c>
      <c r="P181" s="14">
        <f t="shared" si="3"/>
        <v>97.439169000000007</v>
      </c>
      <c r="Q181" s="14">
        <v>0.70623558728601643</v>
      </c>
    </row>
    <row r="182" spans="1:17" ht="21">
      <c r="A182" s="9" t="s">
        <v>21</v>
      </c>
      <c r="B182" s="7">
        <v>1</v>
      </c>
      <c r="C182" s="7">
        <v>12</v>
      </c>
      <c r="D182" s="14">
        <v>2.4943300000000002</v>
      </c>
      <c r="E182" s="14">
        <v>12.894</v>
      </c>
      <c r="F182" s="14">
        <v>14.5161</v>
      </c>
      <c r="G182" s="14">
        <v>41.007199999999997</v>
      </c>
      <c r="H182" s="14">
        <v>0.33812199999999998</v>
      </c>
      <c r="I182" s="14">
        <v>11.757</v>
      </c>
      <c r="J182" s="14">
        <v>0.15993199999999999</v>
      </c>
      <c r="K182" s="14">
        <v>12.9781</v>
      </c>
      <c r="L182" s="14">
        <v>1.7288300000000001</v>
      </c>
      <c r="M182" s="14">
        <v>-2.0600000000000002E-3</v>
      </c>
      <c r="N182" s="14">
        <v>2.9522E-2</v>
      </c>
      <c r="O182" s="14">
        <v>-8.9099999999999995E-3</v>
      </c>
      <c r="P182" s="14">
        <f t="shared" si="3"/>
        <v>97.892166000000003</v>
      </c>
      <c r="Q182" s="14">
        <v>0.6390012171603604</v>
      </c>
    </row>
    <row r="183" spans="1:17" ht="21">
      <c r="A183" s="9" t="s">
        <v>21</v>
      </c>
      <c r="B183" s="7">
        <v>1</v>
      </c>
      <c r="C183" s="7">
        <v>13</v>
      </c>
      <c r="D183" s="14">
        <v>2.6298300000000001</v>
      </c>
      <c r="E183" s="14">
        <v>14.745699999999999</v>
      </c>
      <c r="F183" s="14">
        <v>13.855499999999999</v>
      </c>
      <c r="G183" s="14">
        <v>41.438499999999998</v>
      </c>
      <c r="H183" s="14">
        <v>0.34982200000000002</v>
      </c>
      <c r="I183" s="14">
        <v>11.2613</v>
      </c>
      <c r="J183" s="14">
        <v>0.113275</v>
      </c>
      <c r="K183" s="14">
        <v>11.0494</v>
      </c>
      <c r="L183" s="14">
        <v>2.1134400000000002</v>
      </c>
      <c r="M183" s="14">
        <v>1.4695E-2</v>
      </c>
      <c r="N183" s="14">
        <v>2.4018000000000001E-2</v>
      </c>
      <c r="O183" s="14">
        <v>-2.0320000000000001E-2</v>
      </c>
      <c r="P183" s="14">
        <f t="shared" si="3"/>
        <v>97.575160000000011</v>
      </c>
      <c r="Q183" s="14">
        <v>0.70393529106107899</v>
      </c>
    </row>
    <row r="184" spans="1:17" ht="21">
      <c r="A184" s="9" t="s">
        <v>21</v>
      </c>
      <c r="B184" s="7">
        <v>1</v>
      </c>
      <c r="C184" s="7">
        <v>14</v>
      </c>
      <c r="D184" s="14">
        <v>2.63524</v>
      </c>
      <c r="E184" s="14">
        <v>12.9483</v>
      </c>
      <c r="F184" s="14">
        <v>14.632199999999999</v>
      </c>
      <c r="G184" s="14">
        <v>40.849400000000003</v>
      </c>
      <c r="H184" s="14">
        <v>0.353074</v>
      </c>
      <c r="I184" s="14">
        <v>11.840299999999999</v>
      </c>
      <c r="J184" s="14">
        <v>0.14659</v>
      </c>
      <c r="K184" s="14">
        <v>12.9114</v>
      </c>
      <c r="L184" s="14">
        <v>1.9584999999999999</v>
      </c>
      <c r="M184" s="14">
        <v>9.3460000000000001E-3</v>
      </c>
      <c r="N184" s="14">
        <v>2.0396999999999998E-2</v>
      </c>
      <c r="O184" s="14">
        <v>-7.3800000000000003E-3</v>
      </c>
      <c r="P184" s="14">
        <f t="shared" si="3"/>
        <v>98.297367000000008</v>
      </c>
      <c r="Q184" s="14">
        <v>0.64115642036175347</v>
      </c>
    </row>
    <row r="185" spans="1:17" ht="21">
      <c r="A185" s="9" t="s">
        <v>21</v>
      </c>
      <c r="B185" s="7">
        <v>1</v>
      </c>
      <c r="C185" s="7">
        <v>15</v>
      </c>
      <c r="D185" s="14">
        <v>2.6236199999999998</v>
      </c>
      <c r="E185" s="14">
        <v>14.7835</v>
      </c>
      <c r="F185" s="14">
        <v>13.416700000000001</v>
      </c>
      <c r="G185" s="14">
        <v>41.953299999999999</v>
      </c>
      <c r="H185" s="14">
        <v>0.31654900000000002</v>
      </c>
      <c r="I185" s="14">
        <v>11.4102</v>
      </c>
      <c r="J185" s="14">
        <v>0.120828</v>
      </c>
      <c r="K185" s="14">
        <v>11.2041</v>
      </c>
      <c r="L185" s="14">
        <v>1.9336199999999999</v>
      </c>
      <c r="M185" s="14">
        <v>-1.0149999999999999E-2</v>
      </c>
      <c r="N185" s="14">
        <v>4.0046999999999999E-2</v>
      </c>
      <c r="O185" s="14">
        <v>-1.171E-2</v>
      </c>
      <c r="P185" s="14">
        <f t="shared" si="3"/>
        <v>97.780604000000011</v>
      </c>
      <c r="Q185" s="14">
        <v>0.70156573660600907</v>
      </c>
    </row>
    <row r="186" spans="1:17" ht="21">
      <c r="A186" s="9" t="s">
        <v>21</v>
      </c>
      <c r="B186" s="7">
        <v>1</v>
      </c>
      <c r="C186" s="7">
        <v>16</v>
      </c>
      <c r="D186" s="14">
        <v>2.2618999999999998</v>
      </c>
      <c r="E186" s="14">
        <v>14.1859</v>
      </c>
      <c r="F186" s="14">
        <v>11.102499999999999</v>
      </c>
      <c r="G186" s="14">
        <v>43.942300000000003</v>
      </c>
      <c r="H186" s="14">
        <v>0.38675500000000002</v>
      </c>
      <c r="I186" s="14">
        <v>11.1998</v>
      </c>
      <c r="J186" s="14">
        <v>0.30454599999999998</v>
      </c>
      <c r="K186" s="14">
        <v>13.123900000000001</v>
      </c>
      <c r="L186" s="14">
        <v>1.50925</v>
      </c>
      <c r="M186" s="14">
        <v>5.4209999999999996E-3</v>
      </c>
      <c r="N186" s="14">
        <v>3.2096E-2</v>
      </c>
      <c r="O186" s="14">
        <v>2.3270000000000001E-3</v>
      </c>
      <c r="P186" s="14">
        <f t="shared" si="3"/>
        <v>98.056694999999991</v>
      </c>
      <c r="Q186" s="14">
        <v>0.65821427648937691</v>
      </c>
    </row>
    <row r="187" spans="1:17" ht="21">
      <c r="A187" s="9" t="s">
        <v>21</v>
      </c>
      <c r="B187" s="7">
        <v>1</v>
      </c>
      <c r="C187" s="7">
        <v>17</v>
      </c>
      <c r="D187" s="14">
        <v>2.5510700000000002</v>
      </c>
      <c r="E187" s="14">
        <v>15.595599999999999</v>
      </c>
      <c r="F187" s="14">
        <v>11.9657</v>
      </c>
      <c r="G187" s="14">
        <v>43.103000000000002</v>
      </c>
      <c r="H187" s="14">
        <v>0.32380700000000001</v>
      </c>
      <c r="I187" s="14">
        <v>11.5549</v>
      </c>
      <c r="J187" s="14">
        <v>0.13513500000000001</v>
      </c>
      <c r="K187" s="14">
        <v>10.167299999999999</v>
      </c>
      <c r="L187" s="14">
        <v>2.3991199999999999</v>
      </c>
      <c r="M187" s="14">
        <v>1.9E-3</v>
      </c>
      <c r="N187" s="14">
        <v>2.3281E-2</v>
      </c>
      <c r="O187" s="14">
        <v>1.4326999999999999E-2</v>
      </c>
      <c r="P187" s="14">
        <f t="shared" si="3"/>
        <v>97.83514000000001</v>
      </c>
      <c r="Q187" s="14">
        <v>0.7321081985495882</v>
      </c>
    </row>
    <row r="188" spans="1:17" ht="21">
      <c r="A188" s="9" t="s">
        <v>21</v>
      </c>
      <c r="B188" s="7" t="s">
        <v>23</v>
      </c>
      <c r="C188" s="7">
        <v>1</v>
      </c>
      <c r="D188" s="14">
        <v>2.1724100000000002</v>
      </c>
      <c r="E188" s="14">
        <v>17.7758</v>
      </c>
      <c r="F188" s="14">
        <v>10.3103</v>
      </c>
      <c r="G188" s="14">
        <v>46.872399999999999</v>
      </c>
      <c r="H188" s="14">
        <v>0.219171</v>
      </c>
      <c r="I188" s="14">
        <v>10.958299999999999</v>
      </c>
      <c r="J188" s="14">
        <v>0.17588799999999999</v>
      </c>
      <c r="K188" s="14">
        <v>8.8991799999999994</v>
      </c>
      <c r="L188" s="14">
        <v>0.18765499999999999</v>
      </c>
      <c r="M188" s="14">
        <v>7.3610999999999996E-2</v>
      </c>
      <c r="N188" s="14">
        <v>5.6674000000000002E-2</v>
      </c>
      <c r="O188" s="14">
        <v>3.4313999999999997E-2</v>
      </c>
      <c r="P188" s="14">
        <f t="shared" si="3"/>
        <v>97.735703000000001</v>
      </c>
      <c r="Q188" s="14">
        <v>0.78064204990341068</v>
      </c>
    </row>
    <row r="189" spans="1:17" ht="21">
      <c r="A189" s="9" t="s">
        <v>21</v>
      </c>
      <c r="B189" s="7" t="s">
        <v>23</v>
      </c>
      <c r="C189" s="7">
        <v>2</v>
      </c>
      <c r="D189" s="14">
        <v>2.3481000000000001</v>
      </c>
      <c r="E189" s="14">
        <v>16.536999999999999</v>
      </c>
      <c r="F189" s="14">
        <v>11.6694</v>
      </c>
      <c r="G189" s="14">
        <v>44.618000000000002</v>
      </c>
      <c r="H189" s="14">
        <v>0.24277799999999999</v>
      </c>
      <c r="I189" s="14">
        <v>10.7098</v>
      </c>
      <c r="J189" s="14">
        <v>0.175042</v>
      </c>
      <c r="K189" s="14">
        <v>10.3812</v>
      </c>
      <c r="L189" s="14">
        <v>0.392183</v>
      </c>
      <c r="M189" s="14">
        <v>1.5831999999999999E-2</v>
      </c>
      <c r="N189" s="14">
        <v>6.0044E-2</v>
      </c>
      <c r="O189" s="14">
        <v>3.8287000000000002E-2</v>
      </c>
      <c r="P189" s="14">
        <f t="shared" si="3"/>
        <v>97.187666000000007</v>
      </c>
      <c r="Q189" s="14">
        <v>0.73945480471875358</v>
      </c>
    </row>
    <row r="190" spans="1:17" ht="21">
      <c r="A190" s="9" t="s">
        <v>21</v>
      </c>
      <c r="B190" s="7" t="s">
        <v>23</v>
      </c>
      <c r="C190" s="7">
        <v>3</v>
      </c>
      <c r="D190" s="14">
        <v>2.4217499999999998</v>
      </c>
      <c r="E190" s="14">
        <v>13.4863</v>
      </c>
      <c r="F190" s="14">
        <v>13.032299999999999</v>
      </c>
      <c r="G190" s="14">
        <v>41.976399999999998</v>
      </c>
      <c r="H190" s="14">
        <v>0.39774999999999999</v>
      </c>
      <c r="I190" s="14">
        <v>11.8881</v>
      </c>
      <c r="J190" s="14">
        <v>0.173399</v>
      </c>
      <c r="K190" s="14">
        <v>12.7134</v>
      </c>
      <c r="L190" s="14">
        <v>1.5588500000000001</v>
      </c>
      <c r="M190" s="14">
        <v>3.9389999999999998E-3</v>
      </c>
      <c r="N190" s="14">
        <v>2.3935999999999999E-2</v>
      </c>
      <c r="O190" s="14">
        <v>-1.217E-2</v>
      </c>
      <c r="P190" s="14">
        <f t="shared" si="3"/>
        <v>97.663954000000004</v>
      </c>
      <c r="Q190" s="14">
        <v>0.65397335021510183</v>
      </c>
    </row>
    <row r="191" spans="1:17" ht="21">
      <c r="A191" s="9" t="s">
        <v>21</v>
      </c>
      <c r="B191" s="7" t="s">
        <v>23</v>
      </c>
      <c r="C191" s="7">
        <v>4</v>
      </c>
      <c r="D191" s="14">
        <v>2.41018</v>
      </c>
      <c r="E191" s="14">
        <v>14.7643</v>
      </c>
      <c r="F191" s="14">
        <v>13.083399999999999</v>
      </c>
      <c r="G191" s="14">
        <v>42.400500000000001</v>
      </c>
      <c r="H191" s="14">
        <v>0.33358399999999999</v>
      </c>
      <c r="I191" s="14">
        <v>11.450799999999999</v>
      </c>
      <c r="J191" s="14">
        <v>0.16664200000000001</v>
      </c>
      <c r="K191" s="14">
        <v>11.444900000000001</v>
      </c>
      <c r="L191" s="14">
        <v>1.30128</v>
      </c>
      <c r="M191" s="14">
        <v>4.0169999999999997E-3</v>
      </c>
      <c r="N191" s="14">
        <v>1.7173999999999998E-2</v>
      </c>
      <c r="O191" s="14">
        <v>5.6360000000000004E-3</v>
      </c>
      <c r="P191" s="14">
        <f t="shared" si="3"/>
        <v>97.382413</v>
      </c>
      <c r="Q191" s="14">
        <v>0.69682009646171106</v>
      </c>
    </row>
    <row r="192" spans="1:17" ht="21">
      <c r="A192" s="9" t="s">
        <v>21</v>
      </c>
      <c r="B192" s="7" t="s">
        <v>23</v>
      </c>
      <c r="C192" s="7">
        <v>5</v>
      </c>
      <c r="D192" s="14">
        <v>2.68222</v>
      </c>
      <c r="E192" s="14">
        <v>14.177300000000001</v>
      </c>
      <c r="F192" s="14">
        <v>14.0837</v>
      </c>
      <c r="G192" s="14">
        <v>41.076799999999999</v>
      </c>
      <c r="H192" s="14">
        <v>0.32923999999999998</v>
      </c>
      <c r="I192" s="14">
        <v>11.1515</v>
      </c>
      <c r="J192" s="14">
        <v>0.15878100000000001</v>
      </c>
      <c r="K192" s="14">
        <v>11.716100000000001</v>
      </c>
      <c r="L192" s="14">
        <v>2.0586799999999998</v>
      </c>
      <c r="M192" s="14">
        <v>-1.1999999999999999E-3</v>
      </c>
      <c r="N192" s="14">
        <v>2.257E-2</v>
      </c>
      <c r="O192" s="14">
        <v>-1.9800000000000002E-2</v>
      </c>
      <c r="P192" s="14">
        <f t="shared" si="3"/>
        <v>97.435890999999998</v>
      </c>
      <c r="Q192" s="14">
        <v>0.68313379972203947</v>
      </c>
    </row>
    <row r="193" spans="1:17" ht="21">
      <c r="A193" s="9" t="s">
        <v>21</v>
      </c>
      <c r="B193" s="7" t="s">
        <v>23</v>
      </c>
      <c r="C193" s="7">
        <v>7</v>
      </c>
      <c r="D193" s="14">
        <v>2.6126800000000001</v>
      </c>
      <c r="E193" s="14">
        <v>13.8695</v>
      </c>
      <c r="F193" s="14">
        <v>14.121499999999999</v>
      </c>
      <c r="G193" s="14">
        <v>41.065300000000001</v>
      </c>
      <c r="H193" s="14">
        <v>0.34109400000000001</v>
      </c>
      <c r="I193" s="14">
        <v>11.346399999999999</v>
      </c>
      <c r="J193" s="14">
        <v>0.18176400000000001</v>
      </c>
      <c r="K193" s="14">
        <v>12.284000000000001</v>
      </c>
      <c r="L193" s="14">
        <v>1.6084799999999999</v>
      </c>
      <c r="M193" s="14">
        <v>6.1599999999999997E-3</v>
      </c>
      <c r="N193" s="14">
        <v>3.1341000000000001E-2</v>
      </c>
      <c r="O193" s="14">
        <v>-8.2900000000000005E-3</v>
      </c>
      <c r="P193" s="14">
        <f t="shared" si="3"/>
        <v>97.459929000000002</v>
      </c>
      <c r="Q193" s="14">
        <v>0.66794996201224877</v>
      </c>
    </row>
    <row r="194" spans="1:17" ht="21">
      <c r="A194" s="9" t="s">
        <v>21</v>
      </c>
      <c r="B194" s="7" t="s">
        <v>24</v>
      </c>
      <c r="C194" s="7">
        <v>1</v>
      </c>
      <c r="D194" s="14">
        <v>2.3827500000000001</v>
      </c>
      <c r="E194" s="14">
        <v>14.6226</v>
      </c>
      <c r="F194" s="14">
        <v>12.1623</v>
      </c>
      <c r="G194" s="14">
        <v>43.515900000000002</v>
      </c>
      <c r="H194" s="14">
        <v>0.33786699999999997</v>
      </c>
      <c r="I194" s="14">
        <v>11.2578</v>
      </c>
      <c r="J194" s="14">
        <v>0.19767899999999999</v>
      </c>
      <c r="K194" s="14">
        <v>11.7117</v>
      </c>
      <c r="L194" s="14">
        <v>0.95450100000000004</v>
      </c>
      <c r="M194" s="14">
        <v>3.0852000000000001E-2</v>
      </c>
      <c r="N194" s="14">
        <v>2.2911000000000001E-2</v>
      </c>
      <c r="O194" s="14">
        <v>1.343E-3</v>
      </c>
      <c r="P194" s="14">
        <f t="shared" si="3"/>
        <v>97.198202999999978</v>
      </c>
      <c r="Q194" s="14">
        <v>0.68987028507077131</v>
      </c>
    </row>
    <row r="195" spans="1:17" ht="21">
      <c r="A195" s="9" t="s">
        <v>21</v>
      </c>
      <c r="B195" s="7" t="s">
        <v>24</v>
      </c>
      <c r="C195" s="7">
        <v>2</v>
      </c>
      <c r="D195" s="14">
        <v>2.5377900000000002</v>
      </c>
      <c r="E195" s="14">
        <v>15.9861</v>
      </c>
      <c r="F195" s="14">
        <v>13.2293</v>
      </c>
      <c r="G195" s="14">
        <v>43.082500000000003</v>
      </c>
      <c r="H195" s="14">
        <v>0.24946699999999999</v>
      </c>
      <c r="I195" s="14">
        <v>10.6114</v>
      </c>
      <c r="J195" s="14">
        <v>0.232263</v>
      </c>
      <c r="K195" s="14">
        <v>10.9603</v>
      </c>
      <c r="L195" s="14">
        <v>0.71384899999999996</v>
      </c>
      <c r="M195" s="14">
        <v>2.3064000000000001E-2</v>
      </c>
      <c r="N195" s="14">
        <v>2.1673999999999999E-2</v>
      </c>
      <c r="O195" s="14">
        <v>-9.3999999999999997E-4</v>
      </c>
      <c r="P195" s="14">
        <f t="shared" si="3"/>
        <v>97.646767000000011</v>
      </c>
      <c r="Q195" s="14">
        <v>0.7221141775549873</v>
      </c>
    </row>
    <row r="196" spans="1:17" ht="21">
      <c r="A196" s="9" t="s">
        <v>21</v>
      </c>
      <c r="B196" s="7" t="s">
        <v>24</v>
      </c>
      <c r="C196" s="7">
        <v>3</v>
      </c>
      <c r="D196" s="14">
        <v>2.0360100000000001</v>
      </c>
      <c r="E196" s="14">
        <v>17.374300000000002</v>
      </c>
      <c r="F196" s="14">
        <v>9.9607200000000002</v>
      </c>
      <c r="G196" s="14">
        <v>46.723700000000001</v>
      </c>
      <c r="H196" s="14">
        <v>0.20472099999999999</v>
      </c>
      <c r="I196" s="14">
        <v>11.0457</v>
      </c>
      <c r="J196" s="14">
        <v>0.18509300000000001</v>
      </c>
      <c r="K196" s="14">
        <v>9.6863600000000005</v>
      </c>
      <c r="L196" s="14">
        <v>0.226128</v>
      </c>
      <c r="M196" s="14">
        <v>2.6034999999999999E-2</v>
      </c>
      <c r="N196" s="14">
        <v>6.9864999999999997E-2</v>
      </c>
      <c r="O196" s="14">
        <v>1.3814999999999999E-2</v>
      </c>
      <c r="P196" s="14">
        <f t="shared" si="3"/>
        <v>97.552446999999972</v>
      </c>
      <c r="Q196" s="14">
        <v>0.76166079210682514</v>
      </c>
    </row>
    <row r="197" spans="1:17" ht="21">
      <c r="A197" s="9" t="s">
        <v>21</v>
      </c>
      <c r="B197" s="7" t="s">
        <v>24</v>
      </c>
      <c r="C197" s="7">
        <v>5</v>
      </c>
      <c r="D197" s="14">
        <v>2.5932900000000001</v>
      </c>
      <c r="E197" s="14">
        <v>15.091200000000001</v>
      </c>
      <c r="F197" s="14">
        <v>13.477600000000001</v>
      </c>
      <c r="G197" s="14">
        <v>42.320900000000002</v>
      </c>
      <c r="H197" s="14">
        <v>0.25987700000000002</v>
      </c>
      <c r="I197" s="14">
        <v>10.611700000000001</v>
      </c>
      <c r="J197" s="14">
        <v>0.185253</v>
      </c>
      <c r="K197" s="14">
        <v>11.312900000000001</v>
      </c>
      <c r="L197" s="14">
        <v>1.6082399999999999</v>
      </c>
      <c r="M197" s="14">
        <v>4.3600000000000003E-4</v>
      </c>
      <c r="N197" s="14">
        <v>7.6025999999999996E-2</v>
      </c>
      <c r="O197" s="14">
        <v>1.3410999999999999E-2</v>
      </c>
      <c r="P197" s="14">
        <f t="shared" si="3"/>
        <v>97.550832999999997</v>
      </c>
      <c r="Q197" s="14">
        <v>0.70385040636671337</v>
      </c>
    </row>
    <row r="198" spans="1:17" ht="21">
      <c r="A198" s="9" t="s">
        <v>21</v>
      </c>
      <c r="B198" s="7" t="s">
        <v>24</v>
      </c>
      <c r="C198" s="7">
        <v>6</v>
      </c>
      <c r="D198" s="14">
        <v>2.5200900000000002</v>
      </c>
      <c r="E198" s="14">
        <v>16.9803</v>
      </c>
      <c r="F198" s="14">
        <v>13.425599999999999</v>
      </c>
      <c r="G198" s="14">
        <v>44.476300000000002</v>
      </c>
      <c r="H198" s="14">
        <v>0.35837599999999997</v>
      </c>
      <c r="I198" s="14">
        <v>10.892799999999999</v>
      </c>
      <c r="J198" s="14">
        <v>0.126774</v>
      </c>
      <c r="K198" s="14">
        <v>8.4414899999999999</v>
      </c>
      <c r="L198" s="14">
        <v>0.643092</v>
      </c>
      <c r="M198" s="14">
        <v>1.8086000000000001E-2</v>
      </c>
      <c r="N198" s="14">
        <v>6.4817E-2</v>
      </c>
      <c r="O198" s="14">
        <v>4.4887999999999997E-2</v>
      </c>
      <c r="P198" s="14">
        <f t="shared" si="3"/>
        <v>97.992612999999992</v>
      </c>
      <c r="Q198" s="14">
        <v>0.78184113338804839</v>
      </c>
    </row>
    <row r="199" spans="1:17" ht="21">
      <c r="A199" s="9" t="s">
        <v>21</v>
      </c>
      <c r="B199" s="7" t="s">
        <v>24</v>
      </c>
      <c r="C199" s="7">
        <v>8</v>
      </c>
      <c r="D199" s="14">
        <v>2.5608</v>
      </c>
      <c r="E199" s="14">
        <v>15.0618</v>
      </c>
      <c r="F199" s="14">
        <v>12.2392</v>
      </c>
      <c r="G199" s="14">
        <v>42.603700000000003</v>
      </c>
      <c r="H199" s="14">
        <v>0.255305</v>
      </c>
      <c r="I199" s="14">
        <v>10.8612</v>
      </c>
      <c r="J199" s="14">
        <v>0.13700599999999999</v>
      </c>
      <c r="K199" s="14">
        <v>11.479100000000001</v>
      </c>
      <c r="L199" s="14">
        <v>1.9840100000000001</v>
      </c>
      <c r="M199" s="14">
        <v>1.0038E-2</v>
      </c>
      <c r="N199" s="14">
        <v>2.3030999999999999E-2</v>
      </c>
      <c r="O199" s="14">
        <v>-1.8929999999999999E-2</v>
      </c>
      <c r="P199" s="14">
        <f t="shared" si="3"/>
        <v>97.196260000000009</v>
      </c>
      <c r="Q199" s="14">
        <v>0.70039232082728775</v>
      </c>
    </row>
    <row r="200" spans="1:17" ht="21">
      <c r="A200" s="9" t="s">
        <v>21</v>
      </c>
      <c r="B200" s="7" t="s">
        <v>25</v>
      </c>
      <c r="C200" s="7">
        <v>1</v>
      </c>
      <c r="D200" s="14">
        <v>1.4013</v>
      </c>
      <c r="E200" s="14">
        <v>16.3523</v>
      </c>
      <c r="F200" s="14">
        <v>7.7759099999999997</v>
      </c>
      <c r="G200" s="14">
        <v>48.620100000000001</v>
      </c>
      <c r="H200" s="14">
        <v>0.34728500000000001</v>
      </c>
      <c r="I200" s="14">
        <v>11.501200000000001</v>
      </c>
      <c r="J200" s="14">
        <v>0.22254099999999999</v>
      </c>
      <c r="K200" s="14">
        <v>10.238099999999999</v>
      </c>
      <c r="L200" s="14">
        <v>0.40971200000000002</v>
      </c>
      <c r="M200" s="14">
        <v>0.28124900000000003</v>
      </c>
      <c r="N200" s="14">
        <v>1.3693E-2</v>
      </c>
      <c r="O200" s="14">
        <v>1.7394E-2</v>
      </c>
      <c r="P200" s="14">
        <f t="shared" ref="P200:P205" si="4">SUM(D200:O200)</f>
        <v>97.180784000000003</v>
      </c>
      <c r="Q200" s="14">
        <v>0.7399647809087313</v>
      </c>
    </row>
    <row r="201" spans="1:17" ht="21">
      <c r="A201" s="9" t="s">
        <v>21</v>
      </c>
      <c r="B201" s="7" t="s">
        <v>25</v>
      </c>
      <c r="C201" s="7">
        <v>2</v>
      </c>
      <c r="D201" s="14">
        <v>2.6214400000000002</v>
      </c>
      <c r="E201" s="14">
        <v>15.226000000000001</v>
      </c>
      <c r="F201" s="14">
        <v>12.5054</v>
      </c>
      <c r="G201" s="14">
        <v>42.644300000000001</v>
      </c>
      <c r="H201" s="14">
        <v>0.29761700000000002</v>
      </c>
      <c r="I201" s="14">
        <v>11.5952</v>
      </c>
      <c r="J201" s="14">
        <v>0.15260899999999999</v>
      </c>
      <c r="K201" s="14">
        <v>11.011200000000001</v>
      </c>
      <c r="L201" s="14">
        <v>1.60666</v>
      </c>
      <c r="M201" s="14">
        <v>2.7363999999999999E-2</v>
      </c>
      <c r="N201" s="14">
        <v>3.8968000000000003E-2</v>
      </c>
      <c r="O201" s="14">
        <v>2.5829999999999998E-3</v>
      </c>
      <c r="P201" s="14">
        <f t="shared" si="4"/>
        <v>97.729341000000019</v>
      </c>
      <c r="Q201" s="14">
        <v>0.71128323645145353</v>
      </c>
    </row>
    <row r="202" spans="1:17" ht="21">
      <c r="A202" s="9" t="s">
        <v>21</v>
      </c>
      <c r="B202" s="7" t="s">
        <v>25</v>
      </c>
      <c r="C202" s="7">
        <v>3</v>
      </c>
      <c r="D202" s="14">
        <v>2.4592200000000002</v>
      </c>
      <c r="E202" s="14">
        <v>13.7361</v>
      </c>
      <c r="F202" s="14">
        <v>12.5321</v>
      </c>
      <c r="G202" s="14">
        <v>42.616799999999998</v>
      </c>
      <c r="H202" s="14">
        <v>0.36696600000000001</v>
      </c>
      <c r="I202" s="14">
        <v>11.6553</v>
      </c>
      <c r="J202" s="14">
        <v>0.18293999999999999</v>
      </c>
      <c r="K202" s="14">
        <v>12.704000000000001</v>
      </c>
      <c r="L202" s="14">
        <v>1.6111</v>
      </c>
      <c r="M202" s="14">
        <v>8.8990000000000007E-3</v>
      </c>
      <c r="N202" s="14">
        <v>5.9309999999999996E-3</v>
      </c>
      <c r="O202" s="14">
        <v>1.2030000000000001E-3</v>
      </c>
      <c r="P202" s="14">
        <f t="shared" si="4"/>
        <v>97.880559000000019</v>
      </c>
      <c r="Q202" s="14">
        <v>0.65828108466456914</v>
      </c>
    </row>
    <row r="203" spans="1:17" ht="21">
      <c r="A203" s="9" t="s">
        <v>21</v>
      </c>
      <c r="B203" s="7" t="s">
        <v>25</v>
      </c>
      <c r="C203" s="7">
        <v>4</v>
      </c>
      <c r="D203" s="14">
        <v>1.4593499999999999</v>
      </c>
      <c r="E203" s="14">
        <v>16.609100000000002</v>
      </c>
      <c r="F203" s="14">
        <v>7.3601900000000002</v>
      </c>
      <c r="G203" s="14">
        <v>48.749699999999997</v>
      </c>
      <c r="H203" s="14">
        <v>0.27460299999999999</v>
      </c>
      <c r="I203" s="14">
        <v>11.662699999999999</v>
      </c>
      <c r="J203" s="14">
        <v>0.21953700000000001</v>
      </c>
      <c r="K203" s="14">
        <v>10.3134</v>
      </c>
      <c r="L203" s="14">
        <v>0.38379200000000002</v>
      </c>
      <c r="M203" s="14">
        <v>0.49676799999999999</v>
      </c>
      <c r="N203" s="14">
        <v>4.7969999999999999E-2</v>
      </c>
      <c r="O203" s="14">
        <v>2.2688E-2</v>
      </c>
      <c r="P203" s="14">
        <f t="shared" si="4"/>
        <v>97.599798000000007</v>
      </c>
      <c r="Q203" s="14">
        <v>0.7415498823067358</v>
      </c>
    </row>
    <row r="204" spans="1:17" ht="21">
      <c r="A204" s="9" t="s">
        <v>21</v>
      </c>
      <c r="B204" s="7" t="s">
        <v>25</v>
      </c>
      <c r="C204" s="7">
        <v>5</v>
      </c>
      <c r="D204" s="14">
        <v>1.76254</v>
      </c>
      <c r="E204" s="14">
        <v>16.0992</v>
      </c>
      <c r="F204" s="14">
        <v>8.1635100000000005</v>
      </c>
      <c r="G204" s="14">
        <v>47.094099999999997</v>
      </c>
      <c r="H204" s="14">
        <v>0.32148700000000002</v>
      </c>
      <c r="I204" s="14">
        <v>11.1846</v>
      </c>
      <c r="J204" s="14">
        <v>0.224299</v>
      </c>
      <c r="K204" s="14">
        <v>11.117900000000001</v>
      </c>
      <c r="L204" s="14">
        <v>0.72072599999999998</v>
      </c>
      <c r="M204" s="14">
        <v>0.50016099999999997</v>
      </c>
      <c r="N204" s="14">
        <v>1.4196E-2</v>
      </c>
      <c r="O204" s="14">
        <v>2.6034000000000002E-2</v>
      </c>
      <c r="P204" s="14">
        <f t="shared" si="4"/>
        <v>97.228753000000012</v>
      </c>
      <c r="Q204" s="14">
        <v>0.72066168806122677</v>
      </c>
    </row>
    <row r="205" spans="1:17" ht="21">
      <c r="A205" s="9" t="s">
        <v>21</v>
      </c>
      <c r="B205" s="7" t="s">
        <v>25</v>
      </c>
      <c r="C205" s="7">
        <v>6</v>
      </c>
      <c r="D205" s="14">
        <v>1.43804</v>
      </c>
      <c r="E205" s="14">
        <v>16.952500000000001</v>
      </c>
      <c r="F205" s="14">
        <v>7.09734</v>
      </c>
      <c r="G205" s="14">
        <v>49.067900000000002</v>
      </c>
      <c r="H205" s="14">
        <v>0.322795</v>
      </c>
      <c r="I205" s="14">
        <v>11.6715</v>
      </c>
      <c r="J205" s="14">
        <v>0.221329</v>
      </c>
      <c r="K205" s="14">
        <v>9.9658899999999999</v>
      </c>
      <c r="L205" s="14">
        <v>0.40413100000000002</v>
      </c>
      <c r="M205" s="14">
        <v>0.464389</v>
      </c>
      <c r="N205" s="14">
        <v>-8.0099999999999998E-3</v>
      </c>
      <c r="O205" s="14">
        <v>2.1777000000000001E-2</v>
      </c>
      <c r="P205" s="14">
        <f t="shared" si="4"/>
        <v>97.619580999999997</v>
      </c>
      <c r="Q205" s="14">
        <v>0.75190160704151732</v>
      </c>
    </row>
    <row r="206" spans="1:17" ht="21">
      <c r="A206" s="9" t="s">
        <v>21</v>
      </c>
      <c r="B206" s="7" t="s">
        <v>25</v>
      </c>
      <c r="C206" s="7">
        <v>7</v>
      </c>
      <c r="D206" s="14">
        <v>1.6660999999999999</v>
      </c>
      <c r="E206" s="14">
        <v>16.348500000000001</v>
      </c>
      <c r="F206" s="14">
        <v>8.6161899999999996</v>
      </c>
      <c r="G206" s="14">
        <v>47.5854</v>
      </c>
      <c r="H206" s="14">
        <v>0.34770699999999999</v>
      </c>
      <c r="I206" s="14">
        <v>11.053699999999999</v>
      </c>
      <c r="J206" s="14">
        <v>0.25308999999999998</v>
      </c>
      <c r="K206" s="14">
        <v>10.9526</v>
      </c>
      <c r="L206" s="14">
        <v>0.47649599999999998</v>
      </c>
      <c r="M206" s="14">
        <v>0.24390200000000001</v>
      </c>
      <c r="N206" s="14">
        <v>8.4500000000000005E-4</v>
      </c>
      <c r="O206" s="14">
        <v>2.7265000000000001E-2</v>
      </c>
      <c r="P206" s="14">
        <f t="shared" ref="P206:P222" si="5">SUM(D206:O206)</f>
        <v>97.571794999999995</v>
      </c>
      <c r="Q206" s="14">
        <v>0.72672952024974946</v>
      </c>
    </row>
    <row r="207" spans="1:17" ht="21">
      <c r="A207" s="9" t="s">
        <v>21</v>
      </c>
      <c r="B207" s="7" t="s">
        <v>25</v>
      </c>
      <c r="C207" s="7">
        <v>8</v>
      </c>
      <c r="D207" s="14">
        <v>1.9556899999999999</v>
      </c>
      <c r="E207" s="14">
        <v>15.419</v>
      </c>
      <c r="F207" s="14">
        <v>8.9543400000000002</v>
      </c>
      <c r="G207" s="14">
        <v>45.937800000000003</v>
      </c>
      <c r="H207" s="14">
        <v>0.412798</v>
      </c>
      <c r="I207" s="14">
        <v>11.054399999999999</v>
      </c>
      <c r="J207" s="14">
        <v>0.22583900000000001</v>
      </c>
      <c r="K207" s="14">
        <v>11.707800000000001</v>
      </c>
      <c r="L207" s="14">
        <v>1.5876999999999999</v>
      </c>
      <c r="M207" s="14">
        <v>0.28166000000000002</v>
      </c>
      <c r="N207" s="14">
        <v>4.3759999999999997E-3</v>
      </c>
      <c r="O207" s="14">
        <v>3.5660000000000002E-3</v>
      </c>
      <c r="P207" s="14">
        <f t="shared" si="5"/>
        <v>97.544968999999995</v>
      </c>
      <c r="Q207" s="14">
        <v>0.70117056938586197</v>
      </c>
    </row>
    <row r="208" spans="1:17" ht="21">
      <c r="A208" s="9" t="s">
        <v>21</v>
      </c>
      <c r="B208" s="7" t="s">
        <v>25</v>
      </c>
      <c r="C208" s="7">
        <v>9</v>
      </c>
      <c r="D208" s="14">
        <v>1.9000600000000001</v>
      </c>
      <c r="E208" s="14">
        <v>15.633900000000001</v>
      </c>
      <c r="F208" s="14">
        <v>8.7670300000000001</v>
      </c>
      <c r="G208" s="14">
        <v>46.499099999999999</v>
      </c>
      <c r="H208" s="14">
        <v>0.33921000000000001</v>
      </c>
      <c r="I208" s="14">
        <v>11.114800000000001</v>
      </c>
      <c r="J208" s="14">
        <v>0.208788</v>
      </c>
      <c r="K208" s="14">
        <v>11.3874</v>
      </c>
      <c r="L208" s="14">
        <v>1.2383900000000001</v>
      </c>
      <c r="M208" s="14">
        <v>0.32373200000000002</v>
      </c>
      <c r="N208" s="14">
        <v>1.3290000000000001E-3</v>
      </c>
      <c r="O208" s="14">
        <v>2.6258E-2</v>
      </c>
      <c r="P208" s="14">
        <f t="shared" si="5"/>
        <v>97.439996999999991</v>
      </c>
      <c r="Q208" s="14">
        <v>0.70981117652379411</v>
      </c>
    </row>
    <row r="209" spans="1:17" ht="21">
      <c r="A209" s="9" t="s">
        <v>21</v>
      </c>
      <c r="B209" s="7" t="s">
        <v>25</v>
      </c>
      <c r="C209" s="7">
        <v>11</v>
      </c>
      <c r="D209" s="14">
        <v>1.8047500000000001</v>
      </c>
      <c r="E209" s="14">
        <v>16.005299999999998</v>
      </c>
      <c r="F209" s="14">
        <v>8.6780799999999996</v>
      </c>
      <c r="G209" s="14">
        <v>47.072000000000003</v>
      </c>
      <c r="H209" s="14">
        <v>0.33922600000000003</v>
      </c>
      <c r="I209" s="14">
        <v>11.221500000000001</v>
      </c>
      <c r="J209" s="14">
        <v>0.26425599999999999</v>
      </c>
      <c r="K209" s="14">
        <v>11.310700000000001</v>
      </c>
      <c r="L209" s="14">
        <v>0.66730800000000001</v>
      </c>
      <c r="M209" s="14">
        <v>0.21099699999999999</v>
      </c>
      <c r="N209" s="14">
        <v>8.4620000000000008E-3</v>
      </c>
      <c r="O209" s="14">
        <v>2.6127999999999998E-2</v>
      </c>
      <c r="P209" s="14">
        <f t="shared" si="5"/>
        <v>97.60870700000001</v>
      </c>
      <c r="Q209" s="14">
        <v>0.7159995557637242</v>
      </c>
    </row>
    <row r="210" spans="1:17" ht="21">
      <c r="A210" s="9" t="s">
        <v>21</v>
      </c>
      <c r="B210" s="7" t="s">
        <v>25</v>
      </c>
      <c r="C210" s="7">
        <v>12</v>
      </c>
      <c r="D210" s="14">
        <v>1.98193</v>
      </c>
      <c r="E210" s="14">
        <v>15.612399999999999</v>
      </c>
      <c r="F210" s="14">
        <v>8.9654600000000002</v>
      </c>
      <c r="G210" s="14">
        <v>46.066499999999998</v>
      </c>
      <c r="H210" s="14">
        <v>0.37819599999999998</v>
      </c>
      <c r="I210" s="14">
        <v>10.9916</v>
      </c>
      <c r="J210" s="14">
        <v>0.23527699999999999</v>
      </c>
      <c r="K210" s="14">
        <v>11.644600000000001</v>
      </c>
      <c r="L210" s="14">
        <v>1.1600699999999999</v>
      </c>
      <c r="M210" s="14">
        <v>0.28301700000000002</v>
      </c>
      <c r="N210" s="14">
        <v>1.0351000000000001E-2</v>
      </c>
      <c r="O210" s="14">
        <v>3.2745000000000003E-2</v>
      </c>
      <c r="P210" s="14">
        <f t="shared" si="5"/>
        <v>97.36214600000001</v>
      </c>
      <c r="Q210" s="14">
        <v>0.70490296574552502</v>
      </c>
    </row>
    <row r="211" spans="1:17" ht="21">
      <c r="A211" s="9" t="s">
        <v>21</v>
      </c>
      <c r="B211" s="7">
        <v>4</v>
      </c>
      <c r="C211" s="7">
        <v>4</v>
      </c>
      <c r="D211" s="14">
        <v>2.61016</v>
      </c>
      <c r="E211" s="14">
        <v>13.429399999999999</v>
      </c>
      <c r="F211" s="14">
        <v>14.6395</v>
      </c>
      <c r="G211" s="14">
        <v>40.765999999999998</v>
      </c>
      <c r="H211" s="14">
        <v>0.33014300000000002</v>
      </c>
      <c r="I211" s="14">
        <v>11.4139</v>
      </c>
      <c r="J211" s="14">
        <v>0.170823</v>
      </c>
      <c r="K211" s="14">
        <v>12.8809</v>
      </c>
      <c r="L211" s="14">
        <v>1.9011499999999999</v>
      </c>
      <c r="M211" s="14">
        <v>5.9890000000000004E-3</v>
      </c>
      <c r="N211" s="14">
        <v>2.6270999999999999E-2</v>
      </c>
      <c r="O211" s="14">
        <v>-8.5100000000000002E-3</v>
      </c>
      <c r="P211" s="14">
        <f t="shared" si="5"/>
        <v>98.165725999999992</v>
      </c>
      <c r="Q211" s="14">
        <v>0.6500442561313633</v>
      </c>
    </row>
    <row r="212" spans="1:17" ht="21">
      <c r="A212" s="9" t="s">
        <v>21</v>
      </c>
      <c r="B212" s="7">
        <v>4</v>
      </c>
      <c r="C212" s="7">
        <v>5</v>
      </c>
      <c r="D212" s="14">
        <v>2.3947099999999999</v>
      </c>
      <c r="E212" s="14">
        <v>13.267300000000001</v>
      </c>
      <c r="F212" s="14">
        <v>12.5281</v>
      </c>
      <c r="G212" s="14">
        <v>42.426499999999997</v>
      </c>
      <c r="H212" s="14">
        <v>0.42405199999999998</v>
      </c>
      <c r="I212" s="14">
        <v>11.374499999999999</v>
      </c>
      <c r="J212" s="14">
        <v>0.25256099999999998</v>
      </c>
      <c r="K212" s="14">
        <v>13.9711</v>
      </c>
      <c r="L212" s="14">
        <v>1.6649099999999999</v>
      </c>
      <c r="M212" s="14">
        <v>5.04E-4</v>
      </c>
      <c r="N212" s="14">
        <v>3.6988E-2</v>
      </c>
      <c r="O212" s="14">
        <v>-2.4570000000000002E-2</v>
      </c>
      <c r="P212" s="14">
        <f t="shared" si="5"/>
        <v>98.316655000000011</v>
      </c>
      <c r="Q212" s="14">
        <v>0.62851337736706503</v>
      </c>
    </row>
    <row r="213" spans="1:17" ht="21">
      <c r="A213" s="9" t="s">
        <v>21</v>
      </c>
      <c r="B213" s="7">
        <v>4</v>
      </c>
      <c r="C213" s="7">
        <v>6</v>
      </c>
      <c r="D213" s="14">
        <v>2.46197</v>
      </c>
      <c r="E213" s="14">
        <v>13.6212</v>
      </c>
      <c r="F213" s="14">
        <v>12.847899999999999</v>
      </c>
      <c r="G213" s="14">
        <v>42.2423</v>
      </c>
      <c r="H213" s="14">
        <v>0.38247799999999998</v>
      </c>
      <c r="I213" s="14">
        <v>11.7052</v>
      </c>
      <c r="J213" s="14">
        <v>0.18879699999999999</v>
      </c>
      <c r="K213" s="14">
        <v>12.6838</v>
      </c>
      <c r="L213" s="14">
        <v>1.6338299999999999</v>
      </c>
      <c r="M213" s="14">
        <v>3.9664999999999999E-2</v>
      </c>
      <c r="N213" s="14">
        <v>7.0049999999999999E-3</v>
      </c>
      <c r="O213" s="14">
        <v>-1.8180000000000002E-2</v>
      </c>
      <c r="P213" s="14">
        <f t="shared" si="5"/>
        <v>97.795965000000024</v>
      </c>
      <c r="Q213" s="14">
        <v>0.65674784423667765</v>
      </c>
    </row>
    <row r="214" spans="1:17" ht="21">
      <c r="A214" s="9" t="s">
        <v>21</v>
      </c>
      <c r="B214" s="7">
        <v>4</v>
      </c>
      <c r="C214" s="7">
        <v>7</v>
      </c>
      <c r="D214" s="14">
        <v>2.6097899999999998</v>
      </c>
      <c r="E214" s="14">
        <v>14.4535</v>
      </c>
      <c r="F214" s="14">
        <v>12.690899999999999</v>
      </c>
      <c r="G214" s="14">
        <v>42.336799999999997</v>
      </c>
      <c r="H214" s="14">
        <v>0.23447799999999999</v>
      </c>
      <c r="I214" s="14">
        <v>11.3048</v>
      </c>
      <c r="J214" s="14">
        <v>0.164684</v>
      </c>
      <c r="K214" s="14">
        <v>11.905099999999999</v>
      </c>
      <c r="L214" s="14">
        <v>1.96838</v>
      </c>
      <c r="M214" s="14">
        <v>2.4653000000000001E-2</v>
      </c>
      <c r="N214" s="14">
        <v>3.1507E-2</v>
      </c>
      <c r="O214" s="14">
        <v>-3.2640000000000002E-2</v>
      </c>
      <c r="P214" s="14">
        <f t="shared" si="5"/>
        <v>97.691951999999986</v>
      </c>
      <c r="Q214" s="14">
        <v>0.68384587410639652</v>
      </c>
    </row>
    <row r="215" spans="1:17" ht="21">
      <c r="A215" s="9" t="s">
        <v>21</v>
      </c>
      <c r="B215" s="7">
        <v>4</v>
      </c>
      <c r="C215" s="7">
        <v>8</v>
      </c>
      <c r="D215" s="14">
        <v>2.6004700000000001</v>
      </c>
      <c r="E215" s="14">
        <v>13.5684</v>
      </c>
      <c r="F215" s="14">
        <v>13.4857</v>
      </c>
      <c r="G215" s="14">
        <v>41.601599999999998</v>
      </c>
      <c r="H215" s="14">
        <v>0.29873100000000002</v>
      </c>
      <c r="I215" s="14">
        <v>11.609400000000001</v>
      </c>
      <c r="J215" s="14">
        <v>0.133852</v>
      </c>
      <c r="K215" s="14">
        <v>12.7034</v>
      </c>
      <c r="L215" s="14">
        <v>1.85259</v>
      </c>
      <c r="M215" s="14">
        <v>1.0030000000000001E-2</v>
      </c>
      <c r="N215" s="14">
        <v>1.7239999999999998E-2</v>
      </c>
      <c r="O215" s="14">
        <v>-1.506E-2</v>
      </c>
      <c r="P215" s="14">
        <f t="shared" si="5"/>
        <v>97.866353000000004</v>
      </c>
      <c r="Q215" s="14">
        <v>0.65552318678549248</v>
      </c>
    </row>
    <row r="216" spans="1:17" ht="21">
      <c r="A216" s="9" t="s">
        <v>21</v>
      </c>
      <c r="B216" s="7">
        <v>4</v>
      </c>
      <c r="C216" s="7">
        <v>9</v>
      </c>
      <c r="D216" s="14">
        <v>2.3908800000000001</v>
      </c>
      <c r="E216" s="14">
        <v>13.217499999999999</v>
      </c>
      <c r="F216" s="14">
        <v>13.176500000000001</v>
      </c>
      <c r="G216" s="14">
        <v>41.984299999999998</v>
      </c>
      <c r="H216" s="14">
        <v>0.360931</v>
      </c>
      <c r="I216" s="14">
        <v>11.9878</v>
      </c>
      <c r="J216" s="14">
        <v>0.16595199999999999</v>
      </c>
      <c r="K216" s="14">
        <v>13.044600000000001</v>
      </c>
      <c r="L216" s="14">
        <v>1.5938000000000001</v>
      </c>
      <c r="M216" s="14">
        <v>2.1028000000000002E-2</v>
      </c>
      <c r="N216" s="14">
        <v>3.3916000000000002E-2</v>
      </c>
      <c r="O216" s="14">
        <v>-6.9999999999999999E-4</v>
      </c>
      <c r="P216" s="14">
        <f t="shared" si="5"/>
        <v>97.976507000000012</v>
      </c>
      <c r="Q216" s="14">
        <v>0.64352584787497902</v>
      </c>
    </row>
    <row r="217" spans="1:17" ht="21">
      <c r="A217" s="9" t="s">
        <v>21</v>
      </c>
      <c r="B217" s="7">
        <v>4</v>
      </c>
      <c r="C217" s="7">
        <v>10</v>
      </c>
      <c r="D217" s="14">
        <v>2.5032299999999998</v>
      </c>
      <c r="E217" s="14">
        <v>14.3443</v>
      </c>
      <c r="F217" s="14">
        <v>13.960900000000001</v>
      </c>
      <c r="G217" s="14">
        <v>41.783799999999999</v>
      </c>
      <c r="H217" s="14">
        <v>0.29985899999999999</v>
      </c>
      <c r="I217" s="14">
        <v>11.3247</v>
      </c>
      <c r="J217" s="14">
        <v>0.184361</v>
      </c>
      <c r="K217" s="14">
        <v>11.739699999999999</v>
      </c>
      <c r="L217" s="14">
        <v>1.5957699999999999</v>
      </c>
      <c r="M217" s="14">
        <v>8.201E-3</v>
      </c>
      <c r="N217" s="14">
        <v>8.9879999999999995E-3</v>
      </c>
      <c r="O217" s="14">
        <v>1.6142E-2</v>
      </c>
      <c r="P217" s="14">
        <f t="shared" si="5"/>
        <v>97.769951000000006</v>
      </c>
      <c r="Q217" s="14">
        <v>0.68522936641378529</v>
      </c>
    </row>
    <row r="218" spans="1:17" ht="21">
      <c r="A218" s="9" t="s">
        <v>21</v>
      </c>
      <c r="B218" s="7">
        <v>4</v>
      </c>
      <c r="C218" s="7">
        <v>11</v>
      </c>
      <c r="D218" s="14">
        <v>2.59274</v>
      </c>
      <c r="E218" s="14">
        <v>14.426500000000001</v>
      </c>
      <c r="F218" s="14">
        <v>14.386699999999999</v>
      </c>
      <c r="G218" s="14">
        <v>41.385300000000001</v>
      </c>
      <c r="H218" s="14">
        <v>0.305535</v>
      </c>
      <c r="I218" s="14">
        <v>11.2087</v>
      </c>
      <c r="J218" s="14">
        <v>0.15665699999999999</v>
      </c>
      <c r="K218" s="14">
        <v>11.249000000000001</v>
      </c>
      <c r="L218" s="14">
        <v>2.0470199999999998</v>
      </c>
      <c r="M218" s="14">
        <v>-1.7700000000000001E-3</v>
      </c>
      <c r="N218" s="14">
        <v>1.4886999999999999E-2</v>
      </c>
      <c r="O218" s="14">
        <v>2.928E-3</v>
      </c>
      <c r="P218" s="14">
        <f t="shared" si="5"/>
        <v>97.774197000000001</v>
      </c>
      <c r="Q218" s="14">
        <v>0.69557637090612445</v>
      </c>
    </row>
    <row r="219" spans="1:17" ht="21">
      <c r="A219" s="10" t="s">
        <v>21</v>
      </c>
      <c r="B219" s="7">
        <v>4</v>
      </c>
      <c r="C219" s="7">
        <v>12</v>
      </c>
      <c r="D219" s="14">
        <v>2.35825</v>
      </c>
      <c r="E219" s="14">
        <v>13.5745</v>
      </c>
      <c r="F219" s="14">
        <v>12.6494</v>
      </c>
      <c r="G219" s="14">
        <v>42.735199999999999</v>
      </c>
      <c r="H219" s="14">
        <v>0.386403</v>
      </c>
      <c r="I219" s="14">
        <v>11.7248</v>
      </c>
      <c r="J219" s="14">
        <v>0.200487</v>
      </c>
      <c r="K219" s="14">
        <v>12.9626</v>
      </c>
      <c r="L219" s="14">
        <v>1.385</v>
      </c>
      <c r="M219" s="14">
        <v>6.0856E-2</v>
      </c>
      <c r="N219" s="14">
        <v>9.2200000000000008E-3</v>
      </c>
      <c r="O219" s="14">
        <v>5.1599999999999997E-4</v>
      </c>
      <c r="P219" s="14">
        <f t="shared" si="5"/>
        <v>98.047232000000008</v>
      </c>
      <c r="Q219" s="14">
        <v>0.65104998932962377</v>
      </c>
    </row>
    <row r="220" spans="1:17" ht="21">
      <c r="A220" s="10" t="s">
        <v>21</v>
      </c>
      <c r="B220" s="7">
        <v>4</v>
      </c>
      <c r="C220" s="7">
        <v>13</v>
      </c>
      <c r="D220" s="14">
        <v>2.3085900000000001</v>
      </c>
      <c r="E220" s="14">
        <v>13.553699999999999</v>
      </c>
      <c r="F220" s="14">
        <v>12.395899999999999</v>
      </c>
      <c r="G220" s="14">
        <v>43.168500000000002</v>
      </c>
      <c r="H220" s="14">
        <v>0.40898499999999999</v>
      </c>
      <c r="I220" s="14">
        <v>11.542199999999999</v>
      </c>
      <c r="J220" s="14">
        <v>0.259656</v>
      </c>
      <c r="K220" s="14">
        <v>13.245200000000001</v>
      </c>
      <c r="L220" s="14">
        <v>1.26797</v>
      </c>
      <c r="M220" s="14">
        <v>7.1845999999999993E-2</v>
      </c>
      <c r="N220" s="14">
        <v>1.8259000000000001E-2</v>
      </c>
      <c r="O220" s="14">
        <v>-2.2409999999999999E-2</v>
      </c>
      <c r="P220" s="14">
        <f t="shared" si="5"/>
        <v>98.218396000000013</v>
      </c>
      <c r="Q220" s="14">
        <v>0.6457838104231044</v>
      </c>
    </row>
    <row r="221" spans="1:17" ht="21">
      <c r="A221" s="10" t="s">
        <v>21</v>
      </c>
      <c r="B221" s="7">
        <v>4</v>
      </c>
      <c r="C221" s="7">
        <v>14</v>
      </c>
      <c r="D221" s="14">
        <v>2.5236000000000001</v>
      </c>
      <c r="E221" s="14">
        <v>15.0707</v>
      </c>
      <c r="F221" s="14">
        <v>12.783200000000001</v>
      </c>
      <c r="G221" s="14">
        <v>42.6616</v>
      </c>
      <c r="H221" s="14">
        <v>0.25575500000000001</v>
      </c>
      <c r="I221" s="14">
        <v>11.185499999999999</v>
      </c>
      <c r="J221" s="14">
        <v>0.15697</v>
      </c>
      <c r="K221" s="14">
        <v>11.123799999999999</v>
      </c>
      <c r="L221" s="14">
        <v>1.70723</v>
      </c>
      <c r="M221" s="14">
        <v>4.8679999999999999E-3</v>
      </c>
      <c r="N221" s="14">
        <v>2.4240000000000001E-2</v>
      </c>
      <c r="O221" s="14">
        <v>-2.8150000000000001E-2</v>
      </c>
      <c r="P221" s="14">
        <f t="shared" si="5"/>
        <v>97.469313000000014</v>
      </c>
      <c r="Q221" s="14">
        <v>0.70707052054365582</v>
      </c>
    </row>
    <row r="222" spans="1:17" ht="21">
      <c r="A222" s="10" t="s">
        <v>21</v>
      </c>
      <c r="B222" s="7">
        <v>4</v>
      </c>
      <c r="C222" s="7">
        <v>15</v>
      </c>
      <c r="D222" s="14">
        <v>2.2058300000000002</v>
      </c>
      <c r="E222" s="14">
        <v>14.0768</v>
      </c>
      <c r="F222" s="14">
        <v>11.046200000000001</v>
      </c>
      <c r="G222" s="14">
        <v>43.577100000000002</v>
      </c>
      <c r="H222" s="14">
        <v>0.39205499999999999</v>
      </c>
      <c r="I222" s="14">
        <v>11.484400000000001</v>
      </c>
      <c r="J222" s="14">
        <v>0.210758</v>
      </c>
      <c r="K222" s="14">
        <v>12.8515</v>
      </c>
      <c r="L222" s="14">
        <v>1.28271</v>
      </c>
      <c r="M222" s="14">
        <v>0.132606</v>
      </c>
      <c r="N222" s="14">
        <v>2.9703E-2</v>
      </c>
      <c r="O222" s="14">
        <v>1.333E-3</v>
      </c>
      <c r="P222" s="14">
        <f t="shared" si="5"/>
        <v>97.290994999999995</v>
      </c>
      <c r="Q222" s="14">
        <v>0.66118972214912297</v>
      </c>
    </row>
    <row r="223" spans="1:17" ht="21">
      <c r="A223" s="7">
        <v>5</v>
      </c>
      <c r="B223" s="7" t="s">
        <v>30</v>
      </c>
      <c r="C223" s="7">
        <v>1</v>
      </c>
      <c r="D223" s="14">
        <v>2.40177</v>
      </c>
      <c r="E223" s="14">
        <v>15.549799999999999</v>
      </c>
      <c r="F223" s="14">
        <v>12.341799999999999</v>
      </c>
      <c r="G223" s="14">
        <v>42.683199999999999</v>
      </c>
      <c r="H223" s="14">
        <v>0.608074</v>
      </c>
      <c r="I223" s="14">
        <v>11.5764</v>
      </c>
      <c r="J223" s="14">
        <v>0.12314700000000001</v>
      </c>
      <c r="K223" s="14">
        <v>10.0167</v>
      </c>
      <c r="L223" s="14">
        <v>1.67971</v>
      </c>
      <c r="M223" s="14">
        <v>1.6469000000000001E-2</v>
      </c>
      <c r="N223" s="14">
        <v>1.306E-2</v>
      </c>
      <c r="O223" s="14">
        <v>2.6629E-2</v>
      </c>
      <c r="P223" s="14">
        <v>97.036758999999989</v>
      </c>
      <c r="Q223" s="14">
        <v>0.73454979848586621</v>
      </c>
    </row>
    <row r="224" spans="1:17" ht="21">
      <c r="A224" s="7">
        <v>5</v>
      </c>
      <c r="B224" s="7" t="s">
        <v>30</v>
      </c>
      <c r="C224" s="7">
        <v>2</v>
      </c>
      <c r="D224" s="14">
        <v>2.3194900000000001</v>
      </c>
      <c r="E224" s="14">
        <v>14.942</v>
      </c>
      <c r="F224" s="14">
        <v>12.3169</v>
      </c>
      <c r="G224" s="14">
        <v>42.205300000000001</v>
      </c>
      <c r="H224" s="14">
        <v>0.53824799999999995</v>
      </c>
      <c r="I224" s="14">
        <v>11.477600000000001</v>
      </c>
      <c r="J224" s="14">
        <v>0.183225</v>
      </c>
      <c r="K224" s="14">
        <v>11.4292</v>
      </c>
      <c r="L224" s="14">
        <v>1.6688099999999999</v>
      </c>
      <c r="M224" s="14">
        <v>4.3428000000000001E-2</v>
      </c>
      <c r="N224" s="14">
        <v>2.7674000000000001E-2</v>
      </c>
      <c r="O224" s="14">
        <v>2.9697999999999999E-2</v>
      </c>
      <c r="P224" s="14">
        <v>97.181572999999986</v>
      </c>
      <c r="Q224" s="14">
        <v>0.69973599573016221</v>
      </c>
    </row>
    <row r="225" spans="1:17" ht="21">
      <c r="A225" s="7">
        <v>5</v>
      </c>
      <c r="B225" s="7" t="s">
        <v>30</v>
      </c>
      <c r="C225" s="7">
        <v>3</v>
      </c>
      <c r="D225" s="14">
        <v>2.6223100000000001</v>
      </c>
      <c r="E225" s="14">
        <v>15.912800000000001</v>
      </c>
      <c r="F225" s="14">
        <v>12.934799999999999</v>
      </c>
      <c r="G225" s="14">
        <v>42.194200000000002</v>
      </c>
      <c r="H225" s="14">
        <v>0.34234399999999998</v>
      </c>
      <c r="I225" s="14">
        <v>11.806699999999999</v>
      </c>
      <c r="J225" s="14">
        <v>0.100258</v>
      </c>
      <c r="K225" s="14">
        <v>9.6118400000000008</v>
      </c>
      <c r="L225" s="14">
        <v>1.7685299999999999</v>
      </c>
      <c r="M225" s="14">
        <v>0</v>
      </c>
      <c r="N225" s="14">
        <v>8.4250000000000002E-3</v>
      </c>
      <c r="O225" s="14">
        <v>0</v>
      </c>
      <c r="P225" s="14">
        <v>97.302206999999981</v>
      </c>
      <c r="Q225" s="14">
        <v>0.74690339566404318</v>
      </c>
    </row>
    <row r="226" spans="1:17" ht="21">
      <c r="A226" s="7">
        <v>5</v>
      </c>
      <c r="B226" s="7" t="s">
        <v>30</v>
      </c>
      <c r="C226" s="7">
        <v>4</v>
      </c>
      <c r="D226" s="14">
        <v>2.5873699999999999</v>
      </c>
      <c r="E226" s="14">
        <v>15.9148</v>
      </c>
      <c r="F226" s="14">
        <v>12.9312</v>
      </c>
      <c r="G226" s="14">
        <v>42.202800000000003</v>
      </c>
      <c r="H226" s="14">
        <v>0.33360400000000001</v>
      </c>
      <c r="I226" s="14">
        <v>11.7501</v>
      </c>
      <c r="J226" s="14">
        <v>0.113343</v>
      </c>
      <c r="K226" s="14">
        <v>9.6287900000000004</v>
      </c>
      <c r="L226" s="14">
        <v>1.7281299999999999</v>
      </c>
      <c r="M226" s="14">
        <v>3.6115000000000001E-2</v>
      </c>
      <c r="N226" s="14">
        <v>5.2950000000000002E-3</v>
      </c>
      <c r="O226" s="14">
        <v>3.9317999999999999E-2</v>
      </c>
      <c r="P226" s="14">
        <v>97.270864999999986</v>
      </c>
      <c r="Q226" s="14">
        <v>0.74659396181340509</v>
      </c>
    </row>
    <row r="227" spans="1:17" ht="21">
      <c r="A227" s="7">
        <v>5</v>
      </c>
      <c r="B227" s="7" t="s">
        <v>30</v>
      </c>
      <c r="C227" s="7">
        <v>5</v>
      </c>
      <c r="D227" s="14">
        <v>2.6047099999999999</v>
      </c>
      <c r="E227" s="14">
        <v>13.6023</v>
      </c>
      <c r="F227" s="14">
        <v>14.673400000000001</v>
      </c>
      <c r="G227" s="14">
        <v>40.081600000000002</v>
      </c>
      <c r="H227" s="14">
        <v>0.297205</v>
      </c>
      <c r="I227" s="14">
        <v>11.2811</v>
      </c>
      <c r="J227" s="14">
        <v>0.19537299999999999</v>
      </c>
      <c r="K227" s="14">
        <v>12.3078</v>
      </c>
      <c r="L227" s="14">
        <v>1.78009</v>
      </c>
      <c r="M227" s="14">
        <v>2.7290000000000001E-3</v>
      </c>
      <c r="N227" s="14">
        <v>3.1608999999999998E-2</v>
      </c>
      <c r="O227" s="14">
        <v>2.7089999999999999E-2</v>
      </c>
      <c r="P227" s="14">
        <v>96.885006000000018</v>
      </c>
      <c r="Q227" s="14">
        <v>0.66330158467806954</v>
      </c>
    </row>
    <row r="228" spans="1:17" ht="21">
      <c r="A228" s="7">
        <v>5</v>
      </c>
      <c r="B228" s="7" t="s">
        <v>30</v>
      </c>
      <c r="C228" s="7">
        <v>6</v>
      </c>
      <c r="D228" s="14">
        <v>2.45703</v>
      </c>
      <c r="E228" s="14">
        <v>13.011900000000001</v>
      </c>
      <c r="F228" s="14">
        <v>13.9696</v>
      </c>
      <c r="G228" s="14">
        <v>40.6676</v>
      </c>
      <c r="H228" s="14">
        <v>0.350165</v>
      </c>
      <c r="I228" s="14">
        <v>11.966100000000001</v>
      </c>
      <c r="J228" s="14">
        <v>0.16803799999999999</v>
      </c>
      <c r="K228" s="14">
        <v>12.938000000000001</v>
      </c>
      <c r="L228" s="14">
        <v>1.57609</v>
      </c>
      <c r="M228" s="14">
        <v>6.7961999999999995E-2</v>
      </c>
      <c r="N228" s="14">
        <v>3.7390000000000001E-3</v>
      </c>
      <c r="O228" s="14">
        <v>0</v>
      </c>
      <c r="P228" s="14">
        <v>97.176223999999991</v>
      </c>
      <c r="Q228" s="14">
        <v>0.64192570119620818</v>
      </c>
    </row>
    <row r="229" spans="1:17" ht="21">
      <c r="A229" s="7">
        <v>5</v>
      </c>
      <c r="B229" s="7" t="s">
        <v>30</v>
      </c>
      <c r="C229" s="7">
        <v>7</v>
      </c>
      <c r="D229" s="14">
        <v>2.5085500000000001</v>
      </c>
      <c r="E229" s="14">
        <v>13.247400000000001</v>
      </c>
      <c r="F229" s="14">
        <v>14.3256</v>
      </c>
      <c r="G229" s="14">
        <v>40.270699999999998</v>
      </c>
      <c r="H229" s="14">
        <v>0.34679300000000002</v>
      </c>
      <c r="I229" s="14">
        <v>11.7072</v>
      </c>
      <c r="J229" s="14">
        <v>0.16420999999999999</v>
      </c>
      <c r="K229" s="14">
        <v>12.5082</v>
      </c>
      <c r="L229" s="14">
        <v>1.8305499999999999</v>
      </c>
      <c r="M229" s="14">
        <v>5.7195999999999997E-2</v>
      </c>
      <c r="N229" s="14">
        <v>1.1254999999999999E-2</v>
      </c>
      <c r="O229" s="14">
        <v>0</v>
      </c>
      <c r="P229" s="14">
        <v>96.977654000000015</v>
      </c>
      <c r="Q229" s="14">
        <v>0.65372495890410742</v>
      </c>
    </row>
    <row r="230" spans="1:17" ht="21">
      <c r="A230" s="7">
        <v>5</v>
      </c>
      <c r="B230" s="7" t="s">
        <v>30</v>
      </c>
      <c r="C230" s="7">
        <v>8</v>
      </c>
      <c r="D230" s="14">
        <v>2.3659599999999998</v>
      </c>
      <c r="E230" s="14">
        <v>13.5471</v>
      </c>
      <c r="F230" s="14">
        <v>12.8696</v>
      </c>
      <c r="G230" s="14">
        <v>42.126399999999997</v>
      </c>
      <c r="H230" s="14">
        <v>0.39546100000000001</v>
      </c>
      <c r="I230" s="14">
        <v>11.7096</v>
      </c>
      <c r="J230" s="14">
        <v>0.1787</v>
      </c>
      <c r="K230" s="14">
        <v>12.8538</v>
      </c>
      <c r="L230" s="14">
        <v>1.6552199999999999</v>
      </c>
      <c r="M230" s="14">
        <v>1.1599999999999999E-2</v>
      </c>
      <c r="N230" s="14">
        <v>2.9035999999999999E-2</v>
      </c>
      <c r="O230" s="14">
        <v>0</v>
      </c>
      <c r="P230" s="14">
        <v>97.742477000000008</v>
      </c>
      <c r="Q230" s="14">
        <v>0.65261857711650773</v>
      </c>
    </row>
    <row r="231" spans="1:17" ht="21">
      <c r="A231" s="7">
        <v>5</v>
      </c>
      <c r="B231" s="7" t="s">
        <v>30</v>
      </c>
      <c r="C231" s="7">
        <v>9</v>
      </c>
      <c r="D231" s="14">
        <v>2.3250899999999999</v>
      </c>
      <c r="E231" s="14">
        <v>13.428900000000001</v>
      </c>
      <c r="F231" s="14">
        <v>12.551500000000001</v>
      </c>
      <c r="G231" s="14">
        <v>42.258200000000002</v>
      </c>
      <c r="H231" s="14">
        <v>0.41212500000000002</v>
      </c>
      <c r="I231" s="14">
        <v>11.6082</v>
      </c>
      <c r="J231" s="14">
        <v>0.21642600000000001</v>
      </c>
      <c r="K231" s="14">
        <v>13.034000000000001</v>
      </c>
      <c r="L231" s="14">
        <v>1.4825600000000001</v>
      </c>
      <c r="M231" s="14">
        <v>9.4560000000000009E-3</v>
      </c>
      <c r="N231" s="14">
        <v>2.0220999999999999E-2</v>
      </c>
      <c r="O231" s="14">
        <v>0</v>
      </c>
      <c r="P231" s="14">
        <v>97.346678000000026</v>
      </c>
      <c r="Q231" s="14">
        <v>0.6474580155609162</v>
      </c>
    </row>
    <row r="232" spans="1:17" ht="21">
      <c r="A232" s="7">
        <v>5</v>
      </c>
      <c r="B232" s="7" t="s">
        <v>30</v>
      </c>
      <c r="C232" s="7">
        <v>10</v>
      </c>
      <c r="D232" s="14">
        <v>2.5526900000000001</v>
      </c>
      <c r="E232" s="14">
        <v>12.963800000000001</v>
      </c>
      <c r="F232" s="14">
        <v>14.3347</v>
      </c>
      <c r="G232" s="14">
        <v>41.192100000000003</v>
      </c>
      <c r="H232" s="14">
        <v>0.32480700000000001</v>
      </c>
      <c r="I232" s="14">
        <v>11.8109</v>
      </c>
      <c r="J232" s="14">
        <v>0.15187999999999999</v>
      </c>
      <c r="K232" s="14">
        <v>12.896100000000001</v>
      </c>
      <c r="L232" s="14">
        <v>1.5354099999999999</v>
      </c>
      <c r="M232" s="14">
        <v>0.52519099999999996</v>
      </c>
      <c r="N232" s="14">
        <v>1.806E-2</v>
      </c>
      <c r="O232" s="14">
        <v>0</v>
      </c>
      <c r="P232" s="14">
        <v>98.305638000000044</v>
      </c>
      <c r="Q232" s="14">
        <v>0.64182003175565505</v>
      </c>
    </row>
    <row r="233" spans="1:17" ht="21">
      <c r="A233" s="7">
        <v>5</v>
      </c>
      <c r="B233" s="7" t="s">
        <v>30</v>
      </c>
      <c r="C233" s="7">
        <v>11</v>
      </c>
      <c r="D233" s="14">
        <v>2.3940399999999999</v>
      </c>
      <c r="E233" s="14">
        <v>13.5097</v>
      </c>
      <c r="F233" s="14">
        <v>12.8735</v>
      </c>
      <c r="G233" s="14">
        <v>42.389000000000003</v>
      </c>
      <c r="H233" s="14">
        <v>0.40357100000000001</v>
      </c>
      <c r="I233" s="14">
        <v>11.579499999999999</v>
      </c>
      <c r="J233" s="14">
        <v>0.210811</v>
      </c>
      <c r="K233" s="14">
        <v>13.0337</v>
      </c>
      <c r="L233" s="14">
        <v>1.5959700000000001</v>
      </c>
      <c r="M233" s="14">
        <v>2.8511999999999999E-2</v>
      </c>
      <c r="N233" s="14">
        <v>1.78E-2</v>
      </c>
      <c r="O233" s="14">
        <v>0</v>
      </c>
      <c r="P233" s="14">
        <v>98.036103999999995</v>
      </c>
      <c r="Q233" s="14">
        <v>0.64883131888052359</v>
      </c>
    </row>
    <row r="234" spans="1:17" ht="21">
      <c r="A234" s="7">
        <v>5</v>
      </c>
      <c r="B234" s="7" t="s">
        <v>30</v>
      </c>
      <c r="C234" s="7">
        <v>12</v>
      </c>
      <c r="D234" s="14">
        <v>2.7364899999999999</v>
      </c>
      <c r="E234" s="14">
        <v>13.630800000000001</v>
      </c>
      <c r="F234" s="14">
        <v>14.4985</v>
      </c>
      <c r="G234" s="14">
        <v>40.151800000000001</v>
      </c>
      <c r="H234" s="14">
        <v>0.31170399999999998</v>
      </c>
      <c r="I234" s="14">
        <v>11.519500000000001</v>
      </c>
      <c r="J234" s="14">
        <v>0.171791</v>
      </c>
      <c r="K234" s="14">
        <v>12.5448</v>
      </c>
      <c r="L234" s="14">
        <v>1.6712</v>
      </c>
      <c r="M234" s="14">
        <v>0</v>
      </c>
      <c r="N234" s="14">
        <v>1.7144E-2</v>
      </c>
      <c r="O234" s="14">
        <v>0</v>
      </c>
      <c r="P234" s="14">
        <v>97.253728999999993</v>
      </c>
      <c r="Q234" s="14">
        <v>0.65949894726034686</v>
      </c>
    </row>
    <row r="235" spans="1:17" ht="21">
      <c r="A235" s="7">
        <v>5</v>
      </c>
      <c r="B235" s="7" t="s">
        <v>31</v>
      </c>
      <c r="C235" s="7">
        <v>1</v>
      </c>
      <c r="D235" s="14">
        <v>2.5841699999999999</v>
      </c>
      <c r="E235" s="14">
        <v>15.8048</v>
      </c>
      <c r="F235" s="14">
        <v>13.023300000000001</v>
      </c>
      <c r="G235" s="14">
        <v>42.155700000000003</v>
      </c>
      <c r="H235" s="14">
        <v>0.31456699999999999</v>
      </c>
      <c r="I235" s="14">
        <v>11.8584</v>
      </c>
      <c r="J235" s="14">
        <v>0.116609</v>
      </c>
      <c r="K235" s="14">
        <v>9.3321199999999997</v>
      </c>
      <c r="L235" s="14">
        <v>1.8945700000000001</v>
      </c>
      <c r="M235" s="14">
        <v>0</v>
      </c>
      <c r="N235" s="14">
        <v>3.9189999999999997E-3</v>
      </c>
      <c r="O235" s="14">
        <v>0</v>
      </c>
      <c r="P235" s="14">
        <v>97.088155</v>
      </c>
      <c r="Q235" s="14">
        <v>0.75117483678578012</v>
      </c>
    </row>
    <row r="236" spans="1:17" ht="21">
      <c r="A236" s="7">
        <v>5</v>
      </c>
      <c r="B236" s="7" t="s">
        <v>31</v>
      </c>
      <c r="C236" s="7">
        <v>2</v>
      </c>
      <c r="D236" s="14">
        <v>2.5748700000000002</v>
      </c>
      <c r="E236" s="14">
        <v>15.927099999999999</v>
      </c>
      <c r="F236" s="14">
        <v>12.1828</v>
      </c>
      <c r="G236" s="14">
        <v>42.998699999999999</v>
      </c>
      <c r="H236" s="14">
        <v>0.30717100000000003</v>
      </c>
      <c r="I236" s="14">
        <v>11.564399999999999</v>
      </c>
      <c r="J236" s="14">
        <v>0.13686699999999999</v>
      </c>
      <c r="K236" s="14">
        <v>9.7705400000000004</v>
      </c>
      <c r="L236" s="14">
        <v>1.86859</v>
      </c>
      <c r="M236" s="14">
        <v>2.0743999999999999E-2</v>
      </c>
      <c r="N236" s="14">
        <v>6.7199999999999996E-4</v>
      </c>
      <c r="O236" s="14">
        <v>0</v>
      </c>
      <c r="P236" s="14">
        <v>97.352453999999966</v>
      </c>
      <c r="Q236" s="14">
        <v>0.74396632305953425</v>
      </c>
    </row>
    <row r="237" spans="1:17" ht="21">
      <c r="A237" s="7">
        <v>5</v>
      </c>
      <c r="B237" s="7" t="s">
        <v>31</v>
      </c>
      <c r="C237" s="7">
        <v>3</v>
      </c>
      <c r="D237" s="14">
        <v>2.7118199999999999</v>
      </c>
      <c r="E237" s="14">
        <v>14.693099999999999</v>
      </c>
      <c r="F237" s="14">
        <v>14.1898</v>
      </c>
      <c r="G237" s="14">
        <v>41.236400000000003</v>
      </c>
      <c r="H237" s="14">
        <v>0.32516499999999998</v>
      </c>
      <c r="I237" s="14">
        <v>11.4156</v>
      </c>
      <c r="J237" s="14">
        <v>0.14689099999999999</v>
      </c>
      <c r="K237" s="14">
        <v>11.3535</v>
      </c>
      <c r="L237" s="14">
        <v>1.8365400000000001</v>
      </c>
      <c r="M237" s="14">
        <v>1.2899999999999999E-4</v>
      </c>
      <c r="N237" s="14">
        <v>1.8859999999999998E-2</v>
      </c>
      <c r="O237" s="14">
        <v>0</v>
      </c>
      <c r="P237" s="14">
        <v>97.927804999999992</v>
      </c>
      <c r="Q237" s="14">
        <v>0.6975985567978723</v>
      </c>
    </row>
    <row r="238" spans="1:17" ht="21">
      <c r="A238" s="7">
        <v>5</v>
      </c>
      <c r="B238" s="7" t="s">
        <v>31</v>
      </c>
      <c r="C238" s="7">
        <v>4</v>
      </c>
      <c r="D238" s="14">
        <v>2.5895299999999999</v>
      </c>
      <c r="E238" s="14">
        <v>13.1356</v>
      </c>
      <c r="F238" s="14">
        <v>14.63</v>
      </c>
      <c r="G238" s="14">
        <v>40.374400000000001</v>
      </c>
      <c r="H238" s="14">
        <v>0.35020600000000002</v>
      </c>
      <c r="I238" s="14">
        <v>11.504099999999999</v>
      </c>
      <c r="J238" s="14">
        <v>0.158022</v>
      </c>
      <c r="K238" s="14">
        <v>12.8354</v>
      </c>
      <c r="L238" s="14">
        <v>2.1974100000000001</v>
      </c>
      <c r="M238" s="14">
        <v>1.9089999999999999E-2</v>
      </c>
      <c r="N238" s="14">
        <v>1.5640999999999999E-2</v>
      </c>
      <c r="O238" s="14">
        <v>0</v>
      </c>
      <c r="P238" s="14">
        <v>97.809399000000028</v>
      </c>
      <c r="Q238" s="14">
        <v>0.64592064032322372</v>
      </c>
    </row>
    <row r="239" spans="1:17" ht="21">
      <c r="A239" s="7">
        <v>5</v>
      </c>
      <c r="B239" s="7" t="s">
        <v>31</v>
      </c>
      <c r="C239" s="7">
        <v>5</v>
      </c>
      <c r="D239" s="14">
        <v>2.5638800000000002</v>
      </c>
      <c r="E239" s="14">
        <v>13.678100000000001</v>
      </c>
      <c r="F239" s="14">
        <v>13.584899999999999</v>
      </c>
      <c r="G239" s="14">
        <v>42.040999999999997</v>
      </c>
      <c r="H239" s="14">
        <v>0.35465099999999999</v>
      </c>
      <c r="I239" s="14">
        <v>11.886200000000001</v>
      </c>
      <c r="J239" s="14">
        <v>0.16767599999999999</v>
      </c>
      <c r="K239" s="14">
        <v>12.3093</v>
      </c>
      <c r="L239" s="14">
        <v>1.6968000000000001</v>
      </c>
      <c r="M239" s="14">
        <v>0</v>
      </c>
      <c r="N239" s="14">
        <v>0</v>
      </c>
      <c r="O239" s="14">
        <v>0</v>
      </c>
      <c r="P239" s="14">
        <v>98.282506999999995</v>
      </c>
      <c r="Q239" s="14">
        <v>0.6645143739488697</v>
      </c>
    </row>
    <row r="240" spans="1:17" ht="21">
      <c r="A240" s="7">
        <v>5</v>
      </c>
      <c r="B240" s="7" t="s">
        <v>31</v>
      </c>
      <c r="C240" s="7">
        <v>6</v>
      </c>
      <c r="D240" s="14">
        <v>2.5976499999999998</v>
      </c>
      <c r="E240" s="14">
        <v>12.9169</v>
      </c>
      <c r="F240" s="14">
        <v>14.776899999999999</v>
      </c>
      <c r="G240" s="14">
        <v>40.5961</v>
      </c>
      <c r="H240" s="14">
        <v>0.33788499999999999</v>
      </c>
      <c r="I240" s="14">
        <v>11.8642</v>
      </c>
      <c r="J240" s="14">
        <v>0.150806</v>
      </c>
      <c r="K240" s="14">
        <v>12.8826</v>
      </c>
      <c r="L240" s="14">
        <v>1.7325999999999999</v>
      </c>
      <c r="M240" s="14">
        <v>3.9937E-2</v>
      </c>
      <c r="N240" s="14">
        <v>2.7904000000000002E-2</v>
      </c>
      <c r="O240" s="14">
        <v>0</v>
      </c>
      <c r="P240" s="14">
        <v>97.923482000000007</v>
      </c>
      <c r="Q240" s="14">
        <v>0.64122740801251576</v>
      </c>
    </row>
    <row r="241" spans="1:17" ht="21">
      <c r="A241" s="7">
        <v>5</v>
      </c>
      <c r="B241" s="7" t="s">
        <v>31</v>
      </c>
      <c r="C241" s="7">
        <v>7</v>
      </c>
      <c r="D241" s="14">
        <v>2.5302500000000001</v>
      </c>
      <c r="E241" s="14">
        <v>12.832100000000001</v>
      </c>
      <c r="F241" s="14">
        <v>14.576000000000001</v>
      </c>
      <c r="G241" s="14">
        <v>40.174500000000002</v>
      </c>
      <c r="H241" s="14">
        <v>0.31179299999999999</v>
      </c>
      <c r="I241" s="14">
        <v>11.766500000000001</v>
      </c>
      <c r="J241" s="14">
        <v>0.14010700000000001</v>
      </c>
      <c r="K241" s="14">
        <v>13.1266</v>
      </c>
      <c r="L241" s="14">
        <v>1.9990399999999999</v>
      </c>
      <c r="M241" s="14">
        <v>2.0598999999999999E-2</v>
      </c>
      <c r="N241" s="14">
        <v>1.3776E-2</v>
      </c>
      <c r="O241" s="14">
        <v>4.3811999999999997E-2</v>
      </c>
      <c r="P241" s="14">
        <v>97.535077000000001</v>
      </c>
      <c r="Q241" s="14">
        <v>0.6353749185248414</v>
      </c>
    </row>
    <row r="242" spans="1:17" ht="21">
      <c r="A242" s="7">
        <v>5</v>
      </c>
      <c r="B242" s="7" t="s">
        <v>31</v>
      </c>
      <c r="C242" s="7">
        <v>8</v>
      </c>
      <c r="D242" s="14">
        <v>2.2813400000000001</v>
      </c>
      <c r="E242" s="14">
        <v>13.5261</v>
      </c>
      <c r="F242" s="14">
        <v>11.577199999999999</v>
      </c>
      <c r="G242" s="14">
        <v>42.947200000000002</v>
      </c>
      <c r="H242" s="14">
        <v>0.40596300000000002</v>
      </c>
      <c r="I242" s="14">
        <v>11.297599999999999</v>
      </c>
      <c r="J242" s="14">
        <v>0.292514</v>
      </c>
      <c r="K242" s="14">
        <v>13.244</v>
      </c>
      <c r="L242" s="14">
        <v>1.3460099999999999</v>
      </c>
      <c r="M242" s="14">
        <v>0</v>
      </c>
      <c r="N242" s="14">
        <v>1.9198E-2</v>
      </c>
      <c r="O242" s="14">
        <v>0</v>
      </c>
      <c r="P242" s="14">
        <v>96.937125000000009</v>
      </c>
      <c r="Q242" s="14">
        <v>0.64545334615497596</v>
      </c>
    </row>
    <row r="243" spans="1:17" ht="21">
      <c r="A243" s="7">
        <v>5</v>
      </c>
      <c r="B243" s="7" t="s">
        <v>32</v>
      </c>
      <c r="C243" s="7">
        <v>1</v>
      </c>
      <c r="D243" s="14">
        <v>2.5795699999999999</v>
      </c>
      <c r="E243" s="14">
        <v>15.101900000000001</v>
      </c>
      <c r="F243" s="14">
        <v>12.6897</v>
      </c>
      <c r="G243" s="14">
        <v>42.120100000000001</v>
      </c>
      <c r="H243" s="14">
        <v>0.27433400000000002</v>
      </c>
      <c r="I243" s="14">
        <v>11.0566</v>
      </c>
      <c r="J243" s="14">
        <v>0.15313399999999999</v>
      </c>
      <c r="K243" s="14">
        <v>11.1182</v>
      </c>
      <c r="L243" s="14">
        <v>1.76366</v>
      </c>
      <c r="M243" s="14">
        <v>4.1899999999999999E-4</v>
      </c>
      <c r="N243" s="14">
        <v>3.2516999999999997E-2</v>
      </c>
      <c r="O243" s="14">
        <v>0</v>
      </c>
      <c r="P243" s="14">
        <v>96.890133999999989</v>
      </c>
      <c r="Q243" s="14">
        <v>0.70770703593171969</v>
      </c>
    </row>
    <row r="244" spans="1:17" ht="21">
      <c r="A244" s="7">
        <v>5</v>
      </c>
      <c r="B244" s="7" t="s">
        <v>32</v>
      </c>
      <c r="C244" s="7">
        <v>2</v>
      </c>
      <c r="D244" s="14">
        <v>2.5950700000000002</v>
      </c>
      <c r="E244" s="14">
        <v>13.9985</v>
      </c>
      <c r="F244" s="14">
        <v>14.441800000000001</v>
      </c>
      <c r="G244" s="14">
        <v>40.091299999999997</v>
      </c>
      <c r="H244" s="14">
        <v>0.38975300000000002</v>
      </c>
      <c r="I244" s="14">
        <v>11.4445</v>
      </c>
      <c r="J244" s="14">
        <v>8.7320999999999996E-2</v>
      </c>
      <c r="K244" s="14">
        <v>11.7136</v>
      </c>
      <c r="L244" s="14">
        <v>2.5033300000000001</v>
      </c>
      <c r="M244" s="14">
        <v>5.0049999999999999E-3</v>
      </c>
      <c r="N244" s="14">
        <v>1.5928000000000001E-2</v>
      </c>
      <c r="O244" s="14">
        <v>2.1940999999999999E-2</v>
      </c>
      <c r="P244" s="14">
        <v>97.308047999999999</v>
      </c>
      <c r="Q244" s="14">
        <v>0.68053598850950525</v>
      </c>
    </row>
    <row r="245" spans="1:17" ht="21">
      <c r="A245" s="7">
        <v>5</v>
      </c>
      <c r="B245" s="7" t="s">
        <v>32</v>
      </c>
      <c r="C245" s="7">
        <v>3</v>
      </c>
      <c r="D245" s="14">
        <v>2.6200199999999998</v>
      </c>
      <c r="E245" s="14">
        <v>14.920500000000001</v>
      </c>
      <c r="F245" s="14">
        <v>12.3992</v>
      </c>
      <c r="G245" s="14">
        <v>42.288200000000003</v>
      </c>
      <c r="H245" s="14">
        <v>0.24791099999999999</v>
      </c>
      <c r="I245" s="14">
        <v>11.004200000000001</v>
      </c>
      <c r="J245" s="14">
        <v>0.12920400000000001</v>
      </c>
      <c r="K245" s="14">
        <v>11.454599999999999</v>
      </c>
      <c r="L245" s="14">
        <v>1.9917199999999999</v>
      </c>
      <c r="M245" s="14">
        <v>0</v>
      </c>
      <c r="N245" s="14">
        <v>1.5809E-2</v>
      </c>
      <c r="O245" s="14">
        <v>0</v>
      </c>
      <c r="P245" s="14">
        <v>97.071364000000017</v>
      </c>
      <c r="Q245" s="14">
        <v>0.6989664803450848</v>
      </c>
    </row>
    <row r="246" spans="1:17" ht="21">
      <c r="A246" s="7">
        <v>5</v>
      </c>
      <c r="B246" s="7" t="s">
        <v>32</v>
      </c>
      <c r="C246" s="7">
        <v>4</v>
      </c>
      <c r="D246" s="14">
        <v>2.4253999999999998</v>
      </c>
      <c r="E246" s="14">
        <v>13.1096</v>
      </c>
      <c r="F246" s="14">
        <v>14.167899999999999</v>
      </c>
      <c r="G246" s="14">
        <v>40.570700000000002</v>
      </c>
      <c r="H246" s="14">
        <v>0.32533400000000001</v>
      </c>
      <c r="I246" s="14">
        <v>11.7509</v>
      </c>
      <c r="J246" s="14">
        <v>0.19306799999999999</v>
      </c>
      <c r="K246" s="14">
        <v>12.840999999999999</v>
      </c>
      <c r="L246" s="14">
        <v>1.75088</v>
      </c>
      <c r="M246" s="14">
        <v>0.12668499999999999</v>
      </c>
      <c r="N246" s="14">
        <v>2.5215000000000001E-2</v>
      </c>
      <c r="O246" s="14">
        <v>1.1632999999999999E-2</v>
      </c>
      <c r="P246" s="14">
        <v>97.298314999999988</v>
      </c>
      <c r="Q246" s="14">
        <v>0.64536754280350783</v>
      </c>
    </row>
    <row r="247" spans="1:17" ht="21">
      <c r="A247" s="7">
        <v>5</v>
      </c>
      <c r="B247" s="7" t="s">
        <v>32</v>
      </c>
      <c r="C247" s="7">
        <v>5</v>
      </c>
      <c r="D247" s="14">
        <v>2.4519000000000002</v>
      </c>
      <c r="E247" s="14">
        <v>13.354100000000001</v>
      </c>
      <c r="F247" s="14">
        <v>13.237299999999999</v>
      </c>
      <c r="G247" s="14">
        <v>41.197299999999998</v>
      </c>
      <c r="H247" s="14">
        <v>0.371419</v>
      </c>
      <c r="I247" s="14">
        <v>11.835800000000001</v>
      </c>
      <c r="J247" s="14">
        <v>0.235294</v>
      </c>
      <c r="K247" s="14">
        <v>13.1145</v>
      </c>
      <c r="L247" s="14">
        <v>1.35002</v>
      </c>
      <c r="M247" s="14">
        <v>0.20564099999999999</v>
      </c>
      <c r="N247" s="14">
        <v>1.2328E-2</v>
      </c>
      <c r="O247" s="14">
        <v>3.4550999999999998E-2</v>
      </c>
      <c r="P247" s="14">
        <v>97.400153000000003</v>
      </c>
      <c r="Q247" s="14">
        <v>0.64477302930960489</v>
      </c>
    </row>
    <row r="248" spans="1:17" ht="21">
      <c r="A248" s="7">
        <v>5</v>
      </c>
      <c r="B248" s="7" t="s">
        <v>32</v>
      </c>
      <c r="C248" s="7">
        <v>6</v>
      </c>
      <c r="D248" s="14">
        <v>2.5354399999999999</v>
      </c>
      <c r="E248" s="14">
        <v>13.178900000000001</v>
      </c>
      <c r="F248" s="14">
        <v>14.3134</v>
      </c>
      <c r="G248" s="14">
        <v>40.393000000000001</v>
      </c>
      <c r="H248" s="14">
        <v>0.33415299999999998</v>
      </c>
      <c r="I248" s="14">
        <v>11.7014</v>
      </c>
      <c r="J248" s="14">
        <v>0.169962</v>
      </c>
      <c r="K248" s="14">
        <v>12.6747</v>
      </c>
      <c r="L248" s="14">
        <v>1.70946</v>
      </c>
      <c r="M248" s="14">
        <v>7.5977000000000003E-2</v>
      </c>
      <c r="N248" s="14">
        <v>0</v>
      </c>
      <c r="O248" s="14">
        <v>0</v>
      </c>
      <c r="P248" s="14">
        <v>97.086391999999989</v>
      </c>
      <c r="Q248" s="14">
        <v>0.64954632832092007</v>
      </c>
    </row>
    <row r="249" spans="1:17" ht="21">
      <c r="A249" s="7">
        <v>5</v>
      </c>
      <c r="B249" s="7" t="s">
        <v>32</v>
      </c>
      <c r="C249" s="7">
        <v>7</v>
      </c>
      <c r="D249" s="14">
        <v>2.58562</v>
      </c>
      <c r="E249" s="14">
        <v>15.3551</v>
      </c>
      <c r="F249" s="14">
        <v>12.411199999999999</v>
      </c>
      <c r="G249" s="14">
        <v>42.469499999999996</v>
      </c>
      <c r="H249" s="14">
        <v>0.25353100000000001</v>
      </c>
      <c r="I249" s="14">
        <v>11.018599999999999</v>
      </c>
      <c r="J249" s="14">
        <v>0.17091600000000001</v>
      </c>
      <c r="K249" s="14">
        <v>10.976599999999999</v>
      </c>
      <c r="L249" s="14">
        <v>1.9747699999999999</v>
      </c>
      <c r="M249" s="14">
        <v>1.196E-2</v>
      </c>
      <c r="N249" s="14">
        <v>1.3169E-2</v>
      </c>
      <c r="O249" s="14">
        <v>2.2950000000000002E-3</v>
      </c>
      <c r="P249" s="14">
        <v>97.243261000000018</v>
      </c>
      <c r="Q249" s="14">
        <v>0.71376045727346371</v>
      </c>
    </row>
    <row r="250" spans="1:17" ht="21">
      <c r="A250" s="7">
        <v>5</v>
      </c>
      <c r="B250" s="7" t="s">
        <v>32</v>
      </c>
      <c r="C250" s="7">
        <v>9</v>
      </c>
      <c r="D250" s="14">
        <v>2.5304000000000002</v>
      </c>
      <c r="E250" s="14">
        <v>13.049300000000001</v>
      </c>
      <c r="F250" s="14">
        <v>14.4061</v>
      </c>
      <c r="G250" s="14">
        <v>40.235599999999998</v>
      </c>
      <c r="H250" s="14">
        <v>0.31945600000000002</v>
      </c>
      <c r="I250" s="14">
        <v>11.6432</v>
      </c>
      <c r="J250" s="14">
        <v>0.125782</v>
      </c>
      <c r="K250" s="14">
        <v>12.7659</v>
      </c>
      <c r="L250" s="14">
        <v>1.7080599999999999</v>
      </c>
      <c r="M250" s="14">
        <v>0.12868499999999999</v>
      </c>
      <c r="N250" s="14">
        <v>0</v>
      </c>
      <c r="O250" s="14">
        <v>0</v>
      </c>
      <c r="P250" s="14">
        <v>96.912483000000009</v>
      </c>
      <c r="Q250" s="14">
        <v>0.64565479546689564</v>
      </c>
    </row>
    <row r="251" spans="1:17" ht="21">
      <c r="A251" s="7">
        <v>5</v>
      </c>
      <c r="B251" s="7" t="s">
        <v>32</v>
      </c>
      <c r="C251" s="7">
        <v>10</v>
      </c>
      <c r="D251" s="14">
        <v>2.4462100000000002</v>
      </c>
      <c r="E251" s="14">
        <v>13.4369</v>
      </c>
      <c r="F251" s="14">
        <v>12.7767</v>
      </c>
      <c r="G251" s="14">
        <v>41.884300000000003</v>
      </c>
      <c r="H251" s="14">
        <v>0.403337</v>
      </c>
      <c r="I251" s="14">
        <v>11.5863</v>
      </c>
      <c r="J251" s="14">
        <v>0.21216499999999999</v>
      </c>
      <c r="K251" s="14">
        <v>12.9122</v>
      </c>
      <c r="L251" s="14">
        <v>1.66561</v>
      </c>
      <c r="M251" s="14">
        <v>3.2223000000000002E-2</v>
      </c>
      <c r="N251" s="14">
        <v>2.5850999999999999E-2</v>
      </c>
      <c r="O251" s="14">
        <v>0</v>
      </c>
      <c r="P251" s="14">
        <v>97.381795999999994</v>
      </c>
      <c r="Q251" s="14">
        <v>0.64973361946779506</v>
      </c>
    </row>
    <row r="252" spans="1:17" ht="21">
      <c r="A252" s="7">
        <v>5</v>
      </c>
      <c r="B252" s="7" t="s">
        <v>33</v>
      </c>
      <c r="C252" s="7">
        <v>1</v>
      </c>
      <c r="D252" s="14">
        <v>2.62941</v>
      </c>
      <c r="E252" s="14">
        <v>16.0228</v>
      </c>
      <c r="F252" s="14">
        <v>12.679</v>
      </c>
      <c r="G252" s="14">
        <v>42.575600000000001</v>
      </c>
      <c r="H252" s="14">
        <v>0.32304899999999998</v>
      </c>
      <c r="I252" s="14">
        <v>11.7713</v>
      </c>
      <c r="J252" s="14">
        <v>0.129636</v>
      </c>
      <c r="K252" s="14">
        <v>9.4749400000000001</v>
      </c>
      <c r="L252" s="14">
        <v>1.94381</v>
      </c>
      <c r="M252" s="14">
        <v>1.3263E-2</v>
      </c>
      <c r="N252" s="14">
        <v>1.8655000000000001E-2</v>
      </c>
      <c r="O252" s="14">
        <v>3.4979000000000003E-2</v>
      </c>
      <c r="P252" s="14">
        <v>97.616442000000006</v>
      </c>
      <c r="Q252" s="14">
        <v>0.75089638659531022</v>
      </c>
    </row>
    <row r="253" spans="1:17" ht="21">
      <c r="A253" s="7">
        <v>5</v>
      </c>
      <c r="B253" s="7" t="s">
        <v>33</v>
      </c>
      <c r="C253" s="7">
        <v>2</v>
      </c>
      <c r="D253" s="14">
        <v>2.5518800000000001</v>
      </c>
      <c r="E253" s="14">
        <v>15.4018</v>
      </c>
      <c r="F253" s="14">
        <v>13.0733</v>
      </c>
      <c r="G253" s="14">
        <v>42.136800000000001</v>
      </c>
      <c r="H253" s="14">
        <v>0.34643200000000002</v>
      </c>
      <c r="I253" s="14">
        <v>11.5945</v>
      </c>
      <c r="J253" s="14">
        <v>0.102533</v>
      </c>
      <c r="K253" s="14">
        <v>10.0162</v>
      </c>
      <c r="L253" s="14">
        <v>1.9873799999999999</v>
      </c>
      <c r="M253" s="14">
        <v>0</v>
      </c>
      <c r="N253" s="14">
        <v>2.383E-2</v>
      </c>
      <c r="O253" s="14">
        <v>0</v>
      </c>
      <c r="P253" s="14">
        <v>97.234654999999989</v>
      </c>
      <c r="Q253" s="14">
        <v>0.73269066625342227</v>
      </c>
    </row>
    <row r="254" spans="1:17" ht="21">
      <c r="A254" s="7">
        <v>5</v>
      </c>
      <c r="B254" s="7" t="s">
        <v>33</v>
      </c>
      <c r="C254" s="7">
        <v>3</v>
      </c>
      <c r="D254" s="14">
        <v>2.5609999999999999</v>
      </c>
      <c r="E254" s="14">
        <v>14.7608</v>
      </c>
      <c r="F254" s="14">
        <v>14.0421</v>
      </c>
      <c r="G254" s="14">
        <v>41.1999</v>
      </c>
      <c r="H254" s="14">
        <v>0.34079799999999999</v>
      </c>
      <c r="I254" s="14">
        <v>11.6218</v>
      </c>
      <c r="J254" s="14">
        <v>0.109116</v>
      </c>
      <c r="K254" s="14">
        <v>10.9017</v>
      </c>
      <c r="L254" s="14">
        <v>1.5190699999999999</v>
      </c>
      <c r="M254" s="14">
        <v>0</v>
      </c>
      <c r="N254" s="14">
        <v>1.4581E-2</v>
      </c>
      <c r="O254" s="14">
        <v>0</v>
      </c>
      <c r="P254" s="14">
        <v>97.070865000000026</v>
      </c>
      <c r="Q254" s="14">
        <v>0.70704861154210363</v>
      </c>
    </row>
    <row r="255" spans="1:17" ht="21">
      <c r="A255" s="7">
        <v>5</v>
      </c>
      <c r="B255" s="7" t="s">
        <v>33</v>
      </c>
      <c r="C255" s="7">
        <v>4</v>
      </c>
      <c r="D255" s="14">
        <v>2.6064600000000002</v>
      </c>
      <c r="E255" s="14">
        <v>14.6492</v>
      </c>
      <c r="F255" s="14">
        <v>13.9832</v>
      </c>
      <c r="G255" s="14">
        <v>41.372799999999998</v>
      </c>
      <c r="H255" s="14">
        <v>0.34861300000000001</v>
      </c>
      <c r="I255" s="14">
        <v>11.441800000000001</v>
      </c>
      <c r="J255" s="14">
        <v>0.11040999999999999</v>
      </c>
      <c r="K255" s="14">
        <v>11.139699999999999</v>
      </c>
      <c r="L255" s="14">
        <v>1.6077900000000001</v>
      </c>
      <c r="M255" s="14">
        <v>3.8371000000000002E-2</v>
      </c>
      <c r="N255" s="14">
        <v>7.3049999999999999E-3</v>
      </c>
      <c r="O255" s="14">
        <v>0</v>
      </c>
      <c r="P255" s="14">
        <v>97.305649000000003</v>
      </c>
      <c r="Q255" s="14">
        <v>0.70096700100180953</v>
      </c>
    </row>
    <row r="256" spans="1:17" ht="21">
      <c r="A256" s="7">
        <v>5</v>
      </c>
      <c r="B256" s="7" t="s">
        <v>33</v>
      </c>
      <c r="C256" s="7">
        <v>6</v>
      </c>
      <c r="D256" s="14">
        <v>2.62182</v>
      </c>
      <c r="E256" s="14">
        <v>13.821899999999999</v>
      </c>
      <c r="F256" s="14">
        <v>14.4619</v>
      </c>
      <c r="G256" s="14">
        <v>40.5642</v>
      </c>
      <c r="H256" s="14">
        <v>0.31709300000000001</v>
      </c>
      <c r="I256" s="14">
        <v>11.3027</v>
      </c>
      <c r="J256" s="14">
        <v>0.153117</v>
      </c>
      <c r="K256" s="14">
        <v>12.179500000000001</v>
      </c>
      <c r="L256" s="14">
        <v>1.9523299999999999</v>
      </c>
      <c r="M256" s="14">
        <v>1.4304000000000001E-2</v>
      </c>
      <c r="N256" s="14">
        <v>2.9725999999999999E-2</v>
      </c>
      <c r="O256" s="14">
        <v>0</v>
      </c>
      <c r="P256" s="14">
        <v>97.418589999999995</v>
      </c>
      <c r="Q256" s="14">
        <v>0.66919281245258333</v>
      </c>
    </row>
    <row r="257" spans="1:17" ht="21">
      <c r="A257" s="7">
        <v>5</v>
      </c>
      <c r="B257" s="7" t="s">
        <v>33</v>
      </c>
      <c r="C257" s="7">
        <v>7</v>
      </c>
      <c r="D257" s="14">
        <v>1.7330700000000001</v>
      </c>
      <c r="E257" s="14">
        <v>15.808400000000001</v>
      </c>
      <c r="F257" s="14">
        <v>7.5050600000000003</v>
      </c>
      <c r="G257" s="14">
        <v>47.666899999999998</v>
      </c>
      <c r="H257" s="14">
        <v>0.28512799999999999</v>
      </c>
      <c r="I257" s="14">
        <v>11.078200000000001</v>
      </c>
      <c r="J257" s="14">
        <v>0.296263</v>
      </c>
      <c r="K257" s="14">
        <v>11.822699999999999</v>
      </c>
      <c r="L257" s="14">
        <v>1.71086</v>
      </c>
      <c r="M257" s="14">
        <v>2.9964999999999999E-2</v>
      </c>
      <c r="N257" s="14">
        <v>1.0995E-2</v>
      </c>
      <c r="O257" s="14">
        <v>0</v>
      </c>
      <c r="P257" s="14">
        <v>97.947540999999987</v>
      </c>
      <c r="Q257" s="14">
        <v>0.70444524477035708</v>
      </c>
    </row>
    <row r="258" spans="1:17" ht="21">
      <c r="A258" s="7">
        <v>5</v>
      </c>
      <c r="B258" s="7" t="s">
        <v>33</v>
      </c>
      <c r="C258" s="7">
        <v>8</v>
      </c>
      <c r="D258" s="14">
        <v>2.5202200000000001</v>
      </c>
      <c r="E258" s="14">
        <v>15.5451</v>
      </c>
      <c r="F258" s="14">
        <v>13.209099999999999</v>
      </c>
      <c r="G258" s="14">
        <v>42.486800000000002</v>
      </c>
      <c r="H258" s="14">
        <v>0.30363099999999998</v>
      </c>
      <c r="I258" s="14">
        <v>11.584099999999999</v>
      </c>
      <c r="J258" s="14">
        <v>0.120342</v>
      </c>
      <c r="K258" s="14">
        <v>10.0181</v>
      </c>
      <c r="L258" s="14">
        <v>1.90967</v>
      </c>
      <c r="M258" s="14">
        <v>2.4289999999999999E-2</v>
      </c>
      <c r="N258" s="14">
        <v>4.0489999999999996E-3</v>
      </c>
      <c r="O258" s="14">
        <v>3.849E-3</v>
      </c>
      <c r="P258" s="14">
        <v>97.729251000000005</v>
      </c>
      <c r="Q258" s="14">
        <v>0.73446359441018727</v>
      </c>
    </row>
    <row r="259" spans="1:17" ht="21">
      <c r="A259" s="7">
        <v>5</v>
      </c>
      <c r="B259" s="7" t="s">
        <v>33</v>
      </c>
      <c r="C259" s="7">
        <v>9</v>
      </c>
      <c r="D259" s="14">
        <v>2.5426600000000001</v>
      </c>
      <c r="E259" s="14">
        <v>16.054400000000001</v>
      </c>
      <c r="F259" s="14">
        <v>11.7874</v>
      </c>
      <c r="G259" s="14">
        <v>43.6708</v>
      </c>
      <c r="H259" s="14">
        <v>0.30407099999999998</v>
      </c>
      <c r="I259" s="14">
        <v>11.202999999999999</v>
      </c>
      <c r="J259" s="14">
        <v>0.121964</v>
      </c>
      <c r="K259" s="14">
        <v>9.9735499999999995</v>
      </c>
      <c r="L259" s="14">
        <v>2.0112899999999998</v>
      </c>
      <c r="M259" s="14">
        <v>4.3543999999999999E-2</v>
      </c>
      <c r="N259" s="14">
        <v>2.1139000000000002E-2</v>
      </c>
      <c r="O259" s="14">
        <v>2.2891999999999999E-2</v>
      </c>
      <c r="P259" s="14">
        <v>97.756710000000012</v>
      </c>
      <c r="Q259" s="14">
        <v>0.74155814242641638</v>
      </c>
    </row>
    <row r="260" spans="1:17" ht="21">
      <c r="A260" s="7">
        <v>5</v>
      </c>
      <c r="B260" s="7" t="s">
        <v>33</v>
      </c>
      <c r="C260" s="7">
        <v>10</v>
      </c>
      <c r="D260" s="14">
        <v>2.6938399999999998</v>
      </c>
      <c r="E260" s="14">
        <v>14.641999999999999</v>
      </c>
      <c r="F260" s="14">
        <v>14.347799999999999</v>
      </c>
      <c r="G260" s="14">
        <v>41.1447</v>
      </c>
      <c r="H260" s="14">
        <v>0.323571</v>
      </c>
      <c r="I260" s="14">
        <v>11.4125</v>
      </c>
      <c r="J260" s="14">
        <v>0.10011200000000001</v>
      </c>
      <c r="K260" s="14">
        <v>11.0662</v>
      </c>
      <c r="L260" s="14">
        <v>2.04426</v>
      </c>
      <c r="M260" s="14">
        <v>1.1754000000000001E-2</v>
      </c>
      <c r="N260" s="14">
        <v>1.1339E-2</v>
      </c>
      <c r="O260" s="14">
        <v>0</v>
      </c>
      <c r="P260" s="14">
        <v>97.79807599999998</v>
      </c>
      <c r="Q260" s="14">
        <v>0.70224997770670761</v>
      </c>
    </row>
    <row r="261" spans="1:17" ht="21">
      <c r="A261" s="7">
        <v>5</v>
      </c>
      <c r="B261" s="7" t="s">
        <v>33</v>
      </c>
      <c r="C261" s="7">
        <v>11</v>
      </c>
      <c r="D261" s="14">
        <v>2.6285799999999999</v>
      </c>
      <c r="E261" s="14">
        <v>13.279299999999999</v>
      </c>
      <c r="F261" s="14">
        <v>14.469799999999999</v>
      </c>
      <c r="G261" s="14">
        <v>40.482100000000003</v>
      </c>
      <c r="H261" s="14">
        <v>0.34617799999999999</v>
      </c>
      <c r="I261" s="14">
        <v>11.5708</v>
      </c>
      <c r="J261" s="14">
        <v>0.137604</v>
      </c>
      <c r="K261" s="14">
        <v>12.7698</v>
      </c>
      <c r="L261" s="14">
        <v>2.0969099999999998</v>
      </c>
      <c r="M261" s="14">
        <v>2.6745999999999999E-2</v>
      </c>
      <c r="N261" s="14">
        <v>5.548E-3</v>
      </c>
      <c r="O261" s="14">
        <v>0</v>
      </c>
      <c r="P261" s="14">
        <v>97.813366000000002</v>
      </c>
      <c r="Q261" s="14">
        <v>0.6495723326269478</v>
      </c>
    </row>
    <row r="262" spans="1:17" ht="21">
      <c r="A262" s="7">
        <v>5</v>
      </c>
      <c r="B262" s="7" t="s">
        <v>33</v>
      </c>
      <c r="C262" s="7">
        <v>12</v>
      </c>
      <c r="D262" s="14">
        <v>2.6337299999999999</v>
      </c>
      <c r="E262" s="14">
        <v>14.5227</v>
      </c>
      <c r="F262" s="14">
        <v>14.269299999999999</v>
      </c>
      <c r="G262" s="14">
        <v>41.027500000000003</v>
      </c>
      <c r="H262" s="14">
        <v>0.36596200000000001</v>
      </c>
      <c r="I262" s="14">
        <v>11.3896</v>
      </c>
      <c r="J262" s="14">
        <v>0.108763</v>
      </c>
      <c r="K262" s="14">
        <v>11.0969</v>
      </c>
      <c r="L262" s="14">
        <v>2.2543199999999999</v>
      </c>
      <c r="M262" s="14">
        <v>1.74E-4</v>
      </c>
      <c r="N262" s="14">
        <v>3.1053000000000001E-2</v>
      </c>
      <c r="O262" s="14">
        <v>1.591E-3</v>
      </c>
      <c r="P262" s="14">
        <v>97.701593000000003</v>
      </c>
      <c r="Q262" s="14">
        <v>0.69995500550909484</v>
      </c>
    </row>
    <row r="263" spans="1:17" ht="21">
      <c r="A263" s="7">
        <v>5</v>
      </c>
      <c r="B263" s="7" t="s">
        <v>33</v>
      </c>
      <c r="C263" s="7">
        <v>13</v>
      </c>
      <c r="D263" s="14">
        <v>2.7190400000000001</v>
      </c>
      <c r="E263" s="14">
        <v>13.3482</v>
      </c>
      <c r="F263" s="14">
        <v>15.009600000000001</v>
      </c>
      <c r="G263" s="14">
        <v>40.228499999999997</v>
      </c>
      <c r="H263" s="14">
        <v>0.35717500000000002</v>
      </c>
      <c r="I263" s="14">
        <v>11.5716</v>
      </c>
      <c r="J263" s="14">
        <v>0.13320699999999999</v>
      </c>
      <c r="K263" s="14">
        <v>12.9559</v>
      </c>
      <c r="L263" s="14">
        <v>2.0500699999999998</v>
      </c>
      <c r="M263" s="14">
        <v>0</v>
      </c>
      <c r="N263" s="14">
        <v>1.3187000000000001E-2</v>
      </c>
      <c r="O263" s="14">
        <v>0</v>
      </c>
      <c r="P263" s="14">
        <v>98.386479000000008</v>
      </c>
      <c r="Q263" s="14">
        <v>0.64745401841068229</v>
      </c>
    </row>
    <row r="264" spans="1:17" ht="21">
      <c r="A264" s="7">
        <v>5</v>
      </c>
      <c r="B264" s="7" t="s">
        <v>33</v>
      </c>
      <c r="C264" s="7">
        <v>14</v>
      </c>
      <c r="D264" s="14">
        <v>2.3816600000000001</v>
      </c>
      <c r="E264" s="14">
        <v>13.2818</v>
      </c>
      <c r="F264" s="14">
        <v>12.5837</v>
      </c>
      <c r="G264" s="14">
        <v>42.445399999999999</v>
      </c>
      <c r="H264" s="14">
        <v>0.42365599999999998</v>
      </c>
      <c r="I264" s="14">
        <v>11.6411</v>
      </c>
      <c r="J264" s="14">
        <v>0.20882100000000001</v>
      </c>
      <c r="K264" s="14">
        <v>13.4499</v>
      </c>
      <c r="L264" s="14">
        <v>1.6721900000000001</v>
      </c>
      <c r="M264" s="14">
        <v>1.8572000000000002E-2</v>
      </c>
      <c r="N264" s="14">
        <v>3.6212000000000001E-2</v>
      </c>
      <c r="O264" s="14">
        <v>0</v>
      </c>
      <c r="P264" s="14">
        <v>98.143011000000001</v>
      </c>
      <c r="Q264" s="14">
        <v>0.63771481132953689</v>
      </c>
    </row>
    <row r="265" spans="1:17" ht="21">
      <c r="A265" s="7">
        <v>5</v>
      </c>
      <c r="B265" s="7" t="s">
        <v>33</v>
      </c>
      <c r="C265" s="7">
        <v>15</v>
      </c>
      <c r="D265" s="14">
        <v>2.68411</v>
      </c>
      <c r="E265" s="14">
        <v>14.102</v>
      </c>
      <c r="F265" s="14">
        <v>14.506500000000001</v>
      </c>
      <c r="G265" s="14">
        <v>40.1447</v>
      </c>
      <c r="H265" s="14">
        <v>0.321905</v>
      </c>
      <c r="I265" s="14">
        <v>11.3559</v>
      </c>
      <c r="J265" s="14">
        <v>0.121101</v>
      </c>
      <c r="K265" s="14">
        <v>11.8019</v>
      </c>
      <c r="L265" s="14">
        <v>1.96895</v>
      </c>
      <c r="M265" s="14">
        <v>0</v>
      </c>
      <c r="N265" s="14">
        <v>8.515E-3</v>
      </c>
      <c r="O265" s="14">
        <v>1.3049E-2</v>
      </c>
      <c r="P265" s="14">
        <v>97.028630000000007</v>
      </c>
      <c r="Q265" s="14">
        <v>0.6805047843375891</v>
      </c>
    </row>
    <row r="266" spans="1:17" ht="21">
      <c r="A266" s="7">
        <v>5</v>
      </c>
      <c r="B266" s="7" t="s">
        <v>34</v>
      </c>
      <c r="C266" s="7">
        <v>1</v>
      </c>
      <c r="D266" s="14">
        <v>2.2861400000000001</v>
      </c>
      <c r="E266" s="14">
        <v>13.906700000000001</v>
      </c>
      <c r="F266" s="14">
        <v>10.796799999999999</v>
      </c>
      <c r="G266" s="14">
        <v>43.216999999999999</v>
      </c>
      <c r="H266" s="14">
        <v>0.40479100000000001</v>
      </c>
      <c r="I266" s="14">
        <v>11.450200000000001</v>
      </c>
      <c r="J266" s="14">
        <v>0.211955</v>
      </c>
      <c r="K266" s="14">
        <v>13.0748</v>
      </c>
      <c r="L266" s="14">
        <v>2.23258</v>
      </c>
      <c r="M266" s="14">
        <v>1.3047E-2</v>
      </c>
      <c r="N266" s="14">
        <v>3.5235000000000002E-2</v>
      </c>
      <c r="O266" s="14">
        <v>0</v>
      </c>
      <c r="P266" s="14">
        <v>97.62924799999999</v>
      </c>
      <c r="Q266" s="14">
        <v>0.65469027256596835</v>
      </c>
    </row>
    <row r="267" spans="1:17" ht="21">
      <c r="A267" s="7">
        <v>5</v>
      </c>
      <c r="B267" s="7" t="s">
        <v>34</v>
      </c>
      <c r="C267" s="7">
        <v>2</v>
      </c>
      <c r="D267" s="14">
        <v>2.3128700000000002</v>
      </c>
      <c r="E267" s="14">
        <v>14.8161</v>
      </c>
      <c r="F267" s="14">
        <v>10.698499999999999</v>
      </c>
      <c r="G267" s="14">
        <v>43.508800000000001</v>
      </c>
      <c r="H267" s="14">
        <v>0.34018900000000002</v>
      </c>
      <c r="I267" s="14">
        <v>11.216900000000001</v>
      </c>
      <c r="J267" s="14">
        <v>0.229382</v>
      </c>
      <c r="K267" s="14">
        <v>12.0511</v>
      </c>
      <c r="L267" s="14">
        <v>1.99187</v>
      </c>
      <c r="M267" s="14">
        <v>3.6998999999999997E-2</v>
      </c>
      <c r="N267" s="14">
        <v>2.2615E-2</v>
      </c>
      <c r="O267" s="14">
        <v>0</v>
      </c>
      <c r="P267" s="14">
        <v>97.225324999999998</v>
      </c>
      <c r="Q267" s="14">
        <v>0.68666958338138684</v>
      </c>
    </row>
    <row r="268" spans="1:17" ht="21">
      <c r="A268" s="7">
        <v>5</v>
      </c>
      <c r="B268" s="7" t="s">
        <v>34</v>
      </c>
      <c r="C268" s="7">
        <v>3</v>
      </c>
      <c r="D268" s="14">
        <v>1.6659900000000001</v>
      </c>
      <c r="E268" s="14">
        <v>16.203800000000001</v>
      </c>
      <c r="F268" s="14">
        <v>7.0677700000000003</v>
      </c>
      <c r="G268" s="14">
        <v>47.827199999999998</v>
      </c>
      <c r="H268" s="14">
        <v>0.38203199999999998</v>
      </c>
      <c r="I268" s="14">
        <v>11.1121</v>
      </c>
      <c r="J268" s="14">
        <v>0.28945500000000002</v>
      </c>
      <c r="K268" s="14">
        <v>11.511900000000001</v>
      </c>
      <c r="L268" s="14">
        <v>1.5063500000000001</v>
      </c>
      <c r="M268" s="14">
        <v>3.9836999999999997E-2</v>
      </c>
      <c r="N268" s="14">
        <v>4.0985000000000001E-2</v>
      </c>
      <c r="O268" s="14">
        <v>3.6999999999999998E-5</v>
      </c>
      <c r="P268" s="14">
        <v>97.647456000000005</v>
      </c>
      <c r="Q268" s="14">
        <v>0.71502192463233905</v>
      </c>
    </row>
    <row r="269" spans="1:17" ht="21">
      <c r="A269" s="7">
        <v>5</v>
      </c>
      <c r="B269" s="7" t="s">
        <v>34</v>
      </c>
      <c r="C269" s="7">
        <v>4</v>
      </c>
      <c r="D269" s="14">
        <v>1.4329700000000001</v>
      </c>
      <c r="E269" s="14">
        <v>16.369800000000001</v>
      </c>
      <c r="F269" s="14">
        <v>6.5011900000000002</v>
      </c>
      <c r="G269" s="14">
        <v>48.044199999999996</v>
      </c>
      <c r="H269" s="14">
        <v>0.425099</v>
      </c>
      <c r="I269" s="14">
        <v>11.0977</v>
      </c>
      <c r="J269" s="14">
        <v>0.33339299999999999</v>
      </c>
      <c r="K269" s="14">
        <v>11.6564</v>
      </c>
      <c r="L269" s="14">
        <v>1.37338</v>
      </c>
      <c r="M269" s="14">
        <v>4.9121999999999999E-2</v>
      </c>
      <c r="N269" s="14">
        <v>2.4434000000000001E-2</v>
      </c>
      <c r="O269" s="14">
        <v>0</v>
      </c>
      <c r="P269" s="14">
        <v>97.307688000000013</v>
      </c>
      <c r="Q269" s="14">
        <v>0.71455676242347843</v>
      </c>
    </row>
    <row r="270" spans="1:17" ht="21">
      <c r="A270" s="7">
        <v>5</v>
      </c>
      <c r="B270" s="7" t="s">
        <v>34</v>
      </c>
      <c r="C270" s="7">
        <v>5</v>
      </c>
      <c r="D270" s="14">
        <v>1.5421499999999999</v>
      </c>
      <c r="E270" s="14">
        <v>16.001899999999999</v>
      </c>
      <c r="F270" s="14">
        <v>6.9710400000000003</v>
      </c>
      <c r="G270" s="14">
        <v>47.569200000000002</v>
      </c>
      <c r="H270" s="14">
        <v>0.421792</v>
      </c>
      <c r="I270" s="14">
        <v>11.119199999999999</v>
      </c>
      <c r="J270" s="14">
        <v>0.29019299999999998</v>
      </c>
      <c r="K270" s="14">
        <v>11.8416</v>
      </c>
      <c r="L270" s="14">
        <v>1.55498</v>
      </c>
      <c r="M270" s="14">
        <v>4.3062000000000003E-2</v>
      </c>
      <c r="N270" s="14">
        <v>0</v>
      </c>
      <c r="O270" s="14">
        <v>2.0105000000000001E-2</v>
      </c>
      <c r="P270" s="14">
        <v>97.375222000000008</v>
      </c>
      <c r="Q270" s="14">
        <v>0.70664090147428782</v>
      </c>
    </row>
    <row r="271" spans="1:17" ht="21">
      <c r="A271" s="7">
        <v>5</v>
      </c>
      <c r="B271" s="7" t="s">
        <v>34</v>
      </c>
      <c r="C271" s="7">
        <v>6</v>
      </c>
      <c r="D271" s="14">
        <v>2.05538</v>
      </c>
      <c r="E271" s="14">
        <v>14.526899999999999</v>
      </c>
      <c r="F271" s="14">
        <v>9.9787800000000004</v>
      </c>
      <c r="G271" s="14">
        <v>44.023699999999998</v>
      </c>
      <c r="H271" s="14">
        <v>0.34686499999999998</v>
      </c>
      <c r="I271" s="14">
        <v>11.205</v>
      </c>
      <c r="J271" s="14">
        <v>0.34879599999999999</v>
      </c>
      <c r="K271" s="14">
        <v>12.697800000000001</v>
      </c>
      <c r="L271" s="14">
        <v>1.6936800000000001</v>
      </c>
      <c r="M271" s="14">
        <v>1.1615E-2</v>
      </c>
      <c r="N271" s="14">
        <v>1.8501E-2</v>
      </c>
      <c r="O271" s="14">
        <v>2.6317E-2</v>
      </c>
      <c r="P271" s="14">
        <v>96.933334000000002</v>
      </c>
      <c r="Q271" s="14">
        <v>0.67097757588521589</v>
      </c>
    </row>
    <row r="272" spans="1:17" ht="21">
      <c r="A272" s="7">
        <v>5</v>
      </c>
      <c r="B272" s="7" t="s">
        <v>34</v>
      </c>
      <c r="C272" s="7">
        <v>7</v>
      </c>
      <c r="D272" s="14">
        <v>2.2315200000000002</v>
      </c>
      <c r="E272" s="14">
        <v>14.2714</v>
      </c>
      <c r="F272" s="14">
        <v>10.5084</v>
      </c>
      <c r="G272" s="14">
        <v>43.318399999999997</v>
      </c>
      <c r="H272" s="14">
        <v>0.46362599999999998</v>
      </c>
      <c r="I272" s="14">
        <v>11.1623</v>
      </c>
      <c r="J272" s="14">
        <v>0.25315300000000002</v>
      </c>
      <c r="K272" s="14">
        <v>12.981400000000001</v>
      </c>
      <c r="L272" s="14">
        <v>1.90638</v>
      </c>
      <c r="M272" s="14">
        <v>1.882E-3</v>
      </c>
      <c r="N272" s="14">
        <v>4.5199999999999997E-2</v>
      </c>
      <c r="O272" s="14">
        <v>3.0425000000000001E-2</v>
      </c>
      <c r="P272" s="14">
        <v>97.174085999999974</v>
      </c>
      <c r="Q272" s="14">
        <v>0.66212456894955951</v>
      </c>
    </row>
    <row r="273" spans="1:17" ht="21">
      <c r="A273" s="7">
        <v>5</v>
      </c>
      <c r="B273" s="7" t="s">
        <v>34</v>
      </c>
      <c r="C273" s="7">
        <v>8</v>
      </c>
      <c r="D273" s="14">
        <v>1.59727</v>
      </c>
      <c r="E273" s="14">
        <v>16.015000000000001</v>
      </c>
      <c r="F273" s="14">
        <v>7.2541099999999998</v>
      </c>
      <c r="G273" s="14">
        <v>47.377499999999998</v>
      </c>
      <c r="H273" s="14">
        <v>0.29599300000000001</v>
      </c>
      <c r="I273" s="14">
        <v>11.242699999999999</v>
      </c>
      <c r="J273" s="14">
        <v>0.314386</v>
      </c>
      <c r="K273" s="14">
        <v>11.4415</v>
      </c>
      <c r="L273" s="14">
        <v>1.74848</v>
      </c>
      <c r="M273" s="14">
        <v>2.4516E-2</v>
      </c>
      <c r="N273" s="14">
        <v>0</v>
      </c>
      <c r="O273" s="14">
        <v>1.7373E-2</v>
      </c>
      <c r="P273" s="14">
        <v>97.328828000000016</v>
      </c>
      <c r="Q273" s="14">
        <v>0.71388236254894932</v>
      </c>
    </row>
    <row r="274" spans="1:17" ht="21">
      <c r="A274" s="7">
        <v>5</v>
      </c>
      <c r="B274" s="7" t="s">
        <v>34</v>
      </c>
      <c r="C274" s="7">
        <v>9</v>
      </c>
      <c r="D274" s="14">
        <v>1.7390099999999999</v>
      </c>
      <c r="E274" s="14">
        <v>15.527699999999999</v>
      </c>
      <c r="F274" s="14">
        <v>7.8362699999999998</v>
      </c>
      <c r="G274" s="14">
        <v>46.668300000000002</v>
      </c>
      <c r="H274" s="14">
        <v>0.33818300000000001</v>
      </c>
      <c r="I274" s="14">
        <v>11.160399999999999</v>
      </c>
      <c r="J274" s="14">
        <v>0.354827</v>
      </c>
      <c r="K274" s="14">
        <v>11.8813</v>
      </c>
      <c r="L274" s="14">
        <v>1.73804</v>
      </c>
      <c r="M274" s="14">
        <v>3.1598000000000001E-2</v>
      </c>
      <c r="N274" s="14">
        <v>1.2225E-2</v>
      </c>
      <c r="O274" s="14">
        <v>0</v>
      </c>
      <c r="P274" s="14">
        <v>97.287852999999998</v>
      </c>
      <c r="Q274" s="14">
        <v>0.69966355365342303</v>
      </c>
    </row>
    <row r="275" spans="1:17" ht="21">
      <c r="A275" s="7">
        <v>5</v>
      </c>
      <c r="B275" s="7" t="s">
        <v>34</v>
      </c>
      <c r="C275" s="7">
        <v>10</v>
      </c>
      <c r="D275" s="14">
        <v>1.55711</v>
      </c>
      <c r="E275" s="14">
        <v>16.1541</v>
      </c>
      <c r="F275" s="14">
        <v>7.2794600000000003</v>
      </c>
      <c r="G275" s="14">
        <v>47.875399999999999</v>
      </c>
      <c r="H275" s="14">
        <v>0.264295</v>
      </c>
      <c r="I275" s="14">
        <v>11.201700000000001</v>
      </c>
      <c r="J275" s="14">
        <v>0.32167099999999998</v>
      </c>
      <c r="K275" s="14">
        <v>11.4978</v>
      </c>
      <c r="L275" s="14">
        <v>1.5682199999999999</v>
      </c>
      <c r="M275" s="14">
        <v>0</v>
      </c>
      <c r="N275" s="14">
        <v>1.2295E-2</v>
      </c>
      <c r="O275" s="14">
        <v>0</v>
      </c>
      <c r="P275" s="14">
        <v>97.732050999999998</v>
      </c>
      <c r="Q275" s="14">
        <v>0.71464555785690087</v>
      </c>
    </row>
    <row r="276" spans="1:17" ht="21">
      <c r="A276" s="7">
        <v>5</v>
      </c>
      <c r="B276" s="7" t="s">
        <v>34</v>
      </c>
      <c r="C276" s="7">
        <v>11</v>
      </c>
      <c r="D276" s="14">
        <v>2.7051599999999998</v>
      </c>
      <c r="E276" s="14">
        <v>14.752700000000001</v>
      </c>
      <c r="F276" s="14">
        <v>12.0145</v>
      </c>
      <c r="G276" s="14">
        <v>42.318199999999997</v>
      </c>
      <c r="H276" s="14">
        <v>0.33738099999999999</v>
      </c>
      <c r="I276" s="14">
        <v>11.0661</v>
      </c>
      <c r="J276" s="14">
        <v>0.17430799999999999</v>
      </c>
      <c r="K276" s="14">
        <v>11.3466</v>
      </c>
      <c r="L276" s="14">
        <v>2.92089</v>
      </c>
      <c r="M276" s="14">
        <v>3.5786999999999999E-2</v>
      </c>
      <c r="N276" s="14">
        <v>2.1395999999999998E-2</v>
      </c>
      <c r="O276" s="14">
        <v>0</v>
      </c>
      <c r="P276" s="14">
        <v>97.693021999999985</v>
      </c>
      <c r="Q276" s="14">
        <v>0.69857986789381143</v>
      </c>
    </row>
    <row r="277" spans="1:17" ht="21">
      <c r="A277" s="7">
        <v>5</v>
      </c>
      <c r="B277" s="7" t="s">
        <v>34</v>
      </c>
      <c r="C277" s="7">
        <v>12</v>
      </c>
      <c r="D277" s="14">
        <v>2.5615999999999999</v>
      </c>
      <c r="E277" s="14">
        <v>14.6433</v>
      </c>
      <c r="F277" s="14">
        <v>12.0373</v>
      </c>
      <c r="G277" s="14">
        <v>42.485799999999998</v>
      </c>
      <c r="H277" s="14">
        <v>0.351939</v>
      </c>
      <c r="I277" s="14">
        <v>11.067399999999999</v>
      </c>
      <c r="J277" s="14">
        <v>0.16949</v>
      </c>
      <c r="K277" s="14">
        <v>11.778700000000001</v>
      </c>
      <c r="L277" s="14">
        <v>2.7160600000000001</v>
      </c>
      <c r="M277" s="14">
        <v>2.4E-2</v>
      </c>
      <c r="N277" s="14">
        <v>1.9625E-2</v>
      </c>
      <c r="O277" s="14">
        <v>0</v>
      </c>
      <c r="P277" s="14">
        <v>97.855213999999989</v>
      </c>
      <c r="Q277" s="14">
        <v>0.68905960416963763</v>
      </c>
    </row>
    <row r="278" spans="1:17" ht="21">
      <c r="A278" s="7">
        <v>5</v>
      </c>
      <c r="B278" s="7" t="s">
        <v>34</v>
      </c>
      <c r="C278" s="7">
        <v>13</v>
      </c>
      <c r="D278" s="14">
        <v>2.6176400000000002</v>
      </c>
      <c r="E278" s="14">
        <v>15.5266</v>
      </c>
      <c r="F278" s="14">
        <v>13.274800000000001</v>
      </c>
      <c r="G278" s="14">
        <v>42.275300000000001</v>
      </c>
      <c r="H278" s="14">
        <v>0.33995599999999998</v>
      </c>
      <c r="I278" s="14">
        <v>11.817500000000001</v>
      </c>
      <c r="J278" s="14">
        <v>0.100979</v>
      </c>
      <c r="K278" s="14">
        <v>10.23</v>
      </c>
      <c r="L278" s="14">
        <v>1.6353800000000001</v>
      </c>
      <c r="M278" s="14">
        <v>2.7878E-2</v>
      </c>
      <c r="N278" s="14">
        <v>0</v>
      </c>
      <c r="O278" s="14">
        <v>1.8797000000000001E-2</v>
      </c>
      <c r="P278" s="14">
        <v>97.864830000000012</v>
      </c>
      <c r="Q278" s="14">
        <v>0.73012691055878176</v>
      </c>
    </row>
    <row r="279" spans="1:17" ht="21">
      <c r="A279" s="7">
        <v>5</v>
      </c>
      <c r="B279" s="7" t="s">
        <v>34</v>
      </c>
      <c r="C279" s="7">
        <v>14</v>
      </c>
      <c r="D279" s="14">
        <v>2.6428199999999999</v>
      </c>
      <c r="E279" s="14">
        <v>15.7995</v>
      </c>
      <c r="F279" s="14">
        <v>13.0929</v>
      </c>
      <c r="G279" s="14">
        <v>42.392200000000003</v>
      </c>
      <c r="H279" s="14">
        <v>0.32746700000000001</v>
      </c>
      <c r="I279" s="14">
        <v>11.7841</v>
      </c>
      <c r="J279" s="14">
        <v>9.9943000000000004E-2</v>
      </c>
      <c r="K279" s="14">
        <v>9.7053899999999995</v>
      </c>
      <c r="L279" s="14">
        <v>1.8403700000000001</v>
      </c>
      <c r="M279" s="14">
        <v>2.8364E-2</v>
      </c>
      <c r="N279" s="14">
        <v>1.0846E-2</v>
      </c>
      <c r="O279" s="14">
        <v>7.9050000000000006E-3</v>
      </c>
      <c r="P279" s="14">
        <v>97.73180499999998</v>
      </c>
      <c r="Q279" s="14">
        <v>0.7437084355465744</v>
      </c>
    </row>
    <row r="280" spans="1:17" ht="21">
      <c r="A280" s="7">
        <v>5</v>
      </c>
      <c r="B280" s="7" t="s">
        <v>34</v>
      </c>
      <c r="C280" s="7">
        <v>15</v>
      </c>
      <c r="D280" s="14">
        <v>2.5980099999999999</v>
      </c>
      <c r="E280" s="14">
        <v>14.7478</v>
      </c>
      <c r="F280" s="14">
        <v>14.045199999999999</v>
      </c>
      <c r="G280" s="14">
        <v>41.487900000000003</v>
      </c>
      <c r="H280" s="14">
        <v>0.33429599999999998</v>
      </c>
      <c r="I280" s="14">
        <v>11.5175</v>
      </c>
      <c r="J280" s="14">
        <v>0.110052</v>
      </c>
      <c r="K280" s="14">
        <v>11.360200000000001</v>
      </c>
      <c r="L280" s="14">
        <v>2.0233400000000001</v>
      </c>
      <c r="M280" s="14">
        <v>0</v>
      </c>
      <c r="N280" s="14">
        <v>3.0470000000000001E-2</v>
      </c>
      <c r="O280" s="14">
        <v>1.4315E-2</v>
      </c>
      <c r="P280" s="14">
        <v>98.269082999999995</v>
      </c>
      <c r="Q280" s="14">
        <v>0.6982575877949887</v>
      </c>
    </row>
    <row r="281" spans="1:17" ht="21">
      <c r="A281" s="7">
        <v>5</v>
      </c>
      <c r="B281" s="7" t="s">
        <v>34</v>
      </c>
      <c r="C281" s="7">
        <v>16</v>
      </c>
      <c r="D281" s="14">
        <v>2.7381799999999998</v>
      </c>
      <c r="E281" s="14">
        <v>14.5922</v>
      </c>
      <c r="F281" s="14">
        <v>14.148400000000001</v>
      </c>
      <c r="G281" s="14">
        <v>40.928100000000001</v>
      </c>
      <c r="H281" s="14">
        <v>0.332847</v>
      </c>
      <c r="I281" s="14">
        <v>11.582100000000001</v>
      </c>
      <c r="J281" s="14">
        <v>0.14682500000000001</v>
      </c>
      <c r="K281" s="14">
        <v>11.259</v>
      </c>
      <c r="L281" s="14">
        <v>1.6494200000000001</v>
      </c>
      <c r="M281" s="14">
        <v>9.7999999999999997E-5</v>
      </c>
      <c r="N281" s="14">
        <v>2.5957000000000001E-2</v>
      </c>
      <c r="O281" s="14">
        <v>0</v>
      </c>
      <c r="P281" s="14">
        <v>97.403127000000012</v>
      </c>
      <c r="Q281" s="14">
        <v>0.69790802234424354</v>
      </c>
    </row>
    <row r="282" spans="1:17" ht="21">
      <c r="A282" s="7">
        <v>5</v>
      </c>
      <c r="B282" s="7" t="s">
        <v>34</v>
      </c>
      <c r="C282" s="7">
        <v>17</v>
      </c>
      <c r="D282" s="14">
        <v>2.6535799999999998</v>
      </c>
      <c r="E282" s="14">
        <v>13.033099999999999</v>
      </c>
      <c r="F282" s="14">
        <v>15.0884</v>
      </c>
      <c r="G282" s="14">
        <v>39.878500000000003</v>
      </c>
      <c r="H282" s="14">
        <v>0.33994799999999997</v>
      </c>
      <c r="I282" s="14">
        <v>11.7761</v>
      </c>
      <c r="J282" s="14">
        <v>0.13884299999999999</v>
      </c>
      <c r="K282" s="14">
        <v>12.950699999999999</v>
      </c>
      <c r="L282" s="14">
        <v>1.7154</v>
      </c>
      <c r="M282" s="14">
        <v>3.5985999999999997E-2</v>
      </c>
      <c r="N282" s="14">
        <v>1.8450000000000001E-3</v>
      </c>
      <c r="O282" s="14">
        <v>1.0815E-2</v>
      </c>
      <c r="P282" s="14">
        <v>97.623216999999997</v>
      </c>
      <c r="Q282" s="14">
        <v>0.64207436574741794</v>
      </c>
    </row>
    <row r="283" spans="1:17" ht="21">
      <c r="A283" s="7">
        <v>5</v>
      </c>
      <c r="B283" s="7" t="s">
        <v>34</v>
      </c>
      <c r="C283" s="7">
        <v>18</v>
      </c>
      <c r="D283" s="14">
        <v>2.5976499999999998</v>
      </c>
      <c r="E283" s="14">
        <v>13.3123</v>
      </c>
      <c r="F283" s="14">
        <v>14.5944</v>
      </c>
      <c r="G283" s="14">
        <v>40.184100000000001</v>
      </c>
      <c r="H283" s="14">
        <v>0.325764</v>
      </c>
      <c r="I283" s="14">
        <v>11.5627</v>
      </c>
      <c r="J283" s="14">
        <v>0.14779200000000001</v>
      </c>
      <c r="K283" s="14">
        <v>12.800800000000001</v>
      </c>
      <c r="L283" s="14">
        <v>2.1042900000000002</v>
      </c>
      <c r="M283" s="14">
        <v>5.8810000000000001E-2</v>
      </c>
      <c r="N283" s="14">
        <v>7.5170000000000002E-3</v>
      </c>
      <c r="O283" s="14">
        <v>1.684E-3</v>
      </c>
      <c r="P283" s="14">
        <v>97.697807000000012</v>
      </c>
      <c r="Q283" s="14">
        <v>0.64958538182249648</v>
      </c>
    </row>
    <row r="284" spans="1:17" ht="21">
      <c r="A284" s="7">
        <v>5</v>
      </c>
      <c r="B284" s="7" t="s">
        <v>34</v>
      </c>
      <c r="C284" s="7">
        <v>19</v>
      </c>
      <c r="D284" s="14">
        <v>2.4471099999999999</v>
      </c>
      <c r="E284" s="14">
        <v>14.002700000000001</v>
      </c>
      <c r="F284" s="14">
        <v>13.224500000000001</v>
      </c>
      <c r="G284" s="14">
        <v>42.202399999999997</v>
      </c>
      <c r="H284" s="14">
        <v>0.36815399999999998</v>
      </c>
      <c r="I284" s="14">
        <v>11.7174</v>
      </c>
      <c r="J284" s="14">
        <v>0.182199</v>
      </c>
      <c r="K284" s="14">
        <v>12.275600000000001</v>
      </c>
      <c r="L284" s="14">
        <v>1.6566000000000001</v>
      </c>
      <c r="M284" s="14">
        <v>1.2225E-2</v>
      </c>
      <c r="N284" s="14">
        <v>2.3463999999999999E-2</v>
      </c>
      <c r="O284" s="14">
        <v>0</v>
      </c>
      <c r="P284" s="14">
        <v>98.112352000000001</v>
      </c>
      <c r="Q284" s="14">
        <v>0.67032891696552566</v>
      </c>
    </row>
    <row r="285" spans="1:17" ht="21">
      <c r="A285" s="7">
        <v>5</v>
      </c>
      <c r="B285" s="7" t="s">
        <v>34</v>
      </c>
      <c r="C285" s="7">
        <v>20</v>
      </c>
      <c r="D285" s="14">
        <v>2.3033199999999998</v>
      </c>
      <c r="E285" s="14">
        <v>13.974500000000001</v>
      </c>
      <c r="F285" s="14">
        <v>11.782999999999999</v>
      </c>
      <c r="G285" s="14">
        <v>43.230400000000003</v>
      </c>
      <c r="H285" s="14">
        <v>0.38306000000000001</v>
      </c>
      <c r="I285" s="14">
        <v>11.3812</v>
      </c>
      <c r="J285" s="14">
        <v>0.188832</v>
      </c>
      <c r="K285" s="14">
        <v>13.116400000000001</v>
      </c>
      <c r="L285" s="14">
        <v>1.4906600000000001</v>
      </c>
      <c r="M285" s="14">
        <v>3.0411000000000001E-2</v>
      </c>
      <c r="N285" s="14">
        <v>3.4241000000000001E-2</v>
      </c>
      <c r="O285" s="14">
        <v>0</v>
      </c>
      <c r="P285" s="14">
        <v>97.916024000000021</v>
      </c>
      <c r="Q285" s="14">
        <v>0.65507152291062665</v>
      </c>
    </row>
    <row r="286" spans="1:17" ht="21">
      <c r="A286" s="7">
        <v>5</v>
      </c>
      <c r="B286" s="7" t="s">
        <v>35</v>
      </c>
      <c r="C286" s="7">
        <v>1</v>
      </c>
      <c r="D286" s="14">
        <v>2.2463299999999999</v>
      </c>
      <c r="E286" s="14">
        <v>14.2433</v>
      </c>
      <c r="F286" s="14">
        <v>11.5449</v>
      </c>
      <c r="G286" s="14">
        <v>42.564799999999998</v>
      </c>
      <c r="H286" s="14">
        <v>0.51188199999999995</v>
      </c>
      <c r="I286" s="14">
        <v>11.458299999999999</v>
      </c>
      <c r="J286" s="14">
        <v>0.21453</v>
      </c>
      <c r="K286" s="14">
        <v>12.072900000000001</v>
      </c>
      <c r="L286" s="14">
        <v>1.9691700000000001</v>
      </c>
      <c r="M286" s="14">
        <v>0.101231</v>
      </c>
      <c r="N286" s="14">
        <v>1.307E-2</v>
      </c>
      <c r="O286" s="14">
        <v>0</v>
      </c>
      <c r="P286" s="14">
        <v>96.940412999999992</v>
      </c>
      <c r="Q286" s="14">
        <v>0.67773011617483392</v>
      </c>
    </row>
    <row r="287" spans="1:17" ht="21">
      <c r="A287" s="7">
        <v>5</v>
      </c>
      <c r="B287" s="7" t="s">
        <v>35</v>
      </c>
      <c r="C287" s="7">
        <v>2</v>
      </c>
      <c r="D287" s="14">
        <v>1.8498699999999999</v>
      </c>
      <c r="E287" s="14">
        <v>16.013999999999999</v>
      </c>
      <c r="F287" s="14">
        <v>8.4279899999999994</v>
      </c>
      <c r="G287" s="14">
        <v>45.670200000000001</v>
      </c>
      <c r="H287" s="14">
        <v>0.36933199999999999</v>
      </c>
      <c r="I287" s="14">
        <v>11.3287</v>
      </c>
      <c r="J287" s="14">
        <v>0.20155600000000001</v>
      </c>
      <c r="K287" s="14">
        <v>10.748799999999999</v>
      </c>
      <c r="L287" s="14">
        <v>1.9098299999999999</v>
      </c>
      <c r="M287" s="14">
        <v>0.14315800000000001</v>
      </c>
      <c r="N287" s="14">
        <v>1.9529999999999999E-2</v>
      </c>
      <c r="O287" s="14">
        <v>2.9922000000000001E-2</v>
      </c>
      <c r="P287" s="14">
        <v>96.712888000000007</v>
      </c>
      <c r="Q287" s="14">
        <v>0.72645406178718674</v>
      </c>
    </row>
    <row r="288" spans="1:17" ht="21">
      <c r="A288" s="7">
        <v>5</v>
      </c>
      <c r="B288" s="7" t="s">
        <v>35</v>
      </c>
      <c r="C288" s="7">
        <v>3</v>
      </c>
      <c r="D288" s="14">
        <v>1.8570199999999999</v>
      </c>
      <c r="E288" s="14">
        <v>15.612</v>
      </c>
      <c r="F288" s="14">
        <v>8.40367</v>
      </c>
      <c r="G288" s="14">
        <v>45.675199999999997</v>
      </c>
      <c r="H288" s="14">
        <v>0.40944399999999997</v>
      </c>
      <c r="I288" s="14">
        <v>11.388</v>
      </c>
      <c r="J288" s="14">
        <v>0.20959800000000001</v>
      </c>
      <c r="K288" s="14">
        <v>11.3469</v>
      </c>
      <c r="L288" s="14">
        <v>2.2036099999999998</v>
      </c>
      <c r="M288" s="14">
        <v>1.4782999999999999E-2</v>
      </c>
      <c r="N288" s="14">
        <v>4.3427E-2</v>
      </c>
      <c r="O288" s="14">
        <v>2.7448E-2</v>
      </c>
      <c r="P288" s="14">
        <v>97.191099999999992</v>
      </c>
      <c r="Q288" s="14">
        <v>0.71035971540457665</v>
      </c>
    </row>
    <row r="289" spans="1:17" ht="21">
      <c r="A289" s="7">
        <v>5</v>
      </c>
      <c r="B289" s="7" t="s">
        <v>35</v>
      </c>
      <c r="C289" s="7">
        <v>4</v>
      </c>
      <c r="D289" s="14">
        <v>2.08066</v>
      </c>
      <c r="E289" s="14">
        <v>14.847200000000001</v>
      </c>
      <c r="F289" s="14">
        <v>9.5356100000000001</v>
      </c>
      <c r="G289" s="14">
        <v>44.493699999999997</v>
      </c>
      <c r="H289" s="14">
        <v>0.43271100000000001</v>
      </c>
      <c r="I289" s="14">
        <v>11.290800000000001</v>
      </c>
      <c r="J289" s="14">
        <v>0.24826300000000001</v>
      </c>
      <c r="K289" s="14">
        <v>12.0403</v>
      </c>
      <c r="L289" s="14">
        <v>2.25284</v>
      </c>
      <c r="M289" s="14">
        <v>6.9015999999999994E-2</v>
      </c>
      <c r="N289" s="14">
        <v>1.6212000000000001E-2</v>
      </c>
      <c r="O289" s="14">
        <v>0</v>
      </c>
      <c r="P289" s="14">
        <v>97.307311999999996</v>
      </c>
      <c r="Q289" s="14">
        <v>0.6873132781048249</v>
      </c>
    </row>
    <row r="290" spans="1:17" ht="21">
      <c r="A290" s="7">
        <v>5</v>
      </c>
      <c r="B290" s="7" t="s">
        <v>35</v>
      </c>
      <c r="C290" s="7">
        <v>5</v>
      </c>
      <c r="D290" s="14">
        <v>2.0423100000000001</v>
      </c>
      <c r="E290" s="14">
        <v>15.188000000000001</v>
      </c>
      <c r="F290" s="14">
        <v>9.2750000000000004</v>
      </c>
      <c r="G290" s="14">
        <v>45.476100000000002</v>
      </c>
      <c r="H290" s="14">
        <v>0.41705100000000001</v>
      </c>
      <c r="I290" s="14">
        <v>11.273199999999999</v>
      </c>
      <c r="J290" s="14">
        <v>0.27948699999999999</v>
      </c>
      <c r="K290" s="14">
        <v>11.895799999999999</v>
      </c>
      <c r="L290" s="14">
        <v>2.1960299999999999</v>
      </c>
      <c r="M290" s="14">
        <v>5.9893000000000002E-2</v>
      </c>
      <c r="N290" s="14">
        <v>2.2157E-2</v>
      </c>
      <c r="O290" s="14">
        <v>3.2534E-2</v>
      </c>
      <c r="P290" s="14">
        <v>98.157562000000013</v>
      </c>
      <c r="Q290" s="14">
        <v>0.69473637368594654</v>
      </c>
    </row>
    <row r="291" spans="1:17" ht="21">
      <c r="A291" s="7">
        <v>5</v>
      </c>
      <c r="B291" s="7" t="s">
        <v>35</v>
      </c>
      <c r="C291" s="7">
        <v>6</v>
      </c>
      <c r="D291" s="14">
        <v>1.68821</v>
      </c>
      <c r="E291" s="14">
        <v>15.933199999999999</v>
      </c>
      <c r="F291" s="14">
        <v>7.7108499999999998</v>
      </c>
      <c r="G291" s="14">
        <v>47.247700000000002</v>
      </c>
      <c r="H291" s="14">
        <v>0.34010200000000002</v>
      </c>
      <c r="I291" s="14">
        <v>11.227</v>
      </c>
      <c r="J291" s="14">
        <v>0.30688500000000002</v>
      </c>
      <c r="K291" s="14">
        <v>11.504899999999999</v>
      </c>
      <c r="L291" s="14">
        <v>1.9114800000000001</v>
      </c>
      <c r="M291" s="14">
        <v>5.4893999999999998E-2</v>
      </c>
      <c r="N291" s="14">
        <v>1.0004000000000001E-2</v>
      </c>
      <c r="O291" s="14">
        <v>0</v>
      </c>
      <c r="P291" s="14">
        <v>97.935224999999988</v>
      </c>
      <c r="Q291" s="14">
        <v>0.71170277795653913</v>
      </c>
    </row>
    <row r="292" spans="1:17" ht="21">
      <c r="A292" s="7">
        <v>5</v>
      </c>
      <c r="B292" s="7" t="s">
        <v>35</v>
      </c>
      <c r="C292" s="7">
        <v>7</v>
      </c>
      <c r="D292" s="14">
        <v>2.3323399999999999</v>
      </c>
      <c r="E292" s="14">
        <v>13.8584</v>
      </c>
      <c r="F292" s="14">
        <v>11.145799999999999</v>
      </c>
      <c r="G292" s="14">
        <v>43.281700000000001</v>
      </c>
      <c r="H292" s="14">
        <v>0.463148</v>
      </c>
      <c r="I292" s="14">
        <v>11.093999999999999</v>
      </c>
      <c r="J292" s="14">
        <v>0.317469</v>
      </c>
      <c r="K292" s="14">
        <v>12.8035</v>
      </c>
      <c r="L292" s="14">
        <v>2.3127800000000001</v>
      </c>
      <c r="M292" s="14">
        <v>3.0249000000000002E-2</v>
      </c>
      <c r="N292" s="14">
        <v>4.3087E-2</v>
      </c>
      <c r="O292" s="14">
        <v>2.5079999999999998E-3</v>
      </c>
      <c r="P292" s="14">
        <v>97.684981000000008</v>
      </c>
      <c r="Q292" s="14">
        <v>0.658633248092094</v>
      </c>
    </row>
    <row r="293" spans="1:17" ht="21">
      <c r="A293" s="7">
        <v>5</v>
      </c>
      <c r="B293" s="7" t="s">
        <v>35</v>
      </c>
      <c r="C293" s="7">
        <v>8</v>
      </c>
      <c r="D293" s="14">
        <v>1.9253100000000001</v>
      </c>
      <c r="E293" s="14">
        <v>15.1677</v>
      </c>
      <c r="F293" s="14">
        <v>9.0216899999999995</v>
      </c>
      <c r="G293" s="14">
        <v>46.247300000000003</v>
      </c>
      <c r="H293" s="14">
        <v>0.39904299999999998</v>
      </c>
      <c r="I293" s="14">
        <v>11.1404</v>
      </c>
      <c r="J293" s="14">
        <v>0.32611600000000002</v>
      </c>
      <c r="K293" s="14">
        <v>12.339</v>
      </c>
      <c r="L293" s="14">
        <v>1.65306</v>
      </c>
      <c r="M293" s="14">
        <v>1.9837E-2</v>
      </c>
      <c r="N293" s="14">
        <v>3.8553999999999998E-2</v>
      </c>
      <c r="O293" s="14">
        <v>0</v>
      </c>
      <c r="P293" s="14">
        <v>98.278009999999995</v>
      </c>
      <c r="Q293" s="14">
        <v>0.6866361697107457</v>
      </c>
    </row>
    <row r="294" spans="1:17" ht="21">
      <c r="A294" s="7">
        <v>5</v>
      </c>
      <c r="B294" s="7" t="s">
        <v>35</v>
      </c>
      <c r="C294" s="7">
        <v>9</v>
      </c>
      <c r="D294" s="14">
        <v>2.12704</v>
      </c>
      <c r="E294" s="14">
        <v>14.8643</v>
      </c>
      <c r="F294" s="14">
        <v>9.9758200000000006</v>
      </c>
      <c r="G294" s="14">
        <v>45.7149</v>
      </c>
      <c r="H294" s="14">
        <v>0.33616499999999999</v>
      </c>
      <c r="I294" s="14">
        <v>10.815899999999999</v>
      </c>
      <c r="J294" s="14">
        <v>0.35033700000000001</v>
      </c>
      <c r="K294" s="14">
        <v>13.091200000000001</v>
      </c>
      <c r="L294" s="14">
        <v>1.4476500000000001</v>
      </c>
      <c r="M294" s="14">
        <v>3.6367999999999998E-2</v>
      </c>
      <c r="N294" s="14">
        <v>3.0158999999999998E-2</v>
      </c>
      <c r="O294" s="14">
        <v>2.9343999999999999E-2</v>
      </c>
      <c r="P294" s="14">
        <v>98.819182999999981</v>
      </c>
      <c r="Q294" s="14">
        <v>0.66930836729791909</v>
      </c>
    </row>
    <row r="295" spans="1:17" ht="21">
      <c r="A295" s="7" t="s">
        <v>0</v>
      </c>
      <c r="B295" s="7" t="s">
        <v>30</v>
      </c>
      <c r="C295" s="7">
        <v>1</v>
      </c>
      <c r="D295" s="14">
        <v>2.2232599999999998</v>
      </c>
      <c r="E295" s="14">
        <v>15.195</v>
      </c>
      <c r="F295" s="14">
        <v>9.6559100000000004</v>
      </c>
      <c r="G295" s="14">
        <v>45.037399999999998</v>
      </c>
      <c r="H295" s="14">
        <v>0.33001599999999998</v>
      </c>
      <c r="I295" s="14">
        <v>10.972</v>
      </c>
      <c r="J295" s="14">
        <v>0.291381</v>
      </c>
      <c r="K295" s="14">
        <v>12.0784</v>
      </c>
      <c r="L295" s="14">
        <v>1.4204000000000001</v>
      </c>
      <c r="M295" s="14">
        <v>6.1913999999999997E-2</v>
      </c>
      <c r="N295" s="14">
        <v>3.6378000000000001E-2</v>
      </c>
      <c r="O295" s="14">
        <v>1.4454E-2</v>
      </c>
      <c r="P295" s="14">
        <v>97.316513</v>
      </c>
      <c r="Q295" s="14">
        <v>0.69159446264640356</v>
      </c>
    </row>
    <row r="296" spans="1:17" ht="21">
      <c r="A296" s="7" t="s">
        <v>0</v>
      </c>
      <c r="B296" s="7" t="s">
        <v>30</v>
      </c>
      <c r="C296" s="7">
        <v>2</v>
      </c>
      <c r="D296" s="14">
        <v>2.2811300000000001</v>
      </c>
      <c r="E296" s="14">
        <v>13.5808</v>
      </c>
      <c r="F296" s="14">
        <v>10.849399999999999</v>
      </c>
      <c r="G296" s="14">
        <v>43.164499999999997</v>
      </c>
      <c r="H296" s="14">
        <v>0.55080899999999999</v>
      </c>
      <c r="I296" s="14">
        <v>11.0863</v>
      </c>
      <c r="J296" s="14">
        <v>0.218857</v>
      </c>
      <c r="K296" s="14">
        <v>13.2639</v>
      </c>
      <c r="L296" s="14">
        <v>2.2142499999999998</v>
      </c>
      <c r="M296" s="14">
        <v>0.11845600000000001</v>
      </c>
      <c r="N296" s="14">
        <v>2.0757000000000001E-2</v>
      </c>
      <c r="O296" s="14">
        <v>0</v>
      </c>
      <c r="P296" s="14">
        <v>97.349158999999986</v>
      </c>
      <c r="Q296" s="14">
        <v>0.64603312151160586</v>
      </c>
    </row>
    <row r="297" spans="1:17" ht="21">
      <c r="A297" s="7" t="s">
        <v>0</v>
      </c>
      <c r="B297" s="7" t="s">
        <v>30</v>
      </c>
      <c r="C297" s="7">
        <v>3</v>
      </c>
      <c r="D297" s="14">
        <v>2.0723199999999999</v>
      </c>
      <c r="E297" s="14">
        <v>15.075799999999999</v>
      </c>
      <c r="F297" s="14">
        <v>9.1211599999999997</v>
      </c>
      <c r="G297" s="14">
        <v>45.615499999999997</v>
      </c>
      <c r="H297" s="14">
        <v>0.36764000000000002</v>
      </c>
      <c r="I297" s="14">
        <v>11.0297</v>
      </c>
      <c r="J297" s="14">
        <v>0.26463999999999999</v>
      </c>
      <c r="K297" s="14">
        <v>12.3361</v>
      </c>
      <c r="L297" s="14">
        <v>1.6378900000000001</v>
      </c>
      <c r="M297" s="14">
        <v>5.5878999999999998E-2</v>
      </c>
      <c r="N297" s="14">
        <v>1.047E-2</v>
      </c>
      <c r="O297" s="14">
        <v>6.7809999999999997E-3</v>
      </c>
      <c r="P297" s="14">
        <v>97.593879999999999</v>
      </c>
      <c r="Q297" s="14">
        <v>0.68537773067629459</v>
      </c>
    </row>
    <row r="298" spans="1:17" ht="21">
      <c r="A298" s="7" t="s">
        <v>0</v>
      </c>
      <c r="B298" s="7" t="s">
        <v>30</v>
      </c>
      <c r="C298" s="7">
        <v>4</v>
      </c>
      <c r="D298" s="14">
        <v>2.2074699999999998</v>
      </c>
      <c r="E298" s="14">
        <v>13.928100000000001</v>
      </c>
      <c r="F298" s="14">
        <v>10.4892</v>
      </c>
      <c r="G298" s="14">
        <v>43.665100000000002</v>
      </c>
      <c r="H298" s="14">
        <v>0.53326200000000001</v>
      </c>
      <c r="I298" s="14">
        <v>11.089499999999999</v>
      </c>
      <c r="J298" s="14">
        <v>0.24538399999999999</v>
      </c>
      <c r="K298" s="14">
        <v>13.1967</v>
      </c>
      <c r="L298" s="14">
        <v>2.0362800000000001</v>
      </c>
      <c r="M298" s="14">
        <v>0.111079</v>
      </c>
      <c r="N298" s="14">
        <v>2.9610000000000001E-2</v>
      </c>
      <c r="O298" s="14">
        <v>6.6319999999999999E-3</v>
      </c>
      <c r="P298" s="14">
        <v>97.538317000000006</v>
      </c>
      <c r="Q298" s="14">
        <v>0.65293784170210423</v>
      </c>
    </row>
    <row r="299" spans="1:17" ht="21">
      <c r="A299" s="7" t="s">
        <v>0</v>
      </c>
      <c r="B299" s="7" t="s">
        <v>30</v>
      </c>
      <c r="C299" s="7">
        <v>5</v>
      </c>
      <c r="D299" s="14">
        <v>1.67767</v>
      </c>
      <c r="E299" s="14">
        <v>16.345700000000001</v>
      </c>
      <c r="F299" s="14">
        <v>6.8729800000000001</v>
      </c>
      <c r="G299" s="14">
        <v>48.466700000000003</v>
      </c>
      <c r="H299" s="14">
        <v>0.30264799999999997</v>
      </c>
      <c r="I299" s="14">
        <v>10.861700000000001</v>
      </c>
      <c r="J299" s="14">
        <v>0.29131099999999999</v>
      </c>
      <c r="K299" s="14">
        <v>11.322100000000001</v>
      </c>
      <c r="L299" s="14">
        <v>1.2412300000000001</v>
      </c>
      <c r="M299" s="14">
        <v>9.3489000000000003E-2</v>
      </c>
      <c r="N299" s="14">
        <v>1.839E-2</v>
      </c>
      <c r="O299" s="14">
        <v>0</v>
      </c>
      <c r="P299" s="14">
        <v>97.493918000000008</v>
      </c>
      <c r="Q299" s="14">
        <v>0.7201578551554163</v>
      </c>
    </row>
    <row r="300" spans="1:17" ht="21">
      <c r="A300" s="7" t="s">
        <v>0</v>
      </c>
      <c r="B300" s="7" t="s">
        <v>30</v>
      </c>
      <c r="C300" s="7">
        <v>6</v>
      </c>
      <c r="D300" s="14">
        <v>2.0475099999999999</v>
      </c>
      <c r="E300" s="14">
        <v>14.773400000000001</v>
      </c>
      <c r="F300" s="14">
        <v>9.1938800000000001</v>
      </c>
      <c r="G300" s="14">
        <v>45.305999999999997</v>
      </c>
      <c r="H300" s="14">
        <v>0.41219499999999998</v>
      </c>
      <c r="I300" s="14">
        <v>10.9838</v>
      </c>
      <c r="J300" s="14">
        <v>0.23047599999999999</v>
      </c>
      <c r="K300" s="14">
        <v>12.5632</v>
      </c>
      <c r="L300" s="14">
        <v>1.6792800000000001</v>
      </c>
      <c r="M300" s="14">
        <v>4.6051000000000002E-2</v>
      </c>
      <c r="N300" s="14">
        <v>2.0419E-2</v>
      </c>
      <c r="O300" s="14">
        <v>0</v>
      </c>
      <c r="P300" s="14">
        <v>97.256211000000008</v>
      </c>
      <c r="Q300" s="14">
        <v>0.67701615271894555</v>
      </c>
    </row>
    <row r="301" spans="1:17" ht="21">
      <c r="A301" s="7" t="s">
        <v>0</v>
      </c>
      <c r="B301" s="7" t="s">
        <v>30</v>
      </c>
      <c r="C301" s="7">
        <v>7</v>
      </c>
      <c r="D301" s="14">
        <v>2.2775400000000001</v>
      </c>
      <c r="E301" s="14">
        <v>13.741099999999999</v>
      </c>
      <c r="F301" s="14">
        <v>10.8643</v>
      </c>
      <c r="G301" s="14">
        <v>43.424900000000001</v>
      </c>
      <c r="H301" s="14">
        <v>0.44272600000000001</v>
      </c>
      <c r="I301" s="14">
        <v>11.059699999999999</v>
      </c>
      <c r="J301" s="14">
        <v>0.276034</v>
      </c>
      <c r="K301" s="14">
        <v>13.4122</v>
      </c>
      <c r="L301" s="14">
        <v>1.86476</v>
      </c>
      <c r="M301" s="14">
        <v>3.5466999999999999E-2</v>
      </c>
      <c r="N301" s="14">
        <v>3.1678999999999999E-2</v>
      </c>
      <c r="O301" s="14">
        <v>7.7600000000000004E-3</v>
      </c>
      <c r="P301" s="14">
        <v>97.438165999999995</v>
      </c>
      <c r="Q301" s="14">
        <v>0.64617388760647598</v>
      </c>
    </row>
    <row r="302" spans="1:17" ht="21">
      <c r="A302" s="7" t="s">
        <v>0</v>
      </c>
      <c r="B302" s="7" t="s">
        <v>30</v>
      </c>
      <c r="C302" s="7">
        <v>8</v>
      </c>
      <c r="D302" s="14">
        <v>2.0447299999999999</v>
      </c>
      <c r="E302" s="14">
        <v>14.8255</v>
      </c>
      <c r="F302" s="14">
        <v>9.1091700000000007</v>
      </c>
      <c r="G302" s="14">
        <v>45.778700000000001</v>
      </c>
      <c r="H302" s="14">
        <v>0.39478799999999997</v>
      </c>
      <c r="I302" s="14">
        <v>11.071</v>
      </c>
      <c r="J302" s="14">
        <v>0.31159500000000001</v>
      </c>
      <c r="K302" s="14">
        <v>12.146699999999999</v>
      </c>
      <c r="L302" s="14">
        <v>1.6418699999999999</v>
      </c>
      <c r="M302" s="14">
        <v>5.4039999999999998E-2</v>
      </c>
      <c r="N302" s="14">
        <v>1.5098E-2</v>
      </c>
      <c r="O302" s="14">
        <v>8.0300000000000007E-3</v>
      </c>
      <c r="P302" s="14">
        <v>97.401220999999993</v>
      </c>
      <c r="Q302" s="14">
        <v>0.68510386512009713</v>
      </c>
    </row>
    <row r="303" spans="1:17" ht="21">
      <c r="A303" s="7" t="s">
        <v>0</v>
      </c>
      <c r="B303" s="7" t="s">
        <v>30</v>
      </c>
      <c r="C303" s="7">
        <v>9</v>
      </c>
      <c r="D303" s="14">
        <v>2.5500400000000001</v>
      </c>
      <c r="E303" s="14">
        <v>15.454700000000001</v>
      </c>
      <c r="F303" s="14">
        <v>10.561400000000001</v>
      </c>
      <c r="G303" s="14">
        <v>43.7545</v>
      </c>
      <c r="H303" s="14">
        <v>0.28805500000000001</v>
      </c>
      <c r="I303" s="14">
        <v>10.9214</v>
      </c>
      <c r="J303" s="14">
        <v>0.23682300000000001</v>
      </c>
      <c r="K303" s="14">
        <v>10.9937</v>
      </c>
      <c r="L303" s="14">
        <v>2.1535199999999999</v>
      </c>
      <c r="M303" s="14">
        <v>9.8289999999999992E-3</v>
      </c>
      <c r="N303" s="14">
        <v>4.929E-2</v>
      </c>
      <c r="O303" s="14">
        <v>2.2130000000000001E-3</v>
      </c>
      <c r="P303" s="14">
        <v>96.975470000000001</v>
      </c>
      <c r="Q303" s="14">
        <v>0.71476231390806677</v>
      </c>
    </row>
    <row r="304" spans="1:17" ht="21">
      <c r="A304" s="7" t="s">
        <v>0</v>
      </c>
      <c r="B304" s="7" t="s">
        <v>30</v>
      </c>
      <c r="C304" s="7">
        <v>10</v>
      </c>
      <c r="D304" s="14">
        <v>2.0973999999999999</v>
      </c>
      <c r="E304" s="14">
        <v>15.5335</v>
      </c>
      <c r="F304" s="14">
        <v>8.4035200000000003</v>
      </c>
      <c r="G304" s="14">
        <v>45.544199999999996</v>
      </c>
      <c r="H304" s="14">
        <v>0.39466600000000002</v>
      </c>
      <c r="I304" s="14">
        <v>11.097200000000001</v>
      </c>
      <c r="J304" s="14">
        <v>0.25660699999999997</v>
      </c>
      <c r="K304" s="14">
        <v>11.379899999999999</v>
      </c>
      <c r="L304" s="14">
        <v>2.2959499999999999</v>
      </c>
      <c r="M304" s="14">
        <v>9.1160000000000008E-3</v>
      </c>
      <c r="N304" s="14">
        <v>2.9204000000000001E-2</v>
      </c>
      <c r="O304" s="14">
        <v>0</v>
      </c>
      <c r="P304" s="14">
        <v>97.041263000000001</v>
      </c>
      <c r="Q304" s="14">
        <v>0.70872232778018862</v>
      </c>
    </row>
    <row r="305" spans="1:17" ht="21">
      <c r="A305" s="7" t="s">
        <v>0</v>
      </c>
      <c r="B305" s="7" t="s">
        <v>30</v>
      </c>
      <c r="C305" s="7">
        <v>11</v>
      </c>
      <c r="D305" s="14">
        <v>2.5309599999999999</v>
      </c>
      <c r="E305" s="14">
        <v>15.141500000000001</v>
      </c>
      <c r="F305" s="14">
        <v>11.0177</v>
      </c>
      <c r="G305" s="14">
        <v>43.406500000000001</v>
      </c>
      <c r="H305" s="14">
        <v>0.31387900000000002</v>
      </c>
      <c r="I305" s="14">
        <v>11.0029</v>
      </c>
      <c r="J305" s="14">
        <v>0.23910000000000001</v>
      </c>
      <c r="K305" s="14">
        <v>11.470499999999999</v>
      </c>
      <c r="L305" s="14">
        <v>1.9752400000000001</v>
      </c>
      <c r="M305" s="14">
        <v>4.5425E-2</v>
      </c>
      <c r="N305" s="14">
        <v>8.2076999999999997E-2</v>
      </c>
      <c r="O305" s="14">
        <v>0</v>
      </c>
      <c r="P305" s="14">
        <v>97.225780999999984</v>
      </c>
      <c r="Q305" s="14">
        <v>0.70176090416407977</v>
      </c>
    </row>
    <row r="306" spans="1:17" ht="21">
      <c r="A306" s="7" t="s">
        <v>0</v>
      </c>
      <c r="B306" s="7" t="s">
        <v>30</v>
      </c>
      <c r="C306" s="7">
        <v>12</v>
      </c>
      <c r="D306" s="14">
        <v>2.1440600000000001</v>
      </c>
      <c r="E306" s="14">
        <v>14.326499999999999</v>
      </c>
      <c r="F306" s="14">
        <v>9.7946299999999997</v>
      </c>
      <c r="G306" s="14">
        <v>44.522100000000002</v>
      </c>
      <c r="H306" s="14">
        <v>0.40120800000000001</v>
      </c>
      <c r="I306" s="14">
        <v>11.418799999999999</v>
      </c>
      <c r="J306" s="14">
        <v>0.231651</v>
      </c>
      <c r="K306" s="14">
        <v>12.4438</v>
      </c>
      <c r="L306" s="14">
        <v>1.9630399999999999</v>
      </c>
      <c r="M306" s="14">
        <v>4.2058999999999999E-2</v>
      </c>
      <c r="N306" s="14">
        <v>1.6993000000000001E-2</v>
      </c>
      <c r="O306" s="14">
        <v>6.868E-3</v>
      </c>
      <c r="P306" s="14">
        <v>97.311708999999993</v>
      </c>
      <c r="Q306" s="14">
        <v>0.67237023317377309</v>
      </c>
    </row>
    <row r="307" spans="1:17" ht="21">
      <c r="A307" s="7" t="s">
        <v>0</v>
      </c>
      <c r="B307" s="7" t="s">
        <v>31</v>
      </c>
      <c r="C307" s="7">
        <v>1</v>
      </c>
      <c r="D307" s="14">
        <v>1.8728899999999999</v>
      </c>
      <c r="E307" s="14">
        <v>15.375999999999999</v>
      </c>
      <c r="F307" s="14">
        <v>8.0326900000000006</v>
      </c>
      <c r="G307" s="14">
        <v>46.219700000000003</v>
      </c>
      <c r="H307" s="14">
        <v>0.45963100000000001</v>
      </c>
      <c r="I307" s="14">
        <v>11.0556</v>
      </c>
      <c r="J307" s="14">
        <v>0.27661400000000003</v>
      </c>
      <c r="K307" s="14">
        <v>11.7774</v>
      </c>
      <c r="L307" s="14">
        <v>2.0598800000000002</v>
      </c>
      <c r="M307" s="14">
        <v>5.6155999999999998E-2</v>
      </c>
      <c r="N307" s="14">
        <v>1.0527999999999999E-2</v>
      </c>
      <c r="O307" s="14">
        <v>8.2360000000000003E-3</v>
      </c>
      <c r="P307" s="14">
        <v>97.205325000000002</v>
      </c>
      <c r="Q307" s="14">
        <v>0.69944615014809131</v>
      </c>
    </row>
    <row r="308" spans="1:17" ht="21">
      <c r="A308" s="7" t="s">
        <v>0</v>
      </c>
      <c r="B308" s="7" t="s">
        <v>31</v>
      </c>
      <c r="C308" s="7">
        <v>2</v>
      </c>
      <c r="D308" s="14">
        <v>1.81626</v>
      </c>
      <c r="E308" s="14">
        <v>15.2156</v>
      </c>
      <c r="F308" s="14">
        <v>8.2820599999999995</v>
      </c>
      <c r="G308" s="14">
        <v>46.0411</v>
      </c>
      <c r="H308" s="14">
        <v>0.46538200000000002</v>
      </c>
      <c r="I308" s="14">
        <v>11.1158</v>
      </c>
      <c r="J308" s="14">
        <v>0.295435</v>
      </c>
      <c r="K308" s="14">
        <v>12.0589</v>
      </c>
      <c r="L308" s="14">
        <v>2.0397699999999999</v>
      </c>
      <c r="M308" s="14">
        <v>1.6028000000000001E-2</v>
      </c>
      <c r="N308" s="14">
        <v>8.2590000000000007E-3</v>
      </c>
      <c r="O308" s="14">
        <v>2.179E-2</v>
      </c>
      <c r="P308" s="14">
        <v>97.376384000000002</v>
      </c>
      <c r="Q308" s="14">
        <v>0.69222769457310807</v>
      </c>
    </row>
    <row r="309" spans="1:17" ht="21">
      <c r="A309" s="7" t="s">
        <v>0</v>
      </c>
      <c r="B309" s="7" t="s">
        <v>31</v>
      </c>
      <c r="C309" s="7">
        <v>4</v>
      </c>
      <c r="D309" s="14">
        <v>2.08833</v>
      </c>
      <c r="E309" s="14">
        <v>14.7521</v>
      </c>
      <c r="F309" s="14">
        <v>9.3732199999999999</v>
      </c>
      <c r="G309" s="14">
        <v>44.627899999999997</v>
      </c>
      <c r="H309" s="14">
        <v>0.46659899999999999</v>
      </c>
      <c r="I309" s="14">
        <v>11.2094</v>
      </c>
      <c r="J309" s="14">
        <v>0.229103</v>
      </c>
      <c r="K309" s="14">
        <v>12.174899999999999</v>
      </c>
      <c r="L309" s="14">
        <v>2.4160200000000001</v>
      </c>
      <c r="M309" s="14">
        <v>8.2156000000000007E-2</v>
      </c>
      <c r="N309" s="14">
        <v>8.9420000000000003E-3</v>
      </c>
      <c r="O309" s="14">
        <v>0</v>
      </c>
      <c r="P309" s="14">
        <v>97.428669999999997</v>
      </c>
      <c r="Q309" s="14">
        <v>0.68353072491476907</v>
      </c>
    </row>
    <row r="310" spans="1:17" ht="21">
      <c r="A310" s="7" t="s">
        <v>0</v>
      </c>
      <c r="B310" s="7" t="s">
        <v>31</v>
      </c>
      <c r="C310" s="7">
        <v>5</v>
      </c>
      <c r="D310" s="14">
        <v>2.2206700000000001</v>
      </c>
      <c r="E310" s="14">
        <v>14.358499999999999</v>
      </c>
      <c r="F310" s="14">
        <v>9.5366</v>
      </c>
      <c r="G310" s="14">
        <v>44.454099999999997</v>
      </c>
      <c r="H310" s="14">
        <v>0.46559800000000001</v>
      </c>
      <c r="I310" s="14">
        <v>11.157</v>
      </c>
      <c r="J310" s="14">
        <v>0.29179300000000002</v>
      </c>
      <c r="K310" s="14">
        <v>12.119</v>
      </c>
      <c r="L310" s="14">
        <v>2.4761199999999999</v>
      </c>
      <c r="M310" s="14">
        <v>1.7521999999999999E-2</v>
      </c>
      <c r="N310" s="14">
        <v>1.3919000000000001E-2</v>
      </c>
      <c r="O310" s="14">
        <v>3.4973999999999998E-2</v>
      </c>
      <c r="P310" s="14">
        <v>97.14579599999999</v>
      </c>
      <c r="Q310" s="14">
        <v>0.67865641840680724</v>
      </c>
    </row>
    <row r="311" spans="1:17" ht="21">
      <c r="A311" s="7" t="s">
        <v>0</v>
      </c>
      <c r="B311" s="7" t="s">
        <v>31</v>
      </c>
      <c r="C311" s="7">
        <v>7</v>
      </c>
      <c r="D311" s="14">
        <v>1.9357</v>
      </c>
      <c r="E311" s="14">
        <v>15.101800000000001</v>
      </c>
      <c r="F311" s="14">
        <v>8.6951699999999992</v>
      </c>
      <c r="G311" s="14">
        <v>45.095599999999997</v>
      </c>
      <c r="H311" s="14">
        <v>0.362674</v>
      </c>
      <c r="I311" s="14">
        <v>11.183400000000001</v>
      </c>
      <c r="J311" s="14">
        <v>0.26743400000000001</v>
      </c>
      <c r="K311" s="14">
        <v>12.2338</v>
      </c>
      <c r="L311" s="14">
        <v>1.84466</v>
      </c>
      <c r="M311" s="14">
        <v>8.3230000000000005E-3</v>
      </c>
      <c r="N311" s="14">
        <v>1.1235E-2</v>
      </c>
      <c r="O311" s="14">
        <v>1.9314000000000001E-2</v>
      </c>
      <c r="P311" s="14">
        <v>96.759110000000007</v>
      </c>
      <c r="Q311" s="14">
        <v>0.68754091047036991</v>
      </c>
    </row>
    <row r="312" spans="1:17" ht="21">
      <c r="A312" s="7" t="s">
        <v>0</v>
      </c>
      <c r="B312" s="7" t="s">
        <v>31</v>
      </c>
      <c r="C312" s="7">
        <v>8</v>
      </c>
      <c r="D312" s="14">
        <v>1.59999</v>
      </c>
      <c r="E312" s="14">
        <v>16.148900000000001</v>
      </c>
      <c r="F312" s="14">
        <v>6.6942899999999996</v>
      </c>
      <c r="G312" s="14">
        <v>48.243000000000002</v>
      </c>
      <c r="H312" s="14">
        <v>0.437664</v>
      </c>
      <c r="I312" s="14">
        <v>11.310700000000001</v>
      </c>
      <c r="J312" s="14">
        <v>0.285161</v>
      </c>
      <c r="K312" s="14">
        <v>11.2516</v>
      </c>
      <c r="L312" s="14">
        <v>1.6010599999999999</v>
      </c>
      <c r="M312" s="14">
        <v>9.4940000000000007E-3</v>
      </c>
      <c r="N312" s="14">
        <v>5.1209999999999997E-3</v>
      </c>
      <c r="O312" s="14">
        <v>0</v>
      </c>
      <c r="P312" s="14">
        <v>97.586980000000011</v>
      </c>
      <c r="Q312" s="14">
        <v>0.71897400984845861</v>
      </c>
    </row>
    <row r="313" spans="1:17" ht="21">
      <c r="A313" s="7" t="s">
        <v>0</v>
      </c>
      <c r="B313" s="7" t="s">
        <v>31</v>
      </c>
      <c r="C313" s="7">
        <v>9</v>
      </c>
      <c r="D313" s="14">
        <v>1.4266399999999999</v>
      </c>
      <c r="E313" s="14">
        <v>16.443000000000001</v>
      </c>
      <c r="F313" s="14">
        <v>6.7178599999999999</v>
      </c>
      <c r="G313" s="14">
        <v>48.196199999999997</v>
      </c>
      <c r="H313" s="14">
        <v>0.43864300000000001</v>
      </c>
      <c r="I313" s="14">
        <v>11.305</v>
      </c>
      <c r="J313" s="14">
        <v>0.209011</v>
      </c>
      <c r="K313" s="14">
        <v>10.8835</v>
      </c>
      <c r="L313" s="14">
        <v>1.6333899999999999</v>
      </c>
      <c r="M313" s="14">
        <v>2.8878000000000001E-2</v>
      </c>
      <c r="N313" s="14">
        <v>8.4670000000000006E-3</v>
      </c>
      <c r="O313" s="14">
        <v>1.5074000000000001E-2</v>
      </c>
      <c r="P313" s="14">
        <v>97.30566300000001</v>
      </c>
      <c r="Q313" s="14">
        <v>0.72922387900472707</v>
      </c>
    </row>
    <row r="314" spans="1:17" ht="21">
      <c r="A314" s="7" t="s">
        <v>0</v>
      </c>
      <c r="B314" s="7" t="s">
        <v>31</v>
      </c>
      <c r="C314" s="7">
        <v>10</v>
      </c>
      <c r="D314" s="14">
        <v>2.2022200000000001</v>
      </c>
      <c r="E314" s="14">
        <v>14.742100000000001</v>
      </c>
      <c r="F314" s="14">
        <v>9.7188999999999997</v>
      </c>
      <c r="G314" s="14">
        <v>44.7331</v>
      </c>
      <c r="H314" s="14">
        <v>0.37634299999999998</v>
      </c>
      <c r="I314" s="14">
        <v>11.347300000000001</v>
      </c>
      <c r="J314" s="14">
        <v>0.220528</v>
      </c>
      <c r="K314" s="14">
        <v>12.197800000000001</v>
      </c>
      <c r="L314" s="14">
        <v>1.7043900000000001</v>
      </c>
      <c r="M314" s="14">
        <v>1.7947000000000001E-2</v>
      </c>
      <c r="N314" s="14">
        <v>1.7481E-2</v>
      </c>
      <c r="O314" s="14">
        <v>0</v>
      </c>
      <c r="P314" s="14">
        <v>97.278109000000029</v>
      </c>
      <c r="Q314" s="14">
        <v>0.68297728980722583</v>
      </c>
    </row>
    <row r="315" spans="1:17" ht="21">
      <c r="A315" s="7" t="s">
        <v>0</v>
      </c>
      <c r="B315" s="7" t="s">
        <v>31</v>
      </c>
      <c r="C315" s="7">
        <v>11</v>
      </c>
      <c r="D315" s="14">
        <v>2.3256000000000001</v>
      </c>
      <c r="E315" s="14">
        <v>14.3459</v>
      </c>
      <c r="F315" s="14">
        <v>9.9017099999999996</v>
      </c>
      <c r="G315" s="14">
        <v>44.451599999999999</v>
      </c>
      <c r="H315" s="14">
        <v>0.37103900000000001</v>
      </c>
      <c r="I315" s="14">
        <v>11.1381</v>
      </c>
      <c r="J315" s="14">
        <v>0.27533600000000003</v>
      </c>
      <c r="K315" s="14">
        <v>12.9496</v>
      </c>
      <c r="L315" s="14">
        <v>2.11259</v>
      </c>
      <c r="M315" s="14">
        <v>0</v>
      </c>
      <c r="N315" s="14">
        <v>3.2627999999999997E-2</v>
      </c>
      <c r="O315" s="14">
        <v>0</v>
      </c>
      <c r="P315" s="14">
        <v>97.904102999999992</v>
      </c>
      <c r="Q315" s="14">
        <v>0.66383594424596071</v>
      </c>
    </row>
    <row r="316" spans="1:17" ht="21">
      <c r="A316" s="7" t="s">
        <v>0</v>
      </c>
      <c r="B316" s="7" t="s">
        <v>32</v>
      </c>
      <c r="C316" s="7">
        <v>1</v>
      </c>
      <c r="D316" s="14">
        <v>1.9401200000000001</v>
      </c>
      <c r="E316" s="14">
        <v>14.6579</v>
      </c>
      <c r="F316" s="14">
        <v>8.8048699999999993</v>
      </c>
      <c r="G316" s="14">
        <v>45.584400000000002</v>
      </c>
      <c r="H316" s="14">
        <v>0.57119500000000001</v>
      </c>
      <c r="I316" s="14">
        <v>11.254899999999999</v>
      </c>
      <c r="J316" s="14">
        <v>0.280503</v>
      </c>
      <c r="K316" s="14">
        <v>12.095499999999999</v>
      </c>
      <c r="L316" s="14">
        <v>2.4909599999999998</v>
      </c>
      <c r="M316" s="14">
        <v>3.0964999999999999E-2</v>
      </c>
      <c r="N316" s="14">
        <v>3.0346000000000001E-2</v>
      </c>
      <c r="O316" s="14">
        <v>0</v>
      </c>
      <c r="P316" s="14">
        <v>97.741658999999999</v>
      </c>
      <c r="Q316" s="14">
        <v>0.68356035228291268</v>
      </c>
    </row>
    <row r="317" spans="1:17" ht="21">
      <c r="A317" s="7" t="s">
        <v>0</v>
      </c>
      <c r="B317" s="7" t="s">
        <v>32</v>
      </c>
      <c r="C317" s="7">
        <v>2</v>
      </c>
      <c r="D317" s="14">
        <v>2.1219199999999998</v>
      </c>
      <c r="E317" s="14">
        <v>13.6754</v>
      </c>
      <c r="F317" s="14">
        <v>9.8138799999999993</v>
      </c>
      <c r="G317" s="14">
        <v>43.693300000000001</v>
      </c>
      <c r="H317" s="14">
        <v>0.66042100000000004</v>
      </c>
      <c r="I317" s="14">
        <v>11.416600000000001</v>
      </c>
      <c r="J317" s="14">
        <v>0.24985299999999999</v>
      </c>
      <c r="K317" s="14">
        <v>12.5677</v>
      </c>
      <c r="L317" s="14">
        <v>3.23916</v>
      </c>
      <c r="M317" s="14">
        <v>1.6655E-2</v>
      </c>
      <c r="N317" s="14">
        <v>6.8349999999999999E-3</v>
      </c>
      <c r="O317" s="14">
        <v>0</v>
      </c>
      <c r="P317" s="14">
        <v>97.46172399999999</v>
      </c>
      <c r="Q317" s="14">
        <v>0.65982288296014069</v>
      </c>
    </row>
    <row r="318" spans="1:17" ht="21">
      <c r="A318" s="7" t="s">
        <v>0</v>
      </c>
      <c r="B318" s="7" t="s">
        <v>32</v>
      </c>
      <c r="C318" s="7">
        <v>6</v>
      </c>
      <c r="D318" s="14">
        <v>2.2132900000000002</v>
      </c>
      <c r="E318" s="14">
        <v>14.9749</v>
      </c>
      <c r="F318" s="14">
        <v>8.9916400000000003</v>
      </c>
      <c r="G318" s="14">
        <v>45.600299999999997</v>
      </c>
      <c r="H318" s="14">
        <v>0.30791200000000002</v>
      </c>
      <c r="I318" s="14">
        <v>11.0344</v>
      </c>
      <c r="J318" s="14">
        <v>0.29824699999999998</v>
      </c>
      <c r="K318" s="14">
        <v>12.2911</v>
      </c>
      <c r="L318" s="14">
        <v>1.88632</v>
      </c>
      <c r="M318" s="14">
        <v>0</v>
      </c>
      <c r="N318" s="14">
        <v>2.0625999999999999E-2</v>
      </c>
      <c r="O318" s="14">
        <v>1.1502E-2</v>
      </c>
      <c r="P318" s="14">
        <v>97.630236999999994</v>
      </c>
      <c r="Q318" s="14">
        <v>0.68471733127318435</v>
      </c>
    </row>
    <row r="319" spans="1:17" ht="21">
      <c r="A319" s="7" t="s">
        <v>0</v>
      </c>
      <c r="B319" s="7" t="s">
        <v>32</v>
      </c>
      <c r="C319" s="7">
        <v>7</v>
      </c>
      <c r="D319" s="14">
        <v>2.5695100000000002</v>
      </c>
      <c r="E319" s="14">
        <v>14.815</v>
      </c>
      <c r="F319" s="14">
        <v>11.2796</v>
      </c>
      <c r="G319" s="14">
        <v>43.095399999999998</v>
      </c>
      <c r="H319" s="14">
        <v>0.32376199999999999</v>
      </c>
      <c r="I319" s="14">
        <v>10.9514</v>
      </c>
      <c r="J319" s="14">
        <v>0.19761899999999999</v>
      </c>
      <c r="K319" s="14">
        <v>11.5596</v>
      </c>
      <c r="L319" s="14">
        <v>2.3198799999999999</v>
      </c>
      <c r="M319" s="14">
        <v>5.2989999999999999E-3</v>
      </c>
      <c r="N319" s="14">
        <v>4.5503000000000002E-2</v>
      </c>
      <c r="O319" s="14">
        <v>9.5299999999999996E-4</v>
      </c>
      <c r="P319" s="14">
        <v>97.16352599999999</v>
      </c>
      <c r="Q319" s="14">
        <v>0.69554245040029816</v>
      </c>
    </row>
    <row r="320" spans="1:17" ht="21">
      <c r="A320" s="7" t="s">
        <v>0</v>
      </c>
      <c r="B320" s="7" t="s">
        <v>32</v>
      </c>
      <c r="C320" s="7">
        <v>8</v>
      </c>
      <c r="D320" s="14">
        <v>2.16113</v>
      </c>
      <c r="E320" s="14">
        <v>15.460699999999999</v>
      </c>
      <c r="F320" s="14">
        <v>8.6763100000000009</v>
      </c>
      <c r="G320" s="14">
        <v>45.260599999999997</v>
      </c>
      <c r="H320" s="14">
        <v>0.41620600000000002</v>
      </c>
      <c r="I320" s="14">
        <v>11.020300000000001</v>
      </c>
      <c r="J320" s="14">
        <v>0.20549000000000001</v>
      </c>
      <c r="K320" s="14">
        <v>11.007099999999999</v>
      </c>
      <c r="L320" s="14">
        <v>2.6911399999999999</v>
      </c>
      <c r="M320" s="14">
        <v>1.8893E-2</v>
      </c>
      <c r="N320" s="14">
        <v>9.9260000000000008E-3</v>
      </c>
      <c r="O320" s="14">
        <v>1.8880999999999998E-2</v>
      </c>
      <c r="P320" s="14">
        <v>96.946675999999997</v>
      </c>
      <c r="Q320" s="14">
        <v>0.71459306946753731</v>
      </c>
    </row>
    <row r="321" spans="1:17" ht="21">
      <c r="A321" s="7" t="s">
        <v>0</v>
      </c>
      <c r="B321" s="7" t="s">
        <v>33</v>
      </c>
      <c r="C321" s="7">
        <v>6</v>
      </c>
      <c r="D321" s="14">
        <v>2.23692</v>
      </c>
      <c r="E321" s="14">
        <v>14.5466</v>
      </c>
      <c r="F321" s="14">
        <v>9.3429800000000007</v>
      </c>
      <c r="G321" s="14">
        <v>45.207999999999998</v>
      </c>
      <c r="H321" s="14">
        <v>0.33726099999999998</v>
      </c>
      <c r="I321" s="14">
        <v>11.1494</v>
      </c>
      <c r="J321" s="14">
        <v>0.32575199999999999</v>
      </c>
      <c r="K321" s="14">
        <v>12.284700000000001</v>
      </c>
      <c r="L321" s="14">
        <v>2.2234099999999999</v>
      </c>
      <c r="M321" s="14">
        <v>0.135107</v>
      </c>
      <c r="N321" s="14">
        <v>9.018E-3</v>
      </c>
      <c r="O321" s="14">
        <v>0</v>
      </c>
      <c r="P321" s="14">
        <v>97.799147999999988</v>
      </c>
      <c r="Q321" s="14">
        <v>0.67853320526587402</v>
      </c>
    </row>
    <row r="322" spans="1:17" ht="21">
      <c r="A322" s="7" t="s">
        <v>0</v>
      </c>
      <c r="B322" s="7" t="s">
        <v>34</v>
      </c>
      <c r="C322" s="7">
        <v>1</v>
      </c>
      <c r="D322" s="14">
        <v>1.96662</v>
      </c>
      <c r="E322" s="14">
        <v>15.1089</v>
      </c>
      <c r="F322" s="14">
        <v>8.2878900000000009</v>
      </c>
      <c r="G322" s="14">
        <v>46.892899999999997</v>
      </c>
      <c r="H322" s="14">
        <v>0.37351299999999998</v>
      </c>
      <c r="I322" s="14">
        <v>11.209300000000001</v>
      </c>
      <c r="J322" s="14">
        <v>0.225409</v>
      </c>
      <c r="K322" s="14">
        <v>11.873200000000001</v>
      </c>
      <c r="L322" s="14">
        <v>2.17388</v>
      </c>
      <c r="M322" s="14">
        <v>3.1583E-2</v>
      </c>
      <c r="N322" s="14">
        <v>1.7255E-2</v>
      </c>
      <c r="O322" s="14">
        <v>2.6121999999999999E-2</v>
      </c>
      <c r="P322" s="14">
        <v>98.186571999999998</v>
      </c>
      <c r="Q322" s="14">
        <v>0.69403181411667381</v>
      </c>
    </row>
    <row r="323" spans="1:17" ht="21">
      <c r="A323" s="7" t="s">
        <v>0</v>
      </c>
      <c r="B323" s="7" t="s">
        <v>34</v>
      </c>
      <c r="C323" s="7">
        <v>2</v>
      </c>
      <c r="D323" s="14">
        <v>1.9466699999999999</v>
      </c>
      <c r="E323" s="14">
        <v>15.2982</v>
      </c>
      <c r="F323" s="14">
        <v>8.4160699999999995</v>
      </c>
      <c r="G323" s="14">
        <v>46.787999999999997</v>
      </c>
      <c r="H323" s="14">
        <v>0.33900799999999998</v>
      </c>
      <c r="I323" s="14">
        <v>11.3339</v>
      </c>
      <c r="J323" s="14">
        <v>0.25099399999999999</v>
      </c>
      <c r="K323" s="14">
        <v>11.373799999999999</v>
      </c>
      <c r="L323" s="14">
        <v>2.0597300000000001</v>
      </c>
      <c r="M323" s="14">
        <v>2.4504999999999999E-2</v>
      </c>
      <c r="N323" s="14">
        <v>1.0495000000000001E-2</v>
      </c>
      <c r="O323" s="14">
        <v>5.9940000000000002E-3</v>
      </c>
      <c r="P323" s="14">
        <v>97.847366000000022</v>
      </c>
      <c r="Q323" s="14">
        <v>0.70567271005441035</v>
      </c>
    </row>
    <row r="324" spans="1:17" ht="21">
      <c r="A324" s="7" t="s">
        <v>0</v>
      </c>
      <c r="B324" s="7" t="s">
        <v>34</v>
      </c>
      <c r="C324" s="7">
        <v>3</v>
      </c>
      <c r="D324" s="14">
        <v>2.2446000000000002</v>
      </c>
      <c r="E324" s="14">
        <v>14.7902</v>
      </c>
      <c r="F324" s="14">
        <v>9.4000900000000005</v>
      </c>
      <c r="G324" s="14">
        <v>45.608800000000002</v>
      </c>
      <c r="H324" s="14">
        <v>0.34711799999999998</v>
      </c>
      <c r="I324" s="14">
        <v>11.1556</v>
      </c>
      <c r="J324" s="14">
        <v>0.30660599999999999</v>
      </c>
      <c r="K324" s="14">
        <v>12.636900000000001</v>
      </c>
      <c r="L324" s="14">
        <v>1.91581</v>
      </c>
      <c r="M324" s="14">
        <v>6.1123999999999998E-2</v>
      </c>
      <c r="N324" s="14">
        <v>9.5879999999999993E-3</v>
      </c>
      <c r="O324" s="14">
        <v>0</v>
      </c>
      <c r="P324" s="14">
        <v>98.476435999999978</v>
      </c>
      <c r="Q324" s="14">
        <v>0.67598479761107</v>
      </c>
    </row>
    <row r="325" spans="1:17" ht="21">
      <c r="A325" s="7" t="s">
        <v>0</v>
      </c>
      <c r="B325" s="7" t="s">
        <v>34</v>
      </c>
      <c r="C325" s="7">
        <v>4</v>
      </c>
      <c r="D325" s="14">
        <v>2.52983</v>
      </c>
      <c r="E325" s="14">
        <v>15.3232</v>
      </c>
      <c r="F325" s="14">
        <v>10.7065</v>
      </c>
      <c r="G325" s="14">
        <v>43.950600000000001</v>
      </c>
      <c r="H325" s="14">
        <v>0.31367800000000001</v>
      </c>
      <c r="I325" s="14">
        <v>11.0288</v>
      </c>
      <c r="J325" s="14">
        <v>0.22309200000000001</v>
      </c>
      <c r="K325" s="14">
        <v>11.2357</v>
      </c>
      <c r="L325" s="14">
        <v>2.0769700000000002</v>
      </c>
      <c r="M325" s="14">
        <v>1.7141E-2</v>
      </c>
      <c r="N325" s="14">
        <v>6.3323000000000004E-2</v>
      </c>
      <c r="O325" s="14">
        <v>0</v>
      </c>
      <c r="P325" s="14">
        <v>97.468833999999987</v>
      </c>
      <c r="Q325" s="14">
        <v>0.70854093521632178</v>
      </c>
    </row>
    <row r="326" spans="1:17" ht="21">
      <c r="A326" s="7" t="s">
        <v>0</v>
      </c>
      <c r="B326" s="7" t="s">
        <v>35</v>
      </c>
      <c r="C326" s="7">
        <v>1</v>
      </c>
      <c r="D326" s="14">
        <v>1.8693500000000001</v>
      </c>
      <c r="E326" s="14">
        <v>16.102</v>
      </c>
      <c r="F326" s="14">
        <v>7.4525399999999999</v>
      </c>
      <c r="G326" s="14">
        <v>47.579000000000001</v>
      </c>
      <c r="H326" s="14">
        <v>0.28847699999999998</v>
      </c>
      <c r="I326" s="14">
        <v>11.132199999999999</v>
      </c>
      <c r="J326" s="14">
        <v>0.30158000000000001</v>
      </c>
      <c r="K326" s="14">
        <v>11.051600000000001</v>
      </c>
      <c r="L326" s="14">
        <v>1.8232999999999999</v>
      </c>
      <c r="M326" s="14">
        <v>5.1660999999999999E-2</v>
      </c>
      <c r="N326" s="14">
        <v>5.8760000000000001E-3</v>
      </c>
      <c r="O326" s="14">
        <v>0</v>
      </c>
      <c r="P326" s="14">
        <v>97.657584000000014</v>
      </c>
      <c r="Q326" s="14">
        <v>0.72200014178790728</v>
      </c>
    </row>
    <row r="327" spans="1:17" ht="21">
      <c r="A327" s="7" t="s">
        <v>0</v>
      </c>
      <c r="B327" s="7" t="s">
        <v>35</v>
      </c>
      <c r="C327" s="7">
        <v>2</v>
      </c>
      <c r="D327" s="14">
        <v>2.5119199999999999</v>
      </c>
      <c r="E327" s="14">
        <v>14.2432</v>
      </c>
      <c r="F327" s="14">
        <v>10.6516</v>
      </c>
      <c r="G327" s="14">
        <v>43.629800000000003</v>
      </c>
      <c r="H327" s="14">
        <v>0.368255</v>
      </c>
      <c r="I327" s="14">
        <v>11.0853</v>
      </c>
      <c r="J327" s="14">
        <v>0.23327500000000001</v>
      </c>
      <c r="K327" s="14">
        <v>12.303100000000001</v>
      </c>
      <c r="L327" s="14">
        <v>2.5143499999999999</v>
      </c>
      <c r="M327" s="14">
        <v>2.7104E-2</v>
      </c>
      <c r="N327" s="14">
        <v>4.0030999999999997E-2</v>
      </c>
      <c r="O327" s="14">
        <v>0</v>
      </c>
      <c r="P327" s="14">
        <v>97.607934999999998</v>
      </c>
      <c r="Q327" s="14">
        <v>0.6735894364721724</v>
      </c>
    </row>
    <row r="328" spans="1:17" ht="21">
      <c r="A328" s="7" t="s">
        <v>0</v>
      </c>
      <c r="B328" s="7" t="s">
        <v>35</v>
      </c>
      <c r="C328" s="7">
        <v>3</v>
      </c>
      <c r="D328" s="14">
        <v>2.62093</v>
      </c>
      <c r="E328" s="14">
        <v>15.089600000000001</v>
      </c>
      <c r="F328" s="14">
        <v>11.0619</v>
      </c>
      <c r="G328" s="14">
        <v>43.518000000000001</v>
      </c>
      <c r="H328" s="14">
        <v>0.30322199999999999</v>
      </c>
      <c r="I328" s="14">
        <v>10.898999999999999</v>
      </c>
      <c r="J328" s="14">
        <v>0.20813799999999999</v>
      </c>
      <c r="K328" s="14">
        <v>11.6142</v>
      </c>
      <c r="L328" s="14">
        <v>1.9430400000000001</v>
      </c>
      <c r="M328" s="14">
        <v>4.3443000000000002E-2</v>
      </c>
      <c r="N328" s="14">
        <v>5.1415000000000002E-2</v>
      </c>
      <c r="O328" s="14">
        <v>0</v>
      </c>
      <c r="P328" s="14">
        <v>97.352888000000007</v>
      </c>
      <c r="Q328" s="14">
        <v>0.69842598499201769</v>
      </c>
    </row>
    <row r="329" spans="1:17" ht="21">
      <c r="A329" s="7" t="s">
        <v>0</v>
      </c>
      <c r="B329" s="7" t="s">
        <v>35</v>
      </c>
      <c r="C329" s="7">
        <v>4</v>
      </c>
      <c r="D329" s="14">
        <v>2.4672800000000001</v>
      </c>
      <c r="E329" s="14">
        <v>15.1587</v>
      </c>
      <c r="F329" s="14">
        <v>11.010899999999999</v>
      </c>
      <c r="G329" s="14">
        <v>43.5349</v>
      </c>
      <c r="H329" s="14">
        <v>0.310336</v>
      </c>
      <c r="I329" s="14">
        <v>10.879</v>
      </c>
      <c r="J329" s="14">
        <v>0.24785499999999999</v>
      </c>
      <c r="K329" s="14">
        <v>11.5909</v>
      </c>
      <c r="L329" s="14">
        <v>2.03329</v>
      </c>
      <c r="M329" s="14">
        <v>0</v>
      </c>
      <c r="N329" s="14">
        <v>5.3969000000000003E-2</v>
      </c>
      <c r="O329" s="14">
        <v>4.9839999999999997E-3</v>
      </c>
      <c r="P329" s="14">
        <v>97.292113999999998</v>
      </c>
      <c r="Q329" s="14">
        <v>0.69980947744824895</v>
      </c>
    </row>
    <row r="330" spans="1:17" ht="21">
      <c r="A330" s="7" t="s">
        <v>0</v>
      </c>
      <c r="B330" s="7" t="s">
        <v>35</v>
      </c>
      <c r="C330" s="7">
        <v>5</v>
      </c>
      <c r="D330" s="14">
        <v>2.49491</v>
      </c>
      <c r="E330" s="14">
        <v>13.961600000000001</v>
      </c>
      <c r="F330" s="14">
        <v>11.1395</v>
      </c>
      <c r="G330" s="14">
        <v>43.119100000000003</v>
      </c>
      <c r="H330" s="14">
        <v>0.440135</v>
      </c>
      <c r="I330" s="14">
        <v>11.152900000000001</v>
      </c>
      <c r="J330" s="14">
        <v>0.26113199999999998</v>
      </c>
      <c r="K330" s="14">
        <v>12.280900000000001</v>
      </c>
      <c r="L330" s="14">
        <v>2.4217499999999998</v>
      </c>
      <c r="M330" s="14">
        <v>2.1373E-2</v>
      </c>
      <c r="N330" s="14">
        <v>5.2176E-2</v>
      </c>
      <c r="O330" s="14">
        <v>7.332E-3</v>
      </c>
      <c r="P330" s="14">
        <v>97.352808000000024</v>
      </c>
      <c r="Q330" s="14">
        <v>0.66958351198708699</v>
      </c>
    </row>
    <row r="331" spans="1:17" ht="21">
      <c r="A331" s="7" t="s">
        <v>0</v>
      </c>
      <c r="B331" s="7" t="s">
        <v>35</v>
      </c>
      <c r="C331" s="7">
        <v>6</v>
      </c>
      <c r="D331" s="14">
        <v>1.9060600000000001</v>
      </c>
      <c r="E331" s="14">
        <v>16.0776</v>
      </c>
      <c r="F331" s="14">
        <v>7.7863100000000003</v>
      </c>
      <c r="G331" s="14">
        <v>47.421199999999999</v>
      </c>
      <c r="H331" s="14">
        <v>0.33311299999999999</v>
      </c>
      <c r="I331" s="14">
        <v>11.045199999999999</v>
      </c>
      <c r="J331" s="14">
        <v>0.27051799999999998</v>
      </c>
      <c r="K331" s="14">
        <v>11.1214</v>
      </c>
      <c r="L331" s="14">
        <v>1.9083399999999999</v>
      </c>
      <c r="M331" s="14">
        <v>2.0920000000000001E-3</v>
      </c>
      <c r="N331" s="14">
        <v>0</v>
      </c>
      <c r="O331" s="14">
        <v>2.9128999999999999E-2</v>
      </c>
      <c r="P331" s="14">
        <v>97.900961999999979</v>
      </c>
      <c r="Q331" s="14">
        <v>0.72042934114475887</v>
      </c>
    </row>
    <row r="332" spans="1:17" ht="21">
      <c r="A332" s="7" t="s">
        <v>0</v>
      </c>
      <c r="B332" s="7" t="s">
        <v>36</v>
      </c>
      <c r="C332" s="7">
        <v>7</v>
      </c>
      <c r="D332" s="14">
        <v>2.1352799999999998</v>
      </c>
      <c r="E332" s="14">
        <v>15.3531</v>
      </c>
      <c r="F332" s="14">
        <v>8.7862600000000004</v>
      </c>
      <c r="G332" s="14">
        <v>44.506300000000003</v>
      </c>
      <c r="H332" s="14">
        <v>0.403534</v>
      </c>
      <c r="I332" s="14">
        <v>11.1546</v>
      </c>
      <c r="J332" s="14">
        <v>0.27675899999999998</v>
      </c>
      <c r="K332" s="14">
        <v>11.4938</v>
      </c>
      <c r="L332" s="14">
        <v>2.1110500000000001</v>
      </c>
      <c r="M332" s="14">
        <v>7.3407E-2</v>
      </c>
      <c r="N332" s="14">
        <v>9.5259999999999997E-3</v>
      </c>
      <c r="O332" s="14">
        <v>0</v>
      </c>
      <c r="P332" s="14">
        <v>96.303616000000005</v>
      </c>
      <c r="Q332" s="14">
        <v>0.70423483730526237</v>
      </c>
    </row>
    <row r="333" spans="1:17" ht="21">
      <c r="A333" s="7" t="s">
        <v>3</v>
      </c>
      <c r="B333" s="7" t="s">
        <v>30</v>
      </c>
      <c r="C333" s="7">
        <v>1</v>
      </c>
      <c r="D333" s="14">
        <v>1.7955000000000001</v>
      </c>
      <c r="E333" s="14">
        <v>15.807700000000001</v>
      </c>
      <c r="F333" s="14">
        <v>7.9349699999999999</v>
      </c>
      <c r="G333" s="14">
        <v>47.035899999999998</v>
      </c>
      <c r="H333" s="14">
        <v>0.30120200000000003</v>
      </c>
      <c r="I333" s="14">
        <v>11.269500000000001</v>
      </c>
      <c r="J333" s="14">
        <v>0.277366</v>
      </c>
      <c r="K333" s="14">
        <v>11.4819</v>
      </c>
      <c r="L333" s="14">
        <v>1.7354700000000001</v>
      </c>
      <c r="M333" s="14">
        <v>3.5869999999999999E-2</v>
      </c>
      <c r="N333" s="14">
        <v>3.1539999999999999E-2</v>
      </c>
      <c r="O333" s="14">
        <v>3.3023999999999998E-2</v>
      </c>
      <c r="P333" s="14">
        <v>97.739942000000013</v>
      </c>
      <c r="Q333" s="14">
        <v>0.71048932206396487</v>
      </c>
    </row>
    <row r="334" spans="1:17" ht="21">
      <c r="A334" s="7" t="s">
        <v>3</v>
      </c>
      <c r="B334" s="7" t="s">
        <v>30</v>
      </c>
      <c r="C334" s="7">
        <v>2</v>
      </c>
      <c r="D334" s="14">
        <v>1.8046800000000001</v>
      </c>
      <c r="E334" s="14">
        <v>15.6218</v>
      </c>
      <c r="F334" s="14">
        <v>8.0297900000000002</v>
      </c>
      <c r="G334" s="14">
        <v>46.739600000000003</v>
      </c>
      <c r="H334" s="14">
        <v>0.326347</v>
      </c>
      <c r="I334" s="14">
        <v>11.2287</v>
      </c>
      <c r="J334" s="14">
        <v>0.246139</v>
      </c>
      <c r="K334" s="14">
        <v>11.708399999999999</v>
      </c>
      <c r="L334" s="14">
        <v>1.8158399999999999</v>
      </c>
      <c r="M334" s="14">
        <v>4.8864999999999999E-2</v>
      </c>
      <c r="N334" s="14">
        <v>1.491E-2</v>
      </c>
      <c r="O334" s="14">
        <v>0</v>
      </c>
      <c r="P334" s="14">
        <v>97.585071000000013</v>
      </c>
      <c r="Q334" s="14">
        <v>0.70399549836298847</v>
      </c>
    </row>
    <row r="335" spans="1:17" ht="21">
      <c r="A335" s="7" t="s">
        <v>3</v>
      </c>
      <c r="B335" s="7" t="s">
        <v>30</v>
      </c>
      <c r="C335" s="7">
        <v>3</v>
      </c>
      <c r="D335" s="14">
        <v>2.1415299999999999</v>
      </c>
      <c r="E335" s="14">
        <v>14.321199999999999</v>
      </c>
      <c r="F335" s="14">
        <v>11.0648</v>
      </c>
      <c r="G335" s="14">
        <v>43.353200000000001</v>
      </c>
      <c r="H335" s="14">
        <v>0.46914299999999998</v>
      </c>
      <c r="I335" s="14">
        <v>10.957599999999999</v>
      </c>
      <c r="J335" s="14">
        <v>0.28969299999999998</v>
      </c>
      <c r="K335" s="14">
        <v>13.1492</v>
      </c>
      <c r="L335" s="14">
        <v>1.0542800000000001</v>
      </c>
      <c r="M335" s="14">
        <v>2.8423E-2</v>
      </c>
      <c r="N335" s="14">
        <v>8.8129999999999997E-3</v>
      </c>
      <c r="O335" s="14">
        <v>0</v>
      </c>
      <c r="P335" s="14">
        <v>96.837882000000022</v>
      </c>
      <c r="Q335" s="14">
        <v>0.66002743838149291</v>
      </c>
    </row>
    <row r="336" spans="1:17" ht="21">
      <c r="A336" s="7" t="s">
        <v>3</v>
      </c>
      <c r="B336" s="7" t="s">
        <v>30</v>
      </c>
      <c r="C336" s="7">
        <v>4</v>
      </c>
      <c r="D336" s="14">
        <v>2.2231999999999998</v>
      </c>
      <c r="E336" s="14">
        <v>13.8222</v>
      </c>
      <c r="F336" s="14">
        <v>10.243399999999999</v>
      </c>
      <c r="G336" s="14">
        <v>43.1006</v>
      </c>
      <c r="H336" s="14">
        <v>0.510737</v>
      </c>
      <c r="I336" s="14">
        <v>11.057700000000001</v>
      </c>
      <c r="J336" s="14">
        <v>0.29973</v>
      </c>
      <c r="K336" s="14">
        <v>12.693099999999999</v>
      </c>
      <c r="L336" s="14">
        <v>2.9186899999999998</v>
      </c>
      <c r="M336" s="14">
        <v>2.9999000000000001E-2</v>
      </c>
      <c r="N336" s="14">
        <v>1.8769000000000001E-2</v>
      </c>
      <c r="O336" s="14">
        <v>0</v>
      </c>
      <c r="P336" s="14">
        <v>96.918125000000003</v>
      </c>
      <c r="Q336" s="14">
        <v>0.65999095588207346</v>
      </c>
    </row>
    <row r="337" spans="1:17" ht="21">
      <c r="A337" s="7" t="s">
        <v>3</v>
      </c>
      <c r="B337" s="7" t="s">
        <v>30</v>
      </c>
      <c r="C337" s="7">
        <v>5</v>
      </c>
      <c r="D337" s="14">
        <v>2.3893800000000001</v>
      </c>
      <c r="E337" s="14">
        <v>13.5123</v>
      </c>
      <c r="F337" s="14">
        <v>11.8726</v>
      </c>
      <c r="G337" s="14">
        <v>41.6813</v>
      </c>
      <c r="H337" s="14">
        <v>0.48472399999999999</v>
      </c>
      <c r="I337" s="14">
        <v>11.170299999999999</v>
      </c>
      <c r="J337" s="14">
        <v>0.27318599999999998</v>
      </c>
      <c r="K337" s="14">
        <v>13.005699999999999</v>
      </c>
      <c r="L337" s="14">
        <v>2.2304300000000001</v>
      </c>
      <c r="M337" s="14">
        <v>2.2348E-2</v>
      </c>
      <c r="N337" s="14">
        <v>3.6102000000000002E-2</v>
      </c>
      <c r="O337" s="14">
        <v>0</v>
      </c>
      <c r="P337" s="14">
        <v>96.678369999999987</v>
      </c>
      <c r="Q337" s="14">
        <v>0.64936498872838722</v>
      </c>
    </row>
    <row r="338" spans="1:17" ht="21">
      <c r="A338" s="7" t="s">
        <v>3</v>
      </c>
      <c r="B338" s="7" t="s">
        <v>30</v>
      </c>
      <c r="C338" s="7">
        <v>6</v>
      </c>
      <c r="D338" s="14">
        <v>2.45458</v>
      </c>
      <c r="E338" s="14">
        <v>13.598100000000001</v>
      </c>
      <c r="F338" s="14">
        <v>12.309699999999999</v>
      </c>
      <c r="G338" s="14">
        <v>41.774700000000003</v>
      </c>
      <c r="H338" s="14">
        <v>0.49235899999999999</v>
      </c>
      <c r="I338" s="14">
        <v>11.3789</v>
      </c>
      <c r="J338" s="14">
        <v>0.22933200000000001</v>
      </c>
      <c r="K338" s="14">
        <v>12.9537</v>
      </c>
      <c r="L338" s="14">
        <v>2.3900800000000002</v>
      </c>
      <c r="M338" s="14">
        <v>0</v>
      </c>
      <c r="N338" s="14">
        <v>1.0201E-2</v>
      </c>
      <c r="O338" s="14">
        <v>4.8129999999999996E-3</v>
      </c>
      <c r="P338" s="14">
        <v>97.596464999999981</v>
      </c>
      <c r="Q338" s="14">
        <v>0.65171473520156298</v>
      </c>
    </row>
    <row r="339" spans="1:17" ht="21">
      <c r="A339" s="7" t="s">
        <v>3</v>
      </c>
      <c r="B339" s="7" t="s">
        <v>30</v>
      </c>
      <c r="C339" s="7">
        <v>7</v>
      </c>
      <c r="D339" s="14">
        <v>2.3679700000000001</v>
      </c>
      <c r="E339" s="14">
        <v>13.863300000000001</v>
      </c>
      <c r="F339" s="14">
        <v>11.986599999999999</v>
      </c>
      <c r="G339" s="14">
        <v>41.978400000000001</v>
      </c>
      <c r="H339" s="14">
        <v>0.495145</v>
      </c>
      <c r="I339" s="14">
        <v>11.3553</v>
      </c>
      <c r="J339" s="14">
        <v>0.25456499999999999</v>
      </c>
      <c r="K339" s="14">
        <v>12.6023</v>
      </c>
      <c r="L339" s="14">
        <v>2.26349</v>
      </c>
      <c r="M339" s="14">
        <v>2.6544999999999999E-2</v>
      </c>
      <c r="N339" s="14">
        <v>1.5551000000000001E-2</v>
      </c>
      <c r="O339" s="14">
        <v>2.2859999999999998E-2</v>
      </c>
      <c r="P339" s="14">
        <v>97.232025999999991</v>
      </c>
      <c r="Q339" s="14">
        <v>0.66226454541946622</v>
      </c>
    </row>
    <row r="340" spans="1:17" ht="21">
      <c r="A340" s="7" t="s">
        <v>3</v>
      </c>
      <c r="B340" s="7" t="s">
        <v>31</v>
      </c>
      <c r="C340" s="7">
        <v>1</v>
      </c>
      <c r="D340" s="14">
        <v>2.3557000000000001</v>
      </c>
      <c r="E340" s="14">
        <v>14.8847</v>
      </c>
      <c r="F340" s="14">
        <v>12.600300000000001</v>
      </c>
      <c r="G340" s="14">
        <v>42.858800000000002</v>
      </c>
      <c r="H340" s="14">
        <v>0.56956600000000002</v>
      </c>
      <c r="I340" s="14">
        <v>11.2913</v>
      </c>
      <c r="J340" s="14">
        <v>0.23242599999999999</v>
      </c>
      <c r="K340" s="14">
        <v>10.8901</v>
      </c>
      <c r="L340" s="14">
        <v>1.3506100000000001</v>
      </c>
      <c r="M340" s="14">
        <v>4.4185000000000002E-2</v>
      </c>
      <c r="N340" s="14">
        <v>2.5333000000000001E-2</v>
      </c>
      <c r="O340" s="14">
        <v>0</v>
      </c>
      <c r="P340" s="14">
        <v>97.103020000000015</v>
      </c>
      <c r="Q340" s="14">
        <v>0.708996682037629</v>
      </c>
    </row>
    <row r="341" spans="1:17" ht="21">
      <c r="A341" s="7" t="s">
        <v>3</v>
      </c>
      <c r="B341" s="7" t="s">
        <v>31</v>
      </c>
      <c r="C341" s="7">
        <v>2</v>
      </c>
      <c r="D341" s="14">
        <v>2.30532</v>
      </c>
      <c r="E341" s="14">
        <v>15.0962</v>
      </c>
      <c r="F341" s="14">
        <v>12.2966</v>
      </c>
      <c r="G341" s="14">
        <v>43.1128</v>
      </c>
      <c r="H341" s="14">
        <v>0.60545599999999999</v>
      </c>
      <c r="I341" s="14">
        <v>11.335599999999999</v>
      </c>
      <c r="J341" s="14">
        <v>0.16972200000000001</v>
      </c>
      <c r="K341" s="14">
        <v>10.334300000000001</v>
      </c>
      <c r="L341" s="14">
        <v>1.3286899999999999</v>
      </c>
      <c r="M341" s="14">
        <v>0.206765</v>
      </c>
      <c r="N341" s="14">
        <v>2.3630000000000002E-2</v>
      </c>
      <c r="O341" s="14">
        <v>0</v>
      </c>
      <c r="P341" s="14">
        <v>96.815082999999987</v>
      </c>
      <c r="Q341" s="14">
        <v>0.72252296948000361</v>
      </c>
    </row>
    <row r="342" spans="1:17" ht="21">
      <c r="A342" s="7" t="s">
        <v>3</v>
      </c>
      <c r="B342" s="7" t="s">
        <v>31</v>
      </c>
      <c r="C342" s="7">
        <v>3</v>
      </c>
      <c r="D342" s="14">
        <v>2.1317400000000002</v>
      </c>
      <c r="E342" s="14">
        <v>14.9803</v>
      </c>
      <c r="F342" s="14">
        <v>8.9949700000000004</v>
      </c>
      <c r="G342" s="14">
        <v>45.249099999999999</v>
      </c>
      <c r="H342" s="14">
        <v>0.41289599999999999</v>
      </c>
      <c r="I342" s="14">
        <v>11.1099</v>
      </c>
      <c r="J342" s="14">
        <v>0.25139600000000001</v>
      </c>
      <c r="K342" s="14">
        <v>11.8847</v>
      </c>
      <c r="L342" s="14">
        <v>2.51797</v>
      </c>
      <c r="M342" s="14">
        <v>0</v>
      </c>
      <c r="N342" s="14">
        <v>1.5379E-2</v>
      </c>
      <c r="O342" s="14">
        <v>1.5212E-2</v>
      </c>
      <c r="P342" s="14">
        <v>97.563563000000002</v>
      </c>
      <c r="Q342" s="14">
        <v>0.69200733842680062</v>
      </c>
    </row>
    <row r="343" spans="1:17" ht="21">
      <c r="A343" s="7" t="s">
        <v>3</v>
      </c>
      <c r="B343" s="7" t="s">
        <v>31</v>
      </c>
      <c r="C343" s="7">
        <v>4</v>
      </c>
      <c r="D343" s="14">
        <v>2.1869100000000001</v>
      </c>
      <c r="E343" s="14">
        <v>15.195399999999999</v>
      </c>
      <c r="F343" s="14">
        <v>8.6867199999999993</v>
      </c>
      <c r="G343" s="14">
        <v>45.3996</v>
      </c>
      <c r="H343" s="14">
        <v>0.42732999999999999</v>
      </c>
      <c r="I343" s="14">
        <v>11.154</v>
      </c>
      <c r="J343" s="14">
        <v>0.21358099999999999</v>
      </c>
      <c r="K343" s="14">
        <v>11.718500000000001</v>
      </c>
      <c r="L343" s="14">
        <v>2.1500400000000002</v>
      </c>
      <c r="M343" s="14">
        <v>4.4851000000000002E-2</v>
      </c>
      <c r="N343" s="14">
        <v>0</v>
      </c>
      <c r="O343" s="14">
        <v>3.2104000000000001E-2</v>
      </c>
      <c r="P343" s="14">
        <v>97.209035999999998</v>
      </c>
      <c r="Q343" s="14">
        <v>0.69801440414309446</v>
      </c>
    </row>
    <row r="344" spans="1:17" ht="21">
      <c r="A344" s="7" t="s">
        <v>3</v>
      </c>
      <c r="B344" s="7" t="s">
        <v>31</v>
      </c>
      <c r="C344" s="7">
        <v>5</v>
      </c>
      <c r="D344" s="14">
        <v>2.4325700000000001</v>
      </c>
      <c r="E344" s="14">
        <v>13.9702</v>
      </c>
      <c r="F344" s="14">
        <v>12.1311</v>
      </c>
      <c r="G344" s="14">
        <v>42.2988</v>
      </c>
      <c r="H344" s="14">
        <v>0.51223700000000005</v>
      </c>
      <c r="I344" s="14">
        <v>11.1912</v>
      </c>
      <c r="J344" s="14">
        <v>0.249218</v>
      </c>
      <c r="K344" s="14">
        <v>12.1805</v>
      </c>
      <c r="L344" s="14">
        <v>2.4088799999999999</v>
      </c>
      <c r="M344" s="14">
        <v>3.0828999999999999E-2</v>
      </c>
      <c r="N344" s="14">
        <v>3.8360999999999999E-2</v>
      </c>
      <c r="O344" s="14">
        <v>2.8443E-2</v>
      </c>
      <c r="P344" s="14">
        <v>97.472337999999979</v>
      </c>
      <c r="Q344" s="14">
        <v>0.67153296748857338</v>
      </c>
    </row>
    <row r="345" spans="1:17" ht="21">
      <c r="A345" s="7" t="s">
        <v>3</v>
      </c>
      <c r="B345" s="7" t="s">
        <v>31</v>
      </c>
      <c r="C345" s="7">
        <v>6</v>
      </c>
      <c r="D345" s="14">
        <v>2.4825599999999999</v>
      </c>
      <c r="E345" s="14">
        <v>14.8368</v>
      </c>
      <c r="F345" s="14">
        <v>13.1371</v>
      </c>
      <c r="G345" s="14">
        <v>41.954599999999999</v>
      </c>
      <c r="H345" s="14">
        <v>0.57993300000000003</v>
      </c>
      <c r="I345" s="14">
        <v>11.7179</v>
      </c>
      <c r="J345" s="14">
        <v>0.11348800000000001</v>
      </c>
      <c r="K345" s="14">
        <v>10.558</v>
      </c>
      <c r="L345" s="14">
        <v>1.96506</v>
      </c>
      <c r="M345" s="14">
        <v>1.3806000000000001E-2</v>
      </c>
      <c r="N345" s="14">
        <v>3.1900000000000001E-3</v>
      </c>
      <c r="O345" s="14">
        <v>7.4460000000000004E-3</v>
      </c>
      <c r="P345" s="14">
        <v>97.369883000000002</v>
      </c>
      <c r="Q345" s="14">
        <v>0.71468808294191832</v>
      </c>
    </row>
    <row r="346" spans="1:17" ht="21">
      <c r="A346" s="7" t="s">
        <v>3</v>
      </c>
      <c r="B346" s="7" t="s">
        <v>31</v>
      </c>
      <c r="C346" s="7">
        <v>7</v>
      </c>
      <c r="D346" s="14">
        <v>2.39785</v>
      </c>
      <c r="E346" s="14">
        <v>14.0954</v>
      </c>
      <c r="F346" s="14">
        <v>12.317399999999999</v>
      </c>
      <c r="G346" s="14">
        <v>42.441899999999997</v>
      </c>
      <c r="H346" s="14">
        <v>0.49645099999999998</v>
      </c>
      <c r="I346" s="14">
        <v>11.235799999999999</v>
      </c>
      <c r="J346" s="14">
        <v>0.14841799999999999</v>
      </c>
      <c r="K346" s="14">
        <v>12.122999999999999</v>
      </c>
      <c r="L346" s="14">
        <v>2.3211499999999998</v>
      </c>
      <c r="M346" s="14">
        <v>0</v>
      </c>
      <c r="N346" s="14">
        <v>4.1175999999999997E-2</v>
      </c>
      <c r="O346" s="14">
        <v>0</v>
      </c>
      <c r="P346" s="14">
        <v>97.618544999999997</v>
      </c>
      <c r="Q346" s="14">
        <v>0.67453760156894693</v>
      </c>
    </row>
    <row r="347" spans="1:17" ht="21">
      <c r="A347" s="7" t="s">
        <v>3</v>
      </c>
      <c r="B347" s="7" t="s">
        <v>31</v>
      </c>
      <c r="C347" s="7">
        <v>8</v>
      </c>
      <c r="D347" s="14">
        <v>1.81724</v>
      </c>
      <c r="E347" s="14">
        <v>15.6845</v>
      </c>
      <c r="F347" s="14">
        <v>8.0349900000000005</v>
      </c>
      <c r="G347" s="14">
        <v>47.104100000000003</v>
      </c>
      <c r="H347" s="14">
        <v>0.34041100000000002</v>
      </c>
      <c r="I347" s="14">
        <v>11.2363</v>
      </c>
      <c r="J347" s="14">
        <v>0.20794899999999999</v>
      </c>
      <c r="K347" s="14">
        <v>11.7889</v>
      </c>
      <c r="L347" s="14">
        <v>1.7103600000000001</v>
      </c>
      <c r="M347" s="14">
        <v>6.5972000000000003E-2</v>
      </c>
      <c r="N347" s="14">
        <v>8.8350000000000008E-3</v>
      </c>
      <c r="O347" s="14">
        <v>0</v>
      </c>
      <c r="P347" s="14">
        <v>97.999556999999996</v>
      </c>
      <c r="Q347" s="14">
        <v>0.70340202786756922</v>
      </c>
    </row>
    <row r="348" spans="1:17" ht="21">
      <c r="A348" s="7" t="s">
        <v>3</v>
      </c>
      <c r="B348" s="7" t="s">
        <v>32</v>
      </c>
      <c r="C348" s="7">
        <v>1</v>
      </c>
      <c r="D348" s="14">
        <v>2.20994</v>
      </c>
      <c r="E348" s="14">
        <v>15.001200000000001</v>
      </c>
      <c r="F348" s="14">
        <v>11.1945</v>
      </c>
      <c r="G348" s="14">
        <v>44.220799999999997</v>
      </c>
      <c r="H348" s="14">
        <v>0.51697099999999996</v>
      </c>
      <c r="I348" s="14">
        <v>11.180400000000001</v>
      </c>
      <c r="J348" s="14">
        <v>0.225832</v>
      </c>
      <c r="K348" s="14">
        <v>11.414300000000001</v>
      </c>
      <c r="L348" s="14">
        <v>1.71458</v>
      </c>
      <c r="M348" s="14">
        <v>0.14991699999999999</v>
      </c>
      <c r="N348" s="14">
        <v>5.4060000000000002E-3</v>
      </c>
      <c r="O348" s="14">
        <v>1.4518E-2</v>
      </c>
      <c r="P348" s="14">
        <v>97.848363999999989</v>
      </c>
      <c r="Q348" s="14">
        <v>0.70083971316446125</v>
      </c>
    </row>
    <row r="349" spans="1:17" ht="21">
      <c r="A349" s="7" t="s">
        <v>3</v>
      </c>
      <c r="B349" s="7" t="s">
        <v>32</v>
      </c>
      <c r="C349" s="7">
        <v>2</v>
      </c>
      <c r="D349" s="14">
        <v>2.5703100000000001</v>
      </c>
      <c r="E349" s="14">
        <v>14.690200000000001</v>
      </c>
      <c r="F349" s="14">
        <v>11.8431</v>
      </c>
      <c r="G349" s="14">
        <v>43.350299999999997</v>
      </c>
      <c r="H349" s="14">
        <v>0.50917400000000002</v>
      </c>
      <c r="I349" s="14">
        <v>11.156700000000001</v>
      </c>
      <c r="J349" s="14">
        <v>0.20996899999999999</v>
      </c>
      <c r="K349" s="14">
        <v>11.252700000000001</v>
      </c>
      <c r="L349" s="14">
        <v>1.77427</v>
      </c>
      <c r="M349" s="14">
        <v>4.1856999999999998E-2</v>
      </c>
      <c r="N349" s="14">
        <v>1.6291E-2</v>
      </c>
      <c r="O349" s="14">
        <v>1.4957E-2</v>
      </c>
      <c r="P349" s="14">
        <v>97.429827999999986</v>
      </c>
      <c r="Q349" s="14">
        <v>0.69943502796184387</v>
      </c>
    </row>
    <row r="350" spans="1:17" ht="21">
      <c r="A350" s="7" t="s">
        <v>3</v>
      </c>
      <c r="B350" s="7" t="s">
        <v>32</v>
      </c>
      <c r="C350" s="7">
        <v>3</v>
      </c>
      <c r="D350" s="14">
        <v>1.7627999999999999</v>
      </c>
      <c r="E350" s="14">
        <v>15.756</v>
      </c>
      <c r="F350" s="14">
        <v>8.0295199999999998</v>
      </c>
      <c r="G350" s="14">
        <v>47.047899999999998</v>
      </c>
      <c r="H350" s="14">
        <v>0.35989199999999999</v>
      </c>
      <c r="I350" s="14">
        <v>11.2255</v>
      </c>
      <c r="J350" s="14">
        <v>0.250942</v>
      </c>
      <c r="K350" s="14">
        <v>11.4329</v>
      </c>
      <c r="L350" s="14">
        <v>1.8291299999999999</v>
      </c>
      <c r="M350" s="14">
        <v>5.4919000000000003E-2</v>
      </c>
      <c r="N350" s="14">
        <v>2.7949999999999999E-2</v>
      </c>
      <c r="O350" s="14">
        <v>1.2116E-2</v>
      </c>
      <c r="P350" s="14">
        <v>97.789569</v>
      </c>
      <c r="Q350" s="14">
        <v>0.71069513759954606</v>
      </c>
    </row>
    <row r="351" spans="1:17" ht="21">
      <c r="A351" s="7" t="s">
        <v>3</v>
      </c>
      <c r="B351" s="7" t="s">
        <v>32</v>
      </c>
      <c r="C351" s="7">
        <v>4</v>
      </c>
      <c r="D351" s="14">
        <v>2.42807</v>
      </c>
      <c r="E351" s="14">
        <v>14.267899999999999</v>
      </c>
      <c r="F351" s="14">
        <v>12.152799999999999</v>
      </c>
      <c r="G351" s="14">
        <v>42.6905</v>
      </c>
      <c r="H351" s="14">
        <v>0.47223900000000002</v>
      </c>
      <c r="I351" s="14">
        <v>11.081899999999999</v>
      </c>
      <c r="J351" s="14">
        <v>0.23191400000000001</v>
      </c>
      <c r="K351" s="14">
        <v>12.1335</v>
      </c>
      <c r="L351" s="14">
        <v>2.1333600000000001</v>
      </c>
      <c r="M351" s="14">
        <v>2.3546000000000001E-2</v>
      </c>
      <c r="N351" s="14">
        <v>1.3772E-2</v>
      </c>
      <c r="O351" s="14">
        <v>2.2117999999999999E-2</v>
      </c>
      <c r="P351" s="14">
        <v>97.651619000000011</v>
      </c>
      <c r="Q351" s="14">
        <v>0.67701302052789636</v>
      </c>
    </row>
    <row r="352" spans="1:17" ht="21">
      <c r="A352" s="7" t="s">
        <v>3</v>
      </c>
      <c r="B352" s="7" t="s">
        <v>32</v>
      </c>
      <c r="C352" s="7">
        <v>5</v>
      </c>
      <c r="D352" s="14">
        <v>1.77908</v>
      </c>
      <c r="E352" s="14">
        <v>15.7324</v>
      </c>
      <c r="F352" s="14">
        <v>7.9075300000000004</v>
      </c>
      <c r="G352" s="14">
        <v>47.214100000000002</v>
      </c>
      <c r="H352" s="14">
        <v>0.30657600000000002</v>
      </c>
      <c r="I352" s="14">
        <v>11.1814</v>
      </c>
      <c r="J352" s="14">
        <v>0.29496</v>
      </c>
      <c r="K352" s="14">
        <v>11.442600000000001</v>
      </c>
      <c r="L352" s="14">
        <v>1.7037</v>
      </c>
      <c r="M352" s="14">
        <v>7.3912000000000005E-2</v>
      </c>
      <c r="N352" s="14">
        <v>2.3404999999999999E-2</v>
      </c>
      <c r="O352" s="14">
        <v>0</v>
      </c>
      <c r="P352" s="14">
        <v>97.659663000000009</v>
      </c>
      <c r="Q352" s="14">
        <v>0.71021233115317806</v>
      </c>
    </row>
    <row r="353" spans="1:17" ht="21">
      <c r="A353" s="7" t="s">
        <v>3</v>
      </c>
      <c r="B353" s="7" t="s">
        <v>32</v>
      </c>
      <c r="C353" s="7">
        <v>6</v>
      </c>
      <c r="D353" s="14">
        <v>2.4107799999999999</v>
      </c>
      <c r="E353" s="14">
        <v>13.886100000000001</v>
      </c>
      <c r="F353" s="14">
        <v>12.2629</v>
      </c>
      <c r="G353" s="14">
        <v>42.1995</v>
      </c>
      <c r="H353" s="14">
        <v>0.50634500000000005</v>
      </c>
      <c r="I353" s="14">
        <v>11.271000000000001</v>
      </c>
      <c r="J353" s="14">
        <v>0.28859400000000002</v>
      </c>
      <c r="K353" s="14">
        <v>12.411</v>
      </c>
      <c r="L353" s="14">
        <v>2.4120699999999999</v>
      </c>
      <c r="M353" s="14">
        <v>4.9535000000000003E-2</v>
      </c>
      <c r="N353" s="14">
        <v>4.1209000000000003E-2</v>
      </c>
      <c r="O353" s="14">
        <v>3.604E-3</v>
      </c>
      <c r="P353" s="14">
        <v>97.742637000000002</v>
      </c>
      <c r="Q353" s="14">
        <v>0.66604291779121383</v>
      </c>
    </row>
    <row r="354" spans="1:17" ht="21">
      <c r="A354" s="7" t="s">
        <v>3</v>
      </c>
      <c r="B354" s="7" t="s">
        <v>33</v>
      </c>
      <c r="C354" s="7">
        <v>1</v>
      </c>
      <c r="D354" s="14">
        <v>2.0561400000000001</v>
      </c>
      <c r="E354" s="14">
        <v>15.032400000000001</v>
      </c>
      <c r="F354" s="14">
        <v>9.2631599999999992</v>
      </c>
      <c r="G354" s="14">
        <v>44.951599999999999</v>
      </c>
      <c r="H354" s="14">
        <v>0.42178900000000003</v>
      </c>
      <c r="I354" s="14">
        <v>11.1219</v>
      </c>
      <c r="J354" s="14">
        <v>0.25172899999999998</v>
      </c>
      <c r="K354" s="14">
        <v>11.708399999999999</v>
      </c>
      <c r="L354" s="14">
        <v>1.8418099999999999</v>
      </c>
      <c r="M354" s="14">
        <v>5.6256E-2</v>
      </c>
      <c r="N354" s="14">
        <v>1.6236E-2</v>
      </c>
      <c r="O354" s="14">
        <v>0</v>
      </c>
      <c r="P354" s="14">
        <v>96.721420000000009</v>
      </c>
      <c r="Q354" s="14">
        <v>0.69591871122179205</v>
      </c>
    </row>
    <row r="355" spans="1:17" ht="21">
      <c r="A355" s="7" t="s">
        <v>3</v>
      </c>
      <c r="B355" s="7" t="s">
        <v>33</v>
      </c>
      <c r="C355" s="7">
        <v>2</v>
      </c>
      <c r="D355" s="14">
        <v>2.3824200000000002</v>
      </c>
      <c r="E355" s="14">
        <v>13.608599999999999</v>
      </c>
      <c r="F355" s="14">
        <v>12.8904</v>
      </c>
      <c r="G355" s="14">
        <v>41.135199999999998</v>
      </c>
      <c r="H355" s="14">
        <v>0.56430800000000003</v>
      </c>
      <c r="I355" s="14">
        <v>11.5174</v>
      </c>
      <c r="J355" s="14">
        <v>0.175648</v>
      </c>
      <c r="K355" s="14">
        <v>12.522399999999999</v>
      </c>
      <c r="L355" s="14">
        <v>1.77505</v>
      </c>
      <c r="M355" s="14">
        <v>7.816E-3</v>
      </c>
      <c r="N355" s="14">
        <v>3.0471999999999999E-2</v>
      </c>
      <c r="O355" s="14">
        <v>0</v>
      </c>
      <c r="P355" s="14">
        <v>96.609713999999983</v>
      </c>
      <c r="Q355" s="14">
        <v>0.65953424818217177</v>
      </c>
    </row>
    <row r="356" spans="1:17" ht="21">
      <c r="A356" s="7" t="s">
        <v>3</v>
      </c>
      <c r="B356" s="7" t="s">
        <v>33</v>
      </c>
      <c r="C356" s="7">
        <v>3</v>
      </c>
      <c r="D356" s="14">
        <v>2.3824100000000001</v>
      </c>
      <c r="E356" s="14">
        <v>14.208600000000001</v>
      </c>
      <c r="F356" s="14">
        <v>12.920500000000001</v>
      </c>
      <c r="G356" s="14">
        <v>41.186399999999999</v>
      </c>
      <c r="H356" s="14">
        <v>0.50474600000000003</v>
      </c>
      <c r="I356" s="14">
        <v>11.463200000000001</v>
      </c>
      <c r="J356" s="14">
        <v>0.17103599999999999</v>
      </c>
      <c r="K356" s="14">
        <v>11.4072</v>
      </c>
      <c r="L356" s="14">
        <v>1.9980199999999999</v>
      </c>
      <c r="M356" s="14">
        <v>3.1698999999999998E-2</v>
      </c>
      <c r="N356" s="14">
        <v>9.9839999999999998E-3</v>
      </c>
      <c r="O356" s="14">
        <v>9.0410000000000004E-3</v>
      </c>
      <c r="P356" s="14">
        <v>96.292836000000008</v>
      </c>
      <c r="Q356" s="14">
        <v>0.6894692434230425</v>
      </c>
    </row>
    <row r="357" spans="1:17" ht="21">
      <c r="A357" s="7" t="s">
        <v>3</v>
      </c>
      <c r="B357" s="7" t="s">
        <v>33</v>
      </c>
      <c r="C357" s="7">
        <v>4</v>
      </c>
      <c r="D357" s="14">
        <v>2.2140499999999999</v>
      </c>
      <c r="E357" s="14">
        <v>14.211499999999999</v>
      </c>
      <c r="F357" s="14">
        <v>11.1648</v>
      </c>
      <c r="G357" s="14">
        <v>42.767899999999997</v>
      </c>
      <c r="H357" s="14">
        <v>0.46471899999999999</v>
      </c>
      <c r="I357" s="14">
        <v>11.0174</v>
      </c>
      <c r="J357" s="14">
        <v>0.25328800000000001</v>
      </c>
      <c r="K357" s="14">
        <v>12.8627</v>
      </c>
      <c r="L357" s="14">
        <v>1.4164099999999999</v>
      </c>
      <c r="M357" s="14">
        <v>8.1422999999999995E-2</v>
      </c>
      <c r="N357" s="14">
        <v>2.5603999999999998E-2</v>
      </c>
      <c r="O357" s="14">
        <v>0</v>
      </c>
      <c r="P357" s="14">
        <v>96.479793999999998</v>
      </c>
      <c r="Q357" s="14">
        <v>0.66323774375883471</v>
      </c>
    </row>
    <row r="358" spans="1:17" ht="21">
      <c r="A358" s="7" t="s">
        <v>3</v>
      </c>
      <c r="B358" s="7" t="s">
        <v>33</v>
      </c>
      <c r="C358" s="7">
        <v>5</v>
      </c>
      <c r="D358" s="14">
        <v>1.8480000000000001</v>
      </c>
      <c r="E358" s="14">
        <v>15.6944</v>
      </c>
      <c r="F358" s="14">
        <v>7.8887900000000002</v>
      </c>
      <c r="G358" s="14">
        <v>46.578800000000001</v>
      </c>
      <c r="H358" s="14">
        <v>0.301645</v>
      </c>
      <c r="I358" s="14">
        <v>11.220800000000001</v>
      </c>
      <c r="J358" s="14">
        <v>0.25988600000000001</v>
      </c>
      <c r="K358" s="14">
        <v>11.2789</v>
      </c>
      <c r="L358" s="14">
        <v>1.7789299999999999</v>
      </c>
      <c r="M358" s="14">
        <v>4.5504000000000003E-2</v>
      </c>
      <c r="N358" s="14">
        <v>1.1638000000000001E-2</v>
      </c>
      <c r="O358" s="14">
        <v>4.1419999999999998E-3</v>
      </c>
      <c r="P358" s="14">
        <v>96.911434999999997</v>
      </c>
      <c r="Q358" s="14">
        <v>0.71267401261671903</v>
      </c>
    </row>
    <row r="359" spans="1:17" ht="21">
      <c r="A359" s="7" t="s">
        <v>3</v>
      </c>
      <c r="B359" s="7" t="s">
        <v>34</v>
      </c>
      <c r="C359" s="7">
        <v>1</v>
      </c>
      <c r="D359" s="14">
        <v>2.4041199999999998</v>
      </c>
      <c r="E359" s="14">
        <v>14.674799999999999</v>
      </c>
      <c r="F359" s="14">
        <v>12.046799999999999</v>
      </c>
      <c r="G359" s="14">
        <v>42.727699999999999</v>
      </c>
      <c r="H359" s="14">
        <v>0.47525200000000001</v>
      </c>
      <c r="I359" s="14">
        <v>11.3032</v>
      </c>
      <c r="J359" s="14">
        <v>0.20098199999999999</v>
      </c>
      <c r="K359" s="14">
        <v>11.0936</v>
      </c>
      <c r="L359" s="14">
        <v>2.4408599999999998</v>
      </c>
      <c r="M359" s="14">
        <v>1.1270000000000001E-2</v>
      </c>
      <c r="N359" s="14">
        <v>3.1274000000000003E-2</v>
      </c>
      <c r="O359" s="14">
        <v>1.8074E-2</v>
      </c>
      <c r="P359" s="14">
        <v>97.427931999999984</v>
      </c>
      <c r="Q359" s="14">
        <v>0.70220077072601428</v>
      </c>
    </row>
    <row r="360" spans="1:17" ht="21">
      <c r="A360" s="7" t="s">
        <v>3</v>
      </c>
      <c r="B360" s="7" t="s">
        <v>34</v>
      </c>
      <c r="C360" s="7">
        <v>2</v>
      </c>
      <c r="D360" s="14">
        <v>2.3091900000000001</v>
      </c>
      <c r="E360" s="14">
        <v>14.2149</v>
      </c>
      <c r="F360" s="14">
        <v>11.879899999999999</v>
      </c>
      <c r="G360" s="14">
        <v>43.0306</v>
      </c>
      <c r="H360" s="14">
        <v>0.49759599999999998</v>
      </c>
      <c r="I360" s="14">
        <v>11.153700000000001</v>
      </c>
      <c r="J360" s="14">
        <v>0.246362</v>
      </c>
      <c r="K360" s="14">
        <v>12.3909</v>
      </c>
      <c r="L360" s="14">
        <v>1.96574</v>
      </c>
      <c r="M360" s="14">
        <v>1.9539000000000001E-2</v>
      </c>
      <c r="N360" s="14">
        <v>3.4001000000000003E-2</v>
      </c>
      <c r="O360" s="14">
        <v>0</v>
      </c>
      <c r="P360" s="14">
        <v>97.742428000000004</v>
      </c>
      <c r="Q360" s="14">
        <v>0.67158550682883322</v>
      </c>
    </row>
    <row r="361" spans="1:17" ht="21">
      <c r="A361" s="7" t="s">
        <v>3</v>
      </c>
      <c r="B361" s="7" t="s">
        <v>34</v>
      </c>
      <c r="C361" s="7">
        <v>3</v>
      </c>
      <c r="D361" s="14">
        <v>1.6577299999999999</v>
      </c>
      <c r="E361" s="14">
        <v>16.155999999999999</v>
      </c>
      <c r="F361" s="14">
        <v>7.2584900000000001</v>
      </c>
      <c r="G361" s="14">
        <v>48.362200000000001</v>
      </c>
      <c r="H361" s="14">
        <v>0.30073499999999997</v>
      </c>
      <c r="I361" s="14">
        <v>11.2407</v>
      </c>
      <c r="J361" s="14">
        <v>0.24136099999999999</v>
      </c>
      <c r="K361" s="14">
        <v>11.155099999999999</v>
      </c>
      <c r="L361" s="14">
        <v>1.4959499999999999</v>
      </c>
      <c r="M361" s="14">
        <v>3.4573E-2</v>
      </c>
      <c r="N361" s="14">
        <v>1.7772E-2</v>
      </c>
      <c r="O361" s="14">
        <v>7.4120000000000002E-3</v>
      </c>
      <c r="P361" s="14">
        <v>97.928022999999996</v>
      </c>
      <c r="Q361" s="14">
        <v>0.72079956278145585</v>
      </c>
    </row>
    <row r="362" spans="1:17" ht="21">
      <c r="A362" s="7" t="s">
        <v>3</v>
      </c>
      <c r="B362" s="7" t="s">
        <v>34</v>
      </c>
      <c r="C362" s="7">
        <v>4</v>
      </c>
      <c r="D362" s="14">
        <v>1.9804900000000001</v>
      </c>
      <c r="E362" s="14">
        <v>15.8347</v>
      </c>
      <c r="F362" s="14">
        <v>9.2486599999999992</v>
      </c>
      <c r="G362" s="14">
        <v>46.301400000000001</v>
      </c>
      <c r="H362" s="14">
        <v>0.29702800000000001</v>
      </c>
      <c r="I362" s="14">
        <v>10.952400000000001</v>
      </c>
      <c r="J362" s="14">
        <v>0.234989</v>
      </c>
      <c r="K362" s="14">
        <v>11.522600000000001</v>
      </c>
      <c r="L362" s="14">
        <v>1.45008</v>
      </c>
      <c r="M362" s="14">
        <v>7.0368E-2</v>
      </c>
      <c r="N362" s="14">
        <v>1.6079E-2</v>
      </c>
      <c r="O362" s="14">
        <v>0</v>
      </c>
      <c r="P362" s="14">
        <v>97.908794</v>
      </c>
      <c r="Q362" s="14">
        <v>0.71011237160564356</v>
      </c>
    </row>
    <row r="363" spans="1:17" ht="21">
      <c r="A363" s="7" t="s">
        <v>3</v>
      </c>
      <c r="B363" s="7" t="s">
        <v>34</v>
      </c>
      <c r="C363" s="7">
        <v>5</v>
      </c>
      <c r="D363" s="14">
        <v>2.0648</v>
      </c>
      <c r="E363" s="14">
        <v>15.859</v>
      </c>
      <c r="F363" s="14">
        <v>7.76769</v>
      </c>
      <c r="G363" s="14">
        <v>46.718800000000002</v>
      </c>
      <c r="H363" s="14">
        <v>0.30374499999999999</v>
      </c>
      <c r="I363" s="14">
        <v>11.2356</v>
      </c>
      <c r="J363" s="14">
        <v>0.24479100000000001</v>
      </c>
      <c r="K363" s="14">
        <v>11.728400000000001</v>
      </c>
      <c r="L363" s="14">
        <v>1.51976</v>
      </c>
      <c r="M363" s="14">
        <v>5.0876999999999999E-2</v>
      </c>
      <c r="N363" s="14">
        <v>2.5812999999999999E-2</v>
      </c>
      <c r="O363" s="14">
        <v>2.4699999999999999E-4</v>
      </c>
      <c r="P363" s="14">
        <v>97.519523000000035</v>
      </c>
      <c r="Q363" s="14">
        <v>0.70677256123070253</v>
      </c>
    </row>
    <row r="364" spans="1:17" ht="21">
      <c r="A364" s="7" t="s">
        <v>3</v>
      </c>
      <c r="B364" s="7" t="s">
        <v>35</v>
      </c>
      <c r="C364" s="7">
        <v>1</v>
      </c>
      <c r="D364" s="14">
        <v>2.0592999999999999</v>
      </c>
      <c r="E364" s="14">
        <v>15.274900000000001</v>
      </c>
      <c r="F364" s="14">
        <v>8.9505300000000005</v>
      </c>
      <c r="G364" s="14">
        <v>46.252899999999997</v>
      </c>
      <c r="H364" s="14">
        <v>0.39350400000000002</v>
      </c>
      <c r="I364" s="14">
        <v>11.1653</v>
      </c>
      <c r="J364" s="14">
        <v>0.238847</v>
      </c>
      <c r="K364" s="14">
        <v>11.517099999999999</v>
      </c>
      <c r="L364" s="14">
        <v>2.3183500000000001</v>
      </c>
      <c r="M364" s="14">
        <v>5.2900000000000004E-3</v>
      </c>
      <c r="N364" s="14">
        <v>1.3379E-2</v>
      </c>
      <c r="O364" s="14">
        <v>1.5299999999999999E-2</v>
      </c>
      <c r="P364" s="14">
        <v>98.204699999999988</v>
      </c>
      <c r="Q364" s="14">
        <v>0.70274725395679005</v>
      </c>
    </row>
    <row r="365" spans="1:17" ht="21">
      <c r="A365" s="7" t="s">
        <v>3</v>
      </c>
      <c r="B365" s="7" t="s">
        <v>36</v>
      </c>
      <c r="C365" s="7">
        <v>2</v>
      </c>
      <c r="D365" s="14">
        <v>2.07484</v>
      </c>
      <c r="E365" s="14">
        <v>15.147399999999999</v>
      </c>
      <c r="F365" s="14">
        <v>9.2029499999999995</v>
      </c>
      <c r="G365" s="14">
        <v>45.494700000000002</v>
      </c>
      <c r="H365" s="14">
        <v>0.41980899999999999</v>
      </c>
      <c r="I365" s="14">
        <v>11.076000000000001</v>
      </c>
      <c r="J365" s="14">
        <v>0.247362</v>
      </c>
      <c r="K365" s="14">
        <v>11.79</v>
      </c>
      <c r="L365" s="14">
        <v>1.83782</v>
      </c>
      <c r="M365" s="14">
        <v>5.4398000000000002E-2</v>
      </c>
      <c r="N365" s="14">
        <v>5.5820000000000002E-3</v>
      </c>
      <c r="O365" s="14">
        <v>2.0789999999999999E-2</v>
      </c>
      <c r="P365" s="14">
        <v>97.371651000000014</v>
      </c>
      <c r="Q365" s="14">
        <v>0.69606171217812085</v>
      </c>
    </row>
    <row r="366" spans="1:17" ht="21">
      <c r="A366" s="7" t="s">
        <v>3</v>
      </c>
      <c r="B366" s="7" t="s">
        <v>37</v>
      </c>
      <c r="C366" s="7">
        <v>3</v>
      </c>
      <c r="D366" s="14">
        <v>2.4903200000000001</v>
      </c>
      <c r="E366" s="14">
        <v>13.2744</v>
      </c>
      <c r="F366" s="14">
        <v>13.8674</v>
      </c>
      <c r="G366" s="14">
        <v>40.782600000000002</v>
      </c>
      <c r="H366" s="14">
        <v>0.60319299999999998</v>
      </c>
      <c r="I366" s="14">
        <v>11.5053</v>
      </c>
      <c r="J366" s="14">
        <v>0.166522</v>
      </c>
      <c r="K366" s="14">
        <v>12.9908</v>
      </c>
      <c r="L366" s="14">
        <v>1.75796</v>
      </c>
      <c r="M366" s="14">
        <v>7.5129999999999997E-3</v>
      </c>
      <c r="N366" s="14">
        <v>2.8191999999999998E-2</v>
      </c>
      <c r="O366" s="14">
        <v>2.1718000000000001E-2</v>
      </c>
      <c r="P366" s="14">
        <v>97.495918000000032</v>
      </c>
      <c r="Q366" s="14">
        <v>0.6455722032318052</v>
      </c>
    </row>
    <row r="367" spans="1:17" ht="21">
      <c r="A367" s="7" t="s">
        <v>3</v>
      </c>
      <c r="B367" s="7" t="s">
        <v>38</v>
      </c>
      <c r="C367" s="7">
        <v>4</v>
      </c>
      <c r="D367" s="14">
        <v>2.1649600000000002</v>
      </c>
      <c r="E367" s="14">
        <v>14.3027</v>
      </c>
      <c r="F367" s="14">
        <v>11.276199999999999</v>
      </c>
      <c r="G367" s="14">
        <v>43.540100000000002</v>
      </c>
      <c r="H367" s="14">
        <v>0.46134599999999998</v>
      </c>
      <c r="I367" s="14">
        <v>11.018000000000001</v>
      </c>
      <c r="J367" s="14">
        <v>0.28600999999999999</v>
      </c>
      <c r="K367" s="14">
        <v>12.826599999999999</v>
      </c>
      <c r="L367" s="14">
        <v>1.27397</v>
      </c>
      <c r="M367" s="14">
        <v>1.9417E-2</v>
      </c>
      <c r="N367" s="14">
        <v>3.4129E-2</v>
      </c>
      <c r="O367" s="14">
        <v>0</v>
      </c>
      <c r="P367" s="14">
        <v>97.203432000000021</v>
      </c>
      <c r="Q367" s="14">
        <v>0.66529113523323902</v>
      </c>
    </row>
    <row r="368" spans="1:17" ht="21">
      <c r="A368" s="7" t="s">
        <v>3</v>
      </c>
      <c r="B368" s="7" t="s">
        <v>39</v>
      </c>
      <c r="C368" s="7">
        <v>5</v>
      </c>
      <c r="D368" s="14">
        <v>1.7813399999999999</v>
      </c>
      <c r="E368" s="14">
        <v>15.8001</v>
      </c>
      <c r="F368" s="14">
        <v>7.7998799999999999</v>
      </c>
      <c r="G368" s="14">
        <v>47.023800000000001</v>
      </c>
      <c r="H368" s="14">
        <v>0.31643100000000002</v>
      </c>
      <c r="I368" s="14">
        <v>11.230600000000001</v>
      </c>
      <c r="J368" s="14">
        <v>0.21896499999999999</v>
      </c>
      <c r="K368" s="14">
        <v>11.301399999999999</v>
      </c>
      <c r="L368" s="14">
        <v>1.8425499999999999</v>
      </c>
      <c r="M368" s="14">
        <v>4.1835999999999998E-2</v>
      </c>
      <c r="N368" s="14">
        <v>3.0168E-2</v>
      </c>
      <c r="O368" s="14">
        <v>5.5989999999999998E-3</v>
      </c>
      <c r="P368" s="14">
        <v>97.392669000000012</v>
      </c>
      <c r="Q368" s="14">
        <v>0.7136394363591595</v>
      </c>
    </row>
    <row r="369" spans="1:17" ht="21">
      <c r="A369" s="7" t="s">
        <v>29</v>
      </c>
      <c r="B369" s="7" t="s">
        <v>30</v>
      </c>
      <c r="C369" s="7">
        <v>1</v>
      </c>
      <c r="D369" s="14">
        <v>2.2909899999999999</v>
      </c>
      <c r="E369" s="14">
        <v>13.8909</v>
      </c>
      <c r="F369" s="14">
        <v>10.9039</v>
      </c>
      <c r="G369" s="14">
        <v>42.447200000000002</v>
      </c>
      <c r="H369" s="14">
        <v>0.48249199999999998</v>
      </c>
      <c r="I369" s="14">
        <v>11.2547</v>
      </c>
      <c r="J369" s="14">
        <v>0.210231</v>
      </c>
      <c r="K369" s="14">
        <v>12.4026</v>
      </c>
      <c r="L369" s="14">
        <v>3.1840099999999998</v>
      </c>
      <c r="M369" s="14">
        <v>5.8319000000000003E-2</v>
      </c>
      <c r="N369" s="14">
        <v>1.7267000000000001E-2</v>
      </c>
      <c r="O369" s="14">
        <v>2.5985999999999999E-2</v>
      </c>
      <c r="P369" s="14">
        <v>97.168594999999982</v>
      </c>
      <c r="Q369" s="14">
        <v>0.66627034866553991</v>
      </c>
    </row>
    <row r="370" spans="1:17" ht="21">
      <c r="A370" s="7" t="s">
        <v>29</v>
      </c>
      <c r="B370" s="7" t="s">
        <v>30</v>
      </c>
      <c r="C370" s="7">
        <v>2</v>
      </c>
      <c r="D370" s="14">
        <v>2.1026899999999999</v>
      </c>
      <c r="E370" s="14">
        <v>15.3226</v>
      </c>
      <c r="F370" s="14">
        <v>11.2522</v>
      </c>
      <c r="G370" s="14">
        <v>44.3</v>
      </c>
      <c r="H370" s="14">
        <v>0.41004200000000002</v>
      </c>
      <c r="I370" s="14">
        <v>11.6358</v>
      </c>
      <c r="J370" s="14">
        <v>0.19173799999999999</v>
      </c>
      <c r="K370" s="14">
        <v>10.917400000000001</v>
      </c>
      <c r="L370" s="14">
        <v>0.73634900000000003</v>
      </c>
      <c r="M370" s="14">
        <v>0.242925</v>
      </c>
      <c r="N370" s="14">
        <v>2.6587E-2</v>
      </c>
      <c r="O370" s="14">
        <v>2.2407E-2</v>
      </c>
      <c r="P370" s="14">
        <v>97.160738000000009</v>
      </c>
      <c r="Q370" s="14">
        <v>0.71443196563338152</v>
      </c>
    </row>
    <row r="371" spans="1:17" ht="21">
      <c r="A371" s="7" t="s">
        <v>29</v>
      </c>
      <c r="B371" s="7" t="s">
        <v>30</v>
      </c>
      <c r="C371" s="7">
        <v>3</v>
      </c>
      <c r="D371" s="14">
        <v>2.4452500000000001</v>
      </c>
      <c r="E371" s="14">
        <v>13.7818</v>
      </c>
      <c r="F371" s="14">
        <v>11.134600000000001</v>
      </c>
      <c r="G371" s="14">
        <v>42.312199999999997</v>
      </c>
      <c r="H371" s="14">
        <v>0.47997299999999998</v>
      </c>
      <c r="I371" s="14">
        <v>11.1326</v>
      </c>
      <c r="J371" s="14">
        <v>0.22971900000000001</v>
      </c>
      <c r="K371" s="14">
        <v>12.3123</v>
      </c>
      <c r="L371" s="14">
        <v>3.0630899999999999</v>
      </c>
      <c r="M371" s="14">
        <v>7.8603999999999993E-2</v>
      </c>
      <c r="N371" s="14">
        <v>1.2144E-2</v>
      </c>
      <c r="O371" s="14">
        <v>1.9526999999999999E-2</v>
      </c>
      <c r="P371" s="14">
        <v>97.001806999999999</v>
      </c>
      <c r="Q371" s="14">
        <v>0.66614188165835775</v>
      </c>
    </row>
    <row r="372" spans="1:17" ht="21">
      <c r="A372" s="7" t="s">
        <v>29</v>
      </c>
      <c r="B372" s="7" t="s">
        <v>30</v>
      </c>
      <c r="C372" s="7">
        <v>4</v>
      </c>
      <c r="D372" s="14">
        <v>2.3670599999999999</v>
      </c>
      <c r="E372" s="14">
        <v>14.9026</v>
      </c>
      <c r="F372" s="14">
        <v>12.231199999999999</v>
      </c>
      <c r="G372" s="14">
        <v>42.799700000000001</v>
      </c>
      <c r="H372" s="14">
        <v>0.360207</v>
      </c>
      <c r="I372" s="14">
        <v>11.5227</v>
      </c>
      <c r="J372" s="14">
        <v>0.12601999999999999</v>
      </c>
      <c r="K372" s="14">
        <v>10.705</v>
      </c>
      <c r="L372" s="14">
        <v>1.72563</v>
      </c>
      <c r="M372" s="14">
        <v>4.2612999999999998E-2</v>
      </c>
      <c r="N372" s="14">
        <v>7.3879999999999996E-3</v>
      </c>
      <c r="O372" s="14">
        <v>2.0330999999999998E-2</v>
      </c>
      <c r="P372" s="14">
        <v>96.810448999999991</v>
      </c>
      <c r="Q372" s="14">
        <v>0.71276707866141376</v>
      </c>
    </row>
    <row r="373" spans="1:17" ht="21">
      <c r="A373" s="7" t="s">
        <v>29</v>
      </c>
      <c r="B373" s="7" t="s">
        <v>30</v>
      </c>
      <c r="C373" s="7">
        <v>5</v>
      </c>
      <c r="D373" s="14">
        <v>1.81749</v>
      </c>
      <c r="E373" s="14">
        <v>16.049399999999999</v>
      </c>
      <c r="F373" s="14">
        <v>7.6954000000000002</v>
      </c>
      <c r="G373" s="14">
        <v>46.612299999999998</v>
      </c>
      <c r="H373" s="14">
        <v>0.306342</v>
      </c>
      <c r="I373" s="14">
        <v>11.271800000000001</v>
      </c>
      <c r="J373" s="14">
        <v>0.251139</v>
      </c>
      <c r="K373" s="14">
        <v>11.078200000000001</v>
      </c>
      <c r="L373" s="14">
        <v>1.7985899999999999</v>
      </c>
      <c r="M373" s="14">
        <v>4.6471999999999999E-2</v>
      </c>
      <c r="N373" s="14">
        <v>1.5709999999999998E-2</v>
      </c>
      <c r="O373" s="14">
        <v>2.8154999999999999E-2</v>
      </c>
      <c r="P373" s="14">
        <v>96.97099799999998</v>
      </c>
      <c r="Q373" s="14">
        <v>0.72085943949000875</v>
      </c>
    </row>
    <row r="374" spans="1:17" ht="21">
      <c r="A374" s="7" t="s">
        <v>29</v>
      </c>
      <c r="B374" s="7" t="s">
        <v>31</v>
      </c>
      <c r="C374" s="7">
        <v>1</v>
      </c>
      <c r="D374" s="14">
        <v>2.4408699999999999</v>
      </c>
      <c r="E374" s="14">
        <v>13.8485</v>
      </c>
      <c r="F374" s="14">
        <v>11.8401</v>
      </c>
      <c r="G374" s="14">
        <v>42.249200000000002</v>
      </c>
      <c r="H374" s="14">
        <v>0.456177</v>
      </c>
      <c r="I374" s="14">
        <v>11.4214</v>
      </c>
      <c r="J374" s="14">
        <v>0.23214299999999999</v>
      </c>
      <c r="K374" s="14">
        <v>12.339499999999999</v>
      </c>
      <c r="L374" s="14">
        <v>2.06264</v>
      </c>
      <c r="M374" s="14">
        <v>7.9016000000000003E-2</v>
      </c>
      <c r="N374" s="14">
        <v>1.3372E-2</v>
      </c>
      <c r="O374" s="14">
        <v>1.8558000000000002E-2</v>
      </c>
      <c r="P374" s="14">
        <v>97.001475999999997</v>
      </c>
      <c r="Q374" s="14">
        <v>0.6667245978243892</v>
      </c>
    </row>
    <row r="375" spans="1:17" ht="21">
      <c r="A375" s="7" t="s">
        <v>29</v>
      </c>
      <c r="B375" s="7" t="s">
        <v>31</v>
      </c>
      <c r="C375" s="7">
        <v>2</v>
      </c>
      <c r="D375" s="14">
        <v>1.91906</v>
      </c>
      <c r="E375" s="14">
        <v>15.5405</v>
      </c>
      <c r="F375" s="14">
        <v>8.0652000000000008</v>
      </c>
      <c r="G375" s="14">
        <v>46.276400000000002</v>
      </c>
      <c r="H375" s="14">
        <v>0.352962</v>
      </c>
      <c r="I375" s="14">
        <v>11.1799</v>
      </c>
      <c r="J375" s="14">
        <v>0.29335099999999997</v>
      </c>
      <c r="K375" s="14">
        <v>11.7295</v>
      </c>
      <c r="L375" s="14">
        <v>1.8163199999999999</v>
      </c>
      <c r="M375" s="14">
        <v>4.4302000000000001E-2</v>
      </c>
      <c r="N375" s="14">
        <v>1.2159E-2</v>
      </c>
      <c r="O375" s="14">
        <v>-5.94E-3</v>
      </c>
      <c r="P375" s="14">
        <v>97.22371400000003</v>
      </c>
      <c r="Q375" s="14">
        <v>0.70253088099931982</v>
      </c>
    </row>
    <row r="376" spans="1:17" ht="21">
      <c r="A376" s="7" t="s">
        <v>29</v>
      </c>
      <c r="B376" s="7" t="s">
        <v>31</v>
      </c>
      <c r="C376" s="7">
        <v>3</v>
      </c>
      <c r="D376" s="14">
        <v>2.68668</v>
      </c>
      <c r="E376" s="14">
        <v>14.694800000000001</v>
      </c>
      <c r="F376" s="14">
        <v>10.0243</v>
      </c>
      <c r="G376" s="14">
        <v>43.197200000000002</v>
      </c>
      <c r="H376" s="14">
        <v>0.38470199999999999</v>
      </c>
      <c r="I376" s="14">
        <v>11.067600000000001</v>
      </c>
      <c r="J376" s="14">
        <v>0.21664600000000001</v>
      </c>
      <c r="K376" s="14">
        <v>11.338100000000001</v>
      </c>
      <c r="L376" s="14">
        <v>3.1848299999999998</v>
      </c>
      <c r="M376" s="14">
        <v>4.0169999999999997E-3</v>
      </c>
      <c r="N376" s="14">
        <v>2.2352E-2</v>
      </c>
      <c r="O376" s="14">
        <v>-3.8999999999999998E-3</v>
      </c>
      <c r="P376" s="14">
        <v>96.817327000000006</v>
      </c>
      <c r="Q376" s="14">
        <v>0.69790920793550015</v>
      </c>
    </row>
    <row r="377" spans="1:17" ht="21">
      <c r="A377" s="7" t="s">
        <v>29</v>
      </c>
      <c r="B377" s="7" t="s">
        <v>31</v>
      </c>
      <c r="C377" s="7">
        <v>4</v>
      </c>
      <c r="D377" s="14">
        <v>2.1446800000000001</v>
      </c>
      <c r="E377" s="14">
        <v>14.6401</v>
      </c>
      <c r="F377" s="14">
        <v>10.021100000000001</v>
      </c>
      <c r="G377" s="14">
        <v>44.037599999999998</v>
      </c>
      <c r="H377" s="14">
        <v>0.41245300000000001</v>
      </c>
      <c r="I377" s="14">
        <v>11.174300000000001</v>
      </c>
      <c r="J377" s="14">
        <v>0.230208</v>
      </c>
      <c r="K377" s="14">
        <v>12.129099999999999</v>
      </c>
      <c r="L377" s="14">
        <v>2.25332</v>
      </c>
      <c r="M377" s="14">
        <v>9.4300000000000004E-4</v>
      </c>
      <c r="N377" s="14">
        <v>7.4970000000000002E-3</v>
      </c>
      <c r="O377" s="14">
        <v>1.537E-3</v>
      </c>
      <c r="P377" s="14">
        <v>97.052838000000008</v>
      </c>
      <c r="Q377" s="14">
        <v>0.68269684748384085</v>
      </c>
    </row>
    <row r="378" spans="1:17" ht="21">
      <c r="A378" s="7" t="s">
        <v>29</v>
      </c>
      <c r="B378" s="7" t="s">
        <v>32</v>
      </c>
      <c r="C378" s="7">
        <v>1</v>
      </c>
      <c r="D378" s="14">
        <v>1.9351700000000001</v>
      </c>
      <c r="E378" s="14">
        <v>15.4955</v>
      </c>
      <c r="F378" s="14">
        <v>8.4835899999999995</v>
      </c>
      <c r="G378" s="14">
        <v>45.689100000000003</v>
      </c>
      <c r="H378" s="14">
        <v>0.40415800000000002</v>
      </c>
      <c r="I378" s="14">
        <v>11.3917</v>
      </c>
      <c r="J378" s="14">
        <v>0.235619</v>
      </c>
      <c r="K378" s="14">
        <v>11.4681</v>
      </c>
      <c r="L378" s="14">
        <v>2.11957</v>
      </c>
      <c r="M378" s="14">
        <v>4.0795999999999999E-2</v>
      </c>
      <c r="N378" s="14">
        <v>4.7070000000000002E-3</v>
      </c>
      <c r="O378" s="14">
        <v>5.8669999999999998E-3</v>
      </c>
      <c r="P378" s="14">
        <v>97.273876999999999</v>
      </c>
      <c r="Q378" s="14">
        <v>0.70661844661016859</v>
      </c>
    </row>
    <row r="379" spans="1:17" ht="21">
      <c r="A379" s="7" t="s">
        <v>29</v>
      </c>
      <c r="B379" s="7" t="s">
        <v>32</v>
      </c>
      <c r="C379" s="7">
        <v>2</v>
      </c>
      <c r="D379" s="14">
        <v>1.8365800000000001</v>
      </c>
      <c r="E379" s="14">
        <v>15.8263</v>
      </c>
      <c r="F379" s="14">
        <v>7.8745799999999999</v>
      </c>
      <c r="G379" s="14">
        <v>46.654800000000002</v>
      </c>
      <c r="H379" s="14">
        <v>0.34850599999999998</v>
      </c>
      <c r="I379" s="14">
        <v>11.404999999999999</v>
      </c>
      <c r="J379" s="14">
        <v>0.26286500000000002</v>
      </c>
      <c r="K379" s="14">
        <v>11.0647</v>
      </c>
      <c r="L379" s="14">
        <v>1.82769</v>
      </c>
      <c r="M379" s="14">
        <v>9.4820000000000008E-3</v>
      </c>
      <c r="N379" s="14">
        <v>4.0480000000000004E-3</v>
      </c>
      <c r="O379" s="14">
        <v>3.2989999999999998E-3</v>
      </c>
      <c r="P379" s="14">
        <v>97.117850000000018</v>
      </c>
      <c r="Q379" s="14">
        <v>0.71828079218171192</v>
      </c>
    </row>
    <row r="380" spans="1:17" ht="21">
      <c r="A380" s="7" t="s">
        <v>29</v>
      </c>
      <c r="B380" s="7" t="s">
        <v>32</v>
      </c>
      <c r="C380" s="7">
        <v>3</v>
      </c>
      <c r="D380" s="14">
        <v>1.7090099999999999</v>
      </c>
      <c r="E380" s="14">
        <v>16.1449</v>
      </c>
      <c r="F380" s="14">
        <v>7.48787</v>
      </c>
      <c r="G380" s="14">
        <v>47.112000000000002</v>
      </c>
      <c r="H380" s="14">
        <v>0.34535900000000003</v>
      </c>
      <c r="I380" s="14">
        <v>11.442</v>
      </c>
      <c r="J380" s="14">
        <v>0.24190999999999999</v>
      </c>
      <c r="K380" s="14">
        <v>10.9033</v>
      </c>
      <c r="L380" s="14">
        <v>1.89693</v>
      </c>
      <c r="M380" s="14">
        <v>3.9799000000000001E-2</v>
      </c>
      <c r="N380" s="14">
        <v>1.2619999999999999E-2</v>
      </c>
      <c r="O380" s="14">
        <v>1.5499000000000001E-2</v>
      </c>
      <c r="P380" s="14">
        <v>97.351197000000013</v>
      </c>
      <c r="Q380" s="14">
        <v>0.72523412696633449</v>
      </c>
    </row>
    <row r="381" spans="1:17" ht="21">
      <c r="A381" s="7" t="s">
        <v>29</v>
      </c>
      <c r="B381" s="7" t="s">
        <v>32</v>
      </c>
      <c r="C381" s="7">
        <v>4</v>
      </c>
      <c r="D381" s="14">
        <v>1.87802</v>
      </c>
      <c r="E381" s="14">
        <v>15.457100000000001</v>
      </c>
      <c r="F381" s="14">
        <v>8.1473800000000001</v>
      </c>
      <c r="G381" s="14">
        <v>46.415100000000002</v>
      </c>
      <c r="H381" s="14">
        <v>0.37873400000000002</v>
      </c>
      <c r="I381" s="14">
        <v>11.270200000000001</v>
      </c>
      <c r="J381" s="14">
        <v>0.27317900000000001</v>
      </c>
      <c r="K381" s="14">
        <v>11.542199999999999</v>
      </c>
      <c r="L381" s="14">
        <v>1.94851</v>
      </c>
      <c r="M381" s="14">
        <v>8.456E-3</v>
      </c>
      <c r="N381" s="14">
        <v>1.2246999999999999E-2</v>
      </c>
      <c r="O381" s="14">
        <v>5.9540000000000001E-3</v>
      </c>
      <c r="P381" s="14">
        <v>97.33708</v>
      </c>
      <c r="Q381" s="14">
        <v>0.70476546891376612</v>
      </c>
    </row>
    <row r="382" spans="1:17" ht="21">
      <c r="A382" s="7" t="s">
        <v>29</v>
      </c>
      <c r="B382" s="7" t="s">
        <v>32</v>
      </c>
      <c r="C382" s="7">
        <v>5</v>
      </c>
      <c r="D382" s="14">
        <v>2.0928200000000001</v>
      </c>
      <c r="E382" s="14">
        <v>15.3033</v>
      </c>
      <c r="F382" s="14">
        <v>8.2698499999999999</v>
      </c>
      <c r="G382" s="14">
        <v>45.945399999999999</v>
      </c>
      <c r="H382" s="14">
        <v>0.34026800000000001</v>
      </c>
      <c r="I382" s="14">
        <v>11.2525</v>
      </c>
      <c r="J382" s="14">
        <v>0.28370600000000001</v>
      </c>
      <c r="K382" s="14">
        <v>11.757099999999999</v>
      </c>
      <c r="L382" s="14">
        <v>2.15863</v>
      </c>
      <c r="M382" s="14">
        <v>4.4216999999999999E-2</v>
      </c>
      <c r="N382" s="14">
        <v>1.8380000000000001E-2</v>
      </c>
      <c r="O382" s="14">
        <v>1.22E-4</v>
      </c>
      <c r="P382" s="14">
        <v>97.466292999999979</v>
      </c>
      <c r="Q382" s="14">
        <v>0.6988121135883032</v>
      </c>
    </row>
    <row r="383" spans="1:17" ht="21">
      <c r="A383" s="7" t="s">
        <v>29</v>
      </c>
      <c r="B383" s="7" t="s">
        <v>33</v>
      </c>
      <c r="C383" s="7">
        <v>2</v>
      </c>
      <c r="D383" s="14">
        <v>2.2995100000000002</v>
      </c>
      <c r="E383" s="14">
        <v>15.379099999999999</v>
      </c>
      <c r="F383" s="14">
        <v>12.108599999999999</v>
      </c>
      <c r="G383" s="14">
        <v>43.365600000000001</v>
      </c>
      <c r="H383" s="14">
        <v>0.54009700000000005</v>
      </c>
      <c r="I383" s="14">
        <v>11.480399999999999</v>
      </c>
      <c r="J383" s="14">
        <v>0.148339</v>
      </c>
      <c r="K383" s="14">
        <v>9.8775300000000001</v>
      </c>
      <c r="L383" s="14">
        <v>1.7881499999999999</v>
      </c>
      <c r="M383" s="14">
        <v>0.119812</v>
      </c>
      <c r="N383" s="14">
        <v>1.4172000000000001E-2</v>
      </c>
      <c r="O383" s="14">
        <v>2.9422E-2</v>
      </c>
      <c r="P383" s="14">
        <v>97.150732000000019</v>
      </c>
      <c r="Q383" s="14">
        <v>0.73512517246222686</v>
      </c>
    </row>
    <row r="384" spans="1:17" ht="21">
      <c r="A384" s="7" t="s">
        <v>29</v>
      </c>
      <c r="B384" s="7" t="s">
        <v>33</v>
      </c>
      <c r="C384" s="7">
        <v>3</v>
      </c>
      <c r="D384" s="14">
        <v>2.5204200000000001</v>
      </c>
      <c r="E384" s="14">
        <v>13.8368</v>
      </c>
      <c r="F384" s="14">
        <v>9.8405900000000006</v>
      </c>
      <c r="G384" s="14">
        <v>43.650599999999997</v>
      </c>
      <c r="H384" s="14">
        <v>0.45205000000000001</v>
      </c>
      <c r="I384" s="14">
        <v>11.0471</v>
      </c>
      <c r="J384" s="14">
        <v>0.27168399999999998</v>
      </c>
      <c r="K384" s="14">
        <v>12.983599999999999</v>
      </c>
      <c r="L384" s="14">
        <v>2.78376</v>
      </c>
      <c r="M384" s="14">
        <v>1.1540000000000001E-3</v>
      </c>
      <c r="N384" s="14">
        <v>1.6253E-2</v>
      </c>
      <c r="O384" s="14">
        <v>-1.8960000000000001E-2</v>
      </c>
      <c r="P384" s="14">
        <v>97.38505099999999</v>
      </c>
      <c r="Q384" s="14">
        <v>0.65513338670568577</v>
      </c>
    </row>
    <row r="385" spans="1:17" ht="21">
      <c r="A385" s="7" t="s">
        <v>29</v>
      </c>
      <c r="B385" s="7" t="s">
        <v>33</v>
      </c>
      <c r="C385" s="7">
        <v>4</v>
      </c>
      <c r="D385" s="14">
        <v>2.1317599999999999</v>
      </c>
      <c r="E385" s="14">
        <v>15.0755</v>
      </c>
      <c r="F385" s="14">
        <v>9.2497600000000002</v>
      </c>
      <c r="G385" s="14">
        <v>45.793999999999997</v>
      </c>
      <c r="H385" s="14">
        <v>0.43570199999999998</v>
      </c>
      <c r="I385" s="14">
        <v>11.3004</v>
      </c>
      <c r="J385" s="14">
        <v>0.282804</v>
      </c>
      <c r="K385" s="14">
        <v>12.2844</v>
      </c>
      <c r="L385" s="14">
        <v>1.17333</v>
      </c>
      <c r="M385" s="14">
        <v>6.2398000000000002E-2</v>
      </c>
      <c r="N385" s="14">
        <v>1.3164E-2</v>
      </c>
      <c r="O385" s="14">
        <v>2.232E-3</v>
      </c>
      <c r="P385" s="14">
        <v>97.805450000000008</v>
      </c>
      <c r="Q385" s="14">
        <v>0.68627835576494145</v>
      </c>
    </row>
    <row r="386" spans="1:17" ht="21">
      <c r="A386" s="7" t="s">
        <v>29</v>
      </c>
      <c r="B386" s="7" t="s">
        <v>33</v>
      </c>
      <c r="C386" s="7">
        <v>6</v>
      </c>
      <c r="D386" s="14">
        <v>2.57985</v>
      </c>
      <c r="E386" s="14">
        <v>14.9506</v>
      </c>
      <c r="F386" s="14">
        <v>10.077</v>
      </c>
      <c r="G386" s="14">
        <v>43.890500000000003</v>
      </c>
      <c r="H386" s="14">
        <v>0.39687499999999998</v>
      </c>
      <c r="I386" s="14">
        <v>11.195399999999999</v>
      </c>
      <c r="J386" s="14">
        <v>0.20860899999999999</v>
      </c>
      <c r="K386" s="14">
        <v>11.396599999999999</v>
      </c>
      <c r="L386" s="14">
        <v>2.55335</v>
      </c>
      <c r="M386" s="14">
        <v>4.6234999999999998E-2</v>
      </c>
      <c r="N386" s="14">
        <v>2.4725E-2</v>
      </c>
      <c r="O386" s="14">
        <v>6.0939999999999996E-3</v>
      </c>
      <c r="P386" s="14">
        <v>97.325838000000005</v>
      </c>
      <c r="Q386" s="14">
        <v>0.70045654381747635</v>
      </c>
    </row>
    <row r="387" spans="1:17" ht="21">
      <c r="A387" s="7" t="s">
        <v>29</v>
      </c>
      <c r="B387" s="7" t="s">
        <v>33</v>
      </c>
      <c r="C387" s="7">
        <v>7</v>
      </c>
      <c r="D387" s="14">
        <v>2.7259899999999999</v>
      </c>
      <c r="E387" s="14">
        <v>15.1595</v>
      </c>
      <c r="F387" s="14">
        <v>9.9085000000000001</v>
      </c>
      <c r="G387" s="14">
        <v>44.3249</v>
      </c>
      <c r="H387" s="14">
        <v>0.39096900000000001</v>
      </c>
      <c r="I387" s="14">
        <v>10.9869</v>
      </c>
      <c r="J387" s="14">
        <v>0.210761</v>
      </c>
      <c r="K387" s="14">
        <v>11.310499999999999</v>
      </c>
      <c r="L387" s="14">
        <v>3.16323</v>
      </c>
      <c r="M387" s="14">
        <v>-8.3000000000000001E-4</v>
      </c>
      <c r="N387" s="14">
        <v>4.1662999999999999E-2</v>
      </c>
      <c r="O387" s="14">
        <v>-5.4000000000000003E-3</v>
      </c>
      <c r="P387" s="14">
        <v>98.216683000000018</v>
      </c>
      <c r="Q387" s="14">
        <v>0.70493966524597917</v>
      </c>
    </row>
    <row r="388" spans="1:17" ht="21">
      <c r="A388" s="7" t="s">
        <v>29</v>
      </c>
      <c r="B388" s="7" t="s">
        <v>34</v>
      </c>
      <c r="C388" s="7">
        <v>1</v>
      </c>
      <c r="D388" s="14">
        <v>1.9716400000000001</v>
      </c>
      <c r="E388" s="14">
        <v>15.242000000000001</v>
      </c>
      <c r="F388" s="14">
        <v>8.5008700000000008</v>
      </c>
      <c r="G388" s="14">
        <v>46.114899999999999</v>
      </c>
      <c r="H388" s="14">
        <v>0.40791500000000003</v>
      </c>
      <c r="I388" s="14">
        <v>11.361700000000001</v>
      </c>
      <c r="J388" s="14">
        <v>0.24379100000000001</v>
      </c>
      <c r="K388" s="14">
        <v>11.8591</v>
      </c>
      <c r="L388" s="14">
        <v>2.09307</v>
      </c>
      <c r="M388" s="14">
        <v>2.8573000000000001E-2</v>
      </c>
      <c r="N388" s="14">
        <v>2.3646E-2</v>
      </c>
      <c r="O388" s="14">
        <v>7.1209999999999997E-3</v>
      </c>
      <c r="P388" s="14">
        <v>97.854325999999986</v>
      </c>
      <c r="Q388" s="14">
        <v>0.69614253981617069</v>
      </c>
    </row>
    <row r="389" spans="1:17" ht="21">
      <c r="A389" s="7" t="s">
        <v>29</v>
      </c>
      <c r="B389" s="7" t="s">
        <v>34</v>
      </c>
      <c r="C389" s="7">
        <v>2</v>
      </c>
      <c r="D389" s="14">
        <v>2.67564</v>
      </c>
      <c r="E389" s="14">
        <v>14.8766</v>
      </c>
      <c r="F389" s="14">
        <v>10.1976</v>
      </c>
      <c r="G389" s="14">
        <v>43.764200000000002</v>
      </c>
      <c r="H389" s="14">
        <v>0.39838600000000002</v>
      </c>
      <c r="I389" s="14">
        <v>11.2775</v>
      </c>
      <c r="J389" s="14">
        <v>0.22023699999999999</v>
      </c>
      <c r="K389" s="14">
        <v>11.305099999999999</v>
      </c>
      <c r="L389" s="14">
        <v>2.7380499999999999</v>
      </c>
      <c r="M389" s="14">
        <v>8.2876000000000005E-2</v>
      </c>
      <c r="N389" s="14">
        <v>1.5179E-2</v>
      </c>
      <c r="O389" s="14">
        <v>-2.8139999999999998E-2</v>
      </c>
      <c r="P389" s="14">
        <v>97.523228000000003</v>
      </c>
      <c r="Q389" s="14">
        <v>0.70110640282244663</v>
      </c>
    </row>
    <row r="390" spans="1:17" ht="21">
      <c r="A390" s="7" t="s">
        <v>29</v>
      </c>
      <c r="B390" s="7" t="s">
        <v>34</v>
      </c>
      <c r="C390" s="7">
        <v>4</v>
      </c>
      <c r="D390" s="14">
        <v>2.2536700000000001</v>
      </c>
      <c r="E390" s="14">
        <v>15.346399999999999</v>
      </c>
      <c r="F390" s="14">
        <v>11.6205</v>
      </c>
      <c r="G390" s="14">
        <v>43.965499999999999</v>
      </c>
      <c r="H390" s="14">
        <v>0.44236900000000001</v>
      </c>
      <c r="I390" s="14">
        <v>11.7464</v>
      </c>
      <c r="J390" s="14">
        <v>0.139705</v>
      </c>
      <c r="K390" s="14">
        <v>10.141500000000001</v>
      </c>
      <c r="L390" s="14">
        <v>1.6299699999999999</v>
      </c>
      <c r="M390" s="14">
        <v>0.13927200000000001</v>
      </c>
      <c r="N390" s="14">
        <v>-3.9399999999999999E-3</v>
      </c>
      <c r="O390" s="14">
        <v>1.5755999999999999E-2</v>
      </c>
      <c r="P390" s="14">
        <v>97.437101999999996</v>
      </c>
      <c r="Q390" s="14">
        <v>0.72953831786366719</v>
      </c>
    </row>
    <row r="391" spans="1:17" ht="21">
      <c r="A391" s="7" t="s">
        <v>29</v>
      </c>
      <c r="B391" s="7" t="s">
        <v>34</v>
      </c>
      <c r="C391" s="7">
        <v>5</v>
      </c>
      <c r="D391" s="14">
        <v>2.7378</v>
      </c>
      <c r="E391" s="14">
        <v>15.0661</v>
      </c>
      <c r="F391" s="14">
        <v>10.1945</v>
      </c>
      <c r="G391" s="14">
        <v>43.746600000000001</v>
      </c>
      <c r="H391" s="14">
        <v>0.372803</v>
      </c>
      <c r="I391" s="14">
        <v>11.117900000000001</v>
      </c>
      <c r="J391" s="14">
        <v>0.236516</v>
      </c>
      <c r="K391" s="14">
        <v>11.2569</v>
      </c>
      <c r="L391" s="14">
        <v>2.8548300000000002</v>
      </c>
      <c r="M391" s="14">
        <v>1.4787E-2</v>
      </c>
      <c r="N391" s="14">
        <v>7.0154999999999995E-2</v>
      </c>
      <c r="O391" s="14">
        <v>1.9472E-2</v>
      </c>
      <c r="P391" s="14">
        <v>97.68836300000001</v>
      </c>
      <c r="Q391" s="14">
        <v>0.70464214109469114</v>
      </c>
    </row>
    <row r="392" spans="1:17" ht="21">
      <c r="A392" s="7" t="s">
        <v>29</v>
      </c>
      <c r="B392" s="7" t="s">
        <v>34</v>
      </c>
      <c r="C392" s="7">
        <v>6</v>
      </c>
      <c r="D392" s="14">
        <v>2.7850600000000001</v>
      </c>
      <c r="E392" s="14">
        <v>14.7323</v>
      </c>
      <c r="F392" s="14">
        <v>10.131399999999999</v>
      </c>
      <c r="G392" s="14">
        <v>43.428699999999999</v>
      </c>
      <c r="H392" s="14">
        <v>0.403229</v>
      </c>
      <c r="I392" s="14">
        <v>11.1226</v>
      </c>
      <c r="J392" s="14">
        <v>0.211397</v>
      </c>
      <c r="K392" s="14">
        <v>11.5007</v>
      </c>
      <c r="L392" s="14">
        <v>3.2047400000000001</v>
      </c>
      <c r="M392" s="14">
        <v>2.486E-2</v>
      </c>
      <c r="N392" s="14">
        <v>2.6519999999999998E-2</v>
      </c>
      <c r="O392" s="14">
        <v>4.5960000000000003E-3</v>
      </c>
      <c r="P392" s="14">
        <v>97.57610200000002</v>
      </c>
      <c r="Q392" s="14">
        <v>0.69543879060822233</v>
      </c>
    </row>
    <row r="393" spans="1:17" ht="21">
      <c r="A393" s="7" t="s">
        <v>29</v>
      </c>
      <c r="B393" s="7" t="s">
        <v>35</v>
      </c>
      <c r="C393" s="7">
        <v>1</v>
      </c>
      <c r="D393" s="14">
        <v>2.20994</v>
      </c>
      <c r="E393" s="14">
        <v>14.059699999999999</v>
      </c>
      <c r="F393" s="14">
        <v>10.3506</v>
      </c>
      <c r="G393" s="14">
        <v>43.902700000000003</v>
      </c>
      <c r="H393" s="14">
        <v>0.43765399999999999</v>
      </c>
      <c r="I393" s="14">
        <v>11.188499999999999</v>
      </c>
      <c r="J393" s="14">
        <v>0.231486</v>
      </c>
      <c r="K393" s="14">
        <v>12.3018</v>
      </c>
      <c r="L393" s="14">
        <v>2.8496100000000002</v>
      </c>
      <c r="M393" s="14">
        <v>3.9261999999999998E-2</v>
      </c>
      <c r="N393" s="14">
        <v>2.0833000000000001E-2</v>
      </c>
      <c r="O393" s="14">
        <v>3.0217999999999998E-2</v>
      </c>
      <c r="P393" s="14">
        <v>97.622303000000002</v>
      </c>
      <c r="Q393" s="14">
        <v>0.67075535872566727</v>
      </c>
    </row>
    <row r="394" spans="1:17" ht="21">
      <c r="A394" s="7" t="s">
        <v>29</v>
      </c>
      <c r="B394" s="7" t="s">
        <v>35</v>
      </c>
      <c r="C394" s="7">
        <v>2</v>
      </c>
      <c r="D394" s="14">
        <v>1.94276</v>
      </c>
      <c r="E394" s="14">
        <v>15.373100000000001</v>
      </c>
      <c r="F394" s="14">
        <v>8.6194100000000002</v>
      </c>
      <c r="G394" s="14">
        <v>46.075000000000003</v>
      </c>
      <c r="H394" s="14">
        <v>0.40246799999999999</v>
      </c>
      <c r="I394" s="14">
        <v>11.3764</v>
      </c>
      <c r="J394" s="14">
        <v>0.22471099999999999</v>
      </c>
      <c r="K394" s="14">
        <v>11.5174</v>
      </c>
      <c r="L394" s="14">
        <v>2.5118999999999998</v>
      </c>
      <c r="M394" s="14">
        <v>4.0367E-2</v>
      </c>
      <c r="N394" s="14">
        <v>5.7190000000000001E-3</v>
      </c>
      <c r="O394" s="14">
        <v>2.0916000000000001E-2</v>
      </c>
      <c r="P394" s="14">
        <v>98.110151000000002</v>
      </c>
      <c r="Q394" s="14">
        <v>0.70407873166490231</v>
      </c>
    </row>
    <row r="395" spans="1:17" ht="21">
      <c r="A395" s="7" t="s">
        <v>29</v>
      </c>
      <c r="B395" s="7" t="s">
        <v>35</v>
      </c>
      <c r="C395" s="7">
        <v>3</v>
      </c>
      <c r="D395" s="14">
        <v>2.29284</v>
      </c>
      <c r="E395" s="14">
        <v>14.238099999999999</v>
      </c>
      <c r="F395" s="14">
        <v>10.214600000000001</v>
      </c>
      <c r="G395" s="14">
        <v>43.243200000000002</v>
      </c>
      <c r="H395" s="14">
        <v>0.45790700000000001</v>
      </c>
      <c r="I395" s="14">
        <v>11.1799</v>
      </c>
      <c r="J395" s="14">
        <v>0.25794600000000001</v>
      </c>
      <c r="K395" s="14">
        <v>12.8827</v>
      </c>
      <c r="L395" s="14">
        <v>1.8707100000000001</v>
      </c>
      <c r="M395" s="14">
        <v>3.5690000000000001E-3</v>
      </c>
      <c r="N395" s="14">
        <v>1.2328E-2</v>
      </c>
      <c r="O395" s="14">
        <v>7.7019999999999996E-3</v>
      </c>
      <c r="P395" s="14">
        <v>96.661502000000013</v>
      </c>
      <c r="Q395" s="14">
        <v>0.66330838639968537</v>
      </c>
    </row>
    <row r="396" spans="1:17" ht="21">
      <c r="A396" s="7" t="s">
        <v>29</v>
      </c>
      <c r="B396" s="7" t="s">
        <v>35</v>
      </c>
      <c r="C396" s="7">
        <v>4</v>
      </c>
      <c r="D396" s="14">
        <v>2.54569</v>
      </c>
      <c r="E396" s="14">
        <v>14.813800000000001</v>
      </c>
      <c r="F396" s="14">
        <v>9.2272200000000009</v>
      </c>
      <c r="G396" s="14">
        <v>43.606900000000003</v>
      </c>
      <c r="H396" s="14">
        <v>0.44807399999999997</v>
      </c>
      <c r="I396" s="14">
        <v>11.1432</v>
      </c>
      <c r="J396" s="14">
        <v>0.25484000000000001</v>
      </c>
      <c r="K396" s="14">
        <v>11.663399999999999</v>
      </c>
      <c r="L396" s="14">
        <v>2.7793899999999998</v>
      </c>
      <c r="M396" s="14">
        <v>1.2171E-2</v>
      </c>
      <c r="N396" s="14">
        <v>2.3254E-2</v>
      </c>
      <c r="O396" s="14">
        <v>8.4599999999999996E-4</v>
      </c>
      <c r="P396" s="14">
        <v>96.518785000000008</v>
      </c>
      <c r="Q396" s="14">
        <v>0.693628883795113</v>
      </c>
    </row>
    <row r="397" spans="1:17" ht="21">
      <c r="A397" s="7" t="s">
        <v>29</v>
      </c>
      <c r="B397" s="7" t="s">
        <v>35</v>
      </c>
      <c r="C397" s="7">
        <v>5</v>
      </c>
      <c r="D397" s="14">
        <v>2.6874899999999999</v>
      </c>
      <c r="E397" s="14">
        <v>14.815</v>
      </c>
      <c r="F397" s="14">
        <v>9.7435500000000008</v>
      </c>
      <c r="G397" s="14">
        <v>42.758499999999998</v>
      </c>
      <c r="H397" s="14">
        <v>0.410443</v>
      </c>
      <c r="I397" s="14">
        <v>11.210900000000001</v>
      </c>
      <c r="J397" s="14">
        <v>0.23200200000000001</v>
      </c>
      <c r="K397" s="14">
        <v>11.376799999999999</v>
      </c>
      <c r="L397" s="14">
        <v>2.9760300000000002</v>
      </c>
      <c r="M397" s="14">
        <v>-8.0700000000000008E-3</v>
      </c>
      <c r="N397" s="14">
        <v>5.0707000000000002E-2</v>
      </c>
      <c r="O397" s="14">
        <v>1.0237E-2</v>
      </c>
      <c r="P397" s="14">
        <v>96.263588999999982</v>
      </c>
      <c r="Q397" s="14">
        <v>0.69890740940336593</v>
      </c>
    </row>
    <row r="398" spans="1:17" ht="21">
      <c r="A398" s="7" t="s">
        <v>29</v>
      </c>
      <c r="B398" s="7" t="s">
        <v>35</v>
      </c>
      <c r="C398" s="7">
        <v>6</v>
      </c>
      <c r="D398" s="14">
        <v>2.7285200000000001</v>
      </c>
      <c r="E398" s="14">
        <v>14.793799999999999</v>
      </c>
      <c r="F398" s="14">
        <v>9.9906199999999998</v>
      </c>
      <c r="G398" s="14">
        <v>42.698700000000002</v>
      </c>
      <c r="H398" s="14">
        <v>0.41231299999999999</v>
      </c>
      <c r="I398" s="14">
        <v>11.170199999999999</v>
      </c>
      <c r="J398" s="14">
        <v>0.18429999999999999</v>
      </c>
      <c r="K398" s="14">
        <v>11.445600000000001</v>
      </c>
      <c r="L398" s="14">
        <v>2.9952899999999998</v>
      </c>
      <c r="M398" s="14">
        <v>1.3696E-2</v>
      </c>
      <c r="N398" s="14">
        <v>2.9631999999999999E-2</v>
      </c>
      <c r="O398" s="14">
        <v>-1.2659999999999999E-2</v>
      </c>
      <c r="P398" s="14">
        <v>96.450010999999989</v>
      </c>
      <c r="Q398" s="14">
        <v>0.69733498137320105</v>
      </c>
    </row>
    <row r="399" spans="1:17" ht="21">
      <c r="A399" s="7" t="s">
        <v>29</v>
      </c>
      <c r="B399" s="7" t="s">
        <v>36</v>
      </c>
      <c r="C399" s="7">
        <v>1</v>
      </c>
      <c r="D399" s="14">
        <v>1.9237</v>
      </c>
      <c r="E399" s="14">
        <v>15.903600000000001</v>
      </c>
      <c r="F399" s="14">
        <v>7.4972200000000004</v>
      </c>
      <c r="G399" s="14">
        <v>46.541400000000003</v>
      </c>
      <c r="H399" s="14">
        <v>0.36825200000000002</v>
      </c>
      <c r="I399" s="14">
        <v>11.516299999999999</v>
      </c>
      <c r="J399" s="14">
        <v>0.237849</v>
      </c>
      <c r="K399" s="14">
        <v>10.8987</v>
      </c>
      <c r="L399" s="14">
        <v>2.0001199999999999</v>
      </c>
      <c r="M399" s="14">
        <v>4.1679999999999998E-3</v>
      </c>
      <c r="N399" s="14">
        <v>1.0359E-2</v>
      </c>
      <c r="O399" s="14">
        <v>1.823E-2</v>
      </c>
      <c r="P399" s="14">
        <v>96.919898000000003</v>
      </c>
      <c r="Q399" s="14">
        <v>0.72230787670958074</v>
      </c>
    </row>
    <row r="400" spans="1:17" ht="21">
      <c r="A400" s="7" t="s">
        <v>29</v>
      </c>
      <c r="B400" s="7" t="s">
        <v>36</v>
      </c>
      <c r="C400" s="7">
        <v>2</v>
      </c>
      <c r="D400" s="14">
        <v>2.1627000000000001</v>
      </c>
      <c r="E400" s="14">
        <v>14.6166</v>
      </c>
      <c r="F400" s="14">
        <v>9.2443299999999997</v>
      </c>
      <c r="G400" s="14">
        <v>44.590899999999998</v>
      </c>
      <c r="H400" s="14">
        <v>0.45881</v>
      </c>
      <c r="I400" s="14">
        <v>11.267899999999999</v>
      </c>
      <c r="J400" s="14">
        <v>0.24720900000000001</v>
      </c>
      <c r="K400" s="14">
        <v>12.2895</v>
      </c>
      <c r="L400" s="14">
        <v>2.1779199999999999</v>
      </c>
      <c r="M400" s="14">
        <v>3.9076E-2</v>
      </c>
      <c r="N400" s="14">
        <v>2.5267999999999999E-2</v>
      </c>
      <c r="O400" s="14">
        <v>1.5154000000000001E-2</v>
      </c>
      <c r="P400" s="14">
        <v>97.135366999999988</v>
      </c>
      <c r="Q400" s="14">
        <v>0.67949436606286473</v>
      </c>
    </row>
    <row r="401" spans="1:17" ht="21">
      <c r="A401" s="7" t="s">
        <v>29</v>
      </c>
      <c r="B401" s="7" t="s">
        <v>36</v>
      </c>
      <c r="C401" s="7">
        <v>3</v>
      </c>
      <c r="D401" s="14">
        <v>1.85009</v>
      </c>
      <c r="E401" s="14">
        <v>15.636200000000001</v>
      </c>
      <c r="F401" s="14">
        <v>7.7527799999999996</v>
      </c>
      <c r="G401" s="14">
        <v>46.159700000000001</v>
      </c>
      <c r="H401" s="14">
        <v>0.36226000000000003</v>
      </c>
      <c r="I401" s="14">
        <v>11.208500000000001</v>
      </c>
      <c r="J401" s="14">
        <v>0.26938699999999999</v>
      </c>
      <c r="K401" s="14">
        <v>11.555899999999999</v>
      </c>
      <c r="L401" s="14">
        <v>1.7196199999999999</v>
      </c>
      <c r="M401" s="14">
        <v>4.4195999999999999E-2</v>
      </c>
      <c r="N401" s="14">
        <v>2.6048000000000002E-2</v>
      </c>
      <c r="O401" s="14">
        <v>1.1980000000000001E-3</v>
      </c>
      <c r="P401" s="14">
        <v>96.585879000000006</v>
      </c>
      <c r="Q401" s="14">
        <v>0.70691112650712495</v>
      </c>
    </row>
    <row r="402" spans="1:17" ht="21">
      <c r="A402" s="7" t="s">
        <v>29</v>
      </c>
      <c r="B402" s="7" t="s">
        <v>36</v>
      </c>
      <c r="C402" s="7">
        <v>4</v>
      </c>
      <c r="D402" s="14">
        <v>2.6138499999999998</v>
      </c>
      <c r="E402" s="14">
        <v>14.903700000000001</v>
      </c>
      <c r="F402" s="14">
        <v>9.9425500000000007</v>
      </c>
      <c r="G402" s="14">
        <v>42.964599999999997</v>
      </c>
      <c r="H402" s="14">
        <v>0.41209499999999999</v>
      </c>
      <c r="I402" s="14">
        <v>11.259</v>
      </c>
      <c r="J402" s="14">
        <v>0.19153200000000001</v>
      </c>
      <c r="K402" s="14">
        <v>11.402799999999999</v>
      </c>
      <c r="L402" s="14">
        <v>2.7239499999999999</v>
      </c>
      <c r="M402" s="14">
        <v>4.6282999999999998E-2</v>
      </c>
      <c r="N402" s="14">
        <v>2.6577E-2</v>
      </c>
      <c r="O402" s="14">
        <v>1.2639999999999999E-3</v>
      </c>
      <c r="P402" s="14">
        <v>96.488201000000004</v>
      </c>
      <c r="Q402" s="14">
        <v>0.69968262822388905</v>
      </c>
    </row>
    <row r="403" spans="1:17" ht="21">
      <c r="A403" s="7" t="s">
        <v>4</v>
      </c>
      <c r="B403" s="7" t="s">
        <v>30</v>
      </c>
      <c r="C403" s="7">
        <v>1</v>
      </c>
      <c r="D403" s="14">
        <v>2.3672300000000002</v>
      </c>
      <c r="E403" s="14">
        <v>13.2896</v>
      </c>
      <c r="F403" s="14">
        <v>11.923</v>
      </c>
      <c r="G403" s="14">
        <v>41.415399999999998</v>
      </c>
      <c r="H403" s="14">
        <v>0.50263500000000005</v>
      </c>
      <c r="I403" s="14">
        <v>11.326000000000001</v>
      </c>
      <c r="J403" s="14">
        <v>0.238839</v>
      </c>
      <c r="K403" s="14">
        <v>13.2727</v>
      </c>
      <c r="L403" s="14">
        <v>2.5563899999999999</v>
      </c>
      <c r="M403" s="14">
        <v>0.13433300000000001</v>
      </c>
      <c r="N403" s="14">
        <v>2.4275999999999999E-2</v>
      </c>
      <c r="O403" s="14">
        <v>2.9799999999999998E-4</v>
      </c>
      <c r="P403" s="14">
        <v>97.050700999999975</v>
      </c>
      <c r="Q403" s="14">
        <v>0.6409083774665959</v>
      </c>
    </row>
    <row r="404" spans="1:17" ht="21">
      <c r="A404" s="7" t="s">
        <v>4</v>
      </c>
      <c r="B404" s="7" t="s">
        <v>30</v>
      </c>
      <c r="C404" s="7">
        <v>2</v>
      </c>
      <c r="D404" s="14">
        <v>1.7806900000000001</v>
      </c>
      <c r="E404" s="14">
        <v>15.984</v>
      </c>
      <c r="F404" s="14">
        <v>7.8249000000000004</v>
      </c>
      <c r="G404" s="14">
        <v>46.201300000000003</v>
      </c>
      <c r="H404" s="14">
        <v>0.39973900000000001</v>
      </c>
      <c r="I404" s="14">
        <v>11.2498</v>
      </c>
      <c r="J404" s="14">
        <v>0.250612</v>
      </c>
      <c r="K404" s="14">
        <v>11.113899999999999</v>
      </c>
      <c r="L404" s="14">
        <v>1.64</v>
      </c>
      <c r="M404" s="14">
        <v>4.7280000000000003E-2</v>
      </c>
      <c r="N404" s="14">
        <v>1.3592E-2</v>
      </c>
      <c r="O404" s="14">
        <v>1.9460999999999999E-2</v>
      </c>
      <c r="P404" s="14">
        <v>96.525274000000024</v>
      </c>
      <c r="Q404" s="14">
        <v>0.71938803715350552</v>
      </c>
    </row>
    <row r="405" spans="1:17" ht="21">
      <c r="A405" s="7" t="s">
        <v>4</v>
      </c>
      <c r="B405" s="7" t="s">
        <v>30</v>
      </c>
      <c r="C405" s="7">
        <v>3</v>
      </c>
      <c r="D405" s="14">
        <v>2.1920999999999999</v>
      </c>
      <c r="E405" s="14">
        <v>14.561299999999999</v>
      </c>
      <c r="F405" s="14">
        <v>9.9419699999999995</v>
      </c>
      <c r="G405" s="14">
        <v>43.564399999999999</v>
      </c>
      <c r="H405" s="14">
        <v>0.39625300000000002</v>
      </c>
      <c r="I405" s="14">
        <v>11.2493</v>
      </c>
      <c r="J405" s="14">
        <v>0.25232399999999999</v>
      </c>
      <c r="K405" s="14">
        <v>12.2079</v>
      </c>
      <c r="L405" s="14">
        <v>2.1745899999999998</v>
      </c>
      <c r="M405" s="14">
        <v>1.1662E-2</v>
      </c>
      <c r="N405" s="14">
        <v>1.6825E-2</v>
      </c>
      <c r="O405" s="14">
        <v>1.7359999999999999E-3</v>
      </c>
      <c r="P405" s="14">
        <v>96.570359999999994</v>
      </c>
      <c r="Q405" s="14">
        <v>0.68011938457719334</v>
      </c>
    </row>
    <row r="406" spans="1:17" ht="21">
      <c r="A406" s="7" t="s">
        <v>4</v>
      </c>
      <c r="B406" s="7" t="s">
        <v>30</v>
      </c>
      <c r="C406" s="7">
        <v>4</v>
      </c>
      <c r="D406" s="14">
        <v>1.5924499999999999</v>
      </c>
      <c r="E406" s="14">
        <v>16.441099999999999</v>
      </c>
      <c r="F406" s="14">
        <v>6.77759</v>
      </c>
      <c r="G406" s="14">
        <v>47.482599999999998</v>
      </c>
      <c r="H406" s="14">
        <v>0.25229200000000002</v>
      </c>
      <c r="I406" s="14">
        <v>11.5045</v>
      </c>
      <c r="J406" s="14">
        <v>0.24384900000000001</v>
      </c>
      <c r="K406" s="14">
        <v>10.6372</v>
      </c>
      <c r="L406" s="14">
        <v>1.4112100000000001</v>
      </c>
      <c r="M406" s="14">
        <v>1.8061000000000001E-2</v>
      </c>
      <c r="N406" s="14">
        <v>1.5065E-2</v>
      </c>
      <c r="O406" s="14">
        <v>2.4084999999999999E-2</v>
      </c>
      <c r="P406" s="14">
        <v>96.400002000000001</v>
      </c>
      <c r="Q406" s="14">
        <v>0.73369740737416556</v>
      </c>
    </row>
    <row r="407" spans="1:17" ht="21">
      <c r="A407" s="7" t="s">
        <v>4</v>
      </c>
      <c r="B407" s="7" t="s">
        <v>30</v>
      </c>
      <c r="C407" s="7">
        <v>5</v>
      </c>
      <c r="D407" s="14">
        <v>2.1034000000000002</v>
      </c>
      <c r="E407" s="14">
        <v>15.037800000000001</v>
      </c>
      <c r="F407" s="14">
        <v>9.5700900000000004</v>
      </c>
      <c r="G407" s="14">
        <v>44.279400000000003</v>
      </c>
      <c r="H407" s="14">
        <v>0.39698899999999998</v>
      </c>
      <c r="I407" s="14">
        <v>11.340199999999999</v>
      </c>
      <c r="J407" s="14">
        <v>0.19222700000000001</v>
      </c>
      <c r="K407" s="14">
        <v>11.6586</v>
      </c>
      <c r="L407" s="14">
        <v>2.13903</v>
      </c>
      <c r="M407" s="14">
        <v>1.2999999999999999E-2</v>
      </c>
      <c r="N407" s="14">
        <v>1.7250999999999999E-2</v>
      </c>
      <c r="O407" s="14">
        <v>4.0260000000000001E-3</v>
      </c>
      <c r="P407" s="14">
        <v>96.752013000000019</v>
      </c>
      <c r="Q407" s="14">
        <v>0.69689582593180621</v>
      </c>
    </row>
    <row r="408" spans="1:17" ht="21">
      <c r="A408" s="7" t="s">
        <v>4</v>
      </c>
      <c r="B408" s="7" t="s">
        <v>30</v>
      </c>
      <c r="C408" s="7">
        <v>6</v>
      </c>
      <c r="D408" s="14">
        <v>1.72329</v>
      </c>
      <c r="E408" s="14">
        <v>15.953799999999999</v>
      </c>
      <c r="F408" s="14">
        <v>7.5015700000000001</v>
      </c>
      <c r="G408" s="14">
        <v>46.554000000000002</v>
      </c>
      <c r="H408" s="14">
        <v>0.278082</v>
      </c>
      <c r="I408" s="14">
        <v>11.4171</v>
      </c>
      <c r="J408" s="14">
        <v>0.240508</v>
      </c>
      <c r="K408" s="14">
        <v>10.945</v>
      </c>
      <c r="L408" s="14">
        <v>1.6711400000000001</v>
      </c>
      <c r="M408" s="14">
        <v>1.248E-2</v>
      </c>
      <c r="N408" s="14">
        <v>9.5399999999999999E-4</v>
      </c>
      <c r="O408" s="14">
        <v>1.9557000000000001E-2</v>
      </c>
      <c r="P408" s="14">
        <v>96.317481000000001</v>
      </c>
      <c r="Q408" s="14">
        <v>0.72208966033473487</v>
      </c>
    </row>
    <row r="409" spans="1:17" ht="21">
      <c r="A409" s="7" t="s">
        <v>4</v>
      </c>
      <c r="B409" s="7" t="s">
        <v>31</v>
      </c>
      <c r="C409" s="7">
        <v>1</v>
      </c>
      <c r="D409" s="14">
        <v>1.90774</v>
      </c>
      <c r="E409" s="14">
        <v>15.1663</v>
      </c>
      <c r="F409" s="14">
        <v>8.4785199999999996</v>
      </c>
      <c r="G409" s="14">
        <v>44.450699999999998</v>
      </c>
      <c r="H409" s="14">
        <v>0.44409399999999999</v>
      </c>
      <c r="I409" s="14">
        <v>11.3741</v>
      </c>
      <c r="J409" s="14">
        <v>0.21035799999999999</v>
      </c>
      <c r="K409" s="14">
        <v>11.322900000000001</v>
      </c>
      <c r="L409" s="14">
        <v>2.2726099999999998</v>
      </c>
      <c r="M409" s="14">
        <v>6.8669999999999998E-3</v>
      </c>
      <c r="N409" s="14">
        <v>1.3669999999999999E-3</v>
      </c>
      <c r="O409" s="14">
        <v>3.6389999999999999E-3</v>
      </c>
      <c r="P409" s="14">
        <v>95.639195000000015</v>
      </c>
      <c r="Q409" s="14">
        <v>0.70480501688651542</v>
      </c>
    </row>
    <row r="410" spans="1:17" ht="21">
      <c r="A410" s="7" t="s">
        <v>4</v>
      </c>
      <c r="B410" s="7" t="s">
        <v>31</v>
      </c>
      <c r="C410" s="7">
        <v>2</v>
      </c>
      <c r="D410" s="14">
        <v>2.1297999999999999</v>
      </c>
      <c r="E410" s="14">
        <v>14.6272</v>
      </c>
      <c r="F410" s="14">
        <v>9.7334599999999991</v>
      </c>
      <c r="G410" s="14">
        <v>43.194800000000001</v>
      </c>
      <c r="H410" s="14">
        <v>0.46259</v>
      </c>
      <c r="I410" s="14">
        <v>11.164899999999999</v>
      </c>
      <c r="J410" s="14">
        <v>0.20460600000000001</v>
      </c>
      <c r="K410" s="14">
        <v>12.259499999999999</v>
      </c>
      <c r="L410" s="14">
        <v>2.2904399999999998</v>
      </c>
      <c r="M410" s="14">
        <v>2.5821E-2</v>
      </c>
      <c r="N410" s="14">
        <v>-1.2099999999999999E-3</v>
      </c>
      <c r="O410" s="14">
        <v>-6.4999999999999997E-3</v>
      </c>
      <c r="P410" s="14">
        <v>96.085407000000004</v>
      </c>
      <c r="Q410" s="14">
        <v>0.68018413067791594</v>
      </c>
    </row>
    <row r="411" spans="1:17" ht="21">
      <c r="A411" s="7" t="s">
        <v>4</v>
      </c>
      <c r="B411" s="7" t="s">
        <v>31</v>
      </c>
      <c r="C411" s="7">
        <v>3</v>
      </c>
      <c r="D411" s="14">
        <v>1.69373</v>
      </c>
      <c r="E411" s="14">
        <v>15.8301</v>
      </c>
      <c r="F411" s="14">
        <v>7.5016800000000003</v>
      </c>
      <c r="G411" s="14">
        <v>45.471299999999999</v>
      </c>
      <c r="H411" s="14">
        <v>0.29700599999999999</v>
      </c>
      <c r="I411" s="14">
        <v>11.3398</v>
      </c>
      <c r="J411" s="14">
        <v>0.26996599999999998</v>
      </c>
      <c r="K411" s="14">
        <v>11.3123</v>
      </c>
      <c r="L411" s="14">
        <v>1.57324</v>
      </c>
      <c r="M411" s="14">
        <v>6.2671000000000004E-2</v>
      </c>
      <c r="N411" s="14">
        <v>3.2356999999999997E-2</v>
      </c>
      <c r="O411" s="14">
        <v>1.6031E-2</v>
      </c>
      <c r="P411" s="14">
        <v>95.400180999999975</v>
      </c>
      <c r="Q411" s="14">
        <v>0.71383004501247505</v>
      </c>
    </row>
    <row r="412" spans="1:17" ht="21">
      <c r="A412" s="7" t="s">
        <v>4</v>
      </c>
      <c r="B412" s="7" t="s">
        <v>31</v>
      </c>
      <c r="C412" s="7">
        <v>5</v>
      </c>
      <c r="D412" s="14">
        <v>2.12798</v>
      </c>
      <c r="E412" s="14">
        <v>14.553800000000001</v>
      </c>
      <c r="F412" s="14">
        <v>9.6940100000000005</v>
      </c>
      <c r="G412" s="14">
        <v>42.707500000000003</v>
      </c>
      <c r="H412" s="14">
        <v>0.41806300000000002</v>
      </c>
      <c r="I412" s="14">
        <v>11.1813</v>
      </c>
      <c r="J412" s="14">
        <v>0.201269</v>
      </c>
      <c r="K412" s="14">
        <v>12.1472</v>
      </c>
      <c r="L412" s="14">
        <v>2.2461500000000001</v>
      </c>
      <c r="M412" s="14">
        <v>3.1884000000000003E-2</v>
      </c>
      <c r="N412" s="14">
        <v>3.1419000000000002E-2</v>
      </c>
      <c r="O412" s="14">
        <v>9.1380000000000003E-3</v>
      </c>
      <c r="P412" s="14">
        <v>95.349713000000008</v>
      </c>
      <c r="Q412" s="14">
        <v>0.68109094924700253</v>
      </c>
    </row>
    <row r="413" spans="1:17" ht="21">
      <c r="A413" s="7" t="s">
        <v>4</v>
      </c>
      <c r="B413" s="7" t="s">
        <v>31</v>
      </c>
      <c r="C413" s="7">
        <v>6</v>
      </c>
      <c r="D413" s="14">
        <v>2.1204999999999998</v>
      </c>
      <c r="E413" s="14">
        <v>14.6821</v>
      </c>
      <c r="F413" s="14">
        <v>9.5509500000000003</v>
      </c>
      <c r="G413" s="14">
        <v>42.991100000000003</v>
      </c>
      <c r="H413" s="14">
        <v>0.472306</v>
      </c>
      <c r="I413" s="14">
        <v>11.254899999999999</v>
      </c>
      <c r="J413" s="14">
        <v>0.24330299999999999</v>
      </c>
      <c r="K413" s="14">
        <v>12.004300000000001</v>
      </c>
      <c r="L413" s="14">
        <v>2.1936900000000001</v>
      </c>
      <c r="M413" s="14">
        <v>9.5630000000000003E-3</v>
      </c>
      <c r="N413" s="14">
        <v>4.7315000000000003E-2</v>
      </c>
      <c r="O413" s="14">
        <v>1.3488999999999999E-2</v>
      </c>
      <c r="P413" s="14">
        <v>95.583516000000003</v>
      </c>
      <c r="Q413" s="14">
        <v>0.68555091586969863</v>
      </c>
    </row>
    <row r="414" spans="1:17" ht="21">
      <c r="A414" s="7" t="s">
        <v>4</v>
      </c>
      <c r="B414" s="7" t="s">
        <v>31</v>
      </c>
      <c r="C414" s="7">
        <v>7</v>
      </c>
      <c r="D414" s="14">
        <v>1.70268</v>
      </c>
      <c r="E414" s="14">
        <v>15.9407</v>
      </c>
      <c r="F414" s="14">
        <v>7.3789600000000002</v>
      </c>
      <c r="G414" s="14">
        <v>45.628500000000003</v>
      </c>
      <c r="H414" s="14">
        <v>0.30285000000000001</v>
      </c>
      <c r="I414" s="14">
        <v>11.2773</v>
      </c>
      <c r="J414" s="14">
        <v>0.26929700000000001</v>
      </c>
      <c r="K414" s="14">
        <v>10.8657</v>
      </c>
      <c r="L414" s="14">
        <v>1.6991000000000001</v>
      </c>
      <c r="M414" s="14">
        <v>2.2575999999999999E-2</v>
      </c>
      <c r="N414" s="14">
        <v>2.0964E-2</v>
      </c>
      <c r="O414" s="14">
        <v>1.4219000000000001E-2</v>
      </c>
      <c r="P414" s="14">
        <v>95.12284600000001</v>
      </c>
      <c r="Q414" s="14">
        <v>0.72338221256840185</v>
      </c>
    </row>
    <row r="415" spans="1:17" ht="21">
      <c r="A415" s="7" t="s">
        <v>4</v>
      </c>
      <c r="B415" s="7" t="s">
        <v>31</v>
      </c>
      <c r="C415" s="7">
        <v>8</v>
      </c>
      <c r="D415" s="14">
        <v>2.1112899999999999</v>
      </c>
      <c r="E415" s="14">
        <v>14.636200000000001</v>
      </c>
      <c r="F415" s="14">
        <v>9.5420700000000007</v>
      </c>
      <c r="G415" s="14">
        <v>42.847900000000003</v>
      </c>
      <c r="H415" s="14">
        <v>0.40412799999999999</v>
      </c>
      <c r="I415" s="14">
        <v>11.1846</v>
      </c>
      <c r="J415" s="14">
        <v>0.235513</v>
      </c>
      <c r="K415" s="14">
        <v>12.065099999999999</v>
      </c>
      <c r="L415" s="14">
        <v>2.1624599999999998</v>
      </c>
      <c r="M415" s="14">
        <v>-1.7930000000000001E-2</v>
      </c>
      <c r="N415" s="14">
        <v>2.3078999999999999E-2</v>
      </c>
      <c r="O415" s="14">
        <v>2.3716999999999998E-2</v>
      </c>
      <c r="P415" s="14">
        <v>95.218126999999996</v>
      </c>
      <c r="Q415" s="14">
        <v>0.6837841790805288</v>
      </c>
    </row>
    <row r="416" spans="1:17" ht="21">
      <c r="A416" s="7" t="s">
        <v>4</v>
      </c>
      <c r="B416" s="7" t="s">
        <v>32</v>
      </c>
      <c r="C416" s="7">
        <v>1</v>
      </c>
      <c r="D416" s="14">
        <v>1.8070299999999999</v>
      </c>
      <c r="E416" s="14">
        <v>15.6433</v>
      </c>
      <c r="F416" s="14">
        <v>8.0593000000000004</v>
      </c>
      <c r="G416" s="14">
        <v>46.482100000000003</v>
      </c>
      <c r="H416" s="14">
        <v>0.39837099999999998</v>
      </c>
      <c r="I416" s="14">
        <v>11.1846</v>
      </c>
      <c r="J416" s="14">
        <v>0.21534600000000001</v>
      </c>
      <c r="K416" s="14">
        <v>11.472099999999999</v>
      </c>
      <c r="L416" s="14">
        <v>1.8550899999999999</v>
      </c>
      <c r="M416" s="14">
        <v>5.4625E-2</v>
      </c>
      <c r="N416" s="14">
        <v>2.1874999999999999E-2</v>
      </c>
      <c r="O416" s="14">
        <v>1.2289E-2</v>
      </c>
      <c r="P416" s="14">
        <v>97.206025999999994</v>
      </c>
      <c r="Q416" s="14">
        <v>0.7085105563189098</v>
      </c>
    </row>
    <row r="417" spans="1:17" ht="21">
      <c r="A417" s="7" t="s">
        <v>4</v>
      </c>
      <c r="B417" s="7" t="s">
        <v>32</v>
      </c>
      <c r="C417" s="7">
        <v>2</v>
      </c>
      <c r="D417" s="14">
        <v>2.0248499999999998</v>
      </c>
      <c r="E417" s="14">
        <v>14.7316</v>
      </c>
      <c r="F417" s="14">
        <v>9.5255700000000001</v>
      </c>
      <c r="G417" s="14">
        <v>44.576500000000003</v>
      </c>
      <c r="H417" s="14">
        <v>0.43193399999999998</v>
      </c>
      <c r="I417" s="14">
        <v>11.218400000000001</v>
      </c>
      <c r="J417" s="14">
        <v>0.215447</v>
      </c>
      <c r="K417" s="14">
        <v>12.104699999999999</v>
      </c>
      <c r="L417" s="14">
        <v>2.0030399999999999</v>
      </c>
      <c r="M417" s="14">
        <v>2.8822E-2</v>
      </c>
      <c r="N417" s="14">
        <v>1.8114000000000002E-2</v>
      </c>
      <c r="O417" s="14">
        <v>3.6840000000000002E-3</v>
      </c>
      <c r="P417" s="14">
        <v>96.882660999999999</v>
      </c>
      <c r="Q417" s="14">
        <v>0.68448003080069164</v>
      </c>
    </row>
    <row r="418" spans="1:17" ht="21">
      <c r="A418" s="7" t="s">
        <v>4</v>
      </c>
      <c r="B418" s="7" t="s">
        <v>32</v>
      </c>
      <c r="C418" s="7">
        <v>3</v>
      </c>
      <c r="D418" s="14">
        <v>1.6818200000000001</v>
      </c>
      <c r="E418" s="14">
        <v>15.869</v>
      </c>
      <c r="F418" s="14">
        <v>7.3170000000000002</v>
      </c>
      <c r="G418" s="14">
        <v>47.204099999999997</v>
      </c>
      <c r="H418" s="14">
        <v>0.295182</v>
      </c>
      <c r="I418" s="14">
        <v>11.362500000000001</v>
      </c>
      <c r="J418" s="14">
        <v>0.28221000000000002</v>
      </c>
      <c r="K418" s="14">
        <v>11.026300000000001</v>
      </c>
      <c r="L418" s="14">
        <v>1.6906600000000001</v>
      </c>
      <c r="M418" s="14">
        <v>4.6081999999999998E-2</v>
      </c>
      <c r="N418" s="14">
        <v>1.2571000000000001E-2</v>
      </c>
      <c r="O418" s="14">
        <v>1.8608E-2</v>
      </c>
      <c r="P418" s="14">
        <v>96.806032999999999</v>
      </c>
      <c r="Q418" s="14">
        <v>0.71952781972801738</v>
      </c>
    </row>
    <row r="419" spans="1:17" ht="21">
      <c r="A419" s="7" t="s">
        <v>4</v>
      </c>
      <c r="B419" s="7" t="s">
        <v>32</v>
      </c>
      <c r="C419" s="7">
        <v>4</v>
      </c>
      <c r="D419" s="14">
        <v>1.68546</v>
      </c>
      <c r="E419" s="14">
        <v>15.947699999999999</v>
      </c>
      <c r="F419" s="14">
        <v>7.4099199999999996</v>
      </c>
      <c r="G419" s="14">
        <v>47.079099999999997</v>
      </c>
      <c r="H419" s="14">
        <v>0.28781200000000001</v>
      </c>
      <c r="I419" s="14">
        <v>11.4253</v>
      </c>
      <c r="J419" s="14">
        <v>0.27837499999999998</v>
      </c>
      <c r="K419" s="14">
        <v>11.057</v>
      </c>
      <c r="L419" s="14">
        <v>1.68204</v>
      </c>
      <c r="M419" s="14">
        <v>1.5221999999999999E-2</v>
      </c>
      <c r="N419" s="14">
        <v>1.5744000000000001E-2</v>
      </c>
      <c r="O419" s="14">
        <v>1.8623000000000001E-2</v>
      </c>
      <c r="P419" s="14">
        <v>96.902296000000007</v>
      </c>
      <c r="Q419" s="14">
        <v>0.71996487094246786</v>
      </c>
    </row>
    <row r="420" spans="1:17" ht="21">
      <c r="A420" s="7" t="s">
        <v>4</v>
      </c>
      <c r="B420" s="7" t="s">
        <v>32</v>
      </c>
      <c r="C420" s="7">
        <v>5</v>
      </c>
      <c r="D420" s="14">
        <v>2.0919699999999999</v>
      </c>
      <c r="E420" s="14">
        <v>14.6683</v>
      </c>
      <c r="F420" s="14">
        <v>9.5404599999999995</v>
      </c>
      <c r="G420" s="14">
        <v>44.632399999999997</v>
      </c>
      <c r="H420" s="14">
        <v>0.48839199999999999</v>
      </c>
      <c r="I420" s="14">
        <v>11.2432</v>
      </c>
      <c r="J420" s="14">
        <v>0.241367</v>
      </c>
      <c r="K420" s="14">
        <v>12.3117</v>
      </c>
      <c r="L420" s="14">
        <v>2.1521300000000001</v>
      </c>
      <c r="M420" s="14">
        <v>2.4319E-2</v>
      </c>
      <c r="N420" s="14">
        <v>4.1830000000000001E-3</v>
      </c>
      <c r="O420" s="14">
        <v>2.2350999999999999E-2</v>
      </c>
      <c r="P420" s="14">
        <v>97.420771999999999</v>
      </c>
      <c r="Q420" s="14">
        <v>0.67987015026084041</v>
      </c>
    </row>
    <row r="421" spans="1:17" ht="21">
      <c r="A421" s="7" t="s">
        <v>4</v>
      </c>
      <c r="B421" s="7" t="s">
        <v>32</v>
      </c>
      <c r="C421" s="7">
        <v>6</v>
      </c>
      <c r="D421" s="14">
        <v>1.63428</v>
      </c>
      <c r="E421" s="14">
        <v>16.179500000000001</v>
      </c>
      <c r="F421" s="14">
        <v>7.3276599999999998</v>
      </c>
      <c r="G421" s="14">
        <v>47.461599999999997</v>
      </c>
      <c r="H421" s="14">
        <v>0.31456000000000001</v>
      </c>
      <c r="I421" s="14">
        <v>11.365600000000001</v>
      </c>
      <c r="J421" s="14">
        <v>0.26389499999999999</v>
      </c>
      <c r="K421" s="14">
        <v>11.0426</v>
      </c>
      <c r="L421" s="14">
        <v>1.46993</v>
      </c>
      <c r="M421" s="14">
        <v>5.0906E-2</v>
      </c>
      <c r="N421" s="14">
        <v>-2.1099999999999999E-3</v>
      </c>
      <c r="O421" s="14">
        <v>1.2265E-2</v>
      </c>
      <c r="P421" s="14">
        <v>97.120686000000006</v>
      </c>
      <c r="Q421" s="14">
        <v>0.72312599884963902</v>
      </c>
    </row>
    <row r="422" spans="1:17" ht="21">
      <c r="A422" s="7" t="s">
        <v>4</v>
      </c>
      <c r="B422" s="7" t="s">
        <v>33</v>
      </c>
      <c r="C422" s="7">
        <v>1</v>
      </c>
      <c r="D422" s="14">
        <v>1.70645</v>
      </c>
      <c r="E422" s="14">
        <v>15.989000000000001</v>
      </c>
      <c r="F422" s="14">
        <v>7.3596199999999996</v>
      </c>
      <c r="G422" s="14">
        <v>46.261099999999999</v>
      </c>
      <c r="H422" s="14">
        <v>0.27591100000000002</v>
      </c>
      <c r="I422" s="14">
        <v>11.348599999999999</v>
      </c>
      <c r="J422" s="14">
        <v>0.27606999999999998</v>
      </c>
      <c r="K422" s="14">
        <v>11.1698</v>
      </c>
      <c r="L422" s="14">
        <v>1.76014</v>
      </c>
      <c r="M422" s="14">
        <v>7.0870000000000004E-3</v>
      </c>
      <c r="N422" s="14">
        <v>3.9290000000000002E-3</v>
      </c>
      <c r="O422" s="14">
        <v>2.627E-3</v>
      </c>
      <c r="P422" s="14">
        <v>96.160334000000006</v>
      </c>
      <c r="Q422" s="14">
        <v>0.71843739247082306</v>
      </c>
    </row>
    <row r="423" spans="1:17" ht="21">
      <c r="A423" s="7" t="s">
        <v>4</v>
      </c>
      <c r="B423" s="7" t="s">
        <v>33</v>
      </c>
      <c r="C423" s="7">
        <v>2</v>
      </c>
      <c r="D423" s="14">
        <v>2.0966900000000002</v>
      </c>
      <c r="E423" s="14">
        <v>14.508699999999999</v>
      </c>
      <c r="F423" s="14">
        <v>9.7272300000000005</v>
      </c>
      <c r="G423" s="14">
        <v>43.463000000000001</v>
      </c>
      <c r="H423" s="14">
        <v>0.45085799999999998</v>
      </c>
      <c r="I423" s="14">
        <v>11.302199999999999</v>
      </c>
      <c r="J423" s="14">
        <v>0.25726900000000003</v>
      </c>
      <c r="K423" s="14">
        <v>12.13</v>
      </c>
      <c r="L423" s="14">
        <v>2.2718099999999999</v>
      </c>
      <c r="M423" s="14">
        <v>3.1951E-2</v>
      </c>
      <c r="N423" s="14">
        <v>3.3556000000000002E-2</v>
      </c>
      <c r="O423" s="14">
        <v>9.2999999999999992E-3</v>
      </c>
      <c r="P423" s="14">
        <v>96.282563999999994</v>
      </c>
      <c r="Q423" s="14">
        <v>0.68072447791875723</v>
      </c>
    </row>
    <row r="424" spans="1:17" ht="21">
      <c r="A424" s="7" t="s">
        <v>4</v>
      </c>
      <c r="B424" s="7" t="s">
        <v>33</v>
      </c>
      <c r="C424" s="7">
        <v>3</v>
      </c>
      <c r="D424" s="14">
        <v>1.72149</v>
      </c>
      <c r="E424" s="14">
        <v>15.9884</v>
      </c>
      <c r="F424" s="14">
        <v>7.6206399999999999</v>
      </c>
      <c r="G424" s="14">
        <v>46.121600000000001</v>
      </c>
      <c r="H424" s="14">
        <v>0.302479</v>
      </c>
      <c r="I424" s="14">
        <v>11.2232</v>
      </c>
      <c r="J424" s="14">
        <v>0.31851000000000002</v>
      </c>
      <c r="K424" s="14">
        <v>11.1945</v>
      </c>
      <c r="L424" s="14">
        <v>1.68214</v>
      </c>
      <c r="M424" s="14">
        <v>3.9122999999999998E-2</v>
      </c>
      <c r="N424" s="14">
        <v>3.1468999999999997E-2</v>
      </c>
      <c r="O424" s="14">
        <v>2.8146999999999998E-2</v>
      </c>
      <c r="P424" s="14">
        <v>96.271698000000043</v>
      </c>
      <c r="Q424" s="14">
        <v>0.71798275531110545</v>
      </c>
    </row>
    <row r="425" spans="1:17" ht="21">
      <c r="A425" s="7" t="s">
        <v>4</v>
      </c>
      <c r="B425" s="7" t="s">
        <v>33</v>
      </c>
      <c r="C425" s="7">
        <v>4</v>
      </c>
      <c r="D425" s="14">
        <v>2.0874799999999998</v>
      </c>
      <c r="E425" s="14">
        <v>14.5504</v>
      </c>
      <c r="F425" s="14">
        <v>9.6174999999999997</v>
      </c>
      <c r="G425" s="14">
        <v>43.511499999999998</v>
      </c>
      <c r="H425" s="14">
        <v>0.477215</v>
      </c>
      <c r="I425" s="14">
        <v>11.145</v>
      </c>
      <c r="J425" s="14">
        <v>0.24546100000000001</v>
      </c>
      <c r="K425" s="14">
        <v>12.3255</v>
      </c>
      <c r="L425" s="14">
        <v>2.3086000000000002</v>
      </c>
      <c r="M425" s="14">
        <v>4.1139000000000002E-2</v>
      </c>
      <c r="N425" s="14">
        <v>1.1355000000000001E-2</v>
      </c>
      <c r="O425" s="14">
        <v>9.4640000000000002E-3</v>
      </c>
      <c r="P425" s="14">
        <v>96.330613999999997</v>
      </c>
      <c r="Q425" s="14">
        <v>0.67786657537625328</v>
      </c>
    </row>
    <row r="426" spans="1:17" ht="21">
      <c r="A426" s="7" t="s">
        <v>4</v>
      </c>
      <c r="B426" s="7" t="s">
        <v>33</v>
      </c>
      <c r="C426" s="7">
        <v>5</v>
      </c>
      <c r="D426" s="14">
        <v>1.7638</v>
      </c>
      <c r="E426" s="14">
        <v>16.1128</v>
      </c>
      <c r="F426" s="14">
        <v>7.2940399999999999</v>
      </c>
      <c r="G426" s="14">
        <v>46.508099999999999</v>
      </c>
      <c r="H426" s="14">
        <v>0.30938399999999999</v>
      </c>
      <c r="I426" s="14">
        <v>11.372400000000001</v>
      </c>
      <c r="J426" s="14">
        <v>0.325513</v>
      </c>
      <c r="K426" s="14">
        <v>10.9663</v>
      </c>
      <c r="L426" s="14">
        <v>1.7391399999999999</v>
      </c>
      <c r="M426" s="14">
        <v>2.9225000000000001E-2</v>
      </c>
      <c r="N426" s="14">
        <v>8.3009999999999994E-3</v>
      </c>
      <c r="O426" s="14">
        <v>6.9680000000000002E-3</v>
      </c>
      <c r="P426" s="14">
        <v>96.435971000000009</v>
      </c>
      <c r="Q426" s="14">
        <v>0.72368676275121269</v>
      </c>
    </row>
    <row r="427" spans="1:17" ht="21">
      <c r="A427" s="7" t="s">
        <v>4</v>
      </c>
      <c r="B427" s="7" t="s">
        <v>33</v>
      </c>
      <c r="C427" s="7">
        <v>6</v>
      </c>
      <c r="D427" s="14">
        <v>2.2071700000000001</v>
      </c>
      <c r="E427" s="14">
        <v>14.5769</v>
      </c>
      <c r="F427" s="14">
        <v>9.6467299999999998</v>
      </c>
      <c r="G427" s="14">
        <v>43.814700000000002</v>
      </c>
      <c r="H427" s="14">
        <v>0.46673999999999999</v>
      </c>
      <c r="I427" s="14">
        <v>11.2334</v>
      </c>
      <c r="J427" s="14">
        <v>0.230159</v>
      </c>
      <c r="K427" s="14">
        <v>12.3527</v>
      </c>
      <c r="L427" s="14">
        <v>2.5393500000000002</v>
      </c>
      <c r="M427" s="14">
        <v>3.4674000000000003E-2</v>
      </c>
      <c r="N427" s="14">
        <v>9.2429999999999995E-3</v>
      </c>
      <c r="O427" s="14">
        <v>1.6015999999999999E-2</v>
      </c>
      <c r="P427" s="14">
        <v>97.127781999999982</v>
      </c>
      <c r="Q427" s="14">
        <v>0.67778254853281272</v>
      </c>
    </row>
    <row r="428" spans="1:17" ht="21">
      <c r="A428" s="7" t="s">
        <v>4</v>
      </c>
      <c r="B428" s="7" t="s">
        <v>33</v>
      </c>
      <c r="C428" s="7">
        <v>7</v>
      </c>
      <c r="D428" s="14">
        <v>2.0092500000000002</v>
      </c>
      <c r="E428" s="14">
        <v>16.462599999999998</v>
      </c>
      <c r="F428" s="14">
        <v>9.4183299999999992</v>
      </c>
      <c r="G428" s="14">
        <v>45.392000000000003</v>
      </c>
      <c r="H428" s="14">
        <v>0.36764200000000002</v>
      </c>
      <c r="I428" s="14">
        <v>11.020300000000001</v>
      </c>
      <c r="J428" s="14">
        <v>0.25076399999999999</v>
      </c>
      <c r="K428" s="14">
        <v>10.276400000000001</v>
      </c>
      <c r="L428" s="14">
        <v>1.3956299999999999</v>
      </c>
      <c r="M428" s="14">
        <v>9.8770999999999998E-2</v>
      </c>
      <c r="N428" s="14">
        <v>1.6455999999999998E-2</v>
      </c>
      <c r="O428" s="14">
        <v>3.8057000000000001E-2</v>
      </c>
      <c r="P428" s="14">
        <v>96.746200000000016</v>
      </c>
      <c r="Q428" s="14">
        <v>0.74063615345079103</v>
      </c>
    </row>
    <row r="429" spans="1:17" ht="21">
      <c r="A429" s="7" t="s">
        <v>4</v>
      </c>
      <c r="B429" s="7" t="s">
        <v>33</v>
      </c>
      <c r="C429" s="7">
        <v>8</v>
      </c>
      <c r="D429" s="14">
        <v>1.74329</v>
      </c>
      <c r="E429" s="14">
        <v>16.062799999999999</v>
      </c>
      <c r="F429" s="14">
        <v>7.5166500000000003</v>
      </c>
      <c r="G429" s="14">
        <v>46.305399999999999</v>
      </c>
      <c r="H429" s="14">
        <v>0.33858899999999997</v>
      </c>
      <c r="I429" s="14">
        <v>11.146800000000001</v>
      </c>
      <c r="J429" s="14">
        <v>0.23663400000000001</v>
      </c>
      <c r="K429" s="14">
        <v>10.945499999999999</v>
      </c>
      <c r="L429" s="14">
        <v>1.70747</v>
      </c>
      <c r="M429" s="14">
        <v>3.5138999999999997E-2</v>
      </c>
      <c r="N429" s="14">
        <v>1.0527E-2</v>
      </c>
      <c r="O429" s="14">
        <v>1.624E-3</v>
      </c>
      <c r="P429" s="14">
        <v>96.050422999999995</v>
      </c>
      <c r="Q429" s="14">
        <v>0.72344485526526414</v>
      </c>
    </row>
    <row r="430" spans="1:17" ht="21">
      <c r="A430" s="7" t="s">
        <v>4</v>
      </c>
      <c r="B430" s="7" t="s">
        <v>33</v>
      </c>
      <c r="C430" s="7">
        <v>9</v>
      </c>
      <c r="D430" s="14">
        <v>2.13334</v>
      </c>
      <c r="E430" s="14">
        <v>14.9932</v>
      </c>
      <c r="F430" s="14">
        <v>9.2190499999999993</v>
      </c>
      <c r="G430" s="14">
        <v>43.686999999999998</v>
      </c>
      <c r="H430" s="14">
        <v>0.43215900000000002</v>
      </c>
      <c r="I430" s="14">
        <v>11.4114</v>
      </c>
      <c r="J430" s="14">
        <v>0.20210900000000001</v>
      </c>
      <c r="K430" s="14">
        <v>11.513</v>
      </c>
      <c r="L430" s="14">
        <v>2.8056100000000002</v>
      </c>
      <c r="M430" s="14">
        <v>6.0060000000000001E-3</v>
      </c>
      <c r="N430" s="14">
        <v>3.2701000000000001E-2</v>
      </c>
      <c r="O430" s="14">
        <v>2.1506000000000001E-2</v>
      </c>
      <c r="P430" s="14">
        <v>96.457081000000002</v>
      </c>
      <c r="Q430" s="14">
        <v>0.69891918238786943</v>
      </c>
    </row>
    <row r="431" spans="1:17" ht="21">
      <c r="A431" s="7" t="s">
        <v>4</v>
      </c>
      <c r="B431" s="7" t="s">
        <v>33</v>
      </c>
      <c r="C431" s="7">
        <v>10</v>
      </c>
      <c r="D431" s="14">
        <v>1.8557699999999999</v>
      </c>
      <c r="E431" s="14">
        <v>14.911799999999999</v>
      </c>
      <c r="F431" s="14">
        <v>8.7081599999999995</v>
      </c>
      <c r="G431" s="14">
        <v>44.924300000000002</v>
      </c>
      <c r="H431" s="14">
        <v>0.42666399999999999</v>
      </c>
      <c r="I431" s="14">
        <v>11.1623</v>
      </c>
      <c r="J431" s="14">
        <v>0.30329899999999999</v>
      </c>
      <c r="K431" s="14">
        <v>12.267799999999999</v>
      </c>
      <c r="L431" s="14">
        <v>1.5104299999999999</v>
      </c>
      <c r="M431" s="14">
        <v>8.9916999999999997E-2</v>
      </c>
      <c r="N431" s="14">
        <v>2.231E-2</v>
      </c>
      <c r="O431" s="14">
        <v>2.9235000000000001E-2</v>
      </c>
      <c r="P431" s="14">
        <v>96.211984999999999</v>
      </c>
      <c r="Q431" s="14">
        <v>0.68421516560267892</v>
      </c>
    </row>
    <row r="432" spans="1:17" ht="21">
      <c r="A432" s="7" t="s">
        <v>4</v>
      </c>
      <c r="B432" s="7" t="s">
        <v>33</v>
      </c>
      <c r="C432" s="7">
        <v>11</v>
      </c>
      <c r="D432" s="14">
        <v>2.16797</v>
      </c>
      <c r="E432" s="14">
        <v>18.210699999999999</v>
      </c>
      <c r="F432" s="14">
        <v>9.1585000000000001</v>
      </c>
      <c r="G432" s="14">
        <v>45.938400000000001</v>
      </c>
      <c r="H432" s="14">
        <v>0.151141</v>
      </c>
      <c r="I432" s="14">
        <v>11.2591</v>
      </c>
      <c r="J432" s="14">
        <v>0.118925</v>
      </c>
      <c r="K432" s="14">
        <v>7.7885799999999996</v>
      </c>
      <c r="L432" s="14">
        <v>1.20373</v>
      </c>
      <c r="M432" s="14">
        <v>2.6918000000000001E-2</v>
      </c>
      <c r="N432" s="14">
        <v>2.8871999999999998E-2</v>
      </c>
      <c r="O432" s="14">
        <v>9.1732999999999995E-2</v>
      </c>
      <c r="P432" s="14">
        <v>96.144569000000004</v>
      </c>
      <c r="Q432" s="14">
        <v>0.80649388989647219</v>
      </c>
    </row>
    <row r="433" spans="1:17" ht="21">
      <c r="A433" s="7" t="s">
        <v>4</v>
      </c>
      <c r="B433" s="7" t="s">
        <v>34</v>
      </c>
      <c r="C433" s="7">
        <v>1</v>
      </c>
      <c r="D433" s="14">
        <v>1.8554299999999999</v>
      </c>
      <c r="E433" s="14">
        <v>13.484999999999999</v>
      </c>
      <c r="F433" s="14">
        <v>9.9165899999999993</v>
      </c>
      <c r="G433" s="14">
        <v>44.470599999999997</v>
      </c>
      <c r="H433" s="14">
        <v>0.51555600000000001</v>
      </c>
      <c r="I433" s="14">
        <v>11.2441</v>
      </c>
      <c r="J433" s="14">
        <v>0.36765999999999999</v>
      </c>
      <c r="K433" s="14">
        <v>13.703099999999999</v>
      </c>
      <c r="L433" s="14">
        <v>1.7576400000000001</v>
      </c>
      <c r="M433" s="14">
        <v>2.7369999999999998E-3</v>
      </c>
      <c r="N433" s="14">
        <v>3.5025000000000001E-2</v>
      </c>
      <c r="O433" s="14">
        <v>8.5190000000000005E-3</v>
      </c>
      <c r="P433" s="14">
        <v>97.361957000000018</v>
      </c>
      <c r="Q433" s="14">
        <v>0.63691340146125452</v>
      </c>
    </row>
    <row r="434" spans="1:17" ht="21">
      <c r="A434" s="7" t="s">
        <v>4</v>
      </c>
      <c r="B434" s="7" t="s">
        <v>34</v>
      </c>
      <c r="C434" s="7">
        <v>2</v>
      </c>
      <c r="D434" s="14">
        <v>2.1196700000000002</v>
      </c>
      <c r="E434" s="14">
        <v>18.520700000000001</v>
      </c>
      <c r="F434" s="14">
        <v>8.9406300000000005</v>
      </c>
      <c r="G434" s="14">
        <v>47.649500000000003</v>
      </c>
      <c r="H434" s="14">
        <v>0.17782300000000001</v>
      </c>
      <c r="I434" s="14">
        <v>11.571400000000001</v>
      </c>
      <c r="J434" s="14">
        <v>9.3772999999999995E-2</v>
      </c>
      <c r="K434" s="14">
        <v>7.1172000000000004</v>
      </c>
      <c r="L434" s="14">
        <v>1.16456</v>
      </c>
      <c r="M434" s="14">
        <v>0.171489</v>
      </c>
      <c r="N434" s="14">
        <v>3.0315000000000002E-2</v>
      </c>
      <c r="O434" s="14">
        <v>9.7458000000000003E-2</v>
      </c>
      <c r="P434" s="14">
        <v>97.654517999999996</v>
      </c>
      <c r="Q434" s="14">
        <v>0.82265079335914448</v>
      </c>
    </row>
    <row r="435" spans="1:17" ht="21">
      <c r="A435" s="7" t="s">
        <v>4</v>
      </c>
      <c r="B435" s="7" t="s">
        <v>34</v>
      </c>
      <c r="C435" s="7">
        <v>3</v>
      </c>
      <c r="D435" s="14">
        <v>2.1088399999999998</v>
      </c>
      <c r="E435" s="14">
        <v>17.523099999999999</v>
      </c>
      <c r="F435" s="14">
        <v>9.3429199999999994</v>
      </c>
      <c r="G435" s="14">
        <v>46.618899999999996</v>
      </c>
      <c r="H435" s="14">
        <v>0.164468</v>
      </c>
      <c r="I435" s="14">
        <v>11.5184</v>
      </c>
      <c r="J435" s="14">
        <v>0.12460300000000001</v>
      </c>
      <c r="K435" s="14">
        <v>8.3418399999999995</v>
      </c>
      <c r="L435" s="14">
        <v>1.3388199999999999</v>
      </c>
      <c r="M435" s="14">
        <v>-1.179E-2</v>
      </c>
      <c r="N435" s="14">
        <v>9.2899999999999996E-3</v>
      </c>
      <c r="O435" s="14">
        <v>5.0577999999999998E-2</v>
      </c>
      <c r="P435" s="14">
        <v>97.129968999999988</v>
      </c>
      <c r="Q435" s="14">
        <v>0.78922706522548447</v>
      </c>
    </row>
    <row r="436" spans="1:17" ht="21">
      <c r="A436" s="7" t="s">
        <v>4</v>
      </c>
      <c r="B436" s="7" t="s">
        <v>34</v>
      </c>
      <c r="C436" s="7">
        <v>4</v>
      </c>
      <c r="D436" s="14">
        <v>1.9528399999999999</v>
      </c>
      <c r="E436" s="14">
        <v>14.361000000000001</v>
      </c>
      <c r="F436" s="14">
        <v>9.4645799999999998</v>
      </c>
      <c r="G436" s="14">
        <v>45.108400000000003</v>
      </c>
      <c r="H436" s="14">
        <v>0.442471</v>
      </c>
      <c r="I436" s="14">
        <v>11.122999999999999</v>
      </c>
      <c r="J436" s="14">
        <v>0.32447799999999999</v>
      </c>
      <c r="K436" s="14">
        <v>12.765700000000001</v>
      </c>
      <c r="L436" s="14">
        <v>1.76864</v>
      </c>
      <c r="M436" s="14">
        <v>3.4891999999999999E-2</v>
      </c>
      <c r="N436" s="14">
        <v>1.0441000000000001E-2</v>
      </c>
      <c r="O436" s="14">
        <v>2.7390000000000001E-3</v>
      </c>
      <c r="P436" s="14">
        <v>97.359181000000007</v>
      </c>
      <c r="Q436" s="14">
        <v>0.66725387193184205</v>
      </c>
    </row>
    <row r="437" spans="1:17" ht="21">
      <c r="A437" s="7" t="s">
        <v>4</v>
      </c>
      <c r="B437" s="7" t="s">
        <v>34</v>
      </c>
      <c r="C437" s="7">
        <v>5</v>
      </c>
      <c r="D437" s="14">
        <v>2.1167099999999999</v>
      </c>
      <c r="E437" s="14">
        <v>18.3003</v>
      </c>
      <c r="F437" s="14">
        <v>9.0719999999999992</v>
      </c>
      <c r="G437" s="14">
        <v>47.3</v>
      </c>
      <c r="H437" s="14">
        <v>0.165184</v>
      </c>
      <c r="I437" s="14">
        <v>11.513999999999999</v>
      </c>
      <c r="J437" s="14">
        <v>0.120569</v>
      </c>
      <c r="K437" s="14">
        <v>7.6098100000000004</v>
      </c>
      <c r="L437" s="14">
        <v>1.2450600000000001</v>
      </c>
      <c r="M437" s="14">
        <v>2.1878000000000002E-2</v>
      </c>
      <c r="N437" s="14">
        <v>3.0095E-2</v>
      </c>
      <c r="O437" s="14">
        <v>6.7636000000000002E-2</v>
      </c>
      <c r="P437" s="14">
        <v>97.563241999999974</v>
      </c>
      <c r="Q437" s="14">
        <v>0.81084585542490739</v>
      </c>
    </row>
    <row r="438" spans="1:17" ht="21">
      <c r="A438" s="7" t="s">
        <v>4</v>
      </c>
      <c r="B438" s="7" t="s">
        <v>34</v>
      </c>
      <c r="C438" s="7">
        <v>6</v>
      </c>
      <c r="D438" s="14">
        <v>2.2831199999999998</v>
      </c>
      <c r="E438" s="14">
        <v>17.606000000000002</v>
      </c>
      <c r="F438" s="14">
        <v>9.37317</v>
      </c>
      <c r="G438" s="14">
        <v>46.666200000000003</v>
      </c>
      <c r="H438" s="14">
        <v>0.154779</v>
      </c>
      <c r="I438" s="14">
        <v>11.148</v>
      </c>
      <c r="J438" s="14">
        <v>0.11358</v>
      </c>
      <c r="K438" s="14">
        <v>8.5549599999999995</v>
      </c>
      <c r="L438" s="14">
        <v>1.42744</v>
      </c>
      <c r="M438" s="14">
        <v>1.3542E-2</v>
      </c>
      <c r="N438" s="14">
        <v>1.4664999999999999E-2</v>
      </c>
      <c r="O438" s="14">
        <v>3.9625E-2</v>
      </c>
      <c r="P438" s="14">
        <v>97.395081000000005</v>
      </c>
      <c r="Q438" s="14">
        <v>0.78579542672435443</v>
      </c>
    </row>
    <row r="439" spans="1:17" ht="21">
      <c r="A439" s="7" t="s">
        <v>4</v>
      </c>
      <c r="B439" s="7" t="s">
        <v>34</v>
      </c>
      <c r="C439" s="7">
        <v>8</v>
      </c>
      <c r="D439" s="14">
        <v>1.7146999999999999</v>
      </c>
      <c r="E439" s="14">
        <v>16.0899</v>
      </c>
      <c r="F439" s="14">
        <v>7.2514399999999997</v>
      </c>
      <c r="G439" s="14">
        <v>47.638100000000001</v>
      </c>
      <c r="H439" s="14">
        <v>0.30231200000000003</v>
      </c>
      <c r="I439" s="14">
        <v>11.342000000000001</v>
      </c>
      <c r="J439" s="14">
        <v>0.29602299999999998</v>
      </c>
      <c r="K439" s="14">
        <v>10.966799999999999</v>
      </c>
      <c r="L439" s="14">
        <v>1.83741</v>
      </c>
      <c r="M439" s="14">
        <v>2.1180999999999998E-2</v>
      </c>
      <c r="N439" s="14">
        <v>1.3724999999999999E-2</v>
      </c>
      <c r="O439" s="14">
        <v>2.7881E-2</v>
      </c>
      <c r="P439" s="14">
        <v>97.501471999999993</v>
      </c>
      <c r="Q439" s="14">
        <v>0.72339315201803034</v>
      </c>
    </row>
    <row r="440" spans="1:17" ht="21">
      <c r="A440" s="7" t="s">
        <v>4</v>
      </c>
      <c r="B440" s="7" t="s">
        <v>35</v>
      </c>
      <c r="C440" s="7">
        <v>1</v>
      </c>
      <c r="D440" s="14">
        <v>1.98349</v>
      </c>
      <c r="E440" s="14">
        <v>14.9313</v>
      </c>
      <c r="F440" s="14">
        <v>8.9307300000000005</v>
      </c>
      <c r="G440" s="14">
        <v>44.899000000000001</v>
      </c>
      <c r="H440" s="14">
        <v>0.45462599999999997</v>
      </c>
      <c r="I440" s="14">
        <v>11.2349</v>
      </c>
      <c r="J440" s="14">
        <v>0.233929</v>
      </c>
      <c r="K440" s="14">
        <v>12.0456</v>
      </c>
      <c r="L440" s="14">
        <v>2.1732100000000001</v>
      </c>
      <c r="M440" s="14">
        <v>3.0306E-2</v>
      </c>
      <c r="N440" s="14">
        <v>1.1682E-2</v>
      </c>
      <c r="O440" s="14">
        <v>2.7182999999999999E-2</v>
      </c>
      <c r="P440" s="14">
        <v>96.955955999999972</v>
      </c>
      <c r="Q440" s="14">
        <v>0.68843151855617624</v>
      </c>
    </row>
    <row r="441" spans="1:17" ht="21">
      <c r="A441" s="7" t="s">
        <v>4</v>
      </c>
      <c r="B441" s="7" t="s">
        <v>35</v>
      </c>
      <c r="C441" s="7">
        <v>2</v>
      </c>
      <c r="D441" s="14">
        <v>1.6030599999999999</v>
      </c>
      <c r="E441" s="14">
        <v>16.2408</v>
      </c>
      <c r="F441" s="14">
        <v>7.2546900000000001</v>
      </c>
      <c r="G441" s="14">
        <v>47.362200000000001</v>
      </c>
      <c r="H441" s="14">
        <v>0.46917500000000001</v>
      </c>
      <c r="I441" s="14">
        <v>11.049899999999999</v>
      </c>
      <c r="J441" s="14">
        <v>0.30147699999999999</v>
      </c>
      <c r="K441" s="14">
        <v>11.296099999999999</v>
      </c>
      <c r="L441" s="14">
        <v>1.4188700000000001</v>
      </c>
      <c r="M441" s="14">
        <v>2.0900999999999999E-2</v>
      </c>
      <c r="N441" s="14">
        <v>1.6877E-2</v>
      </c>
      <c r="O441" s="14">
        <v>4.1139999999999996E-3</v>
      </c>
      <c r="P441" s="14">
        <v>97.038163999999995</v>
      </c>
      <c r="Q441" s="14">
        <v>0.71932291296257567</v>
      </c>
    </row>
    <row r="442" spans="1:17" ht="21">
      <c r="A442" s="7" t="s">
        <v>4</v>
      </c>
      <c r="B442" s="7" t="s">
        <v>35</v>
      </c>
      <c r="C442" s="7">
        <v>3</v>
      </c>
      <c r="D442" s="14">
        <v>2.0514999999999999</v>
      </c>
      <c r="E442" s="14">
        <v>14.901899999999999</v>
      </c>
      <c r="F442" s="14">
        <v>9.1587499999999995</v>
      </c>
      <c r="G442" s="14">
        <v>44.747</v>
      </c>
      <c r="H442" s="14">
        <v>0.39649299999999998</v>
      </c>
      <c r="I442" s="14">
        <v>11.257999999999999</v>
      </c>
      <c r="J442" s="14">
        <v>0.22856199999999999</v>
      </c>
      <c r="K442" s="14">
        <v>11.853400000000001</v>
      </c>
      <c r="L442" s="14">
        <v>2.2440099999999998</v>
      </c>
      <c r="M442" s="14">
        <v>8.1139999999999997E-3</v>
      </c>
      <c r="N442" s="14">
        <v>1.4999E-2</v>
      </c>
      <c r="O442" s="14">
        <v>8.6920000000000001E-3</v>
      </c>
      <c r="P442" s="14">
        <v>96.871420000000015</v>
      </c>
      <c r="Q442" s="14">
        <v>0.69145074581651778</v>
      </c>
    </row>
    <row r="443" spans="1:17" ht="21">
      <c r="A443" s="7" t="s">
        <v>4</v>
      </c>
      <c r="B443" s="7" t="s">
        <v>35</v>
      </c>
      <c r="C443" s="7">
        <v>4</v>
      </c>
      <c r="D443" s="14">
        <v>1.3723099999999999</v>
      </c>
      <c r="E443" s="14">
        <v>17.223800000000001</v>
      </c>
      <c r="F443" s="14">
        <v>5.76295</v>
      </c>
      <c r="G443" s="14">
        <v>49.313600000000001</v>
      </c>
      <c r="H443" s="14">
        <v>0.21962100000000001</v>
      </c>
      <c r="I443" s="14">
        <v>11.3385</v>
      </c>
      <c r="J443" s="14">
        <v>0.26673400000000003</v>
      </c>
      <c r="K443" s="14">
        <v>10.1823</v>
      </c>
      <c r="L443" s="14">
        <v>1.19624</v>
      </c>
      <c r="M443" s="14">
        <v>1.0711E-2</v>
      </c>
      <c r="N443" s="14">
        <v>1.2422000000000001E-2</v>
      </c>
      <c r="O443" s="14">
        <v>2.5987E-2</v>
      </c>
      <c r="P443" s="14">
        <v>96.92517500000001</v>
      </c>
      <c r="Q443" s="14">
        <v>0.7509485589670124</v>
      </c>
    </row>
    <row r="444" spans="1:17" ht="21">
      <c r="A444" s="7" t="s">
        <v>4</v>
      </c>
      <c r="B444" s="7" t="s">
        <v>35</v>
      </c>
      <c r="C444" s="7">
        <v>5</v>
      </c>
      <c r="D444" s="14">
        <v>2.1787700000000001</v>
      </c>
      <c r="E444" s="14">
        <v>14.584099999999999</v>
      </c>
      <c r="F444" s="14">
        <v>9.8712700000000009</v>
      </c>
      <c r="G444" s="14">
        <v>44.261299999999999</v>
      </c>
      <c r="H444" s="14">
        <v>0.43417099999999997</v>
      </c>
      <c r="I444" s="14">
        <v>11.2486</v>
      </c>
      <c r="J444" s="14">
        <v>0.240645</v>
      </c>
      <c r="K444" s="14">
        <v>12.3589</v>
      </c>
      <c r="L444" s="14">
        <v>2.1540900000000001</v>
      </c>
      <c r="M444" s="14">
        <v>9.3800000000000003E-4</v>
      </c>
      <c r="N444" s="14">
        <v>1.8941E-2</v>
      </c>
      <c r="O444" s="14">
        <v>4.1300000000000001E-4</v>
      </c>
      <c r="P444" s="14">
        <v>97.352138000000011</v>
      </c>
      <c r="Q444" s="14">
        <v>0.67778080609892677</v>
      </c>
    </row>
    <row r="445" spans="1:17" ht="21">
      <c r="A445" s="7" t="s">
        <v>4</v>
      </c>
      <c r="B445" s="7" t="s">
        <v>35</v>
      </c>
      <c r="C445" s="7">
        <v>6</v>
      </c>
      <c r="D445" s="14">
        <v>1.75417</v>
      </c>
      <c r="E445" s="14">
        <v>16.150300000000001</v>
      </c>
      <c r="F445" s="14">
        <v>7.4650100000000004</v>
      </c>
      <c r="G445" s="14">
        <v>47.1995</v>
      </c>
      <c r="H445" s="14">
        <v>0.28941299999999998</v>
      </c>
      <c r="I445" s="14">
        <v>11.394299999999999</v>
      </c>
      <c r="J445" s="14">
        <v>0.267903</v>
      </c>
      <c r="K445" s="14">
        <v>10.7879</v>
      </c>
      <c r="L445" s="14">
        <v>1.79589</v>
      </c>
      <c r="M445" s="14">
        <v>1.4825E-2</v>
      </c>
      <c r="N445" s="14">
        <v>-2.0899999999999998E-3</v>
      </c>
      <c r="O445" s="14">
        <v>2.0386000000000001E-2</v>
      </c>
      <c r="P445" s="14">
        <v>97.137507000000014</v>
      </c>
      <c r="Q445" s="14">
        <v>0.727415651477619</v>
      </c>
    </row>
    <row r="446" spans="1:17" ht="21">
      <c r="A446" s="7" t="s">
        <v>4</v>
      </c>
      <c r="B446" s="7" t="s">
        <v>35</v>
      </c>
      <c r="C446" s="7">
        <v>7</v>
      </c>
      <c r="D446" s="14">
        <v>2.1577000000000002</v>
      </c>
      <c r="E446" s="14">
        <v>14.287699999999999</v>
      </c>
      <c r="F446" s="14">
        <v>9.8908199999999997</v>
      </c>
      <c r="G446" s="14">
        <v>44.152999999999999</v>
      </c>
      <c r="H446" s="14">
        <v>0.425813</v>
      </c>
      <c r="I446" s="14">
        <v>11.313800000000001</v>
      </c>
      <c r="J446" s="14">
        <v>0.248335</v>
      </c>
      <c r="K446" s="14">
        <v>12.2354</v>
      </c>
      <c r="L446" s="14">
        <v>2.4725700000000002</v>
      </c>
      <c r="M446" s="14">
        <v>1.6720000000000001E-3</v>
      </c>
      <c r="N446" s="14">
        <v>2.4101999999999998E-2</v>
      </c>
      <c r="O446" s="14">
        <v>7.169E-3</v>
      </c>
      <c r="P446" s="14">
        <v>97.218080999999998</v>
      </c>
      <c r="Q446" s="14">
        <v>0.67548563658713034</v>
      </c>
    </row>
    <row r="447" spans="1:17" ht="21">
      <c r="A447" s="7" t="s">
        <v>4</v>
      </c>
      <c r="B447" s="7" t="s">
        <v>35</v>
      </c>
      <c r="C447" s="7">
        <v>8</v>
      </c>
      <c r="D447" s="14">
        <v>1.5684100000000001</v>
      </c>
      <c r="E447" s="14">
        <v>16.784600000000001</v>
      </c>
      <c r="F447" s="14">
        <v>6.4555699999999998</v>
      </c>
      <c r="G447" s="14">
        <v>48.587499999999999</v>
      </c>
      <c r="H447" s="14">
        <v>0.25489899999999999</v>
      </c>
      <c r="I447" s="14">
        <v>11.128</v>
      </c>
      <c r="J447" s="14">
        <v>0.29492400000000002</v>
      </c>
      <c r="K447" s="14">
        <v>10.696199999999999</v>
      </c>
      <c r="L447" s="14">
        <v>1.56806</v>
      </c>
      <c r="M447" s="14">
        <v>9.9659999999999992E-3</v>
      </c>
      <c r="N447" s="14">
        <v>-7.0800000000000004E-3</v>
      </c>
      <c r="O447" s="14">
        <v>4.993E-3</v>
      </c>
      <c r="P447" s="14">
        <v>97.346041999999997</v>
      </c>
      <c r="Q447" s="14">
        <v>0.73664627204707545</v>
      </c>
    </row>
    <row r="448" spans="1:17" ht="21">
      <c r="A448" s="7" t="s">
        <v>1</v>
      </c>
      <c r="B448" s="7" t="s">
        <v>30</v>
      </c>
      <c r="C448" s="7">
        <v>1</v>
      </c>
      <c r="D448" s="14">
        <v>2.1085500000000001</v>
      </c>
      <c r="E448" s="14">
        <v>15.3078</v>
      </c>
      <c r="F448" s="14">
        <v>10.7858</v>
      </c>
      <c r="G448" s="14">
        <v>43.895600000000002</v>
      </c>
      <c r="H448" s="14">
        <v>0.46088800000000002</v>
      </c>
      <c r="I448" s="14">
        <v>11.274900000000001</v>
      </c>
      <c r="J448" s="14">
        <v>0.22573099999999999</v>
      </c>
      <c r="K448" s="14">
        <v>10.7515</v>
      </c>
      <c r="L448" s="14">
        <v>1.2165900000000001</v>
      </c>
      <c r="M448" s="14">
        <v>0.25470100000000001</v>
      </c>
      <c r="N448" s="14">
        <v>1.2708000000000001E-2</v>
      </c>
      <c r="O448" s="14">
        <v>3.6917999999999999E-2</v>
      </c>
      <c r="P448" s="14">
        <v>96.331686000000005</v>
      </c>
      <c r="Q448" s="14">
        <v>0.7173498371570689</v>
      </c>
    </row>
    <row r="449" spans="1:17" ht="21">
      <c r="A449" s="7" t="s">
        <v>1</v>
      </c>
      <c r="B449" s="7" t="s">
        <v>30</v>
      </c>
      <c r="C449" s="7">
        <v>2</v>
      </c>
      <c r="D449" s="14">
        <v>2.1447600000000002</v>
      </c>
      <c r="E449" s="14">
        <v>14.5771</v>
      </c>
      <c r="F449" s="14">
        <v>10.464499999999999</v>
      </c>
      <c r="G449" s="14">
        <v>43.461799999999997</v>
      </c>
      <c r="H449" s="14">
        <v>0.46456900000000001</v>
      </c>
      <c r="I449" s="14">
        <v>11.3504</v>
      </c>
      <c r="J449" s="14">
        <v>0.253052</v>
      </c>
      <c r="K449" s="14">
        <v>12.210900000000001</v>
      </c>
      <c r="L449" s="14">
        <v>1.47858</v>
      </c>
      <c r="M449" s="14">
        <v>0.100602</v>
      </c>
      <c r="N449" s="14">
        <v>1.3806000000000001E-2</v>
      </c>
      <c r="O449" s="14">
        <v>1.7170000000000001E-2</v>
      </c>
      <c r="P449" s="14">
        <v>96.537238999999971</v>
      </c>
      <c r="Q449" s="14">
        <v>0.68030183672124034</v>
      </c>
    </row>
    <row r="450" spans="1:17" ht="21">
      <c r="A450" s="7" t="s">
        <v>1</v>
      </c>
      <c r="B450" s="7" t="s">
        <v>30</v>
      </c>
      <c r="C450" s="7">
        <v>3</v>
      </c>
      <c r="D450" s="14">
        <v>1.6434299999999999</v>
      </c>
      <c r="E450" s="14">
        <v>16.2346</v>
      </c>
      <c r="F450" s="14">
        <v>6.7194000000000003</v>
      </c>
      <c r="G450" s="14">
        <v>47.526699999999998</v>
      </c>
      <c r="H450" s="14">
        <v>0.34568500000000002</v>
      </c>
      <c r="I450" s="14">
        <v>11.1143</v>
      </c>
      <c r="J450" s="14">
        <v>0.26974599999999999</v>
      </c>
      <c r="K450" s="14">
        <v>10.905200000000001</v>
      </c>
      <c r="L450" s="14">
        <v>1.4821200000000001</v>
      </c>
      <c r="M450" s="14">
        <v>5.0138000000000002E-2</v>
      </c>
      <c r="N450" s="14">
        <v>1.0685E-2</v>
      </c>
      <c r="O450" s="14">
        <v>1.5119E-2</v>
      </c>
      <c r="P450" s="14">
        <v>96.317122999999981</v>
      </c>
      <c r="Q450" s="14">
        <v>0.7263021764202563</v>
      </c>
    </row>
    <row r="451" spans="1:17" ht="21">
      <c r="A451" s="7" t="s">
        <v>1</v>
      </c>
      <c r="B451" s="7" t="s">
        <v>30</v>
      </c>
      <c r="C451" s="7">
        <v>4</v>
      </c>
      <c r="D451" s="14">
        <v>2.4252199999999999</v>
      </c>
      <c r="E451" s="14">
        <v>12.994300000000001</v>
      </c>
      <c r="F451" s="14">
        <v>13.1721</v>
      </c>
      <c r="G451" s="14">
        <v>40.404200000000003</v>
      </c>
      <c r="H451" s="14">
        <v>0.55000599999999999</v>
      </c>
      <c r="I451" s="14">
        <v>11.389099999999999</v>
      </c>
      <c r="J451" s="14">
        <v>0.23200399999999999</v>
      </c>
      <c r="K451" s="14">
        <v>13.156000000000001</v>
      </c>
      <c r="L451" s="14">
        <v>1.9262999999999999</v>
      </c>
      <c r="M451" s="14">
        <v>-6.96E-3</v>
      </c>
      <c r="N451" s="14">
        <v>2.3435999999999998E-2</v>
      </c>
      <c r="O451" s="14">
        <v>6.515E-3</v>
      </c>
      <c r="P451" s="14">
        <v>96.272221000000002</v>
      </c>
      <c r="Q451" s="14">
        <v>0.63776329612357718</v>
      </c>
    </row>
    <row r="452" spans="1:17" ht="21">
      <c r="A452" s="7" t="s">
        <v>1</v>
      </c>
      <c r="B452" s="7" t="s">
        <v>30</v>
      </c>
      <c r="C452" s="7">
        <v>5</v>
      </c>
      <c r="D452" s="14">
        <v>1.6797899999999999</v>
      </c>
      <c r="E452" s="14">
        <v>16.1281</v>
      </c>
      <c r="F452" s="14">
        <v>7.0454299999999996</v>
      </c>
      <c r="G452" s="14">
        <v>46.823599999999999</v>
      </c>
      <c r="H452" s="14">
        <v>0.35042800000000002</v>
      </c>
      <c r="I452" s="14">
        <v>11.3619</v>
      </c>
      <c r="J452" s="14">
        <v>0.241508</v>
      </c>
      <c r="K452" s="14">
        <v>11.058299999999999</v>
      </c>
      <c r="L452" s="14">
        <v>1.7461100000000001</v>
      </c>
      <c r="M452" s="14">
        <v>-9.1800000000000007E-3</v>
      </c>
      <c r="N452" s="14">
        <v>9.3209999999999994E-3</v>
      </c>
      <c r="O452" s="14">
        <v>6.4320000000000002E-3</v>
      </c>
      <c r="P452" s="14">
        <v>96.441738999999998</v>
      </c>
      <c r="Q452" s="14">
        <v>0.72220352984308511</v>
      </c>
    </row>
    <row r="453" spans="1:17" ht="21">
      <c r="A453" s="7" t="s">
        <v>1</v>
      </c>
      <c r="B453" s="7" t="s">
        <v>30</v>
      </c>
      <c r="C453" s="7">
        <v>6</v>
      </c>
      <c r="D453" s="14">
        <v>1.8081499999999999</v>
      </c>
      <c r="E453" s="14">
        <v>15.7768</v>
      </c>
      <c r="F453" s="14">
        <v>7.8182799999999997</v>
      </c>
      <c r="G453" s="14">
        <v>45.854500000000002</v>
      </c>
      <c r="H453" s="14">
        <v>0.32772099999999998</v>
      </c>
      <c r="I453" s="14">
        <v>11.2036</v>
      </c>
      <c r="J453" s="14">
        <v>0.28750500000000001</v>
      </c>
      <c r="K453" s="14">
        <v>11.383699999999999</v>
      </c>
      <c r="L453" s="14">
        <v>1.5608599999999999</v>
      </c>
      <c r="M453" s="14">
        <v>6.5230000000000002E-3</v>
      </c>
      <c r="N453" s="14">
        <v>2.8261000000000001E-2</v>
      </c>
      <c r="O453" s="14">
        <v>-1.14E-3</v>
      </c>
      <c r="P453" s="14">
        <v>96.054760000000002</v>
      </c>
      <c r="Q453" s="14">
        <v>0.71185172695384524</v>
      </c>
    </row>
    <row r="454" spans="1:17" ht="21">
      <c r="A454" s="7" t="s">
        <v>1</v>
      </c>
      <c r="B454" s="7" t="s">
        <v>30</v>
      </c>
      <c r="C454" s="7">
        <v>7</v>
      </c>
      <c r="D454" s="14">
        <v>2.0571999999999999</v>
      </c>
      <c r="E454" s="14">
        <v>14.8538</v>
      </c>
      <c r="F454" s="14">
        <v>9.0943500000000004</v>
      </c>
      <c r="G454" s="14">
        <v>44.209000000000003</v>
      </c>
      <c r="H454" s="14">
        <v>0.43607499999999999</v>
      </c>
      <c r="I454" s="14">
        <v>11.1891</v>
      </c>
      <c r="J454" s="14">
        <v>0.23465</v>
      </c>
      <c r="K454" s="14">
        <v>11.943</v>
      </c>
      <c r="L454" s="14">
        <v>2.0490900000000001</v>
      </c>
      <c r="M454" s="14">
        <v>6.0290999999999997E-2</v>
      </c>
      <c r="N454" s="14">
        <v>1.3823E-2</v>
      </c>
      <c r="O454" s="14">
        <v>9.325E-3</v>
      </c>
      <c r="P454" s="14">
        <v>96.149704000000014</v>
      </c>
      <c r="Q454" s="14">
        <v>0.68914965215761326</v>
      </c>
    </row>
    <row r="455" spans="1:17" ht="21">
      <c r="A455" s="7" t="s">
        <v>1</v>
      </c>
      <c r="B455" s="7" t="s">
        <v>30</v>
      </c>
      <c r="C455" s="7">
        <v>8</v>
      </c>
      <c r="D455" s="14">
        <v>2.48902</v>
      </c>
      <c r="E455" s="14">
        <v>12.721299999999999</v>
      </c>
      <c r="F455" s="14">
        <v>12.425800000000001</v>
      </c>
      <c r="G455" s="14">
        <v>39.815399999999997</v>
      </c>
      <c r="H455" s="14">
        <v>0.53361000000000003</v>
      </c>
      <c r="I455" s="14">
        <v>11.460100000000001</v>
      </c>
      <c r="J455" s="14">
        <v>0.241475</v>
      </c>
      <c r="K455" s="14">
        <v>13.8306</v>
      </c>
      <c r="L455" s="14">
        <v>2.3185500000000001</v>
      </c>
      <c r="M455" s="14">
        <v>-3.0100000000000001E-3</v>
      </c>
      <c r="N455" s="14">
        <v>1.9538E-2</v>
      </c>
      <c r="O455" s="14">
        <v>1.2669999999999999E-3</v>
      </c>
      <c r="P455" s="14">
        <v>95.853649999999973</v>
      </c>
      <c r="Q455" s="14">
        <v>0.6211496311501663</v>
      </c>
    </row>
    <row r="456" spans="1:17" ht="21">
      <c r="A456" s="7" t="s">
        <v>1</v>
      </c>
      <c r="B456" s="7" t="s">
        <v>30</v>
      </c>
      <c r="C456" s="7">
        <v>9</v>
      </c>
      <c r="D456" s="14">
        <v>1.78759</v>
      </c>
      <c r="E456" s="14">
        <v>15.8368</v>
      </c>
      <c r="F456" s="14">
        <v>7.7352499999999997</v>
      </c>
      <c r="G456" s="14">
        <v>45.755800000000001</v>
      </c>
      <c r="H456" s="14">
        <v>0.33798899999999998</v>
      </c>
      <c r="I456" s="14">
        <v>11.2408</v>
      </c>
      <c r="J456" s="14">
        <v>0.237978</v>
      </c>
      <c r="K456" s="14">
        <v>11.242800000000001</v>
      </c>
      <c r="L456" s="14">
        <v>1.64073</v>
      </c>
      <c r="M456" s="14">
        <v>1.4005E-2</v>
      </c>
      <c r="N456" s="14">
        <v>4.8376000000000002E-2</v>
      </c>
      <c r="O456" s="14">
        <v>2.4568E-2</v>
      </c>
      <c r="P456" s="14">
        <v>95.902686000000017</v>
      </c>
      <c r="Q456" s="14">
        <v>0.71517348614251086</v>
      </c>
    </row>
    <row r="457" spans="1:17" ht="21">
      <c r="A457" s="7" t="s">
        <v>1</v>
      </c>
      <c r="B457" s="7" t="s">
        <v>30</v>
      </c>
      <c r="C457" s="7">
        <v>10</v>
      </c>
      <c r="D457" s="14">
        <v>1.51231</v>
      </c>
      <c r="E457" s="14">
        <v>16.285399999999999</v>
      </c>
      <c r="F457" s="14">
        <v>6.5101199999999997</v>
      </c>
      <c r="G457" s="14">
        <v>47.3917</v>
      </c>
      <c r="H457" s="14">
        <v>0.475937</v>
      </c>
      <c r="I457" s="14">
        <v>11.256399999999999</v>
      </c>
      <c r="J457" s="14">
        <v>0.274418</v>
      </c>
      <c r="K457" s="14">
        <v>11.1358</v>
      </c>
      <c r="L457" s="14">
        <v>1.4882500000000001</v>
      </c>
      <c r="M457" s="14">
        <v>1.8758E-2</v>
      </c>
      <c r="N457" s="14">
        <v>-1.8000000000000001E-4</v>
      </c>
      <c r="O457" s="14">
        <v>1.6715000000000001E-2</v>
      </c>
      <c r="P457" s="14">
        <v>96.365628000000001</v>
      </c>
      <c r="Q457" s="14">
        <v>0.722749310719489</v>
      </c>
    </row>
    <row r="458" spans="1:17" ht="21">
      <c r="A458" s="7" t="s">
        <v>1</v>
      </c>
      <c r="B458" s="7" t="s">
        <v>30</v>
      </c>
      <c r="C458" s="7">
        <v>11</v>
      </c>
      <c r="D458" s="14">
        <v>2.0401899999999999</v>
      </c>
      <c r="E458" s="14">
        <v>14.7964</v>
      </c>
      <c r="F458" s="14">
        <v>9.1236499999999996</v>
      </c>
      <c r="G458" s="14">
        <v>44.415300000000002</v>
      </c>
      <c r="H458" s="14">
        <v>0.44926300000000002</v>
      </c>
      <c r="I458" s="14">
        <v>11.169</v>
      </c>
      <c r="J458" s="14">
        <v>0.21955</v>
      </c>
      <c r="K458" s="14">
        <v>12.225</v>
      </c>
      <c r="L458" s="14">
        <v>2.10229</v>
      </c>
      <c r="M458" s="14">
        <v>1.2470999999999999E-2</v>
      </c>
      <c r="N458" s="14">
        <v>7.3829999999999998E-3</v>
      </c>
      <c r="O458" s="14">
        <v>-1.3259999999999999E-2</v>
      </c>
      <c r="P458" s="14">
        <v>96.547236999999996</v>
      </c>
      <c r="Q458" s="14">
        <v>0.68329097209480438</v>
      </c>
    </row>
    <row r="459" spans="1:17" ht="21">
      <c r="A459" s="7" t="s">
        <v>1</v>
      </c>
      <c r="B459" s="7" t="s">
        <v>31</v>
      </c>
      <c r="C459" s="7">
        <v>1</v>
      </c>
      <c r="D459" s="14">
        <v>2.2160299999999999</v>
      </c>
      <c r="E459" s="14">
        <v>15.3687</v>
      </c>
      <c r="F459" s="14">
        <v>11.060499999999999</v>
      </c>
      <c r="G459" s="14">
        <v>44.263800000000003</v>
      </c>
      <c r="H459" s="14">
        <v>0.44137700000000002</v>
      </c>
      <c r="I459" s="14">
        <v>11.3797</v>
      </c>
      <c r="J459" s="14">
        <v>0.19795099999999999</v>
      </c>
      <c r="K459" s="14">
        <v>10.4619</v>
      </c>
      <c r="L459" s="14">
        <v>1.4320200000000001</v>
      </c>
      <c r="M459" s="14">
        <v>0.13033</v>
      </c>
      <c r="N459" s="14">
        <v>6.5839999999999996E-3</v>
      </c>
      <c r="O459" s="14">
        <v>6.9950000000000003E-3</v>
      </c>
      <c r="P459" s="14">
        <v>96.965887000000009</v>
      </c>
      <c r="Q459" s="14">
        <v>0.72364793477752976</v>
      </c>
    </row>
    <row r="460" spans="1:17" ht="21">
      <c r="A460" s="7" t="s">
        <v>1</v>
      </c>
      <c r="B460" s="7" t="s">
        <v>31</v>
      </c>
      <c r="C460" s="7">
        <v>2</v>
      </c>
      <c r="D460" s="14">
        <v>2.18275</v>
      </c>
      <c r="E460" s="14">
        <v>14.377000000000001</v>
      </c>
      <c r="F460" s="14">
        <v>10.292299999999999</v>
      </c>
      <c r="G460" s="14">
        <v>43.8018</v>
      </c>
      <c r="H460" s="14">
        <v>0.43328800000000001</v>
      </c>
      <c r="I460" s="14">
        <v>11.303900000000001</v>
      </c>
      <c r="J460" s="14">
        <v>0.238954</v>
      </c>
      <c r="K460" s="14">
        <v>12.086499999999999</v>
      </c>
      <c r="L460" s="14">
        <v>2.0937700000000001</v>
      </c>
      <c r="M460" s="14">
        <v>6.7100999999999994E-2</v>
      </c>
      <c r="N460" s="14">
        <v>2.1121999999999998E-2</v>
      </c>
      <c r="O460" s="14">
        <v>6.7520000000000002E-3</v>
      </c>
      <c r="P460" s="14">
        <v>96.905237000000028</v>
      </c>
      <c r="Q460" s="14">
        <v>0.67952223066775697</v>
      </c>
    </row>
    <row r="461" spans="1:17" ht="21">
      <c r="A461" s="7" t="s">
        <v>1</v>
      </c>
      <c r="B461" s="7" t="s">
        <v>31</v>
      </c>
      <c r="C461" s="7">
        <v>3</v>
      </c>
      <c r="D461" s="14">
        <v>1.9738</v>
      </c>
      <c r="E461" s="14">
        <v>15.122400000000001</v>
      </c>
      <c r="F461" s="14">
        <v>8.8559300000000007</v>
      </c>
      <c r="G461" s="14">
        <v>45.455500000000001</v>
      </c>
      <c r="H461" s="14">
        <v>0.42931900000000001</v>
      </c>
      <c r="I461" s="14">
        <v>11.4068</v>
      </c>
      <c r="J461" s="14">
        <v>0.25994800000000001</v>
      </c>
      <c r="K461" s="14">
        <v>11.559799999999999</v>
      </c>
      <c r="L461" s="14">
        <v>1.9865999999999999</v>
      </c>
      <c r="M461" s="14">
        <v>3.6874999999999998E-2</v>
      </c>
      <c r="N461" s="14">
        <v>1.7330999999999999E-2</v>
      </c>
      <c r="O461" s="14">
        <v>2.6929999999999999E-2</v>
      </c>
      <c r="P461" s="14">
        <v>97.13123299999998</v>
      </c>
      <c r="Q461" s="14">
        <v>0.69987022989583414</v>
      </c>
    </row>
    <row r="462" spans="1:17" ht="21">
      <c r="A462" s="7" t="s">
        <v>1</v>
      </c>
      <c r="B462" s="7" t="s">
        <v>31</v>
      </c>
      <c r="C462" s="7">
        <v>4</v>
      </c>
      <c r="D462" s="14">
        <v>1.7498899999999999</v>
      </c>
      <c r="E462" s="14">
        <v>16.076699999999999</v>
      </c>
      <c r="F462" s="14">
        <v>7.3107899999999999</v>
      </c>
      <c r="G462" s="14">
        <v>47.3947</v>
      </c>
      <c r="H462" s="14">
        <v>0.28574300000000002</v>
      </c>
      <c r="I462" s="14">
        <v>11.4168</v>
      </c>
      <c r="J462" s="14">
        <v>0.248867</v>
      </c>
      <c r="K462" s="14">
        <v>11.063700000000001</v>
      </c>
      <c r="L462" s="14">
        <v>1.77356</v>
      </c>
      <c r="M462" s="14">
        <v>1.9845000000000002E-2</v>
      </c>
      <c r="N462" s="14">
        <v>4.1450000000000002E-3</v>
      </c>
      <c r="O462" s="14">
        <v>1.4444E-2</v>
      </c>
      <c r="P462" s="14">
        <v>97.359183999999999</v>
      </c>
      <c r="Q462" s="14">
        <v>0.72146456897725375</v>
      </c>
    </row>
    <row r="463" spans="1:17" ht="21">
      <c r="A463" s="7" t="s">
        <v>1</v>
      </c>
      <c r="B463" s="7" t="s">
        <v>31</v>
      </c>
      <c r="C463" s="7">
        <v>5</v>
      </c>
      <c r="D463" s="14">
        <v>2.4265500000000002</v>
      </c>
      <c r="E463" s="14">
        <v>12.837</v>
      </c>
      <c r="F463" s="14">
        <v>13.9498</v>
      </c>
      <c r="G463" s="14">
        <v>40.787700000000001</v>
      </c>
      <c r="H463" s="14">
        <v>0.45709</v>
      </c>
      <c r="I463" s="14">
        <v>11.6127</v>
      </c>
      <c r="J463" s="14">
        <v>0.202263</v>
      </c>
      <c r="K463" s="14">
        <v>13.1012</v>
      </c>
      <c r="L463" s="14">
        <v>1.6178600000000001</v>
      </c>
      <c r="M463" s="14">
        <v>-8.9999999999999993E-3</v>
      </c>
      <c r="N463" s="14">
        <v>5.7980000000000002E-3</v>
      </c>
      <c r="O463" s="14">
        <v>1.5096E-2</v>
      </c>
      <c r="P463" s="14">
        <v>97.004056999999989</v>
      </c>
      <c r="Q463" s="14">
        <v>0.63591192181469192</v>
      </c>
    </row>
    <row r="464" spans="1:17" ht="21">
      <c r="A464" s="7" t="s">
        <v>1</v>
      </c>
      <c r="B464" s="7" t="s">
        <v>31</v>
      </c>
      <c r="C464" s="7">
        <v>6</v>
      </c>
      <c r="D464" s="14">
        <v>1.75823</v>
      </c>
      <c r="E464" s="14">
        <v>15.9162</v>
      </c>
      <c r="F464" s="14">
        <v>7.4672900000000002</v>
      </c>
      <c r="G464" s="14">
        <v>47.372999999999998</v>
      </c>
      <c r="H464" s="14">
        <v>0.36607200000000001</v>
      </c>
      <c r="I464" s="14">
        <v>11.428800000000001</v>
      </c>
      <c r="J464" s="14">
        <v>0.21206900000000001</v>
      </c>
      <c r="K464" s="14">
        <v>11.0601</v>
      </c>
      <c r="L464" s="14">
        <v>1.8556999999999999</v>
      </c>
      <c r="M464" s="14">
        <v>2.941E-3</v>
      </c>
      <c r="N464" s="14">
        <v>8.3420000000000005E-3</v>
      </c>
      <c r="O464" s="14">
        <v>-9.2499999999999995E-3</v>
      </c>
      <c r="P464" s="14">
        <v>97.43949400000001</v>
      </c>
      <c r="Q464" s="14">
        <v>0.71950950097922106</v>
      </c>
    </row>
    <row r="465" spans="1:17" ht="21">
      <c r="A465" s="7" t="s">
        <v>1</v>
      </c>
      <c r="B465" s="7" t="s">
        <v>32</v>
      </c>
      <c r="C465" s="7">
        <v>1</v>
      </c>
      <c r="D465" s="14">
        <v>1.76118</v>
      </c>
      <c r="E465" s="14">
        <v>15.0276</v>
      </c>
      <c r="F465" s="14">
        <v>8.2378300000000007</v>
      </c>
      <c r="G465" s="14">
        <v>45.701500000000003</v>
      </c>
      <c r="H465" s="14">
        <v>0.43765199999999999</v>
      </c>
      <c r="I465" s="14">
        <v>11.283300000000001</v>
      </c>
      <c r="J465" s="14">
        <v>0.324347</v>
      </c>
      <c r="K465" s="14">
        <v>11.980399999999999</v>
      </c>
      <c r="L465" s="14">
        <v>1.59809</v>
      </c>
      <c r="M465" s="14">
        <v>1.8634000000000001E-2</v>
      </c>
      <c r="N465" s="14">
        <v>9.776E-3</v>
      </c>
      <c r="O465" s="14">
        <v>-2.051E-2</v>
      </c>
      <c r="P465" s="14">
        <v>96.35979900000001</v>
      </c>
      <c r="Q465" s="14">
        <v>0.69096891930846405</v>
      </c>
    </row>
    <row r="466" spans="1:17" ht="21">
      <c r="A466" s="7" t="s">
        <v>1</v>
      </c>
      <c r="B466" s="7" t="s">
        <v>32</v>
      </c>
      <c r="C466" s="7">
        <v>2</v>
      </c>
      <c r="D466" s="14">
        <v>2.3992100000000001</v>
      </c>
      <c r="E466" s="14">
        <v>12.869899999999999</v>
      </c>
      <c r="F466" s="14">
        <v>12.4499</v>
      </c>
      <c r="G466" s="14">
        <v>40.965000000000003</v>
      </c>
      <c r="H466" s="14">
        <v>0.477688</v>
      </c>
      <c r="I466" s="14">
        <v>11.3592</v>
      </c>
      <c r="J466" s="14">
        <v>0.22764899999999999</v>
      </c>
      <c r="K466" s="14">
        <v>13.5451</v>
      </c>
      <c r="L466" s="14">
        <v>1.9243600000000001</v>
      </c>
      <c r="M466" s="14">
        <v>5.986E-3</v>
      </c>
      <c r="N466" s="14">
        <v>1.5886000000000001E-2</v>
      </c>
      <c r="O466" s="14">
        <v>-6.6299999999999996E-3</v>
      </c>
      <c r="P466" s="14">
        <v>96.233248999999986</v>
      </c>
      <c r="Q466" s="14">
        <v>0.62876046187588475</v>
      </c>
    </row>
    <row r="467" spans="1:17" ht="21">
      <c r="A467" s="7" t="s">
        <v>1</v>
      </c>
      <c r="B467" s="7" t="s">
        <v>32</v>
      </c>
      <c r="C467" s="7">
        <v>3</v>
      </c>
      <c r="D467" s="14">
        <v>1.75667</v>
      </c>
      <c r="E467" s="14">
        <v>15.851000000000001</v>
      </c>
      <c r="F467" s="14">
        <v>7.6579499999999996</v>
      </c>
      <c r="G467" s="14">
        <v>46.591999999999999</v>
      </c>
      <c r="H467" s="14">
        <v>0.34297499999999997</v>
      </c>
      <c r="I467" s="14">
        <v>11.264099999999999</v>
      </c>
      <c r="J467" s="14">
        <v>0.211119</v>
      </c>
      <c r="K467" s="14">
        <v>11.3375</v>
      </c>
      <c r="L467" s="14">
        <v>1.60103</v>
      </c>
      <c r="M467" s="14">
        <v>1.6618000000000001E-2</v>
      </c>
      <c r="N467" s="14">
        <v>6.1390000000000004E-3</v>
      </c>
      <c r="O467" s="14">
        <v>5.2700000000000004E-3</v>
      </c>
      <c r="P467" s="14">
        <v>96.642370999999983</v>
      </c>
      <c r="Q467" s="14">
        <v>0.71364497792796699</v>
      </c>
    </row>
    <row r="468" spans="1:17" ht="21">
      <c r="A468" s="7" t="s">
        <v>1</v>
      </c>
      <c r="B468" s="7" t="s">
        <v>32</v>
      </c>
      <c r="C468" s="7">
        <v>4</v>
      </c>
      <c r="D468" s="14">
        <v>1.7034899999999999</v>
      </c>
      <c r="E468" s="14">
        <v>16.023499999999999</v>
      </c>
      <c r="F468" s="14">
        <v>7.1217800000000002</v>
      </c>
      <c r="G468" s="14">
        <v>46.629399999999997</v>
      </c>
      <c r="H468" s="14">
        <v>0.28699000000000002</v>
      </c>
      <c r="I468" s="14">
        <v>11.314299999999999</v>
      </c>
      <c r="J468" s="14">
        <v>0.31401299999999999</v>
      </c>
      <c r="K468" s="14">
        <v>11.194100000000001</v>
      </c>
      <c r="L468" s="14">
        <v>1.6488799999999999</v>
      </c>
      <c r="M468" s="14">
        <v>-2.4199999999999998E-3</v>
      </c>
      <c r="N468" s="14">
        <v>1.3479E-2</v>
      </c>
      <c r="O468" s="14">
        <v>1.1402000000000001E-2</v>
      </c>
      <c r="P468" s="14">
        <v>96.258914000000019</v>
      </c>
      <c r="Q468" s="14">
        <v>0.71843380450772432</v>
      </c>
    </row>
    <row r="469" spans="1:17" ht="21">
      <c r="A469" s="7" t="s">
        <v>1</v>
      </c>
      <c r="B469" s="7" t="s">
        <v>32</v>
      </c>
      <c r="C469" s="7">
        <v>5</v>
      </c>
      <c r="D469" s="14">
        <v>1.7776700000000001</v>
      </c>
      <c r="E469" s="14">
        <v>15.9133</v>
      </c>
      <c r="F469" s="14">
        <v>7.5407299999999999</v>
      </c>
      <c r="G469" s="14">
        <v>46.2607</v>
      </c>
      <c r="H469" s="14">
        <v>0.31836799999999998</v>
      </c>
      <c r="I469" s="14">
        <v>11.27</v>
      </c>
      <c r="J469" s="14">
        <v>0.24457300000000001</v>
      </c>
      <c r="K469" s="14">
        <v>11.2637</v>
      </c>
      <c r="L469" s="14">
        <v>1.4583999999999999</v>
      </c>
      <c r="M469" s="14">
        <v>9.7499999999999996E-4</v>
      </c>
      <c r="N469" s="14">
        <v>-3.3999999999999998E-3</v>
      </c>
      <c r="O469" s="14">
        <v>1.6579E-2</v>
      </c>
      <c r="P469" s="14">
        <v>96.061594999999997</v>
      </c>
      <c r="Q469" s="14">
        <v>0.71577639069513599</v>
      </c>
    </row>
    <row r="470" spans="1:17" ht="21">
      <c r="A470" s="7" t="s">
        <v>1</v>
      </c>
      <c r="B470" s="7" t="s">
        <v>32</v>
      </c>
      <c r="C470" s="7">
        <v>6</v>
      </c>
      <c r="D470" s="14">
        <v>2.47634</v>
      </c>
      <c r="E470" s="14">
        <v>13.0535</v>
      </c>
      <c r="F470" s="14">
        <v>12.3796</v>
      </c>
      <c r="G470" s="14">
        <v>40.669600000000003</v>
      </c>
      <c r="H470" s="14">
        <v>0.50861400000000001</v>
      </c>
      <c r="I470" s="14">
        <v>11.527799999999999</v>
      </c>
      <c r="J470" s="14">
        <v>0.18696699999999999</v>
      </c>
      <c r="K470" s="14">
        <v>13.6196</v>
      </c>
      <c r="L470" s="14">
        <v>2.3014199999999998</v>
      </c>
      <c r="M470" s="14">
        <v>1.2630000000000001E-2</v>
      </c>
      <c r="N470" s="14">
        <v>1.9940000000000001E-3</v>
      </c>
      <c r="O470" s="14">
        <v>1.2485E-2</v>
      </c>
      <c r="P470" s="14">
        <v>96.75054999999999</v>
      </c>
      <c r="Q470" s="14">
        <v>0.63078427281601501</v>
      </c>
    </row>
    <row r="471" spans="1:17" ht="21">
      <c r="A471" s="7" t="s">
        <v>1</v>
      </c>
      <c r="B471" s="7" t="s">
        <v>32</v>
      </c>
      <c r="C471" s="7">
        <v>7</v>
      </c>
      <c r="D471" s="14">
        <v>1.76864</v>
      </c>
      <c r="E471" s="14">
        <v>16.029199999999999</v>
      </c>
      <c r="F471" s="14">
        <v>7.5780399999999997</v>
      </c>
      <c r="G471" s="14">
        <v>46.479900000000001</v>
      </c>
      <c r="H471" s="14">
        <v>0.31781900000000002</v>
      </c>
      <c r="I471" s="14">
        <v>11.341799999999999</v>
      </c>
      <c r="J471" s="14">
        <v>0.235788</v>
      </c>
      <c r="K471" s="14">
        <v>11.1592</v>
      </c>
      <c r="L471" s="14">
        <v>1.4215</v>
      </c>
      <c r="M471" s="14">
        <v>4.8890000000000001E-3</v>
      </c>
      <c r="N471" s="14">
        <v>1.1535E-2</v>
      </c>
      <c r="O471" s="14">
        <v>1.5193E-2</v>
      </c>
      <c r="P471" s="14">
        <v>96.363504000000006</v>
      </c>
      <c r="Q471" s="14">
        <v>0.71913687289922867</v>
      </c>
    </row>
    <row r="472" spans="1:17" ht="21">
      <c r="A472" s="7" t="s">
        <v>1</v>
      </c>
      <c r="B472" s="7" t="s">
        <v>33</v>
      </c>
      <c r="C472" s="7">
        <v>1</v>
      </c>
      <c r="D472" s="14">
        <v>2.2334399999999999</v>
      </c>
      <c r="E472" s="14">
        <v>14.770200000000001</v>
      </c>
      <c r="F472" s="14">
        <v>11.164899999999999</v>
      </c>
      <c r="G472" s="14">
        <v>43.122399999999999</v>
      </c>
      <c r="H472" s="14">
        <v>0.48148800000000003</v>
      </c>
      <c r="I472" s="14">
        <v>11.3291</v>
      </c>
      <c r="J472" s="14">
        <v>0.23349800000000001</v>
      </c>
      <c r="K472" s="14">
        <v>11.633599999999999</v>
      </c>
      <c r="L472" s="14">
        <v>1.4885299999999999</v>
      </c>
      <c r="M472" s="14">
        <v>2.9957000000000001E-2</v>
      </c>
      <c r="N472" s="14">
        <v>1.423E-2</v>
      </c>
      <c r="O472" s="14">
        <v>2.9315000000000001E-2</v>
      </c>
      <c r="P472" s="14">
        <v>96.530657999999988</v>
      </c>
      <c r="Q472" s="14">
        <v>0.69354615449078927</v>
      </c>
    </row>
    <row r="473" spans="1:17" ht="21">
      <c r="A473" s="7" t="s">
        <v>1</v>
      </c>
      <c r="B473" s="7" t="s">
        <v>33</v>
      </c>
      <c r="C473" s="7">
        <v>2</v>
      </c>
      <c r="D473" s="14">
        <v>1.7637700000000001</v>
      </c>
      <c r="E473" s="14">
        <v>16.014399999999998</v>
      </c>
      <c r="F473" s="14">
        <v>7.0744800000000003</v>
      </c>
      <c r="G473" s="14">
        <v>46.314300000000003</v>
      </c>
      <c r="H473" s="14">
        <v>0.34791299999999997</v>
      </c>
      <c r="I473" s="14">
        <v>11.350099999999999</v>
      </c>
      <c r="J473" s="14">
        <v>0.25208199999999997</v>
      </c>
      <c r="K473" s="14">
        <v>11.146699999999999</v>
      </c>
      <c r="L473" s="14">
        <v>2.0582199999999999</v>
      </c>
      <c r="M473" s="14">
        <v>2.419E-2</v>
      </c>
      <c r="N473" s="14">
        <v>2.748E-3</v>
      </c>
      <c r="O473" s="14">
        <v>-6.1700000000000001E-3</v>
      </c>
      <c r="P473" s="14">
        <v>96.34273300000001</v>
      </c>
      <c r="Q473" s="14">
        <v>0.71917666879643916</v>
      </c>
    </row>
    <row r="474" spans="1:17" ht="21">
      <c r="A474" s="7" t="s">
        <v>1</v>
      </c>
      <c r="B474" s="7" t="s">
        <v>33</v>
      </c>
      <c r="C474" s="7">
        <v>3</v>
      </c>
      <c r="D474" s="14">
        <v>2.0469900000000001</v>
      </c>
      <c r="E474" s="14">
        <v>14.8362</v>
      </c>
      <c r="F474" s="14">
        <v>9.12758</v>
      </c>
      <c r="G474" s="14">
        <v>43.911099999999998</v>
      </c>
      <c r="H474" s="14">
        <v>0.44332700000000003</v>
      </c>
      <c r="I474" s="14">
        <v>11.2803</v>
      </c>
      <c r="J474" s="14">
        <v>0.23194100000000001</v>
      </c>
      <c r="K474" s="14">
        <v>11.939399999999999</v>
      </c>
      <c r="L474" s="14">
        <v>1.97902</v>
      </c>
      <c r="M474" s="14">
        <v>4.5824999999999998E-2</v>
      </c>
      <c r="N474" s="14">
        <v>1.7977E-2</v>
      </c>
      <c r="O474" s="14">
        <v>-1.2840000000000001E-2</v>
      </c>
      <c r="P474" s="14">
        <v>95.846819999999994</v>
      </c>
      <c r="Q474" s="14">
        <v>0.68896022490303654</v>
      </c>
    </row>
    <row r="475" spans="1:17" ht="21">
      <c r="A475" s="7" t="s">
        <v>1</v>
      </c>
      <c r="B475" s="7" t="s">
        <v>33</v>
      </c>
      <c r="C475" s="7">
        <v>4</v>
      </c>
      <c r="D475" s="14">
        <v>1.8094300000000001</v>
      </c>
      <c r="E475" s="14">
        <v>15.691599999999999</v>
      </c>
      <c r="F475" s="14">
        <v>7.4008099999999999</v>
      </c>
      <c r="G475" s="14">
        <v>45.727400000000003</v>
      </c>
      <c r="H475" s="14">
        <v>0.39491900000000002</v>
      </c>
      <c r="I475" s="14">
        <v>11.376200000000001</v>
      </c>
      <c r="J475" s="14">
        <v>0.26715</v>
      </c>
      <c r="K475" s="14">
        <v>11.2942</v>
      </c>
      <c r="L475" s="14">
        <v>2.1850200000000002</v>
      </c>
      <c r="M475" s="14">
        <v>4.4809999999999997E-3</v>
      </c>
      <c r="N475" s="14">
        <v>-6.9899999999999997E-3</v>
      </c>
      <c r="O475" s="14">
        <v>-6.5399999999999998E-3</v>
      </c>
      <c r="P475" s="14">
        <v>96.137680000000003</v>
      </c>
      <c r="Q475" s="14">
        <v>0.71235978934679534</v>
      </c>
    </row>
    <row r="476" spans="1:17" ht="21">
      <c r="A476" s="7" t="s">
        <v>1</v>
      </c>
      <c r="B476" s="7" t="s">
        <v>33</v>
      </c>
      <c r="C476" s="7">
        <v>5</v>
      </c>
      <c r="D476" s="14">
        <v>2.0712600000000001</v>
      </c>
      <c r="E476" s="14">
        <v>14.8513</v>
      </c>
      <c r="F476" s="14">
        <v>8.6469100000000001</v>
      </c>
      <c r="G476" s="14">
        <v>44.18</v>
      </c>
      <c r="H476" s="14">
        <v>0.44690999999999997</v>
      </c>
      <c r="I476" s="14">
        <v>11.3361</v>
      </c>
      <c r="J476" s="14">
        <v>0.230078</v>
      </c>
      <c r="K476" s="14">
        <v>11.764799999999999</v>
      </c>
      <c r="L476" s="14">
        <v>2.5802</v>
      </c>
      <c r="M476" s="14">
        <v>-5.8199999999999997E-3</v>
      </c>
      <c r="N476" s="14">
        <v>1.7866E-2</v>
      </c>
      <c r="O476" s="14">
        <v>-1.9810000000000001E-2</v>
      </c>
      <c r="P476" s="14">
        <v>96.099794000000003</v>
      </c>
      <c r="Q476" s="14">
        <v>0.69232507906031582</v>
      </c>
    </row>
    <row r="477" spans="1:17" ht="21">
      <c r="A477" s="7" t="s">
        <v>1</v>
      </c>
      <c r="B477" s="7" t="s">
        <v>33</v>
      </c>
      <c r="C477" s="7">
        <v>6</v>
      </c>
      <c r="D477" s="14">
        <v>2.1057199999999998</v>
      </c>
      <c r="E477" s="14">
        <v>14.14</v>
      </c>
      <c r="F477" s="14">
        <v>10.0588</v>
      </c>
      <c r="G477" s="14">
        <v>43.930100000000003</v>
      </c>
      <c r="H477" s="14">
        <v>0.28545100000000001</v>
      </c>
      <c r="I477" s="14">
        <v>11.17</v>
      </c>
      <c r="J477" s="14">
        <v>0.34024399999999999</v>
      </c>
      <c r="K477" s="14">
        <v>12.7616</v>
      </c>
      <c r="L477" s="14">
        <v>1.8361700000000001</v>
      </c>
      <c r="M477" s="14">
        <v>2.2016999999999998E-2</v>
      </c>
      <c r="N477" s="14">
        <v>2.9329000000000001E-2</v>
      </c>
      <c r="O477" s="14">
        <v>-2.1299999999999999E-3</v>
      </c>
      <c r="P477" s="14">
        <v>96.677301000000014</v>
      </c>
      <c r="Q477" s="14">
        <v>0.66387336925597074</v>
      </c>
    </row>
    <row r="478" spans="1:17" ht="21">
      <c r="A478" s="7" t="s">
        <v>1</v>
      </c>
      <c r="B478" s="7" t="s">
        <v>33</v>
      </c>
      <c r="C478" s="7">
        <v>7</v>
      </c>
      <c r="D478" s="14">
        <v>1.8373600000000001</v>
      </c>
      <c r="E478" s="14">
        <v>14.2783</v>
      </c>
      <c r="F478" s="14">
        <v>9.2712900000000005</v>
      </c>
      <c r="G478" s="14">
        <v>44.9529</v>
      </c>
      <c r="H478" s="14">
        <v>0.46488800000000002</v>
      </c>
      <c r="I478" s="14">
        <v>11.310600000000001</v>
      </c>
      <c r="J478" s="14">
        <v>0.30782199999999998</v>
      </c>
      <c r="K478" s="14">
        <v>13.108499999999999</v>
      </c>
      <c r="L478" s="14">
        <v>1.42652</v>
      </c>
      <c r="M478" s="14">
        <v>3.0218999999999999E-2</v>
      </c>
      <c r="N478" s="14">
        <v>1.3384999999999999E-2</v>
      </c>
      <c r="O478" s="14">
        <v>1.0521000000000001E-2</v>
      </c>
      <c r="P478" s="14">
        <v>97.012304999999998</v>
      </c>
      <c r="Q478" s="14">
        <v>0.66004987508424051</v>
      </c>
    </row>
    <row r="479" spans="1:17" ht="21">
      <c r="A479" s="7" t="s">
        <v>1</v>
      </c>
      <c r="B479" s="7" t="s">
        <v>33</v>
      </c>
      <c r="C479" s="7">
        <v>8</v>
      </c>
      <c r="D479" s="14">
        <v>2.4427699999999999</v>
      </c>
      <c r="E479" s="14">
        <v>13.109299999999999</v>
      </c>
      <c r="F479" s="14">
        <v>12.606299999999999</v>
      </c>
      <c r="G479" s="14">
        <v>40.902299999999997</v>
      </c>
      <c r="H479" s="14">
        <v>0.48099500000000001</v>
      </c>
      <c r="I479" s="14">
        <v>11.592499999999999</v>
      </c>
      <c r="J479" s="14">
        <v>0.221969</v>
      </c>
      <c r="K479" s="14">
        <v>13.387</v>
      </c>
      <c r="L479" s="14">
        <v>2.14758</v>
      </c>
      <c r="M479" s="14">
        <v>5.2690000000000002E-3</v>
      </c>
      <c r="N479" s="14">
        <v>1.3748E-2</v>
      </c>
      <c r="O479" s="14">
        <v>6.7600000000000004E-3</v>
      </c>
      <c r="P479" s="14">
        <v>96.916490999999994</v>
      </c>
      <c r="Q479" s="14">
        <v>0.63577531357743489</v>
      </c>
    </row>
    <row r="480" spans="1:17" ht="21">
      <c r="A480" s="7" t="s">
        <v>1</v>
      </c>
      <c r="B480" s="7" t="s">
        <v>33</v>
      </c>
      <c r="C480" s="7">
        <v>9</v>
      </c>
      <c r="D480" s="14">
        <v>1.83829</v>
      </c>
      <c r="E480" s="14">
        <v>15.919600000000001</v>
      </c>
      <c r="F480" s="14">
        <v>7.8457699999999999</v>
      </c>
      <c r="G480" s="14">
        <v>46.242699999999999</v>
      </c>
      <c r="H480" s="14">
        <v>0.359018</v>
      </c>
      <c r="I480" s="14">
        <v>11.3012</v>
      </c>
      <c r="J480" s="14">
        <v>0.244923</v>
      </c>
      <c r="K480" s="14">
        <v>11.393800000000001</v>
      </c>
      <c r="L480" s="14">
        <v>1.49766</v>
      </c>
      <c r="M480" s="14">
        <v>4.4850000000000003E-3</v>
      </c>
      <c r="N480" s="14">
        <v>4.9880000000000002E-3</v>
      </c>
      <c r="O480" s="14">
        <v>2.4534E-2</v>
      </c>
      <c r="P480" s="14">
        <v>96.676968000000002</v>
      </c>
      <c r="Q480" s="14">
        <v>0.71351518053714191</v>
      </c>
    </row>
    <row r="481" spans="1:17" ht="21">
      <c r="A481" s="7" t="s">
        <v>1</v>
      </c>
      <c r="B481" s="7" t="s">
        <v>34</v>
      </c>
      <c r="C481" s="7">
        <v>1</v>
      </c>
      <c r="D481" s="14">
        <v>1.7719800000000001</v>
      </c>
      <c r="E481" s="14">
        <v>15.5908</v>
      </c>
      <c r="F481" s="14">
        <v>7.7475500000000004</v>
      </c>
      <c r="G481" s="14">
        <v>46.2575</v>
      </c>
      <c r="H481" s="14">
        <v>0.428809</v>
      </c>
      <c r="I481" s="14">
        <v>11.129300000000001</v>
      </c>
      <c r="J481" s="14">
        <v>0.27445000000000003</v>
      </c>
      <c r="K481" s="14">
        <v>11.413600000000001</v>
      </c>
      <c r="L481" s="14">
        <v>1.86151</v>
      </c>
      <c r="M481" s="14">
        <v>-1.172E-2</v>
      </c>
      <c r="N481" s="14">
        <v>2.7089999999999999E-2</v>
      </c>
      <c r="O481" s="14">
        <v>1.2649000000000001E-2</v>
      </c>
      <c r="P481" s="14">
        <v>96.503518</v>
      </c>
      <c r="Q481" s="14">
        <v>0.70887197651748779</v>
      </c>
    </row>
    <row r="482" spans="1:17" ht="21">
      <c r="A482" s="7" t="s">
        <v>1</v>
      </c>
      <c r="B482" s="7" t="s">
        <v>34</v>
      </c>
      <c r="C482" s="7">
        <v>2</v>
      </c>
      <c r="D482" s="14">
        <v>2.0113500000000002</v>
      </c>
      <c r="E482" s="14">
        <v>14.149699999999999</v>
      </c>
      <c r="F482" s="14">
        <v>9.7489000000000008</v>
      </c>
      <c r="G482" s="14">
        <v>44.714599999999997</v>
      </c>
      <c r="H482" s="14">
        <v>0.43142900000000001</v>
      </c>
      <c r="I482" s="14">
        <v>10.946400000000001</v>
      </c>
      <c r="J482" s="14">
        <v>0.31554100000000002</v>
      </c>
      <c r="K482" s="14">
        <v>12.654299999999999</v>
      </c>
      <c r="L482" s="14">
        <v>1.68458</v>
      </c>
      <c r="M482" s="14">
        <v>5.9719999999999999E-3</v>
      </c>
      <c r="N482" s="14">
        <v>7.3670000000000003E-3</v>
      </c>
      <c r="O482" s="14">
        <v>1.1275E-2</v>
      </c>
      <c r="P482" s="14">
        <v>96.68141399999999</v>
      </c>
      <c r="Q482" s="14">
        <v>0.66590748452073689</v>
      </c>
    </row>
    <row r="483" spans="1:17" ht="21">
      <c r="A483" s="7" t="s">
        <v>1</v>
      </c>
      <c r="B483" s="7" t="s">
        <v>34</v>
      </c>
      <c r="C483" s="7">
        <v>3</v>
      </c>
      <c r="D483" s="14">
        <v>2.4025400000000001</v>
      </c>
      <c r="E483" s="14">
        <v>13.1761</v>
      </c>
      <c r="F483" s="14">
        <v>12.1188</v>
      </c>
      <c r="G483" s="14">
        <v>41.277900000000002</v>
      </c>
      <c r="H483" s="14">
        <v>0.51280099999999995</v>
      </c>
      <c r="I483" s="14">
        <v>11.4032</v>
      </c>
      <c r="J483" s="14">
        <v>0.19472700000000001</v>
      </c>
      <c r="K483" s="14">
        <v>13.7294</v>
      </c>
      <c r="L483" s="14">
        <v>2.1141899999999998</v>
      </c>
      <c r="M483" s="14">
        <v>6.0318999999999998E-2</v>
      </c>
      <c r="N483" s="14">
        <v>4.0980999999999997E-2</v>
      </c>
      <c r="O483" s="14">
        <v>2.0469000000000001E-2</v>
      </c>
      <c r="P483" s="14">
        <v>97.051427000000004</v>
      </c>
      <c r="Q483" s="14">
        <v>0.63109133865027323</v>
      </c>
    </row>
    <row r="484" spans="1:17" ht="21">
      <c r="A484" s="7" t="s">
        <v>1</v>
      </c>
      <c r="B484" s="7" t="s">
        <v>34</v>
      </c>
      <c r="C484" s="7">
        <v>4</v>
      </c>
      <c r="D484" s="14">
        <v>1.9986699999999999</v>
      </c>
      <c r="E484" s="14">
        <v>15.042899999999999</v>
      </c>
      <c r="F484" s="14">
        <v>8.5555800000000009</v>
      </c>
      <c r="G484" s="14">
        <v>45.221699999999998</v>
      </c>
      <c r="H484" s="14">
        <v>0.44070199999999998</v>
      </c>
      <c r="I484" s="14">
        <v>11.4297</v>
      </c>
      <c r="J484" s="14">
        <v>0.20283599999999999</v>
      </c>
      <c r="K484" s="14">
        <v>11.704700000000001</v>
      </c>
      <c r="L484" s="14">
        <v>2.4573299999999998</v>
      </c>
      <c r="M484" s="14">
        <v>2.7599999999999999E-3</v>
      </c>
      <c r="N484" s="14">
        <v>1.1766E-2</v>
      </c>
      <c r="O484" s="14">
        <v>-1.072E-2</v>
      </c>
      <c r="P484" s="14">
        <v>97.057923999999986</v>
      </c>
      <c r="Q484" s="14">
        <v>0.69613331259766265</v>
      </c>
    </row>
    <row r="485" spans="1:17" ht="21">
      <c r="A485" s="7" t="s">
        <v>1</v>
      </c>
      <c r="B485" s="7" t="s">
        <v>34</v>
      </c>
      <c r="C485" s="7">
        <v>5</v>
      </c>
      <c r="D485" s="14">
        <v>1.7676499999999999</v>
      </c>
      <c r="E485" s="14">
        <v>15.838800000000001</v>
      </c>
      <c r="F485" s="14">
        <v>7.3788200000000002</v>
      </c>
      <c r="G485" s="14">
        <v>47.221299999999999</v>
      </c>
      <c r="H485" s="14">
        <v>0.35644199999999998</v>
      </c>
      <c r="I485" s="14">
        <v>11.3345</v>
      </c>
      <c r="J485" s="14">
        <v>0.213809</v>
      </c>
      <c r="K485" s="14">
        <v>11.177899999999999</v>
      </c>
      <c r="L485" s="14">
        <v>1.7802199999999999</v>
      </c>
      <c r="M485" s="14">
        <v>-5.4000000000000001E-4</v>
      </c>
      <c r="N485" s="14">
        <v>1.2526000000000001E-2</v>
      </c>
      <c r="O485" s="14">
        <v>8.4770000000000002E-3</v>
      </c>
      <c r="P485" s="14">
        <v>97.08990399999999</v>
      </c>
      <c r="Q485" s="14">
        <v>0.71637695848669702</v>
      </c>
    </row>
    <row r="486" spans="1:17" ht="21">
      <c r="A486" s="7" t="s">
        <v>1</v>
      </c>
      <c r="B486" s="7" t="s">
        <v>34</v>
      </c>
      <c r="C486" s="7">
        <v>6</v>
      </c>
      <c r="D486" s="14">
        <v>1.7965800000000001</v>
      </c>
      <c r="E486" s="14">
        <v>15.5627</v>
      </c>
      <c r="F486" s="14">
        <v>7.7375999999999996</v>
      </c>
      <c r="G486" s="14">
        <v>46.856999999999999</v>
      </c>
      <c r="H486" s="14">
        <v>0.38670199999999999</v>
      </c>
      <c r="I486" s="14">
        <v>11.1248</v>
      </c>
      <c r="J486" s="14">
        <v>0.28009400000000001</v>
      </c>
      <c r="K486" s="14">
        <v>11.757400000000001</v>
      </c>
      <c r="L486" s="14">
        <v>1.8628100000000001</v>
      </c>
      <c r="M486" s="14">
        <v>-2.0400000000000001E-3</v>
      </c>
      <c r="N486" s="14">
        <v>2.5996999999999999E-2</v>
      </c>
      <c r="O486" s="14">
        <v>1.5610000000000001E-3</v>
      </c>
      <c r="P486" s="14">
        <v>97.391204000000016</v>
      </c>
      <c r="Q486" s="14">
        <v>0.70233266864904753</v>
      </c>
    </row>
    <row r="487" spans="1:17" ht="21">
      <c r="A487" s="17" t="s">
        <v>59</v>
      </c>
      <c r="D487" s="45">
        <v>1.1115526553503244E-2</v>
      </c>
      <c r="E487" s="45">
        <v>6.8691553938268913E-3</v>
      </c>
      <c r="F487" s="45">
        <v>7.0043495447192055E-3</v>
      </c>
      <c r="G487" s="45">
        <v>8.014648780052985E-3</v>
      </c>
      <c r="H487" s="45">
        <v>7.9719649088076713E-3</v>
      </c>
      <c r="I487" s="45">
        <v>9.6859175467932882E-3</v>
      </c>
      <c r="J487" s="45">
        <v>1.9885450631664092E-2</v>
      </c>
      <c r="K487" s="45">
        <v>1.9365119728568608E-2</v>
      </c>
      <c r="L487" s="45">
        <v>1.4601198084931752E-2</v>
      </c>
      <c r="M487" s="45">
        <v>1.3073315336212626E-2</v>
      </c>
      <c r="N487" s="45">
        <v>7.8354902877160685E-3</v>
      </c>
      <c r="O487" s="45">
        <v>2.6525594478112202E-2</v>
      </c>
      <c r="P487" s="45"/>
      <c r="Q487" s="45"/>
    </row>
    <row r="488" spans="1:17" ht="21">
      <c r="A488" s="17" t="s">
        <v>133</v>
      </c>
      <c r="D488" s="45">
        <v>0.52503482934312562</v>
      </c>
      <c r="E488" s="45">
        <v>0.38689050066225167</v>
      </c>
      <c r="F488" s="45">
        <v>0.42605700447260431</v>
      </c>
      <c r="G488" s="45">
        <v>0.18666432703769739</v>
      </c>
      <c r="H488" s="45">
        <v>-4.3218592172058061</v>
      </c>
      <c r="I488" s="45">
        <v>0.62660714692378439</v>
      </c>
      <c r="J488" s="45">
        <v>13.311820723475972</v>
      </c>
      <c r="K488" s="45">
        <v>0.93166665554862171</v>
      </c>
      <c r="L488" s="45">
        <v>3.0270942886327625</v>
      </c>
      <c r="M488" s="45">
        <v>64.170650449905182</v>
      </c>
      <c r="N488" s="45">
        <v>-133.40522299571234</v>
      </c>
      <c r="O488" s="45">
        <v>125.75599840882721</v>
      </c>
      <c r="P488" s="45"/>
      <c r="Q488" s="45"/>
    </row>
    <row r="490" spans="1:17">
      <c r="A490" s="46"/>
      <c r="B490" s="47" t="s">
        <v>161</v>
      </c>
    </row>
  </sheetData>
  <conditionalFormatting sqref="M2">
    <cfRule type="cellIs" dxfId="27" priority="4" operator="lessThan">
      <formula>$M$487</formula>
    </cfRule>
  </conditionalFormatting>
  <conditionalFormatting sqref="M2:M486">
    <cfRule type="cellIs" dxfId="26" priority="3" operator="lessThan">
      <formula>0.01</formula>
    </cfRule>
  </conditionalFormatting>
  <conditionalFormatting sqref="N2:N486">
    <cfRule type="cellIs" dxfId="25" priority="2" operator="lessThan">
      <formula>0.01</formula>
    </cfRule>
  </conditionalFormatting>
  <conditionalFormatting sqref="O2:O486">
    <cfRule type="cellIs" dxfId="24" priority="1" operator="lessThanOrEqual">
      <formula>0.03</formula>
    </cfRule>
  </conditionalFormatting>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08"/>
  <sheetViews>
    <sheetView topLeftCell="A43" workbookViewId="0">
      <selection activeCell="P43" activeCellId="3" sqref="J2:J22 J43:J104 P2:P22 P43:P104"/>
    </sheetView>
  </sheetViews>
  <sheetFormatPr defaultColWidth="10.796875" defaultRowHeight="15.6"/>
  <cols>
    <col min="1" max="3" width="10.796875" style="6"/>
    <col min="4" max="4" width="16.296875" style="6" bestFit="1" customWidth="1"/>
    <col min="5" max="5" width="10.796875" style="12"/>
    <col min="6" max="16384" width="10.796875" style="6"/>
  </cols>
  <sheetData>
    <row r="1" spans="1:19" s="4" customFormat="1" ht="23.4">
      <c r="A1" s="4" t="s">
        <v>45</v>
      </c>
      <c r="B1" s="4" t="s">
        <v>46</v>
      </c>
      <c r="C1" s="4" t="s">
        <v>47</v>
      </c>
      <c r="D1" s="4" t="s">
        <v>50</v>
      </c>
      <c r="E1" s="11" t="s">
        <v>6</v>
      </c>
      <c r="F1" s="4" t="s">
        <v>7</v>
      </c>
      <c r="G1" s="4" t="s">
        <v>8</v>
      </c>
      <c r="H1" s="4" t="s">
        <v>9</v>
      </c>
      <c r="I1" s="4" t="s">
        <v>10</v>
      </c>
      <c r="J1" s="4" t="s">
        <v>11</v>
      </c>
      <c r="K1" s="4" t="s">
        <v>12</v>
      </c>
      <c r="L1" s="4" t="s">
        <v>13</v>
      </c>
      <c r="M1" s="4" t="s">
        <v>14</v>
      </c>
      <c r="N1" s="4" t="s">
        <v>15</v>
      </c>
      <c r="O1" s="4" t="s">
        <v>16</v>
      </c>
      <c r="P1" s="4" t="s">
        <v>17</v>
      </c>
      <c r="Q1" s="4" t="s">
        <v>18</v>
      </c>
      <c r="R1" s="4" t="s">
        <v>49</v>
      </c>
    </row>
    <row r="2" spans="1:19" ht="21">
      <c r="A2" s="5" t="s">
        <v>0</v>
      </c>
      <c r="B2" s="5">
        <v>13</v>
      </c>
      <c r="C2" s="5">
        <v>11</v>
      </c>
      <c r="D2" s="18" t="s">
        <v>27</v>
      </c>
      <c r="E2" s="48">
        <v>-6.0800000000000003E-3</v>
      </c>
      <c r="F2" s="14">
        <v>49.165500000000002</v>
      </c>
      <c r="G2" s="14">
        <v>9.5239999999999995E-3</v>
      </c>
      <c r="H2" s="14">
        <v>40.956200000000003</v>
      </c>
      <c r="I2" s="14">
        <v>-9.3500000000000007E-3</v>
      </c>
      <c r="J2" s="14">
        <v>5.7369999999999997E-2</v>
      </c>
      <c r="K2" s="14">
        <v>0.118199</v>
      </c>
      <c r="L2" s="14">
        <v>10.260999999999999</v>
      </c>
      <c r="M2" s="14">
        <v>1.2966999999999999E-2</v>
      </c>
      <c r="N2" s="14">
        <v>2.7008999999999998E-2</v>
      </c>
      <c r="O2" s="14">
        <v>-1.1010000000000001E-2</v>
      </c>
      <c r="P2" s="14">
        <v>0.29494500000000001</v>
      </c>
      <c r="Q2" s="14">
        <v>100.876</v>
      </c>
      <c r="R2" s="50">
        <v>89.5</v>
      </c>
    </row>
    <row r="3" spans="1:19" ht="21">
      <c r="A3" s="7" t="s">
        <v>0</v>
      </c>
      <c r="B3" s="7">
        <v>13</v>
      </c>
      <c r="C3" s="7">
        <v>12</v>
      </c>
      <c r="D3" s="19" t="s">
        <v>26</v>
      </c>
      <c r="E3" s="48">
        <v>-1.8450000000000001E-2</v>
      </c>
      <c r="F3" s="14">
        <v>47.616300000000003</v>
      </c>
      <c r="G3" s="14">
        <v>2.2100000000000001E-4</v>
      </c>
      <c r="H3" s="14">
        <v>40.557200000000002</v>
      </c>
      <c r="I3" s="14">
        <v>-4.3099999999999996E-3</v>
      </c>
      <c r="J3" s="14">
        <v>6.9250999999999993E-2</v>
      </c>
      <c r="K3" s="14">
        <v>0.19451499999999999</v>
      </c>
      <c r="L3" s="14">
        <v>11.805999999999999</v>
      </c>
      <c r="M3" s="14">
        <v>7.0520000000000001E-3</v>
      </c>
      <c r="N3" s="14">
        <v>2.7376999999999999E-2</v>
      </c>
      <c r="O3" s="14">
        <v>-1.2829999999999999E-2</v>
      </c>
      <c r="P3" s="14">
        <v>0.240366</v>
      </c>
      <c r="Q3" s="14">
        <v>100.483</v>
      </c>
      <c r="R3" s="50">
        <v>87.8</v>
      </c>
      <c r="S3" s="45"/>
    </row>
    <row r="4" spans="1:19" ht="21">
      <c r="A4" s="7" t="s">
        <v>0</v>
      </c>
      <c r="B4" s="7">
        <v>13</v>
      </c>
      <c r="C4" s="7">
        <v>13</v>
      </c>
      <c r="D4" s="19" t="s">
        <v>27</v>
      </c>
      <c r="E4" s="48">
        <v>-6.5900000000000004E-3</v>
      </c>
      <c r="F4" s="14">
        <v>50.5822</v>
      </c>
      <c r="G4" s="14">
        <v>1.3650000000000001E-2</v>
      </c>
      <c r="H4" s="14">
        <v>41.124499999999998</v>
      </c>
      <c r="I4" s="14">
        <v>-1.191E-2</v>
      </c>
      <c r="J4" s="14">
        <v>6.0798999999999999E-2</v>
      </c>
      <c r="K4" s="14">
        <v>0.13126399999999999</v>
      </c>
      <c r="L4" s="14">
        <v>8.5045999999999999</v>
      </c>
      <c r="M4" s="14">
        <v>4.8450000000000003E-3</v>
      </c>
      <c r="N4" s="14">
        <v>3.2780999999999998E-2</v>
      </c>
      <c r="O4" s="14">
        <v>-7.8899999999999994E-3</v>
      </c>
      <c r="P4" s="14">
        <v>0.34867599999999999</v>
      </c>
      <c r="Q4" s="14">
        <v>100.777</v>
      </c>
      <c r="R4" s="50">
        <v>91.4</v>
      </c>
    </row>
    <row r="5" spans="1:19" ht="21">
      <c r="A5" s="7" t="s">
        <v>0</v>
      </c>
      <c r="B5" s="7">
        <v>13</v>
      </c>
      <c r="C5" s="7">
        <v>1</v>
      </c>
      <c r="D5" s="19" t="s">
        <v>27</v>
      </c>
      <c r="E5" s="48">
        <v>-8.4899999999999993E-3</v>
      </c>
      <c r="F5" s="14">
        <v>48.445999999999998</v>
      </c>
      <c r="G5" s="14">
        <v>1.6291E-2</v>
      </c>
      <c r="H5" s="14">
        <v>41.136699999999998</v>
      </c>
      <c r="I5" s="14">
        <v>-1.3220000000000001E-2</v>
      </c>
      <c r="J5" s="14">
        <v>9.5394000000000007E-2</v>
      </c>
      <c r="K5" s="14">
        <v>0.14291300000000001</v>
      </c>
      <c r="L5" s="14">
        <v>9.9127100000000006</v>
      </c>
      <c r="M5" s="14">
        <v>1.3775000000000001E-2</v>
      </c>
      <c r="N5" s="14">
        <v>9.2011999999999997E-2</v>
      </c>
      <c r="O5" s="14">
        <v>-1.82E-3</v>
      </c>
      <c r="P5" s="14">
        <v>0.33667200000000003</v>
      </c>
      <c r="Q5" s="14">
        <v>100.169</v>
      </c>
      <c r="R5" s="50">
        <v>89.7</v>
      </c>
    </row>
    <row r="6" spans="1:19" ht="21">
      <c r="A6" s="7" t="s">
        <v>0</v>
      </c>
      <c r="B6" s="7">
        <v>2</v>
      </c>
      <c r="C6" s="7">
        <v>9</v>
      </c>
      <c r="D6" s="19" t="s">
        <v>27</v>
      </c>
      <c r="E6" s="48">
        <v>-6.11E-3</v>
      </c>
      <c r="F6" s="14">
        <v>46.228400000000001</v>
      </c>
      <c r="G6" s="14">
        <v>3.8560000000000001E-3</v>
      </c>
      <c r="H6" s="14">
        <v>40.2759</v>
      </c>
      <c r="I6" s="14">
        <v>-1.064E-2</v>
      </c>
      <c r="J6" s="14">
        <v>0.105893</v>
      </c>
      <c r="K6" s="14">
        <v>0.22259699999999999</v>
      </c>
      <c r="L6" s="14">
        <v>13.475199999999999</v>
      </c>
      <c r="M6" s="14">
        <v>3.32E-3</v>
      </c>
      <c r="N6" s="14">
        <v>2.9772E-2</v>
      </c>
      <c r="O6" s="14">
        <v>-1.205E-2</v>
      </c>
      <c r="P6" s="14">
        <v>0.15584300000000001</v>
      </c>
      <c r="Q6" s="14">
        <v>100.47199999999999</v>
      </c>
      <c r="R6" s="50">
        <v>85.9</v>
      </c>
    </row>
    <row r="7" spans="1:19" ht="21">
      <c r="A7" s="7" t="s">
        <v>0</v>
      </c>
      <c r="B7" s="7">
        <v>2</v>
      </c>
      <c r="C7" s="7">
        <v>10</v>
      </c>
      <c r="D7" s="19" t="s">
        <v>26</v>
      </c>
      <c r="E7" s="48">
        <v>-1.567E-2</v>
      </c>
      <c r="F7" s="14">
        <v>41.404699999999998</v>
      </c>
      <c r="G7" s="14">
        <v>5.8469999999999998E-3</v>
      </c>
      <c r="H7" s="14">
        <v>39.422199999999997</v>
      </c>
      <c r="I7" s="14">
        <v>-6.9699999999999996E-3</v>
      </c>
      <c r="J7" s="14">
        <v>0.11602899999999999</v>
      </c>
      <c r="K7" s="14">
        <v>0.45921899999999999</v>
      </c>
      <c r="L7" s="14">
        <v>18.8215</v>
      </c>
      <c r="M7" s="14">
        <v>1.797E-3</v>
      </c>
      <c r="N7" s="14">
        <v>1.8114999999999999E-2</v>
      </c>
      <c r="O7" s="14">
        <v>3.222E-3</v>
      </c>
      <c r="P7" s="14">
        <v>0.118259</v>
      </c>
      <c r="Q7" s="14">
        <v>100.348</v>
      </c>
      <c r="R7" s="50">
        <v>79.7</v>
      </c>
    </row>
    <row r="8" spans="1:19" ht="21">
      <c r="A8" s="7" t="s">
        <v>0</v>
      </c>
      <c r="B8" s="7">
        <v>5</v>
      </c>
      <c r="C8" s="7">
        <v>15</v>
      </c>
      <c r="D8" s="19" t="s">
        <v>27</v>
      </c>
      <c r="E8" s="48">
        <v>3.7100000000000002E-4</v>
      </c>
      <c r="F8" s="14">
        <v>49.195799999999998</v>
      </c>
      <c r="G8" s="14">
        <v>-3.5899999999999999E-3</v>
      </c>
      <c r="H8" s="14">
        <v>41.459400000000002</v>
      </c>
      <c r="I8" s="14">
        <v>-1.137E-2</v>
      </c>
      <c r="J8" s="14">
        <v>7.9253000000000004E-2</v>
      </c>
      <c r="K8" s="14">
        <v>0.158554</v>
      </c>
      <c r="L8" s="14">
        <v>9.88626</v>
      </c>
      <c r="M8" s="14">
        <v>2.23E-2</v>
      </c>
      <c r="N8" s="14">
        <v>2.8406000000000001E-2</v>
      </c>
      <c r="O8" s="14">
        <v>-5.6499999999999996E-3</v>
      </c>
      <c r="P8" s="14">
        <v>0.31156899999999998</v>
      </c>
      <c r="Q8" s="14">
        <v>101.121</v>
      </c>
      <c r="R8" s="50">
        <v>89.9</v>
      </c>
    </row>
    <row r="9" spans="1:19" ht="21">
      <c r="A9" s="7" t="s">
        <v>0</v>
      </c>
      <c r="B9" s="7">
        <v>5</v>
      </c>
      <c r="C9" s="7">
        <v>16</v>
      </c>
      <c r="D9" s="19" t="s">
        <v>27</v>
      </c>
      <c r="E9" s="48">
        <v>-5.45E-3</v>
      </c>
      <c r="F9" s="14">
        <v>46.326500000000003</v>
      </c>
      <c r="G9" s="14">
        <v>-5.4099999999999999E-3</v>
      </c>
      <c r="H9" s="14">
        <v>40.6721</v>
      </c>
      <c r="I9" s="14">
        <v>-1.468E-2</v>
      </c>
      <c r="J9" s="14">
        <v>0.119535</v>
      </c>
      <c r="K9" s="14">
        <v>0.20196900000000001</v>
      </c>
      <c r="L9" s="14">
        <v>13.0296</v>
      </c>
      <c r="M9" s="14">
        <v>4.0899999999999999E-3</v>
      </c>
      <c r="N9" s="14">
        <v>1.0624E-2</v>
      </c>
      <c r="O9" s="14">
        <v>-5.3E-3</v>
      </c>
      <c r="P9" s="14">
        <v>0.110623</v>
      </c>
      <c r="Q9" s="14">
        <v>100.444</v>
      </c>
      <c r="R9" s="50">
        <v>86.4</v>
      </c>
    </row>
    <row r="10" spans="1:19" ht="21">
      <c r="A10" s="7" t="s">
        <v>0</v>
      </c>
      <c r="B10" s="7">
        <v>5</v>
      </c>
      <c r="C10" s="7">
        <v>17</v>
      </c>
      <c r="D10" s="19" t="s">
        <v>26</v>
      </c>
      <c r="E10" s="48">
        <v>-1.8689999999999998E-2</v>
      </c>
      <c r="F10" s="14">
        <v>44.1126</v>
      </c>
      <c r="G10" s="14">
        <v>-5.0200000000000002E-3</v>
      </c>
      <c r="H10" s="14">
        <v>40.305300000000003</v>
      </c>
      <c r="I10" s="14">
        <v>-1.6000000000000001E-3</v>
      </c>
      <c r="J10" s="14">
        <v>8.4794999999999995E-2</v>
      </c>
      <c r="K10" s="14">
        <v>0.33252799999999999</v>
      </c>
      <c r="L10" s="14">
        <v>15.7224</v>
      </c>
      <c r="M10" s="14">
        <v>1.566E-2</v>
      </c>
      <c r="N10" s="14">
        <v>1.0118E-2</v>
      </c>
      <c r="O10" s="14">
        <v>8.1790000000000005E-3</v>
      </c>
      <c r="P10" s="14">
        <v>0.1101</v>
      </c>
      <c r="Q10" s="14">
        <v>100.676</v>
      </c>
      <c r="R10" s="50">
        <v>83.3</v>
      </c>
    </row>
    <row r="11" spans="1:19" ht="21">
      <c r="A11" s="7" t="s">
        <v>0</v>
      </c>
      <c r="B11" s="7">
        <v>5</v>
      </c>
      <c r="C11" s="7">
        <v>5</v>
      </c>
      <c r="D11" s="19" t="s">
        <v>27</v>
      </c>
      <c r="E11" s="48">
        <v>-3.5300000000000002E-3</v>
      </c>
      <c r="F11" s="14">
        <v>49.088299999999997</v>
      </c>
      <c r="G11" s="14">
        <v>-1.044E-2</v>
      </c>
      <c r="H11" s="14">
        <v>41.147500000000001</v>
      </c>
      <c r="I11" s="14">
        <v>-9.8399999999999998E-3</v>
      </c>
      <c r="J11" s="14">
        <v>6.7768999999999996E-2</v>
      </c>
      <c r="K11" s="14">
        <v>0.13905200000000001</v>
      </c>
      <c r="L11" s="14">
        <v>10.0473</v>
      </c>
      <c r="M11" s="14">
        <v>1.3145E-2</v>
      </c>
      <c r="N11" s="14">
        <v>1.8551000000000002E-2</v>
      </c>
      <c r="O11" s="14">
        <v>-1.0999999999999999E-2</v>
      </c>
      <c r="P11" s="14">
        <v>0.28832099999999999</v>
      </c>
      <c r="Q11" s="14">
        <v>100.77500000000001</v>
      </c>
      <c r="R11" s="50">
        <v>89.7</v>
      </c>
    </row>
    <row r="12" spans="1:19" ht="21">
      <c r="A12" s="7" t="s">
        <v>0</v>
      </c>
      <c r="B12" s="7">
        <v>5</v>
      </c>
      <c r="C12" s="7">
        <v>6</v>
      </c>
      <c r="D12" s="19" t="s">
        <v>26</v>
      </c>
      <c r="E12" s="48">
        <v>-1.086E-2</v>
      </c>
      <c r="F12" s="14">
        <v>43.661999999999999</v>
      </c>
      <c r="G12" s="14">
        <v>-3.3600000000000001E-3</v>
      </c>
      <c r="H12" s="14">
        <v>40.0657</v>
      </c>
      <c r="I12" s="14">
        <v>-2.98E-3</v>
      </c>
      <c r="J12" s="14">
        <v>6.8857000000000002E-2</v>
      </c>
      <c r="K12" s="14">
        <v>0.374052</v>
      </c>
      <c r="L12" s="14">
        <v>16.206</v>
      </c>
      <c r="M12" s="14">
        <v>4.7959999999999999E-3</v>
      </c>
      <c r="N12" s="14">
        <v>5.6090000000000003E-3</v>
      </c>
      <c r="O12" s="14">
        <v>-1.1520000000000001E-2</v>
      </c>
      <c r="P12" s="14">
        <v>8.5283999999999999E-2</v>
      </c>
      <c r="Q12" s="14">
        <v>100.444</v>
      </c>
      <c r="R12" s="50">
        <v>82.8</v>
      </c>
    </row>
    <row r="13" spans="1:19" ht="21">
      <c r="A13" s="7" t="s">
        <v>0</v>
      </c>
      <c r="B13" s="7">
        <v>6</v>
      </c>
      <c r="C13" s="7">
        <v>11</v>
      </c>
      <c r="D13" s="19" t="s">
        <v>27</v>
      </c>
      <c r="E13" s="48">
        <v>4.6730000000000001E-3</v>
      </c>
      <c r="F13" s="14">
        <v>45.359699999999997</v>
      </c>
      <c r="G13" s="14">
        <v>5.94E-3</v>
      </c>
      <c r="H13" s="14">
        <v>40.406799999999997</v>
      </c>
      <c r="I13" s="14">
        <v>-4.9899999999999996E-3</v>
      </c>
      <c r="J13" s="14">
        <v>0.113139</v>
      </c>
      <c r="K13" s="14">
        <v>0.199574</v>
      </c>
      <c r="L13" s="14">
        <v>14.251300000000001</v>
      </c>
      <c r="M13" s="14">
        <v>2.2228999999999999E-2</v>
      </c>
      <c r="N13" s="14">
        <v>-7.0099999999999997E-3</v>
      </c>
      <c r="O13" s="14">
        <v>-1.7469999999999999E-2</v>
      </c>
      <c r="P13" s="14">
        <v>0.102397</v>
      </c>
      <c r="Q13" s="14">
        <v>100.43600000000001</v>
      </c>
      <c r="R13" s="50">
        <v>85</v>
      </c>
    </row>
    <row r="14" spans="1:19" ht="21">
      <c r="A14" s="7" t="s">
        <v>0</v>
      </c>
      <c r="B14" s="7">
        <v>6</v>
      </c>
      <c r="C14" s="7">
        <v>12</v>
      </c>
      <c r="D14" s="19" t="s">
        <v>26</v>
      </c>
      <c r="E14" s="48">
        <v>-8.4399999999999996E-3</v>
      </c>
      <c r="F14" s="14">
        <v>41.983600000000003</v>
      </c>
      <c r="G14" s="14">
        <v>1.3760000000000001E-3</v>
      </c>
      <c r="H14" s="14">
        <v>39.593499999999999</v>
      </c>
      <c r="I14" s="14">
        <v>-5.7999999999999996E-3</v>
      </c>
      <c r="J14" s="14">
        <v>6.5820000000000004E-2</v>
      </c>
      <c r="K14" s="14">
        <v>0.457675</v>
      </c>
      <c r="L14" s="14">
        <v>17.882000000000001</v>
      </c>
      <c r="M14" s="14">
        <v>3.5788E-2</v>
      </c>
      <c r="N14" s="14">
        <v>-2.14E-3</v>
      </c>
      <c r="O14" s="14">
        <v>-2.96E-3</v>
      </c>
      <c r="P14" s="14">
        <v>8.7582999999999994E-2</v>
      </c>
      <c r="Q14" s="14">
        <v>100.08799999999999</v>
      </c>
      <c r="R14" s="50">
        <v>80.7</v>
      </c>
    </row>
    <row r="15" spans="1:19" ht="21">
      <c r="A15" s="7" t="s">
        <v>0</v>
      </c>
      <c r="B15" s="7">
        <v>15</v>
      </c>
      <c r="C15" s="7">
        <v>1</v>
      </c>
      <c r="D15" s="19" t="s">
        <v>27</v>
      </c>
      <c r="E15" s="48">
        <v>-1E-3</v>
      </c>
      <c r="F15" s="14">
        <v>50.652900000000002</v>
      </c>
      <c r="G15" s="14">
        <v>1.4217E-2</v>
      </c>
      <c r="H15" s="14">
        <v>41.079000000000001</v>
      </c>
      <c r="I15" s="14">
        <v>-1.035E-2</v>
      </c>
      <c r="J15" s="14">
        <v>6.8701999999999999E-2</v>
      </c>
      <c r="K15" s="14">
        <v>0.12984899999999999</v>
      </c>
      <c r="L15" s="14">
        <v>7.93025</v>
      </c>
      <c r="M15" s="14">
        <v>-8.1700000000000002E-3</v>
      </c>
      <c r="N15" s="14">
        <v>3.9833E-2</v>
      </c>
      <c r="O15" s="14">
        <v>1.9834000000000001E-2</v>
      </c>
      <c r="P15" s="14">
        <v>0.44732</v>
      </c>
      <c r="Q15" s="14">
        <v>100.36199999999999</v>
      </c>
      <c r="R15" s="50">
        <v>91.9</v>
      </c>
    </row>
    <row r="16" spans="1:19" ht="21">
      <c r="A16" s="7" t="s">
        <v>0</v>
      </c>
      <c r="B16" s="7">
        <v>15</v>
      </c>
      <c r="C16" s="7">
        <v>2</v>
      </c>
      <c r="D16" s="19" t="s">
        <v>27</v>
      </c>
      <c r="E16" s="48">
        <v>1.0629999999999999E-3</v>
      </c>
      <c r="F16" s="14">
        <v>50.008699999999997</v>
      </c>
      <c r="G16" s="14">
        <v>4.3649E-2</v>
      </c>
      <c r="H16" s="14">
        <v>40.900300000000001</v>
      </c>
      <c r="I16" s="14">
        <v>-1.3860000000000001E-2</v>
      </c>
      <c r="J16" s="14">
        <v>0.153614</v>
      </c>
      <c r="K16" s="14">
        <v>0.147675</v>
      </c>
      <c r="L16" s="14">
        <v>9.0920100000000001</v>
      </c>
      <c r="M16" s="14">
        <v>2.0029999999999999E-2</v>
      </c>
      <c r="N16" s="14">
        <v>9.4321000000000002E-2</v>
      </c>
      <c r="O16" s="14">
        <v>4.921E-3</v>
      </c>
      <c r="P16" s="14">
        <v>0.34214800000000001</v>
      </c>
      <c r="Q16" s="14">
        <v>100.795</v>
      </c>
      <c r="R16" s="50">
        <v>90.7</v>
      </c>
    </row>
    <row r="17" spans="1:18" ht="21">
      <c r="A17" s="7" t="s">
        <v>0</v>
      </c>
      <c r="B17" s="7">
        <v>15</v>
      </c>
      <c r="C17" s="7">
        <v>3</v>
      </c>
      <c r="D17" s="19" t="s">
        <v>27</v>
      </c>
      <c r="E17" s="48">
        <v>-1.5E-3</v>
      </c>
      <c r="F17" s="14">
        <v>49.977899999999998</v>
      </c>
      <c r="G17" s="14">
        <v>2.3785000000000001E-2</v>
      </c>
      <c r="H17" s="14">
        <v>40.668999999999997</v>
      </c>
      <c r="I17" s="14">
        <v>-7.5399999999999998E-3</v>
      </c>
      <c r="J17" s="14">
        <v>0.12850300000000001</v>
      </c>
      <c r="K17" s="14">
        <v>0.123664</v>
      </c>
      <c r="L17" s="14">
        <v>9.2831200000000003</v>
      </c>
      <c r="M17" s="14">
        <v>6.5890000000000002E-3</v>
      </c>
      <c r="N17" s="14">
        <v>5.1205000000000001E-2</v>
      </c>
      <c r="O17" s="14">
        <v>8.8590000000000006E-3</v>
      </c>
      <c r="P17" s="14">
        <v>0.30973000000000001</v>
      </c>
      <c r="Q17" s="14">
        <v>100.57299999999999</v>
      </c>
      <c r="R17" s="50">
        <v>90.6</v>
      </c>
    </row>
    <row r="18" spans="1:18" ht="21">
      <c r="A18" s="7" t="s">
        <v>0</v>
      </c>
      <c r="B18" s="7">
        <v>15</v>
      </c>
      <c r="C18" s="7">
        <v>4</v>
      </c>
      <c r="D18" s="19" t="s">
        <v>26</v>
      </c>
      <c r="E18" s="48">
        <v>1.4760000000000001E-2</v>
      </c>
      <c r="F18" s="14">
        <v>43.494999999999997</v>
      </c>
      <c r="G18" s="14">
        <v>-1.57E-3</v>
      </c>
      <c r="H18" s="14">
        <v>39.5929</v>
      </c>
      <c r="I18" s="14">
        <v>-3.32E-3</v>
      </c>
      <c r="J18" s="14">
        <v>7.8575999999999993E-2</v>
      </c>
      <c r="K18" s="14">
        <v>0.40951100000000001</v>
      </c>
      <c r="L18" s="14">
        <v>16.9693</v>
      </c>
      <c r="M18" s="14">
        <v>2.7612999999999999E-2</v>
      </c>
      <c r="N18" s="14">
        <v>1.8941E-2</v>
      </c>
      <c r="O18" s="14">
        <v>5.0670000000000003E-3</v>
      </c>
      <c r="P18" s="14">
        <v>9.4213000000000005E-2</v>
      </c>
      <c r="Q18" s="14">
        <v>100.70099999999999</v>
      </c>
      <c r="R18" s="50">
        <v>82</v>
      </c>
    </row>
    <row r="19" spans="1:18" ht="21">
      <c r="A19" s="7" t="s">
        <v>0</v>
      </c>
      <c r="B19" s="7">
        <v>15</v>
      </c>
      <c r="C19" s="7">
        <v>5</v>
      </c>
      <c r="D19" s="19" t="s">
        <v>26</v>
      </c>
      <c r="E19" s="48">
        <v>5.1400000000000003E-4</v>
      </c>
      <c r="F19" s="14">
        <v>43.336100000000002</v>
      </c>
      <c r="G19" s="14">
        <v>2.4865999999999999E-2</v>
      </c>
      <c r="H19" s="14">
        <v>39.469000000000001</v>
      </c>
      <c r="I19" s="14">
        <v>-5.0000000000000001E-4</v>
      </c>
      <c r="J19" s="14">
        <v>0.188415</v>
      </c>
      <c r="K19" s="14">
        <v>0.35989199999999999</v>
      </c>
      <c r="L19" s="14">
        <v>16.719799999999999</v>
      </c>
      <c r="M19" s="14">
        <v>1.2544E-2</v>
      </c>
      <c r="N19" s="14">
        <v>3.3468999999999999E-2</v>
      </c>
      <c r="O19" s="14">
        <v>1.0312E-2</v>
      </c>
      <c r="P19" s="14">
        <v>0.114986</v>
      </c>
      <c r="Q19" s="14">
        <v>100.26900000000001</v>
      </c>
      <c r="R19" s="50">
        <v>82.2</v>
      </c>
    </row>
    <row r="20" spans="1:18" ht="21">
      <c r="A20" s="7" t="s">
        <v>0</v>
      </c>
      <c r="B20" s="7">
        <v>15</v>
      </c>
      <c r="C20" s="7">
        <v>6</v>
      </c>
      <c r="D20" s="19" t="s">
        <v>26</v>
      </c>
      <c r="E20" s="48">
        <v>3.2599999999999999E-3</v>
      </c>
      <c r="F20" s="14">
        <v>42.134999999999998</v>
      </c>
      <c r="G20" s="14">
        <v>2.4908E-2</v>
      </c>
      <c r="H20" s="14">
        <v>39.260199999999998</v>
      </c>
      <c r="I20" s="14">
        <v>-9.2800000000000001E-3</v>
      </c>
      <c r="J20" s="14">
        <v>0.170182</v>
      </c>
      <c r="K20" s="14">
        <v>0.40851399999999999</v>
      </c>
      <c r="L20" s="14">
        <v>17.950500000000002</v>
      </c>
      <c r="M20" s="14">
        <v>1.8034000000000001E-2</v>
      </c>
      <c r="N20" s="14">
        <v>3.1773999999999997E-2</v>
      </c>
      <c r="O20" s="14">
        <v>-7.0200000000000002E-3</v>
      </c>
      <c r="P20" s="14">
        <v>8.7964000000000001E-2</v>
      </c>
      <c r="Q20" s="14">
        <v>100.074</v>
      </c>
      <c r="R20" s="50">
        <v>80.7</v>
      </c>
    </row>
    <row r="21" spans="1:18" ht="21">
      <c r="A21" s="7" t="s">
        <v>0</v>
      </c>
      <c r="B21" s="7">
        <v>15</v>
      </c>
      <c r="C21" s="7">
        <v>7</v>
      </c>
      <c r="D21" s="19" t="s">
        <v>27</v>
      </c>
      <c r="E21" s="48">
        <v>4.0000000000000003E-5</v>
      </c>
      <c r="F21" s="14">
        <v>46.773099999999999</v>
      </c>
      <c r="G21" s="14">
        <v>9.2100000000000005E-4</v>
      </c>
      <c r="H21" s="14">
        <v>40.336599999999997</v>
      </c>
      <c r="I21" s="14">
        <v>-1.5520000000000001E-2</v>
      </c>
      <c r="J21" s="14">
        <v>0.122641</v>
      </c>
      <c r="K21" s="14">
        <v>0.20671600000000001</v>
      </c>
      <c r="L21" s="14">
        <v>13.343500000000001</v>
      </c>
      <c r="M21" s="14">
        <v>3.2894E-2</v>
      </c>
      <c r="N21" s="14">
        <v>2.6588000000000001E-2</v>
      </c>
      <c r="O21" s="14">
        <v>1.5419E-2</v>
      </c>
      <c r="P21" s="14">
        <v>0.12934200000000001</v>
      </c>
      <c r="Q21" s="14">
        <v>100.97199999999999</v>
      </c>
      <c r="R21" s="50">
        <v>86.2</v>
      </c>
    </row>
    <row r="22" spans="1:18" ht="21">
      <c r="A22" s="7" t="s">
        <v>0</v>
      </c>
      <c r="B22" s="7">
        <v>15</v>
      </c>
      <c r="C22" s="7">
        <v>8</v>
      </c>
      <c r="D22" s="19" t="s">
        <v>26</v>
      </c>
      <c r="E22" s="48">
        <v>-5.6699999999999997E-3</v>
      </c>
      <c r="F22" s="14">
        <v>42.616300000000003</v>
      </c>
      <c r="G22" s="14">
        <v>-6.0000000000000002E-5</v>
      </c>
      <c r="H22" s="14">
        <v>39.245899999999999</v>
      </c>
      <c r="I22" s="14">
        <v>-5.4400000000000004E-3</v>
      </c>
      <c r="J22" s="14">
        <v>9.3036999999999995E-2</v>
      </c>
      <c r="K22" s="14">
        <v>0.422539</v>
      </c>
      <c r="L22" s="14">
        <v>17.927499999999998</v>
      </c>
      <c r="M22" s="14">
        <v>2.3886999999999999E-2</v>
      </c>
      <c r="N22" s="14">
        <v>5.5110000000000003E-3</v>
      </c>
      <c r="O22" s="14">
        <v>-9.6200000000000001E-3</v>
      </c>
      <c r="P22" s="14">
        <v>0.10993600000000001</v>
      </c>
      <c r="Q22" s="14">
        <v>100.42400000000001</v>
      </c>
      <c r="R22" s="50">
        <v>80.900000000000006</v>
      </c>
    </row>
    <row r="23" spans="1:18" ht="21">
      <c r="A23" s="7" t="s">
        <v>1</v>
      </c>
      <c r="B23" s="7">
        <v>2</v>
      </c>
      <c r="C23" s="7">
        <v>9</v>
      </c>
      <c r="D23" s="19" t="s">
        <v>27</v>
      </c>
      <c r="E23" s="48">
        <v>-1.6900000000000001E-3</v>
      </c>
      <c r="F23" s="14">
        <v>43.275599999999997</v>
      </c>
      <c r="G23" s="14">
        <v>2.343E-3</v>
      </c>
      <c r="H23" s="14">
        <v>39.822299999999998</v>
      </c>
      <c r="I23" s="14">
        <v>-3.5899999999999999E-3</v>
      </c>
      <c r="J23" s="14">
        <v>2.0292000000000001E-2</v>
      </c>
      <c r="K23" s="14">
        <v>0.40264299999999997</v>
      </c>
      <c r="L23" s="14">
        <v>17.1404</v>
      </c>
      <c r="M23" s="14">
        <v>-8.7000000000000001E-4</v>
      </c>
      <c r="N23" s="14">
        <v>3.7800000000000003E-4</v>
      </c>
      <c r="O23" s="14">
        <v>-6.6E-3</v>
      </c>
      <c r="P23" s="14">
        <v>0.17200099999999999</v>
      </c>
      <c r="Q23" s="14">
        <v>100.82299999999999</v>
      </c>
      <c r="R23" s="50">
        <v>81.8</v>
      </c>
    </row>
    <row r="24" spans="1:18" ht="21">
      <c r="A24" s="7" t="s">
        <v>1</v>
      </c>
      <c r="B24" s="7">
        <v>2</v>
      </c>
      <c r="C24" s="7">
        <v>10</v>
      </c>
      <c r="D24" s="19" t="s">
        <v>27</v>
      </c>
      <c r="E24" s="48">
        <v>-7.7600000000000004E-3</v>
      </c>
      <c r="F24" s="14">
        <v>43.8369</v>
      </c>
      <c r="G24" s="14">
        <v>1.7420000000000001E-3</v>
      </c>
      <c r="H24" s="14">
        <v>40.025799999999997</v>
      </c>
      <c r="I24" s="14">
        <v>-1.32E-2</v>
      </c>
      <c r="J24" s="14">
        <v>3.1357000000000003E-2</v>
      </c>
      <c r="K24" s="14">
        <v>0.36111399999999999</v>
      </c>
      <c r="L24" s="14">
        <v>16.203299999999999</v>
      </c>
      <c r="M24" s="14">
        <v>1.4912999999999999E-2</v>
      </c>
      <c r="N24" s="14">
        <v>1.3506000000000001E-2</v>
      </c>
      <c r="O24" s="14">
        <v>-6.3299999999999997E-3</v>
      </c>
      <c r="P24" s="14">
        <v>0.18687799999999999</v>
      </c>
      <c r="Q24" s="14">
        <v>100.648</v>
      </c>
      <c r="R24" s="50">
        <v>82.8</v>
      </c>
    </row>
    <row r="25" spans="1:18" ht="21">
      <c r="A25" s="7" t="s">
        <v>1</v>
      </c>
      <c r="B25" s="7">
        <v>2</v>
      </c>
      <c r="C25" s="7">
        <v>11</v>
      </c>
      <c r="D25" s="19" t="s">
        <v>26</v>
      </c>
      <c r="E25" s="48">
        <v>-8.4999999999999995E-4</v>
      </c>
      <c r="F25" s="14">
        <v>43.412399999999998</v>
      </c>
      <c r="G25" s="14">
        <v>1.4920000000000001E-3</v>
      </c>
      <c r="H25" s="14">
        <v>39.8735</v>
      </c>
      <c r="I25" s="14">
        <v>-8.2400000000000008E-3</v>
      </c>
      <c r="J25" s="14">
        <v>1.8404E-2</v>
      </c>
      <c r="K25" s="14">
        <v>0.34226099999999998</v>
      </c>
      <c r="L25" s="14">
        <v>16.600899999999999</v>
      </c>
      <c r="M25" s="14">
        <v>1.5817000000000001E-2</v>
      </c>
      <c r="N25" s="14">
        <v>-6.8900000000000003E-3</v>
      </c>
      <c r="O25" s="14">
        <v>-9.0600000000000003E-3</v>
      </c>
      <c r="P25" s="14">
        <v>0.18381</v>
      </c>
      <c r="Q25" s="14">
        <v>100.423</v>
      </c>
      <c r="R25" s="50">
        <v>82.3</v>
      </c>
    </row>
    <row r="26" spans="1:18" ht="21">
      <c r="A26" s="7" t="s">
        <v>1</v>
      </c>
      <c r="B26" s="7">
        <v>2</v>
      </c>
      <c r="C26" s="7">
        <v>12</v>
      </c>
      <c r="D26" s="19" t="s">
        <v>27</v>
      </c>
      <c r="E26" s="48">
        <v>-5.9500000000000004E-3</v>
      </c>
      <c r="F26" s="14">
        <v>44.069200000000002</v>
      </c>
      <c r="G26" s="14">
        <v>-1.98E-3</v>
      </c>
      <c r="H26" s="14">
        <v>40.115200000000002</v>
      </c>
      <c r="I26" s="14">
        <v>-4.0699999999999998E-3</v>
      </c>
      <c r="J26" s="14">
        <v>2.1930999999999999E-2</v>
      </c>
      <c r="K26" s="14">
        <v>0.37779000000000001</v>
      </c>
      <c r="L26" s="14">
        <v>15.6317</v>
      </c>
      <c r="M26" s="14">
        <v>1.1979E-2</v>
      </c>
      <c r="N26" s="14">
        <v>1.9390000000000001E-2</v>
      </c>
      <c r="O26" s="14">
        <v>-2.1829999999999999E-2</v>
      </c>
      <c r="P26" s="14">
        <v>0.18021400000000001</v>
      </c>
      <c r="Q26" s="14">
        <v>100.39400000000001</v>
      </c>
      <c r="R26" s="50">
        <v>83.4</v>
      </c>
    </row>
    <row r="27" spans="1:18" ht="21">
      <c r="A27" s="7" t="s">
        <v>1</v>
      </c>
      <c r="B27" s="7">
        <v>2</v>
      </c>
      <c r="C27" s="7">
        <v>2</v>
      </c>
      <c r="D27" s="19" t="s">
        <v>27</v>
      </c>
      <c r="E27" s="48">
        <v>1.3705999999999999E-2</v>
      </c>
      <c r="F27" s="14">
        <v>44.305399999999999</v>
      </c>
      <c r="G27" s="14">
        <v>-2.2009999999999998E-2</v>
      </c>
      <c r="H27" s="14">
        <v>40.221400000000003</v>
      </c>
      <c r="I27" s="14">
        <v>-5.4599999999999996E-3</v>
      </c>
      <c r="J27" s="14">
        <v>2.5423000000000001E-2</v>
      </c>
      <c r="K27" s="14">
        <v>0.35870600000000002</v>
      </c>
      <c r="L27" s="14">
        <v>15.7448</v>
      </c>
      <c r="M27" s="14">
        <v>8.3000000000000001E-3</v>
      </c>
      <c r="N27" s="14">
        <v>9.221E-3</v>
      </c>
      <c r="O27" s="14">
        <v>1.2109999999999999E-2</v>
      </c>
      <c r="P27" s="14">
        <v>0.18768499999999999</v>
      </c>
      <c r="Q27" s="14">
        <v>100.85899999999999</v>
      </c>
      <c r="R27" s="50">
        <v>83.4</v>
      </c>
    </row>
    <row r="28" spans="1:18" ht="21">
      <c r="A28" s="7" t="s">
        <v>1</v>
      </c>
      <c r="B28" s="7">
        <v>3</v>
      </c>
      <c r="C28" s="7">
        <v>10</v>
      </c>
      <c r="D28" s="19" t="s">
        <v>27</v>
      </c>
      <c r="E28" s="48">
        <v>-1.9400000000000001E-3</v>
      </c>
      <c r="F28" s="14">
        <v>42.720999999999997</v>
      </c>
      <c r="G28" s="14">
        <v>1.435E-2</v>
      </c>
      <c r="H28" s="14">
        <v>39.699199999999998</v>
      </c>
      <c r="I28" s="14">
        <v>8.0000000000000004E-4</v>
      </c>
      <c r="J28" s="14">
        <v>3.4500000000000003E-2</v>
      </c>
      <c r="K28" s="14">
        <v>0.417099</v>
      </c>
      <c r="L28" s="14">
        <v>17.455100000000002</v>
      </c>
      <c r="M28" s="14">
        <v>1.7536E-2</v>
      </c>
      <c r="N28" s="14">
        <v>-4.3800000000000002E-3</v>
      </c>
      <c r="O28" s="14">
        <v>-2.6259999999999999E-2</v>
      </c>
      <c r="P28" s="14">
        <v>0.14577699999999999</v>
      </c>
      <c r="Q28" s="14">
        <v>100.473</v>
      </c>
      <c r="R28" s="50">
        <v>81.400000000000006</v>
      </c>
    </row>
    <row r="29" spans="1:18" ht="21">
      <c r="A29" s="7" t="s">
        <v>1</v>
      </c>
      <c r="B29" s="7">
        <v>3</v>
      </c>
      <c r="C29" s="7">
        <v>6</v>
      </c>
      <c r="D29" s="19" t="s">
        <v>27</v>
      </c>
      <c r="E29" s="48">
        <v>-5.4400000000000004E-3</v>
      </c>
      <c r="F29" s="14">
        <v>43.316099999999999</v>
      </c>
      <c r="G29" s="14">
        <v>-8.0999999999999996E-4</v>
      </c>
      <c r="H29" s="14">
        <v>39.976399999999998</v>
      </c>
      <c r="I29" s="14">
        <v>-9.8200000000000006E-3</v>
      </c>
      <c r="J29" s="14">
        <v>3.2124E-2</v>
      </c>
      <c r="K29" s="14">
        <v>0.43542199999999998</v>
      </c>
      <c r="L29" s="14">
        <v>16.9588</v>
      </c>
      <c r="M29" s="14">
        <v>1.0996000000000001E-2</v>
      </c>
      <c r="N29" s="14">
        <v>1.95E-4</v>
      </c>
      <c r="O29" s="14">
        <v>-9.1500000000000001E-3</v>
      </c>
      <c r="P29" s="14">
        <v>0.17224</v>
      </c>
      <c r="Q29" s="14">
        <v>100.877</v>
      </c>
      <c r="R29" s="50">
        <v>82</v>
      </c>
    </row>
    <row r="30" spans="1:18" ht="21">
      <c r="A30" s="7" t="s">
        <v>1</v>
      </c>
      <c r="B30" s="7" t="s">
        <v>2</v>
      </c>
      <c r="C30" s="7">
        <v>8</v>
      </c>
      <c r="D30" s="19" t="s">
        <v>27</v>
      </c>
      <c r="E30" s="48">
        <v>-7.3099999999999997E-3</v>
      </c>
      <c r="F30" s="14">
        <v>43.045900000000003</v>
      </c>
      <c r="G30" s="14">
        <v>-1.005E-2</v>
      </c>
      <c r="H30" s="14">
        <v>39.414200000000001</v>
      </c>
      <c r="I30" s="14">
        <v>-1.8400000000000001E-3</v>
      </c>
      <c r="J30" s="14">
        <v>2.5885999999999999E-2</v>
      </c>
      <c r="K30" s="14">
        <v>0.437166</v>
      </c>
      <c r="L30" s="14">
        <v>17.304300000000001</v>
      </c>
      <c r="M30" s="14">
        <v>2.8631E-2</v>
      </c>
      <c r="N30" s="14">
        <v>6.7169999999999999E-3</v>
      </c>
      <c r="O30" s="14">
        <v>-5.3800000000000002E-3</v>
      </c>
      <c r="P30" s="14">
        <v>0.15018999999999999</v>
      </c>
      <c r="Q30" s="14">
        <v>100.38800000000001</v>
      </c>
      <c r="R30" s="50">
        <v>81.599999999999994</v>
      </c>
    </row>
    <row r="31" spans="1:18" ht="21">
      <c r="A31" s="7" t="s">
        <v>1</v>
      </c>
      <c r="B31" s="7" t="s">
        <v>2</v>
      </c>
      <c r="C31" s="7">
        <v>1</v>
      </c>
      <c r="D31" s="19" t="s">
        <v>27</v>
      </c>
      <c r="E31" s="48">
        <v>-2.64E-3</v>
      </c>
      <c r="F31" s="14">
        <v>43.151499999999999</v>
      </c>
      <c r="G31" s="14">
        <v>-4.1599999999999996E-3</v>
      </c>
      <c r="H31" s="14">
        <v>39.915399999999998</v>
      </c>
      <c r="I31" s="14">
        <v>-1.08E-3</v>
      </c>
      <c r="J31" s="14">
        <v>3.2622999999999999E-2</v>
      </c>
      <c r="K31" s="14">
        <v>0.424923</v>
      </c>
      <c r="L31" s="14">
        <v>16.980899999999998</v>
      </c>
      <c r="M31" s="14">
        <v>-4.4000000000000003E-3</v>
      </c>
      <c r="N31" s="14">
        <v>1.4361000000000001E-2</v>
      </c>
      <c r="O31" s="14">
        <v>-1.3600000000000001E-3</v>
      </c>
      <c r="P31" s="14">
        <v>0.17194000000000001</v>
      </c>
      <c r="Q31" s="14">
        <v>100.678</v>
      </c>
      <c r="R31" s="50">
        <v>81.900000000000006</v>
      </c>
    </row>
    <row r="32" spans="1:18" ht="21">
      <c r="A32" s="7" t="s">
        <v>1</v>
      </c>
      <c r="B32" s="7" t="s">
        <v>2</v>
      </c>
      <c r="C32" s="7">
        <v>4</v>
      </c>
      <c r="D32" s="19" t="s">
        <v>26</v>
      </c>
      <c r="E32" s="48">
        <v>-6.6E-3</v>
      </c>
      <c r="F32" s="14">
        <v>42.538800000000002</v>
      </c>
      <c r="G32" s="14">
        <v>-1.0970000000000001E-2</v>
      </c>
      <c r="H32" s="14">
        <v>39.377000000000002</v>
      </c>
      <c r="I32" s="14">
        <v>-2.9499999999999999E-3</v>
      </c>
      <c r="J32" s="14">
        <v>1.9040000000000001E-2</v>
      </c>
      <c r="K32" s="14">
        <v>0.43088199999999999</v>
      </c>
      <c r="L32" s="14">
        <v>17.7028</v>
      </c>
      <c r="M32" s="14">
        <v>3.3094999999999999E-2</v>
      </c>
      <c r="N32" s="14">
        <v>5.6230000000000004E-3</v>
      </c>
      <c r="O32" s="14">
        <v>6.1970000000000003E-3</v>
      </c>
      <c r="P32" s="14">
        <v>0.16988500000000001</v>
      </c>
      <c r="Q32" s="14">
        <v>100.26300000000001</v>
      </c>
      <c r="R32" s="50">
        <v>81.099999999999994</v>
      </c>
    </row>
    <row r="33" spans="1:18" ht="21">
      <c r="A33" s="7" t="s">
        <v>3</v>
      </c>
      <c r="B33" s="7">
        <v>7</v>
      </c>
      <c r="C33" s="7">
        <v>1</v>
      </c>
      <c r="D33" s="19" t="s">
        <v>27</v>
      </c>
      <c r="E33" s="48">
        <v>-7.9900000000000006E-3</v>
      </c>
      <c r="F33" s="14">
        <v>41.483800000000002</v>
      </c>
      <c r="G33" s="14">
        <v>-1.0019999999999999E-2</v>
      </c>
      <c r="H33" s="14">
        <v>39.770200000000003</v>
      </c>
      <c r="I33" s="14">
        <v>-2.2300000000000002E-3</v>
      </c>
      <c r="J33" s="14">
        <v>2.869E-2</v>
      </c>
      <c r="K33" s="14">
        <v>0.53134099999999995</v>
      </c>
      <c r="L33" s="14">
        <v>18.228200000000001</v>
      </c>
      <c r="M33" s="14">
        <v>7.5659999999999998E-3</v>
      </c>
      <c r="N33" s="14">
        <v>1.4331999999999999E-2</v>
      </c>
      <c r="O33" s="14">
        <v>1.1231E-2</v>
      </c>
      <c r="P33" s="14">
        <v>0.15311</v>
      </c>
      <c r="Q33" s="14">
        <v>100.208</v>
      </c>
      <c r="R33" s="50">
        <v>80.2</v>
      </c>
    </row>
    <row r="34" spans="1:18" ht="21">
      <c r="A34" s="7" t="s">
        <v>3</v>
      </c>
      <c r="B34" s="7">
        <v>8</v>
      </c>
      <c r="C34" s="7">
        <v>8</v>
      </c>
      <c r="D34" s="19" t="s">
        <v>26</v>
      </c>
      <c r="E34" s="48">
        <v>-3.9100000000000003E-3</v>
      </c>
      <c r="F34" s="14">
        <v>41.547400000000003</v>
      </c>
      <c r="G34" s="14">
        <v>-3.2299999999999998E-3</v>
      </c>
      <c r="H34" s="14">
        <v>39.758400000000002</v>
      </c>
      <c r="I34" s="14">
        <v>-4.3E-3</v>
      </c>
      <c r="J34" s="14">
        <v>2.4936E-2</v>
      </c>
      <c r="K34" s="14">
        <v>0.55129399999999995</v>
      </c>
      <c r="L34" s="14">
        <v>18.460999999999999</v>
      </c>
      <c r="M34" s="14">
        <v>-2.1800000000000001E-3</v>
      </c>
      <c r="N34" s="14">
        <v>1.1457999999999999E-2</v>
      </c>
      <c r="O34" s="14">
        <v>-2.3980000000000001E-2</v>
      </c>
      <c r="P34" s="14">
        <v>0.16138</v>
      </c>
      <c r="Q34" s="14">
        <v>100.47799999999999</v>
      </c>
      <c r="R34" s="50">
        <v>80</v>
      </c>
    </row>
    <row r="35" spans="1:18" ht="21">
      <c r="A35" s="7" t="s">
        <v>3</v>
      </c>
      <c r="B35" s="7">
        <v>8</v>
      </c>
      <c r="C35" s="7">
        <v>1</v>
      </c>
      <c r="D35" s="19" t="s">
        <v>27</v>
      </c>
      <c r="E35" s="48">
        <v>-5.0800000000000003E-3</v>
      </c>
      <c r="F35" s="14">
        <v>41.3872</v>
      </c>
      <c r="G35" s="14">
        <v>-4.3699999999999998E-3</v>
      </c>
      <c r="H35" s="14">
        <v>39.536999999999999</v>
      </c>
      <c r="I35" s="14">
        <v>-1.32E-2</v>
      </c>
      <c r="J35" s="14">
        <v>3.3216000000000002E-2</v>
      </c>
      <c r="K35" s="14">
        <v>0.51400000000000001</v>
      </c>
      <c r="L35" s="14">
        <v>18.725000000000001</v>
      </c>
      <c r="M35" s="14">
        <v>1.1789999999999999E-3</v>
      </c>
      <c r="N35" s="14">
        <v>5.744E-3</v>
      </c>
      <c r="O35" s="14">
        <v>1.6285000000000001E-2</v>
      </c>
      <c r="P35" s="14">
        <v>0.15325</v>
      </c>
      <c r="Q35" s="14">
        <v>100.35</v>
      </c>
      <c r="R35" s="50">
        <v>79.8</v>
      </c>
    </row>
    <row r="36" spans="1:18" ht="21">
      <c r="A36" s="7" t="s">
        <v>3</v>
      </c>
      <c r="B36" s="7">
        <v>8</v>
      </c>
      <c r="C36" s="7">
        <v>2</v>
      </c>
      <c r="D36" s="19" t="s">
        <v>26</v>
      </c>
      <c r="E36" s="48">
        <v>1.1939999999999999E-2</v>
      </c>
      <c r="F36" s="14">
        <v>41.328699999999998</v>
      </c>
      <c r="G36" s="14">
        <v>-1.73E-3</v>
      </c>
      <c r="H36" s="14">
        <v>39.560499999999998</v>
      </c>
      <c r="I36" s="14">
        <v>-2.5799999999999998E-3</v>
      </c>
      <c r="J36" s="14">
        <v>3.9501000000000001E-2</v>
      </c>
      <c r="K36" s="14">
        <v>0.52869200000000005</v>
      </c>
      <c r="L36" s="14">
        <v>18.749400000000001</v>
      </c>
      <c r="M36" s="14">
        <v>1.3393E-2</v>
      </c>
      <c r="N36" s="14">
        <v>-6.0499999999999998E-3</v>
      </c>
      <c r="O36" s="14">
        <v>-3.5770000000000003E-2</v>
      </c>
      <c r="P36" s="14">
        <v>0.153862</v>
      </c>
      <c r="Q36" s="14">
        <v>100.34</v>
      </c>
      <c r="R36" s="50">
        <v>79.7</v>
      </c>
    </row>
    <row r="37" spans="1:18" ht="21">
      <c r="A37" s="7" t="s">
        <v>4</v>
      </c>
      <c r="B37" s="7">
        <v>4</v>
      </c>
      <c r="C37" s="7">
        <v>9</v>
      </c>
      <c r="D37" s="19" t="s">
        <v>27</v>
      </c>
      <c r="E37" s="48">
        <v>-2.4299999999999999E-3</v>
      </c>
      <c r="F37" s="14">
        <v>42.216200000000001</v>
      </c>
      <c r="G37" s="14">
        <v>-1.9640000000000001E-2</v>
      </c>
      <c r="H37" s="14">
        <v>39.056199999999997</v>
      </c>
      <c r="I37" s="14">
        <v>-6.4999999999999997E-4</v>
      </c>
      <c r="J37" s="14">
        <v>2.7144000000000001E-2</v>
      </c>
      <c r="K37" s="14">
        <v>0.46697</v>
      </c>
      <c r="L37" s="14">
        <v>18.3154</v>
      </c>
      <c r="M37" s="14">
        <v>-4.13E-3</v>
      </c>
      <c r="N37" s="14">
        <v>8.8039999999999993E-3</v>
      </c>
      <c r="O37" s="14">
        <v>7.2750000000000002E-3</v>
      </c>
      <c r="P37" s="14">
        <v>0.18979799999999999</v>
      </c>
      <c r="Q37" s="14">
        <v>100.261</v>
      </c>
      <c r="R37" s="50">
        <v>80.400000000000006</v>
      </c>
    </row>
    <row r="38" spans="1:18" ht="21">
      <c r="A38" s="7" t="s">
        <v>4</v>
      </c>
      <c r="B38" s="7">
        <v>4</v>
      </c>
      <c r="C38" s="7">
        <v>10</v>
      </c>
      <c r="D38" s="19" t="s">
        <v>27</v>
      </c>
      <c r="E38" s="48">
        <v>6.3160000000000004E-3</v>
      </c>
      <c r="F38" s="14">
        <v>42.486199999999997</v>
      </c>
      <c r="G38" s="14">
        <v>-1.511E-2</v>
      </c>
      <c r="H38" s="14">
        <v>39.098599999999998</v>
      </c>
      <c r="I38" s="14">
        <v>-9.4400000000000005E-3</v>
      </c>
      <c r="J38" s="14">
        <v>2.6370000000000001E-2</v>
      </c>
      <c r="K38" s="14">
        <v>0.46373799999999998</v>
      </c>
      <c r="L38" s="14">
        <v>17.9482</v>
      </c>
      <c r="M38" s="14">
        <v>1.0199E-2</v>
      </c>
      <c r="N38" s="14">
        <v>-6.4799999999999996E-3</v>
      </c>
      <c r="O38" s="14">
        <v>-1.341E-2</v>
      </c>
      <c r="P38" s="14">
        <v>0.17749300000000001</v>
      </c>
      <c r="Q38" s="14">
        <v>100.173</v>
      </c>
      <c r="R38" s="50">
        <v>80.8</v>
      </c>
    </row>
    <row r="39" spans="1:18" ht="21">
      <c r="A39" s="7" t="s">
        <v>4</v>
      </c>
      <c r="B39" s="7">
        <v>4</v>
      </c>
      <c r="C39" s="7">
        <v>1</v>
      </c>
      <c r="D39" s="19" t="s">
        <v>27</v>
      </c>
      <c r="E39" s="48">
        <v>-3.79E-3</v>
      </c>
      <c r="F39" s="14">
        <v>42.397500000000001</v>
      </c>
      <c r="G39" s="14">
        <v>-2.085E-2</v>
      </c>
      <c r="H39" s="14">
        <v>39.557600000000001</v>
      </c>
      <c r="I39" s="14">
        <v>-9.1599999999999997E-3</v>
      </c>
      <c r="J39" s="14">
        <v>1.9073E-2</v>
      </c>
      <c r="K39" s="14">
        <v>0.44377100000000003</v>
      </c>
      <c r="L39" s="14">
        <v>17.9404</v>
      </c>
      <c r="M39" s="14">
        <v>1.3866E-2</v>
      </c>
      <c r="N39" s="14">
        <v>4.8409999999999998E-3</v>
      </c>
      <c r="O39" s="14">
        <v>-1.341E-2</v>
      </c>
      <c r="P39" s="14">
        <v>0.16112899999999999</v>
      </c>
      <c r="Q39" s="14">
        <v>100.491</v>
      </c>
      <c r="R39" s="50">
        <v>80.8</v>
      </c>
    </row>
    <row r="40" spans="1:18" ht="21">
      <c r="A40" s="7" t="s">
        <v>4</v>
      </c>
      <c r="B40" s="7" t="s">
        <v>5</v>
      </c>
      <c r="C40" s="7">
        <v>9</v>
      </c>
      <c r="D40" s="19" t="s">
        <v>27</v>
      </c>
      <c r="E40" s="48">
        <v>8.8830000000000003E-3</v>
      </c>
      <c r="F40" s="14">
        <v>42.036000000000001</v>
      </c>
      <c r="G40" s="14">
        <v>-1.0070000000000001E-2</v>
      </c>
      <c r="H40" s="14">
        <v>39.118200000000002</v>
      </c>
      <c r="I40" s="14">
        <v>-9.3699999999999999E-3</v>
      </c>
      <c r="J40" s="14">
        <v>2.0218E-2</v>
      </c>
      <c r="K40" s="14">
        <v>0.46953400000000001</v>
      </c>
      <c r="L40" s="14">
        <v>18.325700000000001</v>
      </c>
      <c r="M40" s="14">
        <v>2.1371000000000001E-2</v>
      </c>
      <c r="N40" s="14">
        <v>2.2330000000000002E-3</v>
      </c>
      <c r="O40" s="14">
        <v>1.1195999999999999E-2</v>
      </c>
      <c r="P40" s="14">
        <v>8.1858E-2</v>
      </c>
      <c r="Q40" s="14">
        <v>100.07599999999999</v>
      </c>
      <c r="R40" s="50">
        <v>80.3</v>
      </c>
    </row>
    <row r="41" spans="1:18" ht="21">
      <c r="A41" s="7" t="s">
        <v>4</v>
      </c>
      <c r="B41" s="7" t="s">
        <v>5</v>
      </c>
      <c r="C41" s="7">
        <v>10</v>
      </c>
      <c r="D41" s="19" t="s">
        <v>27</v>
      </c>
      <c r="E41" s="48">
        <v>-5.0699999999999999E-3</v>
      </c>
      <c r="F41" s="14">
        <v>42.348399999999998</v>
      </c>
      <c r="G41" s="14">
        <v>-1.7010000000000001E-2</v>
      </c>
      <c r="H41" s="14">
        <v>39.246099999999998</v>
      </c>
      <c r="I41" s="14">
        <v>-2.81E-3</v>
      </c>
      <c r="J41" s="14">
        <v>2.3789999999999999E-2</v>
      </c>
      <c r="K41" s="14">
        <v>0.46618599999999999</v>
      </c>
      <c r="L41" s="14">
        <v>17.964200000000002</v>
      </c>
      <c r="M41" s="14">
        <v>1.1743E-2</v>
      </c>
      <c r="N41" s="14">
        <v>-3.0400000000000002E-3</v>
      </c>
      <c r="O41" s="14">
        <v>-9.4999999999999998E-3</v>
      </c>
      <c r="P41" s="14">
        <v>4.9507000000000002E-2</v>
      </c>
      <c r="Q41" s="14">
        <v>100.07299999999999</v>
      </c>
      <c r="R41" s="50">
        <v>80.8</v>
      </c>
    </row>
    <row r="42" spans="1:18" ht="21">
      <c r="A42" s="7" t="s">
        <v>4</v>
      </c>
      <c r="B42" s="7" t="s">
        <v>5</v>
      </c>
      <c r="C42" s="7">
        <v>1</v>
      </c>
      <c r="D42" s="19" t="s">
        <v>27</v>
      </c>
      <c r="E42" s="48">
        <v>-8.8199999999999997E-3</v>
      </c>
      <c r="F42" s="14">
        <v>42.454999999999998</v>
      </c>
      <c r="G42" s="14">
        <v>1.351E-3</v>
      </c>
      <c r="H42" s="14">
        <v>39.364199999999997</v>
      </c>
      <c r="I42" s="14">
        <v>5.4120000000000001E-3</v>
      </c>
      <c r="J42" s="14">
        <v>1.3063E-2</v>
      </c>
      <c r="K42" s="14">
        <v>0.42114600000000002</v>
      </c>
      <c r="L42" s="14">
        <v>17.958600000000001</v>
      </c>
      <c r="M42" s="14">
        <v>1.1802E-2</v>
      </c>
      <c r="N42" s="14">
        <v>9.1529999999999997E-3</v>
      </c>
      <c r="O42" s="14">
        <v>3.7363E-2</v>
      </c>
      <c r="P42" s="14">
        <v>0.101322</v>
      </c>
      <c r="Q42" s="14">
        <v>100.37</v>
      </c>
      <c r="R42" s="50">
        <v>80.8</v>
      </c>
    </row>
    <row r="43" spans="1:18" ht="21">
      <c r="A43" s="7" t="s">
        <v>19</v>
      </c>
      <c r="B43" s="7">
        <v>3</v>
      </c>
      <c r="C43" s="7">
        <v>1</v>
      </c>
      <c r="D43" s="19" t="s">
        <v>27</v>
      </c>
      <c r="E43" s="48">
        <v>1.3063E-2</v>
      </c>
      <c r="F43" s="14">
        <v>48.621899999999997</v>
      </c>
      <c r="G43" s="14">
        <v>-9.8300000000000002E-3</v>
      </c>
      <c r="H43" s="14">
        <v>40.878500000000003</v>
      </c>
      <c r="I43" s="14">
        <v>9.0499999999999999E-4</v>
      </c>
      <c r="J43" s="14">
        <v>7.9067999999999999E-2</v>
      </c>
      <c r="K43" s="14">
        <v>0.168292</v>
      </c>
      <c r="L43" s="14">
        <v>10.4832</v>
      </c>
      <c r="M43" s="14">
        <v>1.6972000000000001E-2</v>
      </c>
      <c r="N43" s="14">
        <v>6.5781999999999993E-2</v>
      </c>
      <c r="O43" s="14">
        <v>9.8370000000000003E-3</v>
      </c>
      <c r="P43" s="14">
        <v>0.28637600000000002</v>
      </c>
      <c r="Q43" s="14">
        <v>100.614</v>
      </c>
      <c r="R43" s="50">
        <v>89.209900000000005</v>
      </c>
    </row>
    <row r="44" spans="1:18" ht="21">
      <c r="A44" s="7" t="s">
        <v>19</v>
      </c>
      <c r="B44" s="7">
        <v>3</v>
      </c>
      <c r="C44" s="7">
        <v>2</v>
      </c>
      <c r="D44" s="19" t="s">
        <v>26</v>
      </c>
      <c r="E44" s="48">
        <v>4.3600000000000002E-3</v>
      </c>
      <c r="F44" s="14">
        <v>43.944299999999998</v>
      </c>
      <c r="G44" s="14">
        <v>3.437E-3</v>
      </c>
      <c r="H44" s="14">
        <v>39.749699999999997</v>
      </c>
      <c r="I44" s="14">
        <v>-1.0619999999999999E-2</v>
      </c>
      <c r="J44" s="14">
        <v>0.12614300000000001</v>
      </c>
      <c r="K44" s="14">
        <v>0.32269399999999998</v>
      </c>
      <c r="L44" s="14">
        <v>16.5014</v>
      </c>
      <c r="M44" s="14">
        <v>1.5004999999999999E-2</v>
      </c>
      <c r="N44" s="14">
        <v>4.4590000000000003E-3</v>
      </c>
      <c r="O44" s="14">
        <v>6.7730000000000004E-3</v>
      </c>
      <c r="P44" s="14">
        <v>9.5897999999999997E-2</v>
      </c>
      <c r="Q44" s="14">
        <v>100.764</v>
      </c>
      <c r="R44" s="50">
        <v>82.6</v>
      </c>
    </row>
    <row r="45" spans="1:18" ht="21">
      <c r="A45" s="7" t="s">
        <v>19</v>
      </c>
      <c r="B45" s="7">
        <v>3</v>
      </c>
      <c r="C45" s="7">
        <v>3</v>
      </c>
      <c r="D45" s="19" t="s">
        <v>27</v>
      </c>
      <c r="E45" s="48">
        <v>1.9595999999999999E-2</v>
      </c>
      <c r="F45" s="14">
        <v>49.7089</v>
      </c>
      <c r="G45" s="14">
        <v>-4.3099999999999996E-3</v>
      </c>
      <c r="H45" s="14">
        <v>41.191600000000001</v>
      </c>
      <c r="I45" s="14">
        <v>-3.1099999999999999E-3</v>
      </c>
      <c r="J45" s="14">
        <v>9.3389E-2</v>
      </c>
      <c r="K45" s="14">
        <v>0.17818300000000001</v>
      </c>
      <c r="L45" s="14">
        <v>9.2699700000000007</v>
      </c>
      <c r="M45" s="14">
        <v>-3.0500000000000002E-3</v>
      </c>
      <c r="N45" s="14">
        <v>3.7130999999999997E-2</v>
      </c>
      <c r="O45" s="14">
        <v>9.8999999999999999E-4</v>
      </c>
      <c r="P45" s="14">
        <v>0.456291</v>
      </c>
      <c r="Q45" s="14">
        <v>100.946</v>
      </c>
      <c r="R45" s="50">
        <v>90.529300000000006</v>
      </c>
    </row>
    <row r="46" spans="1:18" ht="21">
      <c r="A46" s="7" t="s">
        <v>19</v>
      </c>
      <c r="B46" s="7">
        <v>3</v>
      </c>
      <c r="C46" s="7">
        <v>4</v>
      </c>
      <c r="D46" s="19" t="s">
        <v>27</v>
      </c>
      <c r="E46" s="48">
        <v>1.6979000000000001E-2</v>
      </c>
      <c r="F46" s="14">
        <v>48.355200000000004</v>
      </c>
      <c r="G46" s="14">
        <v>0.100524</v>
      </c>
      <c r="H46" s="14">
        <v>40.778199999999998</v>
      </c>
      <c r="I46" s="14">
        <v>-7.8200000000000006E-3</v>
      </c>
      <c r="J46" s="14">
        <v>0.21962799999999999</v>
      </c>
      <c r="K46" s="14">
        <v>0.16168399999999999</v>
      </c>
      <c r="L46" s="14">
        <v>9.4473699999999994</v>
      </c>
      <c r="M46" s="14">
        <v>8.9350000000000002E-3</v>
      </c>
      <c r="N46" s="14">
        <v>1.46567</v>
      </c>
      <c r="O46" s="14">
        <v>2.0861999999999999E-2</v>
      </c>
      <c r="P46" s="14">
        <v>0.42083399999999999</v>
      </c>
      <c r="Q46" s="14">
        <v>100.988</v>
      </c>
      <c r="R46" s="50">
        <v>90.122399999999999</v>
      </c>
    </row>
    <row r="47" spans="1:18" ht="21">
      <c r="A47" s="7" t="s">
        <v>19</v>
      </c>
      <c r="B47" s="7">
        <v>3</v>
      </c>
      <c r="C47" s="7">
        <v>5</v>
      </c>
      <c r="D47" s="19" t="s">
        <v>27</v>
      </c>
      <c r="E47" s="48">
        <v>-6.4999999999999997E-4</v>
      </c>
      <c r="F47" s="14">
        <v>48.943100000000001</v>
      </c>
      <c r="G47" s="14">
        <v>1.2370000000000001E-2</v>
      </c>
      <c r="H47" s="14">
        <v>41.222200000000001</v>
      </c>
      <c r="I47" s="14">
        <v>-6.2100000000000002E-3</v>
      </c>
      <c r="J47" s="14">
        <v>0.11196200000000001</v>
      </c>
      <c r="K47" s="14">
        <v>0.126526</v>
      </c>
      <c r="L47" s="14">
        <v>10.2906</v>
      </c>
      <c r="M47" s="14">
        <v>1.6049000000000001E-2</v>
      </c>
      <c r="N47" s="14">
        <v>5.6238000000000003E-2</v>
      </c>
      <c r="O47" s="14">
        <v>2.7765000000000001E-2</v>
      </c>
      <c r="P47" s="14">
        <v>0.31042999999999998</v>
      </c>
      <c r="Q47" s="14">
        <v>101.11</v>
      </c>
      <c r="R47" s="50">
        <v>89.449399999999997</v>
      </c>
    </row>
    <row r="48" spans="1:18" ht="21">
      <c r="A48" s="7" t="s">
        <v>19</v>
      </c>
      <c r="B48" s="7">
        <v>3</v>
      </c>
      <c r="C48" s="7">
        <v>6</v>
      </c>
      <c r="D48" s="19" t="s">
        <v>27</v>
      </c>
      <c r="E48" s="48">
        <v>-4.6000000000000001E-4</v>
      </c>
      <c r="F48" s="14">
        <v>47.499099999999999</v>
      </c>
      <c r="G48" s="14">
        <v>5.2940000000000001E-3</v>
      </c>
      <c r="H48" s="14">
        <v>40.866100000000003</v>
      </c>
      <c r="I48" s="14">
        <v>-3.7499999999999999E-3</v>
      </c>
      <c r="J48" s="14">
        <v>0.10920199999999999</v>
      </c>
      <c r="K48" s="14">
        <v>0.17710100000000001</v>
      </c>
      <c r="L48" s="14">
        <v>11.748799999999999</v>
      </c>
      <c r="M48" s="14">
        <v>9.4649999999999995E-3</v>
      </c>
      <c r="N48" s="14">
        <v>7.1360000000000007E-2</v>
      </c>
      <c r="O48" s="14">
        <v>8.9160000000000003E-3</v>
      </c>
      <c r="P48" s="14">
        <v>0.18884100000000001</v>
      </c>
      <c r="Q48" s="14">
        <v>100.68</v>
      </c>
      <c r="R48" s="50">
        <v>87.814899999999994</v>
      </c>
    </row>
    <row r="49" spans="1:18" ht="21">
      <c r="A49" s="7" t="s">
        <v>19</v>
      </c>
      <c r="B49" s="7">
        <v>3</v>
      </c>
      <c r="C49" s="7">
        <v>7</v>
      </c>
      <c r="D49" s="19" t="s">
        <v>27</v>
      </c>
      <c r="E49" s="48">
        <v>1.913E-3</v>
      </c>
      <c r="F49" s="14">
        <v>47.774700000000003</v>
      </c>
      <c r="G49" s="14">
        <v>-3.1199999999999999E-3</v>
      </c>
      <c r="H49" s="14">
        <v>40.872300000000003</v>
      </c>
      <c r="I49" s="14">
        <v>4.0990000000000002E-3</v>
      </c>
      <c r="J49" s="14">
        <v>9.5468999999999998E-2</v>
      </c>
      <c r="K49" s="14">
        <v>0.15196599999999999</v>
      </c>
      <c r="L49" s="14">
        <v>11.579499999999999</v>
      </c>
      <c r="M49" s="14">
        <v>2.2665999999999999E-2</v>
      </c>
      <c r="N49" s="14">
        <v>4.2389999999999997E-2</v>
      </c>
      <c r="O49" s="14">
        <v>-2.2200000000000002E-3</v>
      </c>
      <c r="P49" s="14">
        <v>0.173539</v>
      </c>
      <c r="Q49" s="14">
        <v>100.71299999999999</v>
      </c>
      <c r="R49" s="50">
        <v>88.030500000000004</v>
      </c>
    </row>
    <row r="50" spans="1:18" ht="21">
      <c r="A50" s="7" t="s">
        <v>19</v>
      </c>
      <c r="B50" s="7">
        <v>3</v>
      </c>
      <c r="C50" s="7">
        <v>8</v>
      </c>
      <c r="D50" s="19" t="s">
        <v>26</v>
      </c>
      <c r="E50" s="48">
        <v>2.0219999999999999E-3</v>
      </c>
      <c r="F50" s="14">
        <v>41.163600000000002</v>
      </c>
      <c r="G50" s="14">
        <v>-1.8699999999999999E-3</v>
      </c>
      <c r="H50" s="14">
        <v>39.553800000000003</v>
      </c>
      <c r="I50" s="14">
        <v>-1.41E-3</v>
      </c>
      <c r="J50" s="14">
        <v>0.10355300000000001</v>
      </c>
      <c r="K50" s="14">
        <v>0.435363</v>
      </c>
      <c r="L50" s="14">
        <v>18.7849</v>
      </c>
      <c r="M50" s="14">
        <v>3.8019999999999998E-3</v>
      </c>
      <c r="N50" s="14">
        <v>1.1979999999999999E-2</v>
      </c>
      <c r="O50" s="14">
        <v>1.5976000000000001E-2</v>
      </c>
      <c r="P50" s="14">
        <v>0.115772</v>
      </c>
      <c r="Q50" s="14">
        <v>100.188</v>
      </c>
      <c r="R50" s="50">
        <v>79.617599999999996</v>
      </c>
    </row>
    <row r="51" spans="1:18" ht="21">
      <c r="A51" s="7" t="s">
        <v>19</v>
      </c>
      <c r="B51" s="7">
        <v>3</v>
      </c>
      <c r="C51" s="7">
        <v>9</v>
      </c>
      <c r="D51" s="19" t="s">
        <v>26</v>
      </c>
      <c r="E51" s="48">
        <v>-8.8100000000000001E-3</v>
      </c>
      <c r="F51" s="14">
        <v>44.389200000000002</v>
      </c>
      <c r="G51" s="14">
        <v>-2.33E-3</v>
      </c>
      <c r="H51" s="14">
        <v>40.101999999999997</v>
      </c>
      <c r="I51" s="14">
        <v>7.8949999999999992E-3</v>
      </c>
      <c r="J51" s="14">
        <v>0.108664</v>
      </c>
      <c r="K51" s="14">
        <v>0.20141500000000001</v>
      </c>
      <c r="L51" s="14">
        <v>15.422700000000001</v>
      </c>
      <c r="M51" s="14">
        <v>1.0381E-2</v>
      </c>
      <c r="N51" s="14">
        <v>6.1739999999999998E-3</v>
      </c>
      <c r="O51" s="14">
        <v>3.5036999999999999E-2</v>
      </c>
      <c r="P51" s="14">
        <v>7.4468999999999994E-2</v>
      </c>
      <c r="Q51" s="14">
        <v>100.34699999999999</v>
      </c>
      <c r="R51" s="50">
        <v>83.688299999999998</v>
      </c>
    </row>
    <row r="52" spans="1:18" ht="21">
      <c r="A52" s="7" t="s">
        <v>19</v>
      </c>
      <c r="B52" s="7">
        <v>3</v>
      </c>
      <c r="C52" s="7">
        <v>10</v>
      </c>
      <c r="D52" s="19" t="s">
        <v>26</v>
      </c>
      <c r="E52" s="48">
        <v>-5.7800000000000004E-3</v>
      </c>
      <c r="F52" s="14">
        <v>42.560499999999998</v>
      </c>
      <c r="G52" s="14">
        <v>-1.1679999999999999E-2</v>
      </c>
      <c r="H52" s="14">
        <v>39.681600000000003</v>
      </c>
      <c r="I52" s="14">
        <v>2.0950000000000001E-3</v>
      </c>
      <c r="J52" s="14">
        <v>0.14346100000000001</v>
      </c>
      <c r="K52" s="14">
        <v>0.248636</v>
      </c>
      <c r="L52" s="14">
        <v>17.431699999999999</v>
      </c>
      <c r="M52" s="14">
        <v>1.4559000000000001E-2</v>
      </c>
      <c r="N52" s="14">
        <v>2.0628000000000001E-2</v>
      </c>
      <c r="O52" s="14">
        <v>1.2578000000000001E-2</v>
      </c>
      <c r="P52" s="14">
        <v>7.8758999999999996E-2</v>
      </c>
      <c r="Q52" s="14">
        <v>100.17700000000001</v>
      </c>
      <c r="R52" s="50">
        <v>81.316299999999998</v>
      </c>
    </row>
    <row r="53" spans="1:18" ht="21">
      <c r="A53" s="7" t="s">
        <v>19</v>
      </c>
      <c r="B53" s="7">
        <v>3</v>
      </c>
      <c r="C53" s="7">
        <v>11</v>
      </c>
      <c r="D53" s="19" t="s">
        <v>26</v>
      </c>
      <c r="E53" s="48">
        <v>-2.2000000000000001E-4</v>
      </c>
      <c r="F53" s="14">
        <v>40.406700000000001</v>
      </c>
      <c r="G53" s="14">
        <v>-1.332E-2</v>
      </c>
      <c r="H53" s="14">
        <v>39.105800000000002</v>
      </c>
      <c r="I53" s="14">
        <v>-2.0000000000000001E-4</v>
      </c>
      <c r="J53" s="14">
        <v>0.115787</v>
      </c>
      <c r="K53" s="14">
        <v>0.43644699999999997</v>
      </c>
      <c r="L53" s="14">
        <v>19.956199999999999</v>
      </c>
      <c r="M53" s="14">
        <v>1.7134E-2</v>
      </c>
      <c r="N53" s="14">
        <v>1.4415000000000001E-2</v>
      </c>
      <c r="O53" s="14">
        <v>1.0444E-2</v>
      </c>
      <c r="P53" s="14">
        <v>8.5349999999999995E-2</v>
      </c>
      <c r="Q53" s="14">
        <v>100.13500000000001</v>
      </c>
      <c r="R53" s="50">
        <v>78.3048</v>
      </c>
    </row>
    <row r="54" spans="1:18" ht="21">
      <c r="A54" s="7" t="s">
        <v>19</v>
      </c>
      <c r="B54" s="7">
        <v>6</v>
      </c>
      <c r="C54" s="7">
        <v>1</v>
      </c>
      <c r="D54" s="19" t="s">
        <v>27</v>
      </c>
      <c r="E54" s="48">
        <v>8.4449999999999994E-3</v>
      </c>
      <c r="F54" s="14">
        <v>49.303600000000003</v>
      </c>
      <c r="G54" s="14">
        <v>-9.2899999999999996E-3</v>
      </c>
      <c r="H54" s="14">
        <v>41.058999999999997</v>
      </c>
      <c r="I54" s="14">
        <v>-1.9E-3</v>
      </c>
      <c r="J54" s="14">
        <v>7.2095000000000006E-2</v>
      </c>
      <c r="K54" s="14">
        <v>0.122248</v>
      </c>
      <c r="L54" s="14">
        <v>9.1208899999999993</v>
      </c>
      <c r="M54" s="14">
        <v>5.352E-3</v>
      </c>
      <c r="N54" s="14">
        <v>3.0925000000000001E-2</v>
      </c>
      <c r="O54" s="14">
        <v>6.1900000000000002E-3</v>
      </c>
      <c r="P54" s="14">
        <v>0.49023699999999998</v>
      </c>
      <c r="Q54" s="14">
        <v>100.208</v>
      </c>
      <c r="R54" s="50">
        <v>90.597899999999996</v>
      </c>
    </row>
    <row r="55" spans="1:18" ht="21">
      <c r="A55" s="7" t="s">
        <v>19</v>
      </c>
      <c r="B55" s="7">
        <v>6</v>
      </c>
      <c r="C55" s="7">
        <v>2</v>
      </c>
      <c r="D55" s="19" t="s">
        <v>27</v>
      </c>
      <c r="E55" s="48">
        <v>6.7980000000000002E-3</v>
      </c>
      <c r="F55" s="14">
        <v>49.707799999999999</v>
      </c>
      <c r="G55" s="14">
        <v>-3.14E-3</v>
      </c>
      <c r="H55" s="14">
        <v>41.275199999999998</v>
      </c>
      <c r="I55" s="14">
        <v>-3.16E-3</v>
      </c>
      <c r="J55" s="14">
        <v>7.7678999999999998E-2</v>
      </c>
      <c r="K55" s="14">
        <v>0.14119499999999999</v>
      </c>
      <c r="L55" s="14">
        <v>9.1259099999999993</v>
      </c>
      <c r="M55" s="14">
        <v>1.6441000000000001E-2</v>
      </c>
      <c r="N55" s="14">
        <v>4.2493000000000003E-2</v>
      </c>
      <c r="O55" s="14">
        <v>1.1013999999999999E-2</v>
      </c>
      <c r="P55" s="14">
        <v>0.49774400000000002</v>
      </c>
      <c r="Q55" s="14">
        <v>100.896</v>
      </c>
      <c r="R55" s="50">
        <v>90.662499999999994</v>
      </c>
    </row>
    <row r="56" spans="1:18" ht="21">
      <c r="A56" s="7" t="s">
        <v>19</v>
      </c>
      <c r="B56" s="7">
        <v>6</v>
      </c>
      <c r="C56" s="7">
        <v>3</v>
      </c>
      <c r="D56" s="19" t="s">
        <v>27</v>
      </c>
      <c r="E56" s="48">
        <v>5.6059999999999999E-3</v>
      </c>
      <c r="F56" s="14">
        <v>48.675699999999999</v>
      </c>
      <c r="G56" s="14">
        <v>-3.7399999999999998E-3</v>
      </c>
      <c r="H56" s="14">
        <v>40.976399999999998</v>
      </c>
      <c r="I56" s="14">
        <v>-8.0700000000000008E-3</v>
      </c>
      <c r="J56" s="14">
        <v>9.7331000000000001E-2</v>
      </c>
      <c r="K56" s="14">
        <v>0.15315100000000001</v>
      </c>
      <c r="L56" s="14">
        <v>11.4358</v>
      </c>
      <c r="M56" s="14">
        <v>1.7583000000000001E-2</v>
      </c>
      <c r="N56" s="14">
        <v>1.8216E-2</v>
      </c>
      <c r="O56" s="14">
        <v>2.3976999999999998E-2</v>
      </c>
      <c r="P56" s="14">
        <v>0.219531</v>
      </c>
      <c r="Q56" s="14">
        <v>101.611</v>
      </c>
      <c r="R56" s="50">
        <v>88.355099999999993</v>
      </c>
    </row>
    <row r="57" spans="1:18" ht="21">
      <c r="A57" s="7" t="s">
        <v>19</v>
      </c>
      <c r="B57" s="7">
        <v>6</v>
      </c>
      <c r="C57" s="7">
        <v>4</v>
      </c>
      <c r="D57" s="19" t="s">
        <v>27</v>
      </c>
      <c r="E57" s="48">
        <v>4.5729999999999998E-3</v>
      </c>
      <c r="F57" s="14">
        <v>48.016300000000001</v>
      </c>
      <c r="G57" s="14">
        <v>-1.4370000000000001E-2</v>
      </c>
      <c r="H57" s="14">
        <v>40.604700000000001</v>
      </c>
      <c r="I57" s="14">
        <v>5.2100000000000002E-3</v>
      </c>
      <c r="J57" s="14">
        <v>0.10685799999999999</v>
      </c>
      <c r="K57" s="14">
        <v>0.157831</v>
      </c>
      <c r="L57" s="14">
        <v>11.028</v>
      </c>
      <c r="M57" s="14">
        <v>1.9910000000000001E-2</v>
      </c>
      <c r="N57" s="14">
        <v>1.1220000000000001E-2</v>
      </c>
      <c r="O57" s="14">
        <v>-3.2399999999999998E-3</v>
      </c>
      <c r="P57" s="14">
        <v>0.237177</v>
      </c>
      <c r="Q57" s="14">
        <v>100.17400000000001</v>
      </c>
      <c r="R57" s="50">
        <v>88.586299999999994</v>
      </c>
    </row>
    <row r="58" spans="1:18" ht="21">
      <c r="A58" s="7" t="s">
        <v>19</v>
      </c>
      <c r="B58" s="7">
        <v>6</v>
      </c>
      <c r="C58" s="7">
        <v>5</v>
      </c>
      <c r="D58" s="19" t="s">
        <v>26</v>
      </c>
      <c r="E58" s="48">
        <v>-1.6800000000000001E-3</v>
      </c>
      <c r="F58" s="14">
        <v>44.740099999999998</v>
      </c>
      <c r="G58" s="14">
        <v>-1.302E-2</v>
      </c>
      <c r="H58" s="14">
        <v>40.046900000000001</v>
      </c>
      <c r="I58" s="14">
        <v>8.6269999999999993E-3</v>
      </c>
      <c r="J58" s="14">
        <v>0.107722</v>
      </c>
      <c r="K58" s="14">
        <v>0.303873</v>
      </c>
      <c r="L58" s="14">
        <v>14.509600000000001</v>
      </c>
      <c r="M58" s="14">
        <v>-2.0100000000000001E-3</v>
      </c>
      <c r="N58" s="14">
        <v>9.7799999999999992E-4</v>
      </c>
      <c r="O58" s="14">
        <v>-1.242E-2</v>
      </c>
      <c r="P58" s="14">
        <v>9.0781000000000001E-2</v>
      </c>
      <c r="Q58" s="14">
        <v>99.779399999999995</v>
      </c>
      <c r="R58" s="50">
        <v>84.607299999999995</v>
      </c>
    </row>
    <row r="59" spans="1:18" ht="21">
      <c r="A59" s="7" t="s">
        <v>19</v>
      </c>
      <c r="B59" s="7">
        <v>6</v>
      </c>
      <c r="C59" s="7">
        <v>6</v>
      </c>
      <c r="D59" s="19" t="s">
        <v>26</v>
      </c>
      <c r="E59" s="48">
        <v>1.1275E-2</v>
      </c>
      <c r="F59" s="14">
        <v>43.161900000000003</v>
      </c>
      <c r="G59" s="14">
        <v>-3.98E-3</v>
      </c>
      <c r="H59" s="14">
        <v>39.703400000000002</v>
      </c>
      <c r="I59" s="14">
        <v>-4.2300000000000003E-3</v>
      </c>
      <c r="J59" s="14">
        <v>0.12779099999999999</v>
      </c>
      <c r="K59" s="14">
        <v>0.38100299999999998</v>
      </c>
      <c r="L59" s="14">
        <v>17.268999999999998</v>
      </c>
      <c r="M59" s="14">
        <v>1.0000000000000001E-5</v>
      </c>
      <c r="N59" s="14">
        <v>1.2252000000000001E-2</v>
      </c>
      <c r="O59" s="14">
        <v>3.9902E-2</v>
      </c>
      <c r="P59" s="14">
        <v>0.12961500000000001</v>
      </c>
      <c r="Q59" s="14">
        <v>100.828</v>
      </c>
      <c r="R59" s="50">
        <v>81.669399999999996</v>
      </c>
    </row>
    <row r="60" spans="1:18" ht="21">
      <c r="A60" s="7" t="s">
        <v>19</v>
      </c>
      <c r="B60" s="7">
        <v>6</v>
      </c>
      <c r="C60" s="7">
        <v>7</v>
      </c>
      <c r="D60" s="19" t="s">
        <v>27</v>
      </c>
      <c r="E60" s="48">
        <v>-1.48E-3</v>
      </c>
      <c r="F60" s="14">
        <v>50.128300000000003</v>
      </c>
      <c r="G60" s="14">
        <v>1.9480000000000001E-3</v>
      </c>
      <c r="H60" s="14">
        <v>41.237900000000003</v>
      </c>
      <c r="I60" s="14">
        <v>-6.4599999999999996E-3</v>
      </c>
      <c r="J60" s="14">
        <v>6.9389000000000006E-2</v>
      </c>
      <c r="K60" s="14">
        <v>0.14757200000000001</v>
      </c>
      <c r="L60" s="14">
        <v>9.3284599999999998</v>
      </c>
      <c r="M60" s="14">
        <v>1.967E-2</v>
      </c>
      <c r="N60" s="14">
        <v>4.8071000000000003E-2</v>
      </c>
      <c r="O60" s="14">
        <v>2.069E-2</v>
      </c>
      <c r="P60" s="14">
        <v>0.42232399999999998</v>
      </c>
      <c r="Q60" s="14">
        <v>101.416</v>
      </c>
      <c r="R60" s="50">
        <v>90.547399999999996</v>
      </c>
    </row>
    <row r="61" spans="1:18" ht="21">
      <c r="A61" s="7" t="s">
        <v>19</v>
      </c>
      <c r="B61" s="7">
        <v>5</v>
      </c>
      <c r="C61" s="7">
        <v>1</v>
      </c>
      <c r="D61" s="19" t="s">
        <v>27</v>
      </c>
      <c r="E61" s="48">
        <v>3.1841000000000001E-2</v>
      </c>
      <c r="F61" s="14">
        <v>49.087699999999998</v>
      </c>
      <c r="G61" s="14">
        <v>7.4010000000000006E-2</v>
      </c>
      <c r="H61" s="14">
        <v>41.029499999999999</v>
      </c>
      <c r="I61" s="14">
        <v>5.8349999999999999E-3</v>
      </c>
      <c r="J61" s="14">
        <v>5.8798000000000003E-2</v>
      </c>
      <c r="K61" s="14">
        <v>0.12556200000000001</v>
      </c>
      <c r="L61" s="14">
        <v>9.2581399999999991</v>
      </c>
      <c r="M61" s="14">
        <v>-3.5500000000000002E-3</v>
      </c>
      <c r="N61" s="14">
        <v>0.57557899999999995</v>
      </c>
      <c r="O61" s="14">
        <v>2.9089E-2</v>
      </c>
      <c r="P61" s="14">
        <v>0.40749200000000002</v>
      </c>
      <c r="Q61" s="14">
        <v>100.68</v>
      </c>
      <c r="R61" s="50">
        <v>90.432000000000002</v>
      </c>
    </row>
    <row r="62" spans="1:18" ht="21">
      <c r="A62" s="7" t="s">
        <v>19</v>
      </c>
      <c r="B62" s="7">
        <v>5</v>
      </c>
      <c r="C62" s="7">
        <v>2</v>
      </c>
      <c r="D62" s="19" t="s">
        <v>26</v>
      </c>
      <c r="E62" s="48">
        <v>-6.4999999999999997E-4</v>
      </c>
      <c r="F62" s="14">
        <v>45.1629</v>
      </c>
      <c r="G62" s="14">
        <v>1.3940000000000001E-3</v>
      </c>
      <c r="H62" s="14">
        <v>39.662300000000002</v>
      </c>
      <c r="I62" s="14">
        <v>5.2519999999999997E-3</v>
      </c>
      <c r="J62" s="14">
        <v>0.133191</v>
      </c>
      <c r="K62" s="14">
        <v>0.287215</v>
      </c>
      <c r="L62" s="14">
        <v>14.5032</v>
      </c>
      <c r="M62" s="14">
        <v>1.7256000000000001E-2</v>
      </c>
      <c r="N62" s="14">
        <v>1.6865000000000002E-2</v>
      </c>
      <c r="O62" s="14">
        <v>4.4419999999999998E-3</v>
      </c>
      <c r="P62" s="14">
        <v>0.14546200000000001</v>
      </c>
      <c r="Q62" s="14">
        <v>99.938800000000001</v>
      </c>
      <c r="R62" s="50">
        <v>84.735100000000003</v>
      </c>
    </row>
    <row r="63" spans="1:18" ht="21">
      <c r="A63" s="9" t="s">
        <v>21</v>
      </c>
      <c r="B63" s="7" t="s">
        <v>22</v>
      </c>
      <c r="C63" s="7">
        <v>5</v>
      </c>
      <c r="D63" s="19" t="s">
        <v>27</v>
      </c>
      <c r="E63" s="48">
        <v>-1.3939999999999999E-2</v>
      </c>
      <c r="F63" s="14">
        <v>50.066800000000001</v>
      </c>
      <c r="G63" s="14">
        <v>-4.2900000000000004E-3</v>
      </c>
      <c r="H63" s="14">
        <v>41.293100000000003</v>
      </c>
      <c r="I63" s="14">
        <v>-9.4500000000000001E-3</v>
      </c>
      <c r="J63" s="14">
        <v>8.6206000000000005E-2</v>
      </c>
      <c r="K63" s="14">
        <v>0.12073200000000001</v>
      </c>
      <c r="L63" s="14">
        <v>9.4298500000000001</v>
      </c>
      <c r="M63" s="14">
        <v>1.9435999999999998E-2</v>
      </c>
      <c r="N63" s="14">
        <v>4.2201000000000002E-2</v>
      </c>
      <c r="O63" s="14">
        <v>-9.1599999999999997E-3</v>
      </c>
      <c r="P63" s="14">
        <v>0.416157</v>
      </c>
      <c r="Q63" s="14">
        <v>101.447</v>
      </c>
      <c r="R63" s="50">
        <v>90.443799999999996</v>
      </c>
    </row>
    <row r="64" spans="1:18" ht="21">
      <c r="A64" s="9" t="s">
        <v>21</v>
      </c>
      <c r="B64" s="7" t="s">
        <v>22</v>
      </c>
      <c r="C64" s="7">
        <v>6</v>
      </c>
      <c r="D64" s="19" t="s">
        <v>27</v>
      </c>
      <c r="E64" s="48">
        <v>2.9E-5</v>
      </c>
      <c r="F64" s="14">
        <v>49.895200000000003</v>
      </c>
      <c r="G64" s="14">
        <v>-4.7400000000000003E-3</v>
      </c>
      <c r="H64" s="14">
        <v>41.249099999999999</v>
      </c>
      <c r="I64" s="14">
        <v>-1.4E-2</v>
      </c>
      <c r="J64" s="14">
        <v>0.103168</v>
      </c>
      <c r="K64" s="14">
        <v>0.13409599999999999</v>
      </c>
      <c r="L64" s="14">
        <v>9.4167000000000005</v>
      </c>
      <c r="M64" s="14">
        <v>1.6764000000000001E-2</v>
      </c>
      <c r="N64" s="14">
        <v>3.3530999999999998E-2</v>
      </c>
      <c r="O64" s="14">
        <v>-9.3000000000000005E-4</v>
      </c>
      <c r="P64" s="14">
        <v>0.365311</v>
      </c>
      <c r="Q64" s="14">
        <v>101.19</v>
      </c>
      <c r="R64" s="50">
        <v>90.426199999999994</v>
      </c>
    </row>
    <row r="65" spans="1:18" ht="21">
      <c r="A65" s="9" t="s">
        <v>21</v>
      </c>
      <c r="B65" s="7" t="s">
        <v>22</v>
      </c>
      <c r="C65" s="7">
        <v>7</v>
      </c>
      <c r="D65" s="19" t="s">
        <v>26</v>
      </c>
      <c r="E65" s="48">
        <v>3.248E-3</v>
      </c>
      <c r="F65" s="14">
        <v>48.442500000000003</v>
      </c>
      <c r="G65" s="14">
        <v>-2.3999999999999998E-3</v>
      </c>
      <c r="H65" s="14">
        <v>40.946100000000001</v>
      </c>
      <c r="I65" s="14">
        <v>-4.5999999999999999E-3</v>
      </c>
      <c r="J65" s="14">
        <v>0.10936999999999999</v>
      </c>
      <c r="K65" s="14">
        <v>0.19270000000000001</v>
      </c>
      <c r="L65" s="14">
        <v>11.5291</v>
      </c>
      <c r="M65" s="14">
        <v>4.6620000000000003E-3</v>
      </c>
      <c r="N65" s="14">
        <v>6.2237000000000001E-2</v>
      </c>
      <c r="O65" s="14">
        <v>1.8799999999999999E-4</v>
      </c>
      <c r="P65" s="14">
        <v>0.192992</v>
      </c>
      <c r="Q65" s="14">
        <v>101.465</v>
      </c>
      <c r="R65" s="50">
        <v>88.221400000000003</v>
      </c>
    </row>
    <row r="66" spans="1:18" ht="21">
      <c r="A66" s="9" t="s">
        <v>21</v>
      </c>
      <c r="B66" s="7" t="s">
        <v>22</v>
      </c>
      <c r="C66" s="7">
        <v>8</v>
      </c>
      <c r="D66" s="19" t="s">
        <v>26</v>
      </c>
      <c r="E66" s="48">
        <v>-6.8500000000000002E-3</v>
      </c>
      <c r="F66" s="14">
        <v>47.018799999999999</v>
      </c>
      <c r="G66" s="14">
        <v>-8.9899999999999997E-3</v>
      </c>
      <c r="H66" s="14">
        <v>40.636299999999999</v>
      </c>
      <c r="I66" s="14">
        <v>-1.2840000000000001E-2</v>
      </c>
      <c r="J66" s="14">
        <v>0.154168</v>
      </c>
      <c r="K66" s="14">
        <v>0.16664999999999999</v>
      </c>
      <c r="L66" s="14">
        <v>13.2225</v>
      </c>
      <c r="M66" s="14">
        <v>-1.7700000000000001E-3</v>
      </c>
      <c r="N66" s="14">
        <v>4.0087999999999999E-2</v>
      </c>
      <c r="O66" s="14">
        <v>-5.5199999999999997E-3</v>
      </c>
      <c r="P66" s="14">
        <v>0.109074</v>
      </c>
      <c r="Q66" s="14">
        <v>101.31</v>
      </c>
      <c r="R66" s="50">
        <v>86.373800000000003</v>
      </c>
    </row>
    <row r="67" spans="1:18" ht="21">
      <c r="A67" s="9" t="s">
        <v>21</v>
      </c>
      <c r="B67" s="7" t="s">
        <v>22</v>
      </c>
      <c r="C67" s="7">
        <v>9</v>
      </c>
      <c r="D67" s="19" t="s">
        <v>26</v>
      </c>
      <c r="E67" s="48">
        <v>-3.7799999999999999E-3</v>
      </c>
      <c r="F67" s="14">
        <v>48.825699999999998</v>
      </c>
      <c r="G67" s="14">
        <v>7.5880000000000001E-3</v>
      </c>
      <c r="H67" s="14">
        <v>40.905299999999997</v>
      </c>
      <c r="I67" s="14">
        <v>-1.7160000000000002E-2</v>
      </c>
      <c r="J67" s="14">
        <v>0.12038600000000001</v>
      </c>
      <c r="K67" s="14">
        <v>0.16325700000000001</v>
      </c>
      <c r="L67" s="14">
        <v>11.1082</v>
      </c>
      <c r="M67" s="14">
        <v>-6.77E-3</v>
      </c>
      <c r="N67" s="14">
        <v>3.0120999999999998E-2</v>
      </c>
      <c r="O67" s="14">
        <v>2.6218999999999999E-2</v>
      </c>
      <c r="P67" s="14">
        <v>0.25819599999999998</v>
      </c>
      <c r="Q67" s="14">
        <v>101.44199999999999</v>
      </c>
      <c r="R67" s="50">
        <v>88.681799999999996</v>
      </c>
    </row>
    <row r="68" spans="1:18" ht="21">
      <c r="A68" s="9" t="s">
        <v>21</v>
      </c>
      <c r="B68" s="7" t="s">
        <v>22</v>
      </c>
      <c r="C68" s="7">
        <v>10</v>
      </c>
      <c r="D68" s="19" t="s">
        <v>26</v>
      </c>
      <c r="E68" s="48">
        <v>-3.9100000000000003E-3</v>
      </c>
      <c r="F68" s="14">
        <v>44.084499999999998</v>
      </c>
      <c r="G68" s="14">
        <v>4.8599999999999997E-3</v>
      </c>
      <c r="H68" s="14">
        <v>40.029899999999998</v>
      </c>
      <c r="I68" s="14">
        <v>-3.5400000000000002E-3</v>
      </c>
      <c r="J68" s="14">
        <v>0.147948</v>
      </c>
      <c r="K68" s="14">
        <v>0.31702200000000003</v>
      </c>
      <c r="L68" s="14">
        <v>16.900600000000001</v>
      </c>
      <c r="M68" s="14">
        <v>3.7659999999999998E-3</v>
      </c>
      <c r="N68" s="14">
        <v>2.4586E-2</v>
      </c>
      <c r="O68" s="14">
        <v>1.3127E-2</v>
      </c>
      <c r="P68" s="14">
        <v>8.6153999999999994E-2</v>
      </c>
      <c r="Q68" s="14">
        <v>101.596</v>
      </c>
      <c r="R68" s="50">
        <v>82.300200000000004</v>
      </c>
    </row>
    <row r="69" spans="1:18" ht="21">
      <c r="A69" s="9" t="s">
        <v>21</v>
      </c>
      <c r="B69" s="7">
        <v>10</v>
      </c>
      <c r="C69" s="7">
        <v>9</v>
      </c>
      <c r="D69" s="19" t="s">
        <v>26</v>
      </c>
      <c r="E69" s="48">
        <v>-1.481E-2</v>
      </c>
      <c r="F69" s="14">
        <v>49.5229</v>
      </c>
      <c r="G69" s="14">
        <v>8.345E-3</v>
      </c>
      <c r="H69" s="14">
        <v>41.082900000000002</v>
      </c>
      <c r="I69" s="14">
        <v>-1.8749999999999999E-2</v>
      </c>
      <c r="J69" s="14">
        <v>8.7183999999999998E-2</v>
      </c>
      <c r="K69" s="14">
        <v>0.16746800000000001</v>
      </c>
      <c r="L69" s="14">
        <v>10.0352</v>
      </c>
      <c r="M69" s="14">
        <v>8.6669999999999994E-3</v>
      </c>
      <c r="N69" s="14">
        <v>6.6772999999999999E-2</v>
      </c>
      <c r="O69" s="14">
        <v>5.7099999999999998E-3</v>
      </c>
      <c r="P69" s="14">
        <v>0.44200400000000001</v>
      </c>
      <c r="Q69" s="14">
        <v>101.38800000000001</v>
      </c>
      <c r="R69" s="50">
        <v>89.792699999999996</v>
      </c>
    </row>
    <row r="70" spans="1:18" ht="21">
      <c r="A70" s="9" t="s">
        <v>21</v>
      </c>
      <c r="B70" s="7">
        <v>10</v>
      </c>
      <c r="C70" s="7">
        <v>8</v>
      </c>
      <c r="D70" s="19" t="s">
        <v>27</v>
      </c>
      <c r="E70" s="48">
        <v>-5.4299999999999999E-3</v>
      </c>
      <c r="F70" s="14">
        <v>50.1265</v>
      </c>
      <c r="G70" s="14">
        <v>2.7190000000000001E-3</v>
      </c>
      <c r="H70" s="14">
        <v>41.115699999999997</v>
      </c>
      <c r="I70" s="14">
        <v>-1.422E-2</v>
      </c>
      <c r="J70" s="14">
        <v>9.1036000000000006E-2</v>
      </c>
      <c r="K70" s="14">
        <v>0.10460700000000001</v>
      </c>
      <c r="L70" s="14">
        <v>9.0384499999999992</v>
      </c>
      <c r="M70" s="14">
        <v>6.5209999999999999E-3</v>
      </c>
      <c r="N70" s="14">
        <v>4.0669999999999998E-2</v>
      </c>
      <c r="O70" s="14">
        <v>7.5329999999999998E-3</v>
      </c>
      <c r="P70" s="14">
        <v>0.47240799999999999</v>
      </c>
      <c r="Q70" s="14">
        <v>100.99</v>
      </c>
      <c r="R70" s="50">
        <v>90.813900000000004</v>
      </c>
    </row>
    <row r="71" spans="1:18" ht="21">
      <c r="A71" s="9" t="s">
        <v>21</v>
      </c>
      <c r="B71" s="7">
        <v>10</v>
      </c>
      <c r="C71" s="7">
        <v>10</v>
      </c>
      <c r="D71" s="19" t="s">
        <v>26</v>
      </c>
      <c r="E71" s="48">
        <v>4.4299999999999998E-4</v>
      </c>
      <c r="F71" s="14">
        <v>47.686700000000002</v>
      </c>
      <c r="G71" s="14">
        <v>4.705E-3</v>
      </c>
      <c r="H71" s="14">
        <v>40.588999999999999</v>
      </c>
      <c r="I71" s="14">
        <v>-1.2630000000000001E-2</v>
      </c>
      <c r="J71" s="14">
        <v>0.15165699999999999</v>
      </c>
      <c r="K71" s="14">
        <v>0.204702</v>
      </c>
      <c r="L71" s="14">
        <v>12.669</v>
      </c>
      <c r="M71" s="14">
        <v>1.4501E-2</v>
      </c>
      <c r="N71" s="14">
        <v>3.6767000000000001E-2</v>
      </c>
      <c r="O71" s="14">
        <v>-7.4999999999999997E-3</v>
      </c>
      <c r="P71" s="14">
        <v>0.181723</v>
      </c>
      <c r="Q71" s="14">
        <v>101.515</v>
      </c>
      <c r="R71" s="50">
        <v>87.029300000000006</v>
      </c>
    </row>
    <row r="72" spans="1:18" ht="21">
      <c r="A72" s="9" t="s">
        <v>21</v>
      </c>
      <c r="B72" s="7">
        <v>10</v>
      </c>
      <c r="C72" s="7">
        <v>11</v>
      </c>
      <c r="D72" s="19" t="s">
        <v>27</v>
      </c>
      <c r="E72" s="48">
        <v>-1.6800000000000001E-3</v>
      </c>
      <c r="F72" s="14">
        <v>46.874200000000002</v>
      </c>
      <c r="G72" s="14">
        <v>-6.9899999999999997E-3</v>
      </c>
      <c r="H72" s="14">
        <v>40.220399999999998</v>
      </c>
      <c r="I72" s="14">
        <v>-9.9600000000000001E-3</v>
      </c>
      <c r="J72" s="14">
        <v>0.16786799999999999</v>
      </c>
      <c r="K72" s="14">
        <v>0.199124</v>
      </c>
      <c r="L72" s="14">
        <v>13.5281</v>
      </c>
      <c r="M72" s="14">
        <v>-8.0999999999999996E-4</v>
      </c>
      <c r="N72" s="14">
        <v>2.5784000000000001E-2</v>
      </c>
      <c r="O72" s="14">
        <v>-4.4999999999999997E-3</v>
      </c>
      <c r="P72" s="14">
        <v>0.114245</v>
      </c>
      <c r="Q72" s="14">
        <v>101.116</v>
      </c>
      <c r="R72" s="50">
        <v>86.065799999999996</v>
      </c>
    </row>
    <row r="73" spans="1:18" ht="21">
      <c r="A73" s="9" t="s">
        <v>21</v>
      </c>
      <c r="B73" s="7">
        <v>10</v>
      </c>
      <c r="C73" s="7">
        <v>12</v>
      </c>
      <c r="D73" s="19" t="s">
        <v>27</v>
      </c>
      <c r="E73" s="48">
        <v>-1.1509999999999999E-2</v>
      </c>
      <c r="F73" s="14">
        <v>46.859099999999998</v>
      </c>
      <c r="G73" s="14">
        <v>1.5786000000000001E-2</v>
      </c>
      <c r="H73" s="14">
        <v>40.0383</v>
      </c>
      <c r="I73" s="14">
        <v>-1.8669999999999999E-2</v>
      </c>
      <c r="J73" s="14">
        <v>0.17100299999999999</v>
      </c>
      <c r="K73" s="14">
        <v>0.19478500000000001</v>
      </c>
      <c r="L73" s="14">
        <v>13.4115</v>
      </c>
      <c r="M73" s="14">
        <v>1.3639999999999999E-2</v>
      </c>
      <c r="N73" s="14">
        <v>7.809E-3</v>
      </c>
      <c r="O73" s="14">
        <v>-1.4970000000000001E-2</v>
      </c>
      <c r="P73" s="14">
        <v>9.3780000000000002E-2</v>
      </c>
      <c r="Q73" s="14">
        <v>100.764</v>
      </c>
      <c r="R73" s="50">
        <v>86.165400000000005</v>
      </c>
    </row>
    <row r="74" spans="1:18" ht="21">
      <c r="A74" s="9" t="s">
        <v>21</v>
      </c>
      <c r="B74" s="7">
        <v>10</v>
      </c>
      <c r="C74" s="7">
        <v>13</v>
      </c>
      <c r="D74" s="19" t="s">
        <v>27</v>
      </c>
      <c r="E74" s="48">
        <v>-4.2100000000000002E-3</v>
      </c>
      <c r="F74" s="14">
        <v>45.869100000000003</v>
      </c>
      <c r="G74" s="14">
        <v>-5.7800000000000004E-3</v>
      </c>
      <c r="H74" s="14">
        <v>40.236699999999999</v>
      </c>
      <c r="I74" s="14">
        <v>-6.0000000000000001E-3</v>
      </c>
      <c r="J74" s="14">
        <v>0.16842199999999999</v>
      </c>
      <c r="K74" s="14">
        <v>0.230237</v>
      </c>
      <c r="L74" s="14">
        <v>14.6113</v>
      </c>
      <c r="M74" s="14">
        <v>9.6380000000000007E-3</v>
      </c>
      <c r="N74" s="14">
        <v>1.5980000000000001E-2</v>
      </c>
      <c r="O74" s="14">
        <v>-4.0099999999999997E-3</v>
      </c>
      <c r="P74" s="14">
        <v>0.11411</v>
      </c>
      <c r="Q74" s="14">
        <v>101.241</v>
      </c>
      <c r="R74" s="50">
        <v>84.839399999999998</v>
      </c>
    </row>
    <row r="75" spans="1:18" ht="21">
      <c r="A75" s="9" t="s">
        <v>21</v>
      </c>
      <c r="B75" s="7" t="s">
        <v>23</v>
      </c>
      <c r="C75" s="7">
        <v>9</v>
      </c>
      <c r="D75" s="19" t="s">
        <v>27</v>
      </c>
      <c r="E75" s="48">
        <v>-1.23E-2</v>
      </c>
      <c r="F75" s="14">
        <v>47.9604</v>
      </c>
      <c r="G75" s="14">
        <v>-5.1000000000000004E-4</v>
      </c>
      <c r="H75" s="14">
        <v>40.548200000000001</v>
      </c>
      <c r="I75" s="14">
        <v>-8.5199999999999998E-3</v>
      </c>
      <c r="J75" s="14">
        <v>0.15072199999999999</v>
      </c>
      <c r="K75" s="14">
        <v>0.211646</v>
      </c>
      <c r="L75" s="14">
        <v>11.844799999999999</v>
      </c>
      <c r="M75" s="14">
        <v>9.3099999999999997E-4</v>
      </c>
      <c r="N75" s="14">
        <v>2.2057E-2</v>
      </c>
      <c r="O75" s="14">
        <v>1.0584E-2</v>
      </c>
      <c r="P75" s="14">
        <v>0.15657399999999999</v>
      </c>
      <c r="Q75" s="14">
        <v>100.887</v>
      </c>
      <c r="R75" s="50">
        <v>87.831299999999999</v>
      </c>
    </row>
    <row r="76" spans="1:18" ht="21">
      <c r="A76" s="9" t="s">
        <v>21</v>
      </c>
      <c r="B76" s="7" t="s">
        <v>23</v>
      </c>
      <c r="C76" s="7">
        <v>10</v>
      </c>
      <c r="D76" s="19" t="s">
        <v>27</v>
      </c>
      <c r="E76" s="48">
        <v>-6.6699999999999997E-3</v>
      </c>
      <c r="F76" s="14">
        <v>48.188600000000001</v>
      </c>
      <c r="G76" s="14">
        <v>-1.661E-2</v>
      </c>
      <c r="H76" s="14">
        <v>40.7194</v>
      </c>
      <c r="I76" s="14">
        <v>-1.2330000000000001E-2</v>
      </c>
      <c r="J76" s="14">
        <v>0.144511</v>
      </c>
      <c r="K76" s="14">
        <v>0.18626100000000001</v>
      </c>
      <c r="L76" s="14">
        <v>12.0085</v>
      </c>
      <c r="M76" s="14">
        <v>1.1320999999999999E-2</v>
      </c>
      <c r="N76" s="14">
        <v>2.7772999999999999E-2</v>
      </c>
      <c r="O76" s="14">
        <v>8.2039999999999995E-3</v>
      </c>
      <c r="P76" s="14">
        <v>0.15251700000000001</v>
      </c>
      <c r="Q76" s="14">
        <v>101.41500000000001</v>
      </c>
      <c r="R76" s="50">
        <v>87.734999999999999</v>
      </c>
    </row>
    <row r="77" spans="1:18" ht="21">
      <c r="A77" s="9" t="s">
        <v>21</v>
      </c>
      <c r="B77" s="7" t="s">
        <v>23</v>
      </c>
      <c r="C77" s="7">
        <v>11</v>
      </c>
      <c r="D77" s="19" t="s">
        <v>26</v>
      </c>
      <c r="E77" s="48">
        <v>1.289E-3</v>
      </c>
      <c r="F77" s="14">
        <v>45.502099999999999</v>
      </c>
      <c r="G77" s="14">
        <v>-3.9699999999999996E-3</v>
      </c>
      <c r="H77" s="14">
        <v>39.947000000000003</v>
      </c>
      <c r="I77" s="14">
        <v>-5.5199999999999997E-3</v>
      </c>
      <c r="J77" s="14">
        <v>0.15540599999999999</v>
      </c>
      <c r="K77" s="14">
        <v>0.33133699999999999</v>
      </c>
      <c r="L77" s="14">
        <v>15.239100000000001</v>
      </c>
      <c r="M77" s="14">
        <v>3.4719E-2</v>
      </c>
      <c r="N77" s="14">
        <v>9.8750000000000001E-3</v>
      </c>
      <c r="O77" s="14">
        <v>3.7109999999999999E-3</v>
      </c>
      <c r="P77" s="14">
        <v>6.7770999999999998E-2</v>
      </c>
      <c r="Q77" s="14">
        <v>101.274</v>
      </c>
      <c r="R77" s="50">
        <v>84.183599999999998</v>
      </c>
    </row>
    <row r="78" spans="1:18" ht="21">
      <c r="A78" s="9" t="s">
        <v>21</v>
      </c>
      <c r="B78" s="7" t="s">
        <v>23</v>
      </c>
      <c r="C78" s="7">
        <v>12</v>
      </c>
      <c r="D78" s="19" t="s">
        <v>26</v>
      </c>
      <c r="E78" s="48">
        <v>-1.251E-2</v>
      </c>
      <c r="F78" s="14">
        <v>44.7059</v>
      </c>
      <c r="G78" s="14">
        <v>6.0999999999999999E-5</v>
      </c>
      <c r="H78" s="14">
        <v>39.705800000000004</v>
      </c>
      <c r="I78" s="14">
        <v>-9.1500000000000001E-3</v>
      </c>
      <c r="J78" s="14">
        <v>0.16536100000000001</v>
      </c>
      <c r="K78" s="14">
        <v>0.28848099999999999</v>
      </c>
      <c r="L78" s="14">
        <v>16.012</v>
      </c>
      <c r="M78" s="14">
        <v>2.0084000000000001E-2</v>
      </c>
      <c r="N78" s="14">
        <v>2.2693999999999999E-2</v>
      </c>
      <c r="O78" s="14">
        <v>4.3449999999999999E-3</v>
      </c>
      <c r="P78" s="14">
        <v>9.5148999999999997E-2</v>
      </c>
      <c r="Q78" s="14">
        <v>100.989</v>
      </c>
      <c r="R78" s="50">
        <v>83.269199999999998</v>
      </c>
    </row>
    <row r="79" spans="1:18" ht="21">
      <c r="A79" s="9" t="s">
        <v>21</v>
      </c>
      <c r="B79" s="7" t="s">
        <v>23</v>
      </c>
      <c r="C79" s="7">
        <v>13</v>
      </c>
      <c r="D79" s="19" t="s">
        <v>27</v>
      </c>
      <c r="E79" s="48">
        <v>-8.5199999999999998E-3</v>
      </c>
      <c r="F79" s="14">
        <v>47.927100000000003</v>
      </c>
      <c r="G79" s="14">
        <v>-1.3780000000000001E-2</v>
      </c>
      <c r="H79" s="14">
        <v>40.400700000000001</v>
      </c>
      <c r="I79" s="14">
        <v>-1.7999999999999999E-2</v>
      </c>
      <c r="J79" s="14">
        <v>0.129164</v>
      </c>
      <c r="K79" s="14">
        <v>0.202738</v>
      </c>
      <c r="L79" s="14">
        <v>11.764900000000001</v>
      </c>
      <c r="M79" s="14">
        <v>2.911E-3</v>
      </c>
      <c r="N79" s="14">
        <v>1.7073000000000001E-2</v>
      </c>
      <c r="O79" s="14">
        <v>-6.9499999999999996E-3</v>
      </c>
      <c r="P79" s="14">
        <v>0.15226899999999999</v>
      </c>
      <c r="Q79" s="14">
        <v>100.545</v>
      </c>
      <c r="R79" s="50">
        <v>87.896000000000001</v>
      </c>
    </row>
    <row r="80" spans="1:18" ht="21">
      <c r="A80" s="9" t="s">
        <v>21</v>
      </c>
      <c r="B80" s="7" t="s">
        <v>23</v>
      </c>
      <c r="C80" s="7">
        <v>14</v>
      </c>
      <c r="D80" s="19" t="s">
        <v>27</v>
      </c>
      <c r="E80" s="48">
        <v>-1.81E-3</v>
      </c>
      <c r="F80" s="14">
        <v>48.692700000000002</v>
      </c>
      <c r="G80" s="14">
        <v>2.366E-3</v>
      </c>
      <c r="H80" s="14">
        <v>40.809699999999999</v>
      </c>
      <c r="I80" s="14">
        <v>-1.8790000000000001E-2</v>
      </c>
      <c r="J80" s="14">
        <v>0.17258699999999999</v>
      </c>
      <c r="K80" s="14">
        <v>0.17489399999999999</v>
      </c>
      <c r="L80" s="14">
        <v>11.6409</v>
      </c>
      <c r="M80" s="14">
        <v>2.5510999999999999E-2</v>
      </c>
      <c r="N80" s="14">
        <v>2.7244000000000001E-2</v>
      </c>
      <c r="O80" s="14">
        <v>1.7867999999999998E-2</v>
      </c>
      <c r="P80" s="14">
        <v>0.142289</v>
      </c>
      <c r="Q80" s="14">
        <v>101.673</v>
      </c>
      <c r="R80" s="50">
        <v>88.174599999999998</v>
      </c>
    </row>
    <row r="81" spans="1:18" ht="21">
      <c r="A81" s="9" t="s">
        <v>21</v>
      </c>
      <c r="B81" s="7" t="s">
        <v>23</v>
      </c>
      <c r="C81" s="7">
        <v>15</v>
      </c>
      <c r="D81" s="19" t="s">
        <v>27</v>
      </c>
      <c r="E81" s="48">
        <v>-1.9279999999999999E-2</v>
      </c>
      <c r="F81" s="14">
        <v>48.353400000000001</v>
      </c>
      <c r="G81" s="14">
        <v>7.1260000000000004E-3</v>
      </c>
      <c r="H81" s="14">
        <v>40.593000000000004</v>
      </c>
      <c r="I81" s="14">
        <v>-8.9599999999999992E-3</v>
      </c>
      <c r="J81" s="14">
        <v>0.12758800000000001</v>
      </c>
      <c r="K81" s="14">
        <v>0.19821800000000001</v>
      </c>
      <c r="L81" s="14">
        <v>11.933199999999999</v>
      </c>
      <c r="M81" s="14">
        <v>-4.3600000000000002E-3</v>
      </c>
      <c r="N81" s="14">
        <v>3.0953999999999999E-2</v>
      </c>
      <c r="O81" s="14">
        <v>-1.2829999999999999E-2</v>
      </c>
      <c r="P81" s="14">
        <v>0.13844999999999999</v>
      </c>
      <c r="Q81" s="14">
        <v>101.321</v>
      </c>
      <c r="R81" s="50">
        <v>87.838999999999999</v>
      </c>
    </row>
    <row r="82" spans="1:18" ht="21">
      <c r="A82" s="9" t="s">
        <v>21</v>
      </c>
      <c r="B82" s="7" t="s">
        <v>23</v>
      </c>
      <c r="C82" s="7">
        <v>16</v>
      </c>
      <c r="D82" s="19" t="s">
        <v>26</v>
      </c>
      <c r="E82" s="48">
        <v>-6.1700000000000001E-3</v>
      </c>
      <c r="F82" s="14">
        <v>44.989600000000003</v>
      </c>
      <c r="G82" s="14">
        <v>1.771E-3</v>
      </c>
      <c r="H82" s="14">
        <v>40.204599999999999</v>
      </c>
      <c r="I82" s="14">
        <v>-1.017E-2</v>
      </c>
      <c r="J82" s="14">
        <v>0.179726</v>
      </c>
      <c r="K82" s="14">
        <v>0.27911599999999998</v>
      </c>
      <c r="L82" s="14">
        <v>15.5588</v>
      </c>
      <c r="M82" s="14">
        <v>1.6855999999999999E-2</v>
      </c>
      <c r="N82" s="14">
        <v>-3.5200000000000001E-3</v>
      </c>
      <c r="O82" s="14">
        <v>-1.09E-3</v>
      </c>
      <c r="P82" s="14">
        <v>8.4398000000000001E-2</v>
      </c>
      <c r="Q82" s="14">
        <v>101.312</v>
      </c>
      <c r="R82" s="50">
        <v>83.7517</v>
      </c>
    </row>
    <row r="83" spans="1:18" ht="21">
      <c r="A83" s="9" t="s">
        <v>21</v>
      </c>
      <c r="B83" s="7" t="s">
        <v>23</v>
      </c>
      <c r="C83" s="7">
        <v>17</v>
      </c>
      <c r="D83" s="19" t="s">
        <v>26</v>
      </c>
      <c r="E83" s="48">
        <v>7.5389999999999997E-3</v>
      </c>
      <c r="F83" s="14">
        <v>45.330300000000001</v>
      </c>
      <c r="G83" s="14">
        <v>-5.8300000000000001E-3</v>
      </c>
      <c r="H83" s="14">
        <v>40.058999999999997</v>
      </c>
      <c r="I83" s="14">
        <v>-4.79E-3</v>
      </c>
      <c r="J83" s="14">
        <v>0.15409500000000001</v>
      </c>
      <c r="K83" s="14">
        <v>0.23235800000000001</v>
      </c>
      <c r="L83" s="14">
        <v>15.099600000000001</v>
      </c>
      <c r="M83" s="14">
        <v>6.9909999999999998E-3</v>
      </c>
      <c r="N83" s="14">
        <v>1.5128000000000001E-2</v>
      </c>
      <c r="O83" s="14">
        <v>-7.7999999999999996E-3</v>
      </c>
      <c r="P83" s="14">
        <v>8.6826E-2</v>
      </c>
      <c r="Q83" s="14">
        <v>100.979</v>
      </c>
      <c r="R83" s="50">
        <v>84.255600000000001</v>
      </c>
    </row>
    <row r="84" spans="1:18" ht="21">
      <c r="A84" s="9" t="s">
        <v>21</v>
      </c>
      <c r="B84" s="7" t="s">
        <v>23</v>
      </c>
      <c r="C84" s="7">
        <v>18</v>
      </c>
      <c r="D84" s="19" t="s">
        <v>27</v>
      </c>
      <c r="E84" s="48">
        <v>-1.1939999999999999E-2</v>
      </c>
      <c r="F84" s="14">
        <v>49.8932</v>
      </c>
      <c r="G84" s="14">
        <v>-2.0899999999999998E-3</v>
      </c>
      <c r="H84" s="14">
        <v>41.1554</v>
      </c>
      <c r="I84" s="14">
        <v>-7.9699999999999997E-3</v>
      </c>
      <c r="J84" s="14">
        <v>0.110939</v>
      </c>
      <c r="K84" s="14">
        <v>0.110277</v>
      </c>
      <c r="L84" s="14">
        <v>9.4755400000000005</v>
      </c>
      <c r="M84" s="14">
        <v>1.7278999999999999E-2</v>
      </c>
      <c r="N84" s="14">
        <v>2.3719E-2</v>
      </c>
      <c r="O84" s="14">
        <v>1.56E-3</v>
      </c>
      <c r="P84" s="14">
        <v>0.331652</v>
      </c>
      <c r="Q84" s="14">
        <v>101.08499999999999</v>
      </c>
      <c r="R84" s="50">
        <v>90.371799999999993</v>
      </c>
    </row>
    <row r="85" spans="1:18" ht="21">
      <c r="A85" s="9" t="s">
        <v>21</v>
      </c>
      <c r="B85" s="7" t="s">
        <v>23</v>
      </c>
      <c r="C85" s="7">
        <v>19</v>
      </c>
      <c r="D85" s="19" t="s">
        <v>26</v>
      </c>
      <c r="E85" s="48">
        <v>-7.5500000000000003E-3</v>
      </c>
      <c r="F85" s="14">
        <v>46.698999999999998</v>
      </c>
      <c r="G85" s="14">
        <v>6.8269999999999997E-3</v>
      </c>
      <c r="H85" s="14">
        <v>40.389299999999999</v>
      </c>
      <c r="I85" s="14">
        <v>-4.81E-3</v>
      </c>
      <c r="J85" s="14">
        <v>0.17554400000000001</v>
      </c>
      <c r="K85" s="14">
        <v>0.215451</v>
      </c>
      <c r="L85" s="14">
        <v>13.4762</v>
      </c>
      <c r="M85" s="14">
        <v>-5.4799999999999996E-3</v>
      </c>
      <c r="N85" s="14">
        <v>1.0336E-2</v>
      </c>
      <c r="O85" s="14">
        <v>-5.5900000000000004E-3</v>
      </c>
      <c r="P85" s="14">
        <v>0.12644</v>
      </c>
      <c r="Q85" s="14">
        <v>101.07899999999999</v>
      </c>
      <c r="R85" s="50">
        <v>86.066900000000004</v>
      </c>
    </row>
    <row r="86" spans="1:18" ht="21">
      <c r="A86" s="9" t="s">
        <v>21</v>
      </c>
      <c r="B86" s="7" t="s">
        <v>24</v>
      </c>
      <c r="C86" s="7">
        <v>12</v>
      </c>
      <c r="D86" s="19" t="s">
        <v>27</v>
      </c>
      <c r="E86" s="48">
        <v>-1.187E-2</v>
      </c>
      <c r="F86" s="14">
        <v>48.789700000000003</v>
      </c>
      <c r="G86" s="14">
        <v>-4.2199999999999998E-3</v>
      </c>
      <c r="H86" s="14">
        <v>40.742800000000003</v>
      </c>
      <c r="I86" s="14">
        <v>-7.9000000000000008E-3</v>
      </c>
      <c r="J86" s="14">
        <v>0.15438399999999999</v>
      </c>
      <c r="K86" s="14">
        <v>0.14403199999999999</v>
      </c>
      <c r="L86" s="14">
        <v>11.2341</v>
      </c>
      <c r="M86" s="14">
        <v>1.2746E-2</v>
      </c>
      <c r="N86" s="14">
        <v>4.1388000000000001E-2</v>
      </c>
      <c r="O86" s="14">
        <v>-1.3559999999999999E-2</v>
      </c>
      <c r="P86" s="14">
        <v>0.18179300000000001</v>
      </c>
      <c r="Q86" s="14">
        <v>101.261</v>
      </c>
      <c r="R86" s="50">
        <v>88.560699999999997</v>
      </c>
    </row>
    <row r="87" spans="1:18" ht="21">
      <c r="A87" s="9" t="s">
        <v>21</v>
      </c>
      <c r="B87" s="7" t="s">
        <v>24</v>
      </c>
      <c r="C87" s="7">
        <v>13</v>
      </c>
      <c r="D87" s="19" t="s">
        <v>26</v>
      </c>
      <c r="E87" s="48">
        <v>-3.6800000000000001E-3</v>
      </c>
      <c r="F87" s="14">
        <v>46.380899999999997</v>
      </c>
      <c r="G87" s="14">
        <v>-3.5899999999999999E-3</v>
      </c>
      <c r="H87" s="14">
        <v>40.339100000000002</v>
      </c>
      <c r="I87" s="14">
        <v>-1.3129999999999999E-2</v>
      </c>
      <c r="J87" s="14">
        <v>0.15667700000000001</v>
      </c>
      <c r="K87" s="14">
        <v>0.226661</v>
      </c>
      <c r="L87" s="14">
        <v>13.815799999999999</v>
      </c>
      <c r="M87" s="14">
        <v>1.2931E-2</v>
      </c>
      <c r="N87" s="14">
        <v>2.1635999999999999E-2</v>
      </c>
      <c r="O87" s="14">
        <v>1.5224E-2</v>
      </c>
      <c r="P87" s="14">
        <v>0.12590799999999999</v>
      </c>
      <c r="Q87" s="14">
        <v>101.07599999999999</v>
      </c>
      <c r="R87" s="50">
        <v>85.682199999999995</v>
      </c>
    </row>
    <row r="88" spans="1:18" ht="21">
      <c r="A88" s="9" t="s">
        <v>21</v>
      </c>
      <c r="B88" s="7" t="s">
        <v>24</v>
      </c>
      <c r="C88" s="7">
        <v>14</v>
      </c>
      <c r="D88" s="19" t="s">
        <v>27</v>
      </c>
      <c r="E88" s="48">
        <v>-8.6899999999999998E-3</v>
      </c>
      <c r="F88" s="14">
        <v>48.298400000000001</v>
      </c>
      <c r="G88" s="14">
        <v>1.2999999999999999E-5</v>
      </c>
      <c r="H88" s="14">
        <v>40.778599999999997</v>
      </c>
      <c r="I88" s="14">
        <v>-1.0840000000000001E-2</v>
      </c>
      <c r="J88" s="14">
        <v>0.127946</v>
      </c>
      <c r="K88" s="14">
        <v>0.18387999999999999</v>
      </c>
      <c r="L88" s="14">
        <v>11.415699999999999</v>
      </c>
      <c r="M88" s="14">
        <v>-1.34E-3</v>
      </c>
      <c r="N88" s="14">
        <v>6.3410000000000003E-3</v>
      </c>
      <c r="O88" s="14">
        <v>-3.14E-3</v>
      </c>
      <c r="P88" s="14">
        <v>0.22219800000000001</v>
      </c>
      <c r="Q88" s="14">
        <v>100.999</v>
      </c>
      <c r="R88" s="50">
        <v>88.293000000000006</v>
      </c>
    </row>
    <row r="89" spans="1:18" ht="21">
      <c r="A89" s="9" t="s">
        <v>21</v>
      </c>
      <c r="B89" s="7" t="s">
        <v>24</v>
      </c>
      <c r="C89" s="7">
        <v>15</v>
      </c>
      <c r="D89" s="19" t="s">
        <v>27</v>
      </c>
      <c r="E89" s="48">
        <v>-1.9000000000000001E-4</v>
      </c>
      <c r="F89" s="14">
        <v>48.502899999999997</v>
      </c>
      <c r="G89" s="14">
        <v>-2.3400000000000001E-3</v>
      </c>
      <c r="H89" s="14">
        <v>40.652900000000002</v>
      </c>
      <c r="I89" s="14">
        <v>-1.0059999999999999E-2</v>
      </c>
      <c r="J89" s="14">
        <v>0.14185900000000001</v>
      </c>
      <c r="K89" s="14">
        <v>0.14668999999999999</v>
      </c>
      <c r="L89" s="14">
        <v>11.4541</v>
      </c>
      <c r="M89" s="14">
        <v>-1.32E-3</v>
      </c>
      <c r="N89" s="14">
        <v>8.7060000000000002E-3</v>
      </c>
      <c r="O89" s="14">
        <v>-4.3E-3</v>
      </c>
      <c r="P89" s="14">
        <v>0.22529299999999999</v>
      </c>
      <c r="Q89" s="14">
        <v>101.113</v>
      </c>
      <c r="R89" s="50">
        <v>88.301900000000003</v>
      </c>
    </row>
    <row r="90" spans="1:18" ht="21">
      <c r="A90" s="9" t="s">
        <v>21</v>
      </c>
      <c r="B90" s="7" t="s">
        <v>24</v>
      </c>
      <c r="C90" s="7">
        <v>16</v>
      </c>
      <c r="D90" s="19" t="s">
        <v>27</v>
      </c>
      <c r="E90" s="48">
        <v>-1.75E-3</v>
      </c>
      <c r="F90" s="14">
        <v>47.560600000000001</v>
      </c>
      <c r="G90" s="14">
        <v>2.8452999999999999E-2</v>
      </c>
      <c r="H90" s="14">
        <v>40.398400000000002</v>
      </c>
      <c r="I90" s="14">
        <v>-5.5799999999999999E-3</v>
      </c>
      <c r="J90" s="14">
        <v>7.6286999999999994E-2</v>
      </c>
      <c r="K90" s="14">
        <v>0.14532600000000001</v>
      </c>
      <c r="L90" s="14">
        <v>12.7911</v>
      </c>
      <c r="M90" s="14">
        <v>3.2078000000000002E-2</v>
      </c>
      <c r="N90" s="14">
        <v>5.888E-3</v>
      </c>
      <c r="O90" s="14">
        <v>3.4868000000000003E-2</v>
      </c>
      <c r="P90" s="14">
        <v>5.2581000000000003E-2</v>
      </c>
      <c r="Q90" s="14">
        <v>101.105</v>
      </c>
      <c r="R90" s="50">
        <v>86.890600000000006</v>
      </c>
    </row>
    <row r="91" spans="1:18" ht="21">
      <c r="A91" s="9" t="s">
        <v>21</v>
      </c>
      <c r="B91" s="7" t="s">
        <v>24</v>
      </c>
      <c r="C91" s="7">
        <v>17</v>
      </c>
      <c r="D91" s="19" t="s">
        <v>27</v>
      </c>
      <c r="E91" s="48">
        <v>8.7500000000000002E-4</v>
      </c>
      <c r="F91" s="14">
        <v>48.582900000000002</v>
      </c>
      <c r="G91" s="14">
        <v>1.2830000000000001E-3</v>
      </c>
      <c r="H91" s="14">
        <v>40.471600000000002</v>
      </c>
      <c r="I91" s="14">
        <v>-2.4599999999999999E-3</v>
      </c>
      <c r="J91" s="14">
        <v>0.11719499999999999</v>
      </c>
      <c r="K91" s="14">
        <v>0.14374600000000001</v>
      </c>
      <c r="L91" s="14">
        <v>11.4384</v>
      </c>
      <c r="M91" s="14">
        <v>1.1145E-2</v>
      </c>
      <c r="N91" s="14">
        <v>2.1968999999999999E-2</v>
      </c>
      <c r="O91" s="14">
        <v>1.333E-2</v>
      </c>
      <c r="P91" s="14">
        <v>0.18585499999999999</v>
      </c>
      <c r="Q91" s="14">
        <v>101.004</v>
      </c>
      <c r="R91" s="50">
        <v>88.333200000000005</v>
      </c>
    </row>
    <row r="92" spans="1:18" ht="21">
      <c r="A92" s="9" t="s">
        <v>21</v>
      </c>
      <c r="B92" s="7">
        <v>1</v>
      </c>
      <c r="C92" s="7">
        <v>17</v>
      </c>
      <c r="D92" s="19" t="s">
        <v>27</v>
      </c>
      <c r="E92" s="48">
        <v>-5.5399999999999998E-3</v>
      </c>
      <c r="F92" s="14">
        <v>43.564500000000002</v>
      </c>
      <c r="G92" s="14">
        <v>-8.5900000000000004E-3</v>
      </c>
      <c r="H92" s="14">
        <v>39.536499999999997</v>
      </c>
      <c r="I92" s="14">
        <v>-9.5899999999999996E-3</v>
      </c>
      <c r="J92" s="14">
        <v>3.5906E-2</v>
      </c>
      <c r="K92" s="14">
        <v>0.49029600000000001</v>
      </c>
      <c r="L92" s="14">
        <v>17.345099999999999</v>
      </c>
      <c r="M92" s="14">
        <v>7.2750000000000002E-3</v>
      </c>
      <c r="N92" s="14">
        <v>1.0921999999999999E-2</v>
      </c>
      <c r="O92" s="14">
        <v>-1.163E-2</v>
      </c>
      <c r="P92" s="14">
        <v>0.19977200000000001</v>
      </c>
      <c r="Q92" s="14">
        <v>101.14</v>
      </c>
      <c r="R92" s="50">
        <v>81.742500000000007</v>
      </c>
    </row>
    <row r="93" spans="1:18" ht="21">
      <c r="A93" s="9" t="s">
        <v>21</v>
      </c>
      <c r="B93" s="7">
        <v>1</v>
      </c>
      <c r="C93" s="7">
        <v>18</v>
      </c>
      <c r="D93" s="19" t="s">
        <v>27</v>
      </c>
      <c r="E93" s="48">
        <v>-1.204E-2</v>
      </c>
      <c r="F93" s="14">
        <v>41.845700000000001</v>
      </c>
      <c r="G93" s="14">
        <v>1.395E-3</v>
      </c>
      <c r="H93" s="14">
        <v>39.138800000000003</v>
      </c>
      <c r="I93" s="14">
        <v>-1.881E-2</v>
      </c>
      <c r="J93" s="14">
        <v>2.9992999999999999E-2</v>
      </c>
      <c r="K93" s="14">
        <v>0.49140299999999998</v>
      </c>
      <c r="L93" s="14">
        <v>19.4467</v>
      </c>
      <c r="M93" s="14">
        <v>1.2056000000000001E-2</v>
      </c>
      <c r="N93" s="14">
        <v>5.6680000000000003E-3</v>
      </c>
      <c r="O93" s="14">
        <v>9.1929999999999998E-3</v>
      </c>
      <c r="P93" s="14">
        <v>0.191861</v>
      </c>
      <c r="Q93" s="14">
        <v>101.13</v>
      </c>
      <c r="R93" s="50">
        <v>79.320899999999995</v>
      </c>
    </row>
    <row r="94" spans="1:18" ht="21">
      <c r="A94" s="9" t="s">
        <v>21</v>
      </c>
      <c r="B94" s="7">
        <v>1</v>
      </c>
      <c r="C94" s="7">
        <v>19</v>
      </c>
      <c r="D94" s="19" t="s">
        <v>27</v>
      </c>
      <c r="E94" s="48">
        <v>-7.0800000000000004E-3</v>
      </c>
      <c r="F94" s="14">
        <v>43.135899999999999</v>
      </c>
      <c r="G94" s="14">
        <v>-9.8399999999999998E-3</v>
      </c>
      <c r="H94" s="14">
        <v>39.493600000000001</v>
      </c>
      <c r="I94" s="14">
        <v>-1.255E-2</v>
      </c>
      <c r="J94" s="14">
        <v>4.6385999999999997E-2</v>
      </c>
      <c r="K94" s="14">
        <v>0.39382</v>
      </c>
      <c r="L94" s="14">
        <v>17.777000000000001</v>
      </c>
      <c r="M94" s="14">
        <v>5.6189999999999999E-3</v>
      </c>
      <c r="N94" s="14">
        <v>-6.1900000000000002E-3</v>
      </c>
      <c r="O94" s="14">
        <v>-1.414E-2</v>
      </c>
      <c r="P94" s="14">
        <v>0.17275699999999999</v>
      </c>
      <c r="Q94" s="14">
        <v>100.98</v>
      </c>
      <c r="R94" s="50">
        <v>81.222200000000001</v>
      </c>
    </row>
    <row r="95" spans="1:18" ht="21">
      <c r="A95" s="9" t="s">
        <v>21</v>
      </c>
      <c r="B95" s="7">
        <v>1</v>
      </c>
      <c r="C95" s="7">
        <v>20</v>
      </c>
      <c r="D95" s="19" t="s">
        <v>26</v>
      </c>
      <c r="E95" s="48">
        <v>-5.0800000000000003E-3</v>
      </c>
      <c r="F95" s="14">
        <v>41.018799999999999</v>
      </c>
      <c r="G95" s="14">
        <v>2.1080000000000001E-3</v>
      </c>
      <c r="H95" s="14">
        <v>39.163800000000002</v>
      </c>
      <c r="I95" s="14">
        <v>-6.6600000000000001E-3</v>
      </c>
      <c r="J95" s="14">
        <v>3.5529999999999999E-2</v>
      </c>
      <c r="K95" s="14">
        <v>0.46789500000000001</v>
      </c>
      <c r="L95" s="14">
        <v>20.302600000000002</v>
      </c>
      <c r="M95" s="14">
        <v>1.3661E-2</v>
      </c>
      <c r="N95" s="14">
        <v>1.2309E-2</v>
      </c>
      <c r="O95" s="14">
        <v>-1.222E-2</v>
      </c>
      <c r="P95" s="14">
        <v>0.19704199999999999</v>
      </c>
      <c r="Q95" s="14">
        <v>101.17700000000001</v>
      </c>
      <c r="R95" s="50">
        <v>78.267899999999997</v>
      </c>
    </row>
    <row r="96" spans="1:18" ht="21">
      <c r="A96" s="9" t="s">
        <v>21</v>
      </c>
      <c r="B96" s="7">
        <v>4</v>
      </c>
      <c r="C96" s="7">
        <v>22</v>
      </c>
      <c r="D96" s="19" t="s">
        <v>27</v>
      </c>
      <c r="E96" s="48">
        <v>-1.2370000000000001E-2</v>
      </c>
      <c r="F96" s="14">
        <v>50.136299999999999</v>
      </c>
      <c r="G96" s="14">
        <v>-5.2199999999999998E-3</v>
      </c>
      <c r="H96" s="14">
        <v>40.994199999999999</v>
      </c>
      <c r="I96" s="14">
        <v>-4.64E-3</v>
      </c>
      <c r="J96" s="14">
        <v>0.108291</v>
      </c>
      <c r="K96" s="14">
        <v>0.143876</v>
      </c>
      <c r="L96" s="14">
        <v>9.1336399999999998</v>
      </c>
      <c r="M96" s="14">
        <v>2.4789999999999999E-3</v>
      </c>
      <c r="N96" s="14">
        <v>4.4463000000000003E-2</v>
      </c>
      <c r="O96" s="14">
        <v>5.5059999999999996E-3</v>
      </c>
      <c r="P96" s="14">
        <v>0.30379</v>
      </c>
      <c r="Q96" s="14">
        <v>100.84</v>
      </c>
      <c r="R96" s="50">
        <v>90.727800000000002</v>
      </c>
    </row>
    <row r="97" spans="1:18" ht="21">
      <c r="A97" s="9" t="s">
        <v>21</v>
      </c>
      <c r="B97" s="7">
        <v>4</v>
      </c>
      <c r="C97" s="7">
        <v>23</v>
      </c>
      <c r="D97" s="19" t="s">
        <v>27</v>
      </c>
      <c r="E97" s="48">
        <v>6.6230000000000004E-3</v>
      </c>
      <c r="F97" s="14">
        <v>50.491900000000001</v>
      </c>
      <c r="G97" s="14">
        <v>8.6499999999999999E-4</v>
      </c>
      <c r="H97" s="14">
        <v>41.065899999999999</v>
      </c>
      <c r="I97" s="14">
        <v>-1.116E-2</v>
      </c>
      <c r="J97" s="14">
        <v>0.100609</v>
      </c>
      <c r="K97" s="14">
        <v>0.15595899999999999</v>
      </c>
      <c r="L97" s="14">
        <v>9.0783400000000007</v>
      </c>
      <c r="M97" s="14">
        <v>1.5755999999999999E-2</v>
      </c>
      <c r="N97" s="14">
        <v>6.4259999999999998E-2</v>
      </c>
      <c r="O97" s="14">
        <v>-3.4000000000000002E-4</v>
      </c>
      <c r="P97" s="14">
        <v>0.32408799999999999</v>
      </c>
      <c r="Q97" s="14">
        <v>101.27800000000001</v>
      </c>
      <c r="R97" s="50">
        <v>90.837800000000001</v>
      </c>
    </row>
    <row r="98" spans="1:18" ht="21">
      <c r="A98" s="9" t="s">
        <v>21</v>
      </c>
      <c r="B98" s="7">
        <v>4</v>
      </c>
      <c r="C98" s="7">
        <v>24</v>
      </c>
      <c r="D98" s="19" t="s">
        <v>26</v>
      </c>
      <c r="E98" s="48">
        <v>-6.3699999999999998E-3</v>
      </c>
      <c r="F98" s="14">
        <v>48.193300000000001</v>
      </c>
      <c r="G98" s="14">
        <v>-8.4000000000000003E-4</v>
      </c>
      <c r="H98" s="14">
        <v>40.672499999999999</v>
      </c>
      <c r="I98" s="14">
        <v>-1.023E-2</v>
      </c>
      <c r="J98" s="14">
        <v>0.184803</v>
      </c>
      <c r="K98" s="14">
        <v>0.201488</v>
      </c>
      <c r="L98" s="14">
        <v>12.044600000000001</v>
      </c>
      <c r="M98" s="14">
        <v>1.3153E-2</v>
      </c>
      <c r="N98" s="14">
        <v>2.0490999999999999E-2</v>
      </c>
      <c r="O98" s="14">
        <v>1.3829999999999999E-3</v>
      </c>
      <c r="P98" s="14">
        <v>0.15085399999999999</v>
      </c>
      <c r="Q98" s="14">
        <v>101.458</v>
      </c>
      <c r="R98" s="50">
        <v>87.703699999999998</v>
      </c>
    </row>
    <row r="99" spans="1:18" ht="21">
      <c r="A99" s="9" t="s">
        <v>21</v>
      </c>
      <c r="B99" s="7">
        <v>4</v>
      </c>
      <c r="C99" s="7">
        <v>25</v>
      </c>
      <c r="D99" s="19" t="s">
        <v>26</v>
      </c>
      <c r="E99" s="48">
        <v>-1.7809999999999999E-2</v>
      </c>
      <c r="F99" s="14">
        <v>46.844999999999999</v>
      </c>
      <c r="G99" s="14">
        <v>-7.6000000000000004E-4</v>
      </c>
      <c r="H99" s="14">
        <v>40.315899999999999</v>
      </c>
      <c r="I99" s="14">
        <v>-1.0189999999999999E-2</v>
      </c>
      <c r="J99" s="14">
        <v>0.198993</v>
      </c>
      <c r="K99" s="14">
        <v>0.195186</v>
      </c>
      <c r="L99" s="14">
        <v>13.2537</v>
      </c>
      <c r="M99" s="14">
        <v>1.9486E-2</v>
      </c>
      <c r="N99" s="14">
        <v>2.6574E-2</v>
      </c>
      <c r="O99" s="14">
        <v>2.0475E-2</v>
      </c>
      <c r="P99" s="14">
        <v>0.15387000000000001</v>
      </c>
      <c r="Q99" s="14">
        <v>100.991</v>
      </c>
      <c r="R99" s="50">
        <v>86.302400000000006</v>
      </c>
    </row>
    <row r="100" spans="1:18" ht="21">
      <c r="A100" s="9" t="s">
        <v>21</v>
      </c>
      <c r="B100" s="7">
        <v>4</v>
      </c>
      <c r="C100" s="7">
        <v>26</v>
      </c>
      <c r="D100" s="19" t="s">
        <v>27</v>
      </c>
      <c r="E100" s="48">
        <v>-9.7599999999999996E-3</v>
      </c>
      <c r="F100" s="14">
        <v>50.964199999999998</v>
      </c>
      <c r="G100" s="14">
        <v>7.6800000000000002E-4</v>
      </c>
      <c r="H100" s="14">
        <v>41.277700000000003</v>
      </c>
      <c r="I100" s="14">
        <v>-9.3699999999999999E-3</v>
      </c>
      <c r="J100" s="14">
        <v>9.3400999999999998E-2</v>
      </c>
      <c r="K100" s="14">
        <v>8.7992000000000001E-2</v>
      </c>
      <c r="L100" s="14">
        <v>8.3252799999999993</v>
      </c>
      <c r="M100" s="14">
        <v>9.3069999999999993E-3</v>
      </c>
      <c r="N100" s="14">
        <v>6.8650000000000003E-2</v>
      </c>
      <c r="O100" s="14">
        <v>-1.07E-3</v>
      </c>
      <c r="P100" s="14">
        <v>0.41127200000000003</v>
      </c>
      <c r="Q100" s="14">
        <v>101.211</v>
      </c>
      <c r="R100" s="50">
        <v>91.6053</v>
      </c>
    </row>
    <row r="101" spans="1:18" ht="21">
      <c r="A101" s="9" t="s">
        <v>21</v>
      </c>
      <c r="B101" s="7">
        <v>4</v>
      </c>
      <c r="C101" s="7">
        <v>27</v>
      </c>
      <c r="D101" s="19" t="s">
        <v>27</v>
      </c>
      <c r="E101" s="48">
        <v>-1.1950000000000001E-2</v>
      </c>
      <c r="F101" s="14">
        <v>51.024900000000002</v>
      </c>
      <c r="G101" s="14">
        <v>2.5379999999999999E-3</v>
      </c>
      <c r="H101" s="14">
        <v>41.339500000000001</v>
      </c>
      <c r="I101" s="14">
        <v>-3.5799999999999998E-3</v>
      </c>
      <c r="J101" s="14">
        <v>7.6301999999999995E-2</v>
      </c>
      <c r="K101" s="14">
        <v>0.13132099999999999</v>
      </c>
      <c r="L101" s="14">
        <v>8.3134200000000007</v>
      </c>
      <c r="M101" s="14">
        <v>1.3309999999999999E-3</v>
      </c>
      <c r="N101" s="14">
        <v>6.3446000000000002E-2</v>
      </c>
      <c r="O101" s="14">
        <v>2.0142E-2</v>
      </c>
      <c r="P101" s="14">
        <v>0.42745499999999997</v>
      </c>
      <c r="Q101" s="14">
        <v>101.383</v>
      </c>
      <c r="R101" s="50">
        <v>91.625399999999999</v>
      </c>
    </row>
    <row r="102" spans="1:18" ht="21">
      <c r="A102" s="9" t="s">
        <v>21</v>
      </c>
      <c r="B102" s="7">
        <v>4</v>
      </c>
      <c r="C102" s="7">
        <v>28</v>
      </c>
      <c r="D102" s="19" t="s">
        <v>26</v>
      </c>
      <c r="E102" s="48">
        <v>1.7730000000000001E-3</v>
      </c>
      <c r="F102" s="14">
        <v>46.676299999999998</v>
      </c>
      <c r="G102" s="14">
        <v>2.99E-4</v>
      </c>
      <c r="H102" s="14">
        <v>40.175800000000002</v>
      </c>
      <c r="I102" s="14">
        <v>-1.2970000000000001E-2</v>
      </c>
      <c r="J102" s="14">
        <v>0.12632499999999999</v>
      </c>
      <c r="K102" s="14">
        <v>0.209477</v>
      </c>
      <c r="L102" s="14">
        <v>13.5366</v>
      </c>
      <c r="M102" s="14">
        <v>5.9899999999999997E-3</v>
      </c>
      <c r="N102" s="14">
        <v>9.8086999999999994E-2</v>
      </c>
      <c r="O102" s="14">
        <v>5.0109999999999998E-3</v>
      </c>
      <c r="P102" s="14">
        <v>0.183781</v>
      </c>
      <c r="Q102" s="14">
        <v>101.006</v>
      </c>
      <c r="R102" s="50">
        <v>86.007400000000004</v>
      </c>
    </row>
    <row r="103" spans="1:18" ht="21">
      <c r="A103" s="9" t="s">
        <v>21</v>
      </c>
      <c r="B103" s="7">
        <v>4</v>
      </c>
      <c r="C103" s="7">
        <v>29</v>
      </c>
      <c r="D103" s="19" t="s">
        <v>27</v>
      </c>
      <c r="E103" s="48">
        <v>-8.7200000000000003E-3</v>
      </c>
      <c r="F103" s="14">
        <v>50.888100000000001</v>
      </c>
      <c r="G103" s="14">
        <v>-1.014E-2</v>
      </c>
      <c r="H103" s="14">
        <v>41.412399999999998</v>
      </c>
      <c r="I103" s="14">
        <v>-1.115E-2</v>
      </c>
      <c r="J103" s="14">
        <v>9.801E-2</v>
      </c>
      <c r="K103" s="14">
        <v>0.117853</v>
      </c>
      <c r="L103" s="14">
        <v>8.2502300000000002</v>
      </c>
      <c r="M103" s="14">
        <v>1.9188E-2</v>
      </c>
      <c r="N103" s="14">
        <v>4.3756000000000003E-2</v>
      </c>
      <c r="O103" s="14">
        <v>-3.4399999999999999E-3</v>
      </c>
      <c r="P103" s="14">
        <v>0.43218800000000002</v>
      </c>
      <c r="Q103" s="14">
        <v>101.226</v>
      </c>
      <c r="R103" s="50">
        <v>91.663300000000007</v>
      </c>
    </row>
    <row r="104" spans="1:18" ht="21">
      <c r="A104" s="9" t="s">
        <v>21</v>
      </c>
      <c r="B104" s="7">
        <v>4</v>
      </c>
      <c r="C104" s="7">
        <v>30</v>
      </c>
      <c r="D104" s="19" t="s">
        <v>26</v>
      </c>
      <c r="E104" s="48">
        <v>-7.1199999999999996E-3</v>
      </c>
      <c r="F104" s="14">
        <v>45.328200000000002</v>
      </c>
      <c r="G104" s="14">
        <v>3.8800000000000002E-3</v>
      </c>
      <c r="H104" s="14">
        <v>40.010800000000003</v>
      </c>
      <c r="I104" s="14">
        <v>-4.47E-3</v>
      </c>
      <c r="J104" s="14">
        <v>0.157724</v>
      </c>
      <c r="K104" s="14">
        <v>0.30907800000000002</v>
      </c>
      <c r="L104" s="14">
        <v>14.558299999999999</v>
      </c>
      <c r="M104" s="14">
        <v>1.3231E-2</v>
      </c>
      <c r="N104" s="14">
        <v>3.7724000000000001E-2</v>
      </c>
      <c r="O104" s="14">
        <v>4.3140000000000001E-3</v>
      </c>
      <c r="P104" s="14">
        <v>0.13772499999999999</v>
      </c>
      <c r="Q104" s="14">
        <v>100.545</v>
      </c>
      <c r="R104" s="50">
        <v>84.7333</v>
      </c>
    </row>
    <row r="105" spans="1:18" ht="21">
      <c r="A105" s="17" t="s">
        <v>59</v>
      </c>
      <c r="E105" s="49">
        <v>1.1115526553503244E-2</v>
      </c>
      <c r="F105" s="49">
        <v>6.8691553938268913E-3</v>
      </c>
      <c r="G105" s="49">
        <v>7.0043495447192055E-3</v>
      </c>
      <c r="H105" s="49">
        <v>8.014648780052985E-3</v>
      </c>
      <c r="I105" s="49">
        <v>7.9719649088076713E-3</v>
      </c>
      <c r="J105" s="49">
        <v>9.6859175467932882E-3</v>
      </c>
      <c r="K105" s="49">
        <v>1.9885450631664092E-2</v>
      </c>
      <c r="L105" s="49">
        <v>1.9365119728568608E-2</v>
      </c>
      <c r="M105" s="49">
        <v>1.4601198084931752E-2</v>
      </c>
      <c r="N105" s="49">
        <v>1.3073315336212626E-2</v>
      </c>
      <c r="O105" s="49">
        <v>7.8354902877160685E-3</v>
      </c>
      <c r="P105" s="49">
        <v>2.6525594478112202E-2</v>
      </c>
      <c r="Q105" s="45"/>
      <c r="R105" s="45"/>
    </row>
    <row r="106" spans="1:18" ht="21">
      <c r="A106" s="17" t="s">
        <v>133</v>
      </c>
      <c r="E106" s="49">
        <v>192.61021638203457</v>
      </c>
      <c r="F106" s="49">
        <v>0.22800456168831174</v>
      </c>
      <c r="G106" s="49">
        <v>561.35647315367953</v>
      </c>
      <c r="H106" s="49">
        <v>0.19216844444444448</v>
      </c>
      <c r="I106" s="49">
        <v>-155.57014292929296</v>
      </c>
      <c r="J106" s="49">
        <v>17.966450933621932</v>
      </c>
      <c r="K106" s="49">
        <v>11.684631323953823</v>
      </c>
      <c r="L106" s="49">
        <v>0.93139700144300142</v>
      </c>
      <c r="M106" s="49">
        <v>2113.4746879004324</v>
      </c>
      <c r="N106" s="49">
        <v>133.70687064935066</v>
      </c>
      <c r="O106" s="49">
        <v>29.048871176046173</v>
      </c>
      <c r="P106" s="49">
        <v>17.782790427489179</v>
      </c>
      <c r="Q106" s="45"/>
      <c r="R106" s="45"/>
    </row>
    <row r="108" spans="1:18">
      <c r="A108" s="46"/>
      <c r="B108" s="47" t="s">
        <v>161</v>
      </c>
    </row>
  </sheetData>
  <conditionalFormatting sqref="E2:E104">
    <cfRule type="cellIs" dxfId="23" priority="4" operator="lessThan">
      <formula>0.01</formula>
    </cfRule>
  </conditionalFormatting>
  <conditionalFormatting sqref="G2:G104">
    <cfRule type="cellIs" dxfId="22" priority="3" operator="lessThan">
      <formula>0.01</formula>
    </cfRule>
  </conditionalFormatting>
  <conditionalFormatting sqref="I2:P104">
    <cfRule type="cellIs" dxfId="21" priority="2" operator="lessThan">
      <formula>0.01</formula>
    </cfRule>
  </conditionalFormatting>
  <conditionalFormatting sqref="P2:P104">
    <cfRule type="cellIs" dxfId="20" priority="1" operator="lessThan">
      <formula>0.03</formula>
    </cfRule>
  </conditionalFormatting>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32"/>
  <sheetViews>
    <sheetView zoomScale="50" zoomScaleNormal="50" workbookViewId="0">
      <selection activeCell="V1" sqref="V1:V1048576"/>
    </sheetView>
  </sheetViews>
  <sheetFormatPr defaultColWidth="10.796875" defaultRowHeight="15.6"/>
  <cols>
    <col min="1" max="4" width="10.796875" style="6"/>
    <col min="5" max="5" width="17.5" style="6" bestFit="1" customWidth="1"/>
    <col min="6" max="6" width="15.69921875" style="6" bestFit="1" customWidth="1"/>
    <col min="7" max="7" width="17.5" style="6" bestFit="1" customWidth="1"/>
    <col min="8" max="8" width="15.5" style="6" bestFit="1" customWidth="1"/>
    <col min="9" max="10" width="10.796875" style="6"/>
    <col min="11" max="11" width="17.5" style="6" bestFit="1" customWidth="1"/>
    <col min="12" max="12" width="15.5" style="6" bestFit="1" customWidth="1"/>
    <col min="13" max="14" width="17.5" style="6" bestFit="1" customWidth="1"/>
    <col min="15" max="15" width="10.796875" style="6"/>
    <col min="16" max="16" width="17.5" style="6" bestFit="1" customWidth="1"/>
    <col min="17" max="17" width="17.5" style="6" customWidth="1"/>
    <col min="18" max="20" width="10.796875" style="6"/>
    <col min="21" max="21" width="11" style="6" bestFit="1" customWidth="1"/>
    <col min="22" max="16384" width="10.796875" style="6"/>
  </cols>
  <sheetData>
    <row r="1" spans="1:21" s="13" customFormat="1" ht="23.4">
      <c r="A1" s="13" t="s">
        <v>54</v>
      </c>
      <c r="B1" s="13" t="s">
        <v>45</v>
      </c>
      <c r="C1" s="13" t="s">
        <v>46</v>
      </c>
      <c r="D1" s="13" t="s">
        <v>47</v>
      </c>
      <c r="E1" s="13" t="s">
        <v>6</v>
      </c>
      <c r="F1" s="13" t="s">
        <v>7</v>
      </c>
      <c r="G1" s="13" t="s">
        <v>8</v>
      </c>
      <c r="H1" s="13" t="s">
        <v>9</v>
      </c>
      <c r="I1" s="13" t="s">
        <v>10</v>
      </c>
      <c r="J1" s="13" t="s">
        <v>11</v>
      </c>
      <c r="K1" s="13" t="s">
        <v>12</v>
      </c>
      <c r="L1" s="13" t="s">
        <v>13</v>
      </c>
      <c r="M1" s="13" t="s">
        <v>14</v>
      </c>
      <c r="N1" s="13" t="s">
        <v>15</v>
      </c>
      <c r="O1" s="13" t="s">
        <v>16</v>
      </c>
      <c r="P1" s="13" t="s">
        <v>17</v>
      </c>
      <c r="Q1" s="13" t="s">
        <v>18</v>
      </c>
      <c r="R1" s="13" t="s">
        <v>51</v>
      </c>
      <c r="S1" s="13" t="s">
        <v>52</v>
      </c>
      <c r="T1" s="13" t="s">
        <v>53</v>
      </c>
      <c r="U1" s="13" t="s">
        <v>48</v>
      </c>
    </row>
    <row r="2" spans="1:21" ht="21">
      <c r="A2" s="7" t="s">
        <v>41</v>
      </c>
      <c r="B2" s="7" t="s">
        <v>0</v>
      </c>
      <c r="C2" s="7">
        <v>2</v>
      </c>
      <c r="D2" s="7">
        <v>1</v>
      </c>
      <c r="E2" s="14">
        <v>0.445266</v>
      </c>
      <c r="F2" s="14">
        <v>16.103200000000001</v>
      </c>
      <c r="G2" s="14">
        <v>2.0769500000000001</v>
      </c>
      <c r="H2" s="14">
        <v>52.929900000000004</v>
      </c>
      <c r="I2" s="14">
        <v>-2.31E-3</v>
      </c>
      <c r="J2" s="14">
        <v>22.323599999999999</v>
      </c>
      <c r="K2" s="14">
        <v>0.111358</v>
      </c>
      <c r="L2" s="14">
        <v>5.19869</v>
      </c>
      <c r="M2" s="14">
        <v>0.215173</v>
      </c>
      <c r="N2" s="14">
        <v>0.58330800000000005</v>
      </c>
      <c r="O2" s="14">
        <v>5.5760000000000002E-3</v>
      </c>
      <c r="P2" s="14">
        <v>1.1129999999999999E-2</v>
      </c>
      <c r="Q2" s="14">
        <f>SUM(E2:P2)</f>
        <v>100.001841</v>
      </c>
      <c r="R2" s="50">
        <v>45.8</v>
      </c>
      <c r="S2" s="50">
        <v>45.9</v>
      </c>
      <c r="T2" s="50">
        <v>8.3000000000000007</v>
      </c>
      <c r="U2" s="51">
        <f t="shared" ref="U2:U33" si="0">(F2/40.3)/((F2/40.3)+(L2/71.8))</f>
        <v>0.84659544249478447</v>
      </c>
    </row>
    <row r="3" spans="1:21" ht="21">
      <c r="A3" s="7" t="s">
        <v>41</v>
      </c>
      <c r="B3" s="7" t="s">
        <v>0</v>
      </c>
      <c r="C3" s="7">
        <v>2</v>
      </c>
      <c r="D3" s="7">
        <v>2</v>
      </c>
      <c r="E3" s="14">
        <v>0.42171900000000001</v>
      </c>
      <c r="F3" s="14">
        <v>16.379100000000001</v>
      </c>
      <c r="G3" s="14">
        <v>3.1070600000000002</v>
      </c>
      <c r="H3" s="14">
        <v>52.052300000000002</v>
      </c>
      <c r="I3" s="14">
        <v>6.4929999999999996E-3</v>
      </c>
      <c r="J3" s="14">
        <v>22.248999999999999</v>
      </c>
      <c r="K3" s="14">
        <v>0.10446999999999999</v>
      </c>
      <c r="L3" s="14">
        <v>4.9480700000000004</v>
      </c>
      <c r="M3" s="14">
        <v>0.372056</v>
      </c>
      <c r="N3" s="14">
        <v>0.52039999999999997</v>
      </c>
      <c r="O3" s="14">
        <v>-6.3000000000000003E-4</v>
      </c>
      <c r="P3" s="14">
        <v>-5.1799999999999997E-3</v>
      </c>
      <c r="Q3" s="14">
        <f t="shared" ref="Q3:Q31" si="1">SUM(E3:P3)</f>
        <v>100.15485800000002</v>
      </c>
      <c r="R3" s="50">
        <v>45.5</v>
      </c>
      <c r="S3" s="50">
        <v>46.6</v>
      </c>
      <c r="T3" s="50">
        <v>7.9</v>
      </c>
      <c r="U3" s="51">
        <f t="shared" si="0"/>
        <v>0.85502154687496845</v>
      </c>
    </row>
    <row r="4" spans="1:21" ht="21">
      <c r="A4" s="7" t="s">
        <v>41</v>
      </c>
      <c r="B4" s="7" t="s">
        <v>0</v>
      </c>
      <c r="C4" s="7">
        <v>2</v>
      </c>
      <c r="D4" s="7">
        <v>3</v>
      </c>
      <c r="E4" s="14">
        <v>0.28734300000000002</v>
      </c>
      <c r="F4" s="14">
        <v>16.6892</v>
      </c>
      <c r="G4" s="14">
        <v>2.4975700000000001</v>
      </c>
      <c r="H4" s="14">
        <v>52.614400000000003</v>
      </c>
      <c r="I4" s="14">
        <v>1.6999999999999999E-3</v>
      </c>
      <c r="J4" s="14">
        <v>22.488600000000002</v>
      </c>
      <c r="K4" s="14">
        <v>0.12250999999999999</v>
      </c>
      <c r="L4" s="14">
        <v>4.3724600000000002</v>
      </c>
      <c r="M4" s="14">
        <v>0.310502</v>
      </c>
      <c r="N4" s="14">
        <v>0.75074799999999997</v>
      </c>
      <c r="O4" s="14">
        <v>2.4590999999999998E-2</v>
      </c>
      <c r="P4" s="14">
        <v>1.3785E-2</v>
      </c>
      <c r="Q4" s="14">
        <f t="shared" si="1"/>
        <v>100.17340900000002</v>
      </c>
      <c r="R4" s="50">
        <v>45.8</v>
      </c>
      <c r="S4" s="50">
        <v>47.3</v>
      </c>
      <c r="T4" s="50">
        <v>6.9</v>
      </c>
      <c r="U4" s="51">
        <f t="shared" si="0"/>
        <v>0.87180005986461795</v>
      </c>
    </row>
    <row r="5" spans="1:21" ht="21">
      <c r="A5" s="7" t="s">
        <v>41</v>
      </c>
      <c r="B5" s="7" t="s">
        <v>0</v>
      </c>
      <c r="C5" s="7">
        <v>2</v>
      </c>
      <c r="D5" s="7">
        <v>4</v>
      </c>
      <c r="E5" s="14">
        <v>0.38605299999999998</v>
      </c>
      <c r="F5" s="14">
        <v>14.883800000000001</v>
      </c>
      <c r="G5" s="14">
        <v>1.9521999999999999</v>
      </c>
      <c r="H5" s="14">
        <v>52.417999999999999</v>
      </c>
      <c r="I5" s="14">
        <v>-2.7699999999999999E-3</v>
      </c>
      <c r="J5" s="14">
        <v>22.195900000000002</v>
      </c>
      <c r="K5" s="14">
        <v>0.34771099999999999</v>
      </c>
      <c r="L5" s="14">
        <v>7.4273300000000004</v>
      </c>
      <c r="M5" s="14">
        <v>0.28422999999999998</v>
      </c>
      <c r="N5" s="14">
        <v>7.0024000000000003E-2</v>
      </c>
      <c r="O5" s="14">
        <v>9.9760000000000005E-3</v>
      </c>
      <c r="P5" s="14">
        <v>-3.16E-3</v>
      </c>
      <c r="Q5" s="14">
        <f t="shared" si="1"/>
        <v>99.969293999999991</v>
      </c>
      <c r="R5" s="50">
        <v>45.6</v>
      </c>
      <c r="S5" s="50">
        <v>42.5</v>
      </c>
      <c r="T5" s="50">
        <v>11.9</v>
      </c>
      <c r="U5" s="51">
        <f t="shared" si="0"/>
        <v>0.78119432717087256</v>
      </c>
    </row>
    <row r="6" spans="1:21" ht="21">
      <c r="A6" s="7" t="s">
        <v>41</v>
      </c>
      <c r="B6" s="7" t="s">
        <v>0</v>
      </c>
      <c r="C6" s="7">
        <v>5</v>
      </c>
      <c r="D6" s="7">
        <v>11</v>
      </c>
      <c r="E6" s="14">
        <v>0.29917300000000002</v>
      </c>
      <c r="F6" s="14">
        <v>16.5457</v>
      </c>
      <c r="G6" s="14">
        <v>2.7921100000000001</v>
      </c>
      <c r="H6" s="14">
        <v>51.967300000000002</v>
      </c>
      <c r="I6" s="14">
        <v>3.0499999999999999E-4</v>
      </c>
      <c r="J6" s="14">
        <v>22.888500000000001</v>
      </c>
      <c r="K6" s="14">
        <v>0.109593</v>
      </c>
      <c r="L6" s="14">
        <v>4.15801</v>
      </c>
      <c r="M6" s="14">
        <v>0.34705399999999997</v>
      </c>
      <c r="N6" s="14">
        <v>0.81911999999999996</v>
      </c>
      <c r="O6" s="14">
        <v>1.0628E-2</v>
      </c>
      <c r="P6" s="14">
        <v>2.9846999999999999E-2</v>
      </c>
      <c r="Q6" s="14">
        <f t="shared" si="1"/>
        <v>99.967340000000007</v>
      </c>
      <c r="R6" s="50">
        <v>46.6</v>
      </c>
      <c r="S6" s="50">
        <v>46.8</v>
      </c>
      <c r="T6" s="50">
        <v>6.6</v>
      </c>
      <c r="U6" s="51">
        <f t="shared" si="0"/>
        <v>0.87638381555208966</v>
      </c>
    </row>
    <row r="7" spans="1:21" ht="21">
      <c r="A7" s="7" t="s">
        <v>41</v>
      </c>
      <c r="B7" s="7" t="s">
        <v>0</v>
      </c>
      <c r="C7" s="7">
        <v>5</v>
      </c>
      <c r="D7" s="7">
        <v>20</v>
      </c>
      <c r="E7" s="14">
        <v>0.47196900000000003</v>
      </c>
      <c r="F7" s="14">
        <v>15.1876</v>
      </c>
      <c r="G7" s="14">
        <v>1.10426</v>
      </c>
      <c r="H7" s="14">
        <v>52.741900000000001</v>
      </c>
      <c r="I7" s="14">
        <v>-7.7999999999999996E-3</v>
      </c>
      <c r="J7" s="14">
        <v>21.817900000000002</v>
      </c>
      <c r="K7" s="14">
        <v>0.43328</v>
      </c>
      <c r="L7" s="14">
        <v>7.6039099999999999</v>
      </c>
      <c r="M7" s="14">
        <v>0.21974099999999999</v>
      </c>
      <c r="N7" s="14">
        <v>1.4557E-2</v>
      </c>
      <c r="O7" s="14">
        <v>7.5180000000000004E-3</v>
      </c>
      <c r="P7" s="14">
        <v>8.7760000000000008E-3</v>
      </c>
      <c r="Q7" s="14">
        <f t="shared" si="1"/>
        <v>99.603611000000001</v>
      </c>
      <c r="R7" s="50">
        <v>44.6</v>
      </c>
      <c r="S7" s="50">
        <v>43.2</v>
      </c>
      <c r="T7" s="50">
        <v>12.1</v>
      </c>
      <c r="U7" s="51">
        <f t="shared" si="0"/>
        <v>0.78063141103899758</v>
      </c>
    </row>
    <row r="8" spans="1:21" ht="21">
      <c r="A8" s="7" t="s">
        <v>41</v>
      </c>
      <c r="B8" s="7" t="s">
        <v>0</v>
      </c>
      <c r="C8" s="7">
        <v>8</v>
      </c>
      <c r="D8" s="7">
        <v>6</v>
      </c>
      <c r="E8" s="14">
        <v>0.436496</v>
      </c>
      <c r="F8" s="14">
        <v>14.949400000000001</v>
      </c>
      <c r="G8" s="14">
        <v>2.1023999999999998</v>
      </c>
      <c r="H8" s="14">
        <v>52.161000000000001</v>
      </c>
      <c r="I8" s="14">
        <v>8.7950000000000007E-3</v>
      </c>
      <c r="J8" s="14">
        <v>21.519100000000002</v>
      </c>
      <c r="K8" s="14">
        <v>0.405472</v>
      </c>
      <c r="L8" s="14">
        <v>8.0587700000000009</v>
      </c>
      <c r="M8" s="14">
        <v>0.386625</v>
      </c>
      <c r="N8" s="14">
        <v>6.1570000000000001E-3</v>
      </c>
      <c r="O8" s="14">
        <v>-2.5999999999999999E-3</v>
      </c>
      <c r="P8" s="14">
        <v>-1.073E-2</v>
      </c>
      <c r="Q8" s="14">
        <f t="shared" si="1"/>
        <v>100.02088500000002</v>
      </c>
      <c r="R8" s="50">
        <v>44.3</v>
      </c>
      <c r="S8" s="50">
        <v>42.8</v>
      </c>
      <c r="T8" s="50">
        <v>12.9</v>
      </c>
      <c r="U8" s="51">
        <f t="shared" si="0"/>
        <v>0.76771316827965685</v>
      </c>
    </row>
    <row r="9" spans="1:21" ht="21">
      <c r="A9" s="7" t="s">
        <v>41</v>
      </c>
      <c r="B9" s="7" t="s">
        <v>0</v>
      </c>
      <c r="C9" s="7">
        <v>8</v>
      </c>
      <c r="D9" s="7">
        <v>7</v>
      </c>
      <c r="E9" s="14">
        <v>0.43509199999999998</v>
      </c>
      <c r="F9" s="14">
        <v>15.322100000000001</v>
      </c>
      <c r="G9" s="14">
        <v>1.07273</v>
      </c>
      <c r="H9" s="14">
        <v>53.3611</v>
      </c>
      <c r="I9" s="14">
        <v>-2E-3</v>
      </c>
      <c r="J9" s="14">
        <v>21.7408</v>
      </c>
      <c r="K9" s="14">
        <v>0.42992599999999997</v>
      </c>
      <c r="L9" s="14">
        <v>7.8393600000000001</v>
      </c>
      <c r="M9" s="14">
        <v>0.21276</v>
      </c>
      <c r="N9" s="14">
        <v>1.6570000000000001E-3</v>
      </c>
      <c r="O9" s="14">
        <v>7.5519999999999997E-3</v>
      </c>
      <c r="P9" s="14">
        <v>1.1609999999999999E-3</v>
      </c>
      <c r="Q9" s="14">
        <f t="shared" si="1"/>
        <v>100.42223799999999</v>
      </c>
      <c r="R9" s="50">
        <v>44.2</v>
      </c>
      <c r="S9" s="50">
        <v>43.3</v>
      </c>
      <c r="T9" s="50">
        <v>12.4</v>
      </c>
      <c r="U9" s="51">
        <f t="shared" si="0"/>
        <v>0.77689661991659875</v>
      </c>
    </row>
    <row r="10" spans="1:21" ht="21">
      <c r="A10" s="7" t="s">
        <v>41</v>
      </c>
      <c r="B10" s="7" t="s">
        <v>0</v>
      </c>
      <c r="C10" s="7">
        <v>8</v>
      </c>
      <c r="D10" s="7">
        <v>9</v>
      </c>
      <c r="E10" s="14">
        <v>0.449988</v>
      </c>
      <c r="F10" s="14">
        <v>14.5975</v>
      </c>
      <c r="G10" s="14">
        <v>2.2974600000000001</v>
      </c>
      <c r="H10" s="14">
        <v>51.504800000000003</v>
      </c>
      <c r="I10" s="14">
        <v>1.786E-3</v>
      </c>
      <c r="J10" s="14">
        <v>21.908200000000001</v>
      </c>
      <c r="K10" s="14">
        <v>0.35311900000000002</v>
      </c>
      <c r="L10" s="14">
        <v>8.0729399999999991</v>
      </c>
      <c r="M10" s="14">
        <v>0.43384299999999998</v>
      </c>
      <c r="N10" s="14">
        <v>8.3008999999999999E-2</v>
      </c>
      <c r="O10" s="14">
        <v>-1.5200000000000001E-3</v>
      </c>
      <c r="P10" s="14">
        <v>6.3299999999999999E-4</v>
      </c>
      <c r="Q10" s="14">
        <f t="shared" si="1"/>
        <v>99.701758000000012</v>
      </c>
      <c r="R10" s="50">
        <v>45.2</v>
      </c>
      <c r="S10" s="50">
        <v>41.9</v>
      </c>
      <c r="T10" s="50">
        <v>13</v>
      </c>
      <c r="U10" s="51">
        <f t="shared" si="0"/>
        <v>0.76312071421843908</v>
      </c>
    </row>
    <row r="11" spans="1:21" ht="21">
      <c r="A11" s="7" t="s">
        <v>41</v>
      </c>
      <c r="B11" s="7" t="s">
        <v>1</v>
      </c>
      <c r="C11" s="7">
        <v>5</v>
      </c>
      <c r="D11" s="7">
        <v>6</v>
      </c>
      <c r="E11" s="14">
        <v>0.27156000000000002</v>
      </c>
      <c r="F11" s="14">
        <v>16.5642</v>
      </c>
      <c r="G11" s="14">
        <v>2.4619300000000002</v>
      </c>
      <c r="H11" s="14">
        <v>52.420299999999997</v>
      </c>
      <c r="I11" s="14">
        <v>-1.737E-2</v>
      </c>
      <c r="J11" s="14">
        <v>22.630500000000001</v>
      </c>
      <c r="K11" s="14">
        <v>0.119462</v>
      </c>
      <c r="L11" s="14">
        <v>4.9378599999999997</v>
      </c>
      <c r="M11" s="14">
        <v>0.26849699999999999</v>
      </c>
      <c r="N11" s="14">
        <v>0.57971700000000004</v>
      </c>
      <c r="O11" s="14">
        <v>6.7799999999999996E-3</v>
      </c>
      <c r="P11" s="14">
        <v>-4.9500000000000004E-3</v>
      </c>
      <c r="Q11" s="14">
        <f t="shared" si="1"/>
        <v>100.23848600000001</v>
      </c>
      <c r="R11" s="50">
        <v>45.7</v>
      </c>
      <c r="S11" s="50">
        <v>46.5</v>
      </c>
      <c r="T11" s="50">
        <v>7.8</v>
      </c>
      <c r="U11" s="51">
        <f t="shared" si="0"/>
        <v>0.85666282811141692</v>
      </c>
    </row>
    <row r="12" spans="1:21" ht="21">
      <c r="A12" s="7" t="s">
        <v>41</v>
      </c>
      <c r="B12" s="7" t="s">
        <v>1</v>
      </c>
      <c r="C12" s="7">
        <v>5</v>
      </c>
      <c r="D12" s="7">
        <v>7</v>
      </c>
      <c r="E12" s="14">
        <v>0.45493899999999998</v>
      </c>
      <c r="F12" s="14">
        <v>14.8279</v>
      </c>
      <c r="G12" s="14">
        <v>1.30016</v>
      </c>
      <c r="H12" s="14">
        <v>52.956000000000003</v>
      </c>
      <c r="I12" s="14">
        <v>-1.16E-3</v>
      </c>
      <c r="J12" s="14">
        <v>21.5503</v>
      </c>
      <c r="K12" s="14">
        <v>0.46291300000000002</v>
      </c>
      <c r="L12" s="14">
        <v>8.5768400000000007</v>
      </c>
      <c r="M12" s="14">
        <v>0.14194100000000001</v>
      </c>
      <c r="N12" s="14">
        <v>3.3558999999999999E-2</v>
      </c>
      <c r="O12" s="14">
        <v>9.8289999999999992E-3</v>
      </c>
      <c r="P12" s="14">
        <v>1.7354000000000001E-2</v>
      </c>
      <c r="Q12" s="14">
        <f t="shared" si="1"/>
        <v>100.33057500000001</v>
      </c>
      <c r="R12" s="50">
        <v>44.1</v>
      </c>
      <c r="S12" s="50">
        <v>42.2</v>
      </c>
      <c r="T12" s="50">
        <v>13.7</v>
      </c>
      <c r="U12" s="51">
        <f t="shared" si="0"/>
        <v>0.75491091664026366</v>
      </c>
    </row>
    <row r="13" spans="1:21" ht="21">
      <c r="A13" s="7" t="s">
        <v>41</v>
      </c>
      <c r="B13" s="7" t="s">
        <v>1</v>
      </c>
      <c r="C13" s="7">
        <v>5</v>
      </c>
      <c r="D13" s="7">
        <v>8</v>
      </c>
      <c r="E13" s="14">
        <v>0.47830299999999998</v>
      </c>
      <c r="F13" s="14">
        <v>14.682499999999999</v>
      </c>
      <c r="G13" s="14">
        <v>1.33161</v>
      </c>
      <c r="H13" s="14">
        <v>53.009799999999998</v>
      </c>
      <c r="I13" s="14">
        <v>-2.4399999999999999E-3</v>
      </c>
      <c r="J13" s="14">
        <v>21.560700000000001</v>
      </c>
      <c r="K13" s="14">
        <v>0.42701699999999998</v>
      </c>
      <c r="L13" s="14">
        <v>8.5421499999999995</v>
      </c>
      <c r="M13" s="14">
        <v>0.15785199999999999</v>
      </c>
      <c r="N13" s="14">
        <v>3.1863000000000002E-2</v>
      </c>
      <c r="O13" s="14">
        <v>-5.2399999999999999E-3</v>
      </c>
      <c r="P13" s="14">
        <v>1.3554999999999999E-2</v>
      </c>
      <c r="Q13" s="14">
        <f t="shared" si="1"/>
        <v>100.22767</v>
      </c>
      <c r="R13" s="50">
        <v>44.3</v>
      </c>
      <c r="S13" s="50">
        <v>42</v>
      </c>
      <c r="T13" s="50">
        <v>13.7</v>
      </c>
      <c r="U13" s="51">
        <f t="shared" si="0"/>
        <v>0.75383594910214102</v>
      </c>
    </row>
    <row r="14" spans="1:21" ht="21">
      <c r="A14" s="7" t="s">
        <v>41</v>
      </c>
      <c r="B14" s="7" t="s">
        <v>1</v>
      </c>
      <c r="C14" s="7">
        <v>5</v>
      </c>
      <c r="D14" s="7">
        <v>9</v>
      </c>
      <c r="E14" s="14">
        <v>0.33914100000000003</v>
      </c>
      <c r="F14" s="14">
        <v>15.5892</v>
      </c>
      <c r="G14" s="14">
        <v>1.87114</v>
      </c>
      <c r="H14" s="14">
        <v>52.614600000000003</v>
      </c>
      <c r="I14" s="14">
        <v>-4.1000000000000003E-3</v>
      </c>
      <c r="J14" s="14">
        <v>20.466999999999999</v>
      </c>
      <c r="K14" s="14">
        <v>0.47157500000000002</v>
      </c>
      <c r="L14" s="14">
        <v>8.3905100000000008</v>
      </c>
      <c r="M14" s="14">
        <v>0.27071600000000001</v>
      </c>
      <c r="N14" s="14">
        <v>1.4204E-2</v>
      </c>
      <c r="O14" s="14">
        <v>5.1599999999999997E-3</v>
      </c>
      <c r="P14" s="14">
        <v>-6.8999999999999997E-4</v>
      </c>
      <c r="Q14" s="14">
        <f t="shared" si="1"/>
        <v>100.02845600000002</v>
      </c>
      <c r="R14" s="50">
        <v>42</v>
      </c>
      <c r="S14" s="50">
        <v>44.5</v>
      </c>
      <c r="T14" s="50">
        <v>13.4</v>
      </c>
      <c r="U14" s="51">
        <f t="shared" si="0"/>
        <v>0.76799246434290458</v>
      </c>
    </row>
    <row r="15" spans="1:21" ht="21">
      <c r="A15" s="7" t="s">
        <v>41</v>
      </c>
      <c r="B15" s="7" t="s">
        <v>1</v>
      </c>
      <c r="C15" s="7">
        <v>5</v>
      </c>
      <c r="D15" s="7">
        <v>1</v>
      </c>
      <c r="E15" s="14">
        <v>0.28449799999999997</v>
      </c>
      <c r="F15" s="14">
        <v>16.191600000000001</v>
      </c>
      <c r="G15" s="14">
        <v>2.9484599999999999</v>
      </c>
      <c r="H15" s="14">
        <v>52.109900000000003</v>
      </c>
      <c r="I15" s="14">
        <v>-6.3200000000000001E-3</v>
      </c>
      <c r="J15" s="14">
        <v>22.646899999999999</v>
      </c>
      <c r="K15" s="14">
        <v>0.13292499999999999</v>
      </c>
      <c r="L15" s="14">
        <v>5.0376700000000003</v>
      </c>
      <c r="M15" s="14">
        <v>0.33422000000000002</v>
      </c>
      <c r="N15" s="14">
        <v>0.61362700000000003</v>
      </c>
      <c r="O15" s="14">
        <v>-2.0979999999999999E-2</v>
      </c>
      <c r="P15" s="14">
        <v>1.3787000000000001E-2</v>
      </c>
      <c r="Q15" s="14">
        <f t="shared" si="1"/>
        <v>100.286287</v>
      </c>
      <c r="R15" s="50">
        <v>46.1</v>
      </c>
      <c r="S15" s="50">
        <v>45.9</v>
      </c>
      <c r="T15" s="50">
        <v>8</v>
      </c>
      <c r="U15" s="51">
        <f t="shared" si="0"/>
        <v>0.85133141436779147</v>
      </c>
    </row>
    <row r="16" spans="1:21" ht="21">
      <c r="A16" s="7" t="s">
        <v>41</v>
      </c>
      <c r="B16" s="7" t="s">
        <v>1</v>
      </c>
      <c r="C16" s="7">
        <v>5</v>
      </c>
      <c r="D16" s="7">
        <v>4</v>
      </c>
      <c r="E16" s="14">
        <v>0.491423</v>
      </c>
      <c r="F16" s="14">
        <v>15.1416</v>
      </c>
      <c r="G16" s="14">
        <v>1.40079</v>
      </c>
      <c r="H16" s="14">
        <v>52.991799999999998</v>
      </c>
      <c r="I16" s="14">
        <v>-1.1950000000000001E-2</v>
      </c>
      <c r="J16" s="14">
        <v>21.8614</v>
      </c>
      <c r="K16" s="14">
        <v>0.36641499999999999</v>
      </c>
      <c r="L16" s="14">
        <v>7.8200599999999998</v>
      </c>
      <c r="M16" s="14">
        <v>0.179364</v>
      </c>
      <c r="N16" s="14">
        <v>5.2809000000000002E-2</v>
      </c>
      <c r="O16" s="14">
        <v>-1.265E-2</v>
      </c>
      <c r="P16" s="14">
        <v>-1.06E-3</v>
      </c>
      <c r="Q16" s="14">
        <f t="shared" si="1"/>
        <v>100.28000100000001</v>
      </c>
      <c r="R16" s="50">
        <v>44.6</v>
      </c>
      <c r="S16" s="50">
        <v>43</v>
      </c>
      <c r="T16" s="50">
        <v>12.4</v>
      </c>
      <c r="U16" s="51">
        <f t="shared" si="0"/>
        <v>0.77526564928053721</v>
      </c>
    </row>
    <row r="17" spans="1:21" ht="21">
      <c r="A17" s="7" t="s">
        <v>41</v>
      </c>
      <c r="B17" s="7" t="s">
        <v>3</v>
      </c>
      <c r="C17" s="7">
        <v>3</v>
      </c>
      <c r="D17" s="7">
        <v>9</v>
      </c>
      <c r="E17" s="14">
        <v>0.356151</v>
      </c>
      <c r="F17" s="14">
        <v>15.4985</v>
      </c>
      <c r="G17" s="14">
        <v>0.96695699999999996</v>
      </c>
      <c r="H17" s="14">
        <v>54.190899999999999</v>
      </c>
      <c r="I17" s="14">
        <v>-9.0000000000000006E-5</v>
      </c>
      <c r="J17" s="14">
        <v>22.1799</v>
      </c>
      <c r="K17" s="14">
        <v>0.42276900000000001</v>
      </c>
      <c r="L17" s="14">
        <v>7.0066199999999998</v>
      </c>
      <c r="M17" s="14">
        <v>0.15568199999999999</v>
      </c>
      <c r="N17" s="14">
        <v>2.6120999999999998E-2</v>
      </c>
      <c r="O17" s="14">
        <v>1.0200000000000001E-2</v>
      </c>
      <c r="P17" s="14">
        <v>2.3499999999999999E-4</v>
      </c>
      <c r="Q17" s="14">
        <f t="shared" si="1"/>
        <v>100.813945</v>
      </c>
      <c r="R17" s="50">
        <v>45.1</v>
      </c>
      <c r="S17" s="50">
        <v>43.8</v>
      </c>
      <c r="T17" s="50">
        <v>11.1</v>
      </c>
      <c r="U17" s="51">
        <f t="shared" si="0"/>
        <v>0.79760961396197361</v>
      </c>
    </row>
    <row r="18" spans="1:21" ht="21">
      <c r="A18" s="7" t="s">
        <v>41</v>
      </c>
      <c r="B18" s="7" t="s">
        <v>3</v>
      </c>
      <c r="C18" s="7">
        <v>3</v>
      </c>
      <c r="D18" s="7">
        <v>1</v>
      </c>
      <c r="E18" s="14">
        <v>0.37837900000000002</v>
      </c>
      <c r="F18" s="14">
        <v>15.361499999999999</v>
      </c>
      <c r="G18" s="14">
        <v>0.945245</v>
      </c>
      <c r="H18" s="14">
        <v>54.252600000000001</v>
      </c>
      <c r="I18" s="14">
        <v>-7.6E-3</v>
      </c>
      <c r="J18" s="14">
        <v>21.842300000000002</v>
      </c>
      <c r="K18" s="14">
        <v>0.43188300000000002</v>
      </c>
      <c r="L18" s="14">
        <v>7.4854900000000004</v>
      </c>
      <c r="M18" s="14">
        <v>0.18985299999999999</v>
      </c>
      <c r="N18" s="14">
        <v>1.2326E-2</v>
      </c>
      <c r="O18" s="14">
        <v>1.0173E-2</v>
      </c>
      <c r="P18" s="14">
        <v>1.9883000000000001E-2</v>
      </c>
      <c r="Q18" s="14">
        <f t="shared" si="1"/>
        <v>100.92203199999999</v>
      </c>
      <c r="R18" s="50">
        <v>44.5</v>
      </c>
      <c r="S18" s="50">
        <v>43.6</v>
      </c>
      <c r="T18" s="50">
        <v>11.9</v>
      </c>
      <c r="U18" s="51">
        <f t="shared" si="0"/>
        <v>0.78523369764326889</v>
      </c>
    </row>
    <row r="19" spans="1:21" ht="21">
      <c r="A19" s="7" t="s">
        <v>41</v>
      </c>
      <c r="B19" s="7" t="s">
        <v>3</v>
      </c>
      <c r="C19" s="7">
        <v>5</v>
      </c>
      <c r="D19" s="7">
        <v>9</v>
      </c>
      <c r="E19" s="14">
        <v>0.487813</v>
      </c>
      <c r="F19" s="14">
        <v>14.7096</v>
      </c>
      <c r="G19" s="14">
        <v>1.7026300000000001</v>
      </c>
      <c r="H19" s="14">
        <v>52.592500000000001</v>
      </c>
      <c r="I19" s="14">
        <v>-8.9999999999999993E-3</v>
      </c>
      <c r="J19" s="14">
        <v>21.607500000000002</v>
      </c>
      <c r="K19" s="14">
        <v>0.36558299999999999</v>
      </c>
      <c r="L19" s="14">
        <v>8.4157700000000002</v>
      </c>
      <c r="M19" s="14">
        <v>0.26664599999999999</v>
      </c>
      <c r="N19" s="14">
        <v>-3.2100000000000002E-3</v>
      </c>
      <c r="O19" s="14">
        <v>6.0720000000000001E-3</v>
      </c>
      <c r="P19" s="14">
        <v>-3.0500000000000002E-3</v>
      </c>
      <c r="Q19" s="14">
        <f t="shared" si="1"/>
        <v>100.13885399999999</v>
      </c>
      <c r="R19" s="50">
        <v>44.4</v>
      </c>
      <c r="S19" s="50">
        <v>42.1</v>
      </c>
      <c r="T19" s="50">
        <v>13.5</v>
      </c>
      <c r="U19" s="51">
        <f t="shared" si="0"/>
        <v>0.75693086677101695</v>
      </c>
    </row>
    <row r="20" spans="1:21" ht="21">
      <c r="A20" s="7" t="s">
        <v>41</v>
      </c>
      <c r="B20" s="7" t="s">
        <v>3</v>
      </c>
      <c r="C20" s="7">
        <v>5</v>
      </c>
      <c r="D20" s="7">
        <v>12</v>
      </c>
      <c r="E20" s="14">
        <v>0.384432</v>
      </c>
      <c r="F20" s="14">
        <v>15.555099999999999</v>
      </c>
      <c r="G20" s="14">
        <v>0.98604800000000004</v>
      </c>
      <c r="H20" s="14">
        <v>53.317</v>
      </c>
      <c r="I20" s="14">
        <v>-2.2499999999999998E-3</v>
      </c>
      <c r="J20" s="14">
        <v>21.994</v>
      </c>
      <c r="K20" s="14">
        <v>0.32406499999999999</v>
      </c>
      <c r="L20" s="14">
        <v>7.1033200000000001</v>
      </c>
      <c r="M20" s="14">
        <v>0.170631</v>
      </c>
      <c r="N20" s="14">
        <v>2.8604999999999998E-2</v>
      </c>
      <c r="O20" s="14">
        <v>-1.6279999999999999E-2</v>
      </c>
      <c r="P20" s="14">
        <v>6.1029999999999999E-3</v>
      </c>
      <c r="Q20" s="14">
        <f t="shared" si="1"/>
        <v>99.850774000000001</v>
      </c>
      <c r="R20" s="50">
        <v>44.7</v>
      </c>
      <c r="S20" s="50">
        <v>44</v>
      </c>
      <c r="T20" s="50">
        <v>11.3</v>
      </c>
      <c r="U20" s="51">
        <f t="shared" si="0"/>
        <v>0.79598052846765255</v>
      </c>
    </row>
    <row r="21" spans="1:21" ht="21">
      <c r="A21" s="7" t="s">
        <v>41</v>
      </c>
      <c r="B21" s="7" t="s">
        <v>3</v>
      </c>
      <c r="C21" s="7">
        <v>5</v>
      </c>
      <c r="D21" s="7">
        <v>5</v>
      </c>
      <c r="E21" s="14">
        <v>0.46496500000000002</v>
      </c>
      <c r="F21" s="14">
        <v>14.8157</v>
      </c>
      <c r="G21" s="14">
        <v>1.44129</v>
      </c>
      <c r="H21" s="14">
        <v>53.334600000000002</v>
      </c>
      <c r="I21" s="14">
        <v>-1.004E-2</v>
      </c>
      <c r="J21" s="14">
        <v>21.9419</v>
      </c>
      <c r="K21" s="14">
        <v>0.37595200000000001</v>
      </c>
      <c r="L21" s="14">
        <v>7.68187</v>
      </c>
      <c r="M21" s="14">
        <v>0.22623799999999999</v>
      </c>
      <c r="N21" s="14">
        <v>2.0379999999999999E-3</v>
      </c>
      <c r="O21" s="14">
        <v>9.9670000000000002E-3</v>
      </c>
      <c r="P21" s="14">
        <v>2.0577999999999999E-2</v>
      </c>
      <c r="Q21" s="14">
        <f t="shared" si="1"/>
        <v>100.305058</v>
      </c>
      <c r="R21" s="50">
        <v>45.2</v>
      </c>
      <c r="S21" s="50">
        <v>42.5</v>
      </c>
      <c r="T21" s="50">
        <v>12.3</v>
      </c>
      <c r="U21" s="51">
        <f t="shared" si="0"/>
        <v>0.77458031623904211</v>
      </c>
    </row>
    <row r="22" spans="1:21" ht="21">
      <c r="A22" s="7" t="s">
        <v>41</v>
      </c>
      <c r="B22" s="7" t="s">
        <v>3</v>
      </c>
      <c r="C22" s="7">
        <v>7</v>
      </c>
      <c r="D22" s="7">
        <v>7</v>
      </c>
      <c r="E22" s="14">
        <v>0.36785499999999999</v>
      </c>
      <c r="F22" s="14">
        <v>15.421799999999999</v>
      </c>
      <c r="G22" s="14">
        <v>1.08304</v>
      </c>
      <c r="H22" s="14">
        <v>53.037300000000002</v>
      </c>
      <c r="I22" s="14">
        <v>-8.1799999999999998E-3</v>
      </c>
      <c r="J22" s="14">
        <v>22.3154</v>
      </c>
      <c r="K22" s="14">
        <v>0.39450299999999999</v>
      </c>
      <c r="L22" s="14">
        <v>7.1532900000000001</v>
      </c>
      <c r="M22" s="14">
        <v>0.14855099999999999</v>
      </c>
      <c r="N22" s="14">
        <v>1.4192E-2</v>
      </c>
      <c r="O22" s="14">
        <v>3.7759999999999998E-3</v>
      </c>
      <c r="P22" s="14">
        <v>-1.248E-2</v>
      </c>
      <c r="Q22" s="14">
        <f t="shared" si="1"/>
        <v>99.919047000000006</v>
      </c>
      <c r="R22" s="50">
        <v>45.2</v>
      </c>
      <c r="S22" s="50">
        <v>43.5</v>
      </c>
      <c r="T22" s="50">
        <v>11.3</v>
      </c>
      <c r="U22" s="51">
        <f t="shared" si="0"/>
        <v>0.79343274167046873</v>
      </c>
    </row>
    <row r="23" spans="1:21" ht="21">
      <c r="A23" s="7" t="s">
        <v>41</v>
      </c>
      <c r="B23" s="7" t="s">
        <v>3</v>
      </c>
      <c r="C23" s="7">
        <v>8</v>
      </c>
      <c r="D23" s="7">
        <v>12</v>
      </c>
      <c r="E23" s="14">
        <v>0.22700100000000001</v>
      </c>
      <c r="F23" s="14">
        <v>17.434899999999999</v>
      </c>
      <c r="G23" s="14">
        <v>1.08334</v>
      </c>
      <c r="H23" s="14">
        <v>50.8461</v>
      </c>
      <c r="I23" s="14">
        <v>4.2560000000000002E-3</v>
      </c>
      <c r="J23" s="14">
        <v>8.8987200000000009</v>
      </c>
      <c r="K23" s="14">
        <v>0.46840700000000002</v>
      </c>
      <c r="L23" s="14">
        <v>18.657499999999999</v>
      </c>
      <c r="M23" s="14">
        <v>0.63868400000000003</v>
      </c>
      <c r="N23" s="14">
        <v>8.4615999999999997E-2</v>
      </c>
      <c r="O23" s="14">
        <v>0.13892199999999999</v>
      </c>
      <c r="P23" s="14">
        <v>-1.2800000000000001E-3</v>
      </c>
      <c r="Q23" s="14">
        <f t="shared" si="1"/>
        <v>98.481165999999988</v>
      </c>
      <c r="R23" s="50">
        <v>18.600000000000001</v>
      </c>
      <c r="S23" s="50">
        <v>50.8</v>
      </c>
      <c r="T23" s="50">
        <v>30.5</v>
      </c>
      <c r="U23" s="51">
        <f t="shared" si="0"/>
        <v>0.62474991616481212</v>
      </c>
    </row>
    <row r="24" spans="1:21" ht="21">
      <c r="A24" s="7" t="s">
        <v>41</v>
      </c>
      <c r="B24" s="7" t="s">
        <v>4</v>
      </c>
      <c r="C24" s="7">
        <v>1</v>
      </c>
      <c r="D24" s="7">
        <v>2</v>
      </c>
      <c r="E24" s="14">
        <v>0.47644900000000001</v>
      </c>
      <c r="F24" s="14">
        <v>14.98</v>
      </c>
      <c r="G24" s="14">
        <v>1.80355</v>
      </c>
      <c r="H24" s="14">
        <v>51.994900000000001</v>
      </c>
      <c r="I24" s="14">
        <v>-6.2500000000000003E-3</v>
      </c>
      <c r="J24" s="14">
        <v>21.879899999999999</v>
      </c>
      <c r="K24" s="14">
        <v>0.33277200000000001</v>
      </c>
      <c r="L24" s="14">
        <v>7.5385</v>
      </c>
      <c r="M24" s="14">
        <v>0.32523400000000002</v>
      </c>
      <c r="N24" s="14">
        <v>-2.7799999999999999E-3</v>
      </c>
      <c r="O24" s="14">
        <v>1.1155999999999999E-2</v>
      </c>
      <c r="P24" s="14">
        <v>-6.8300000000000001E-3</v>
      </c>
      <c r="Q24" s="14">
        <f t="shared" si="1"/>
        <v>99.326600999999997</v>
      </c>
      <c r="R24" s="50">
        <v>45</v>
      </c>
      <c r="S24" s="50">
        <v>42.9</v>
      </c>
      <c r="T24" s="50">
        <v>12.1</v>
      </c>
      <c r="U24" s="51">
        <f t="shared" si="0"/>
        <v>0.77975269137321856</v>
      </c>
    </row>
    <row r="25" spans="1:21" ht="21">
      <c r="A25" s="7" t="s">
        <v>41</v>
      </c>
      <c r="B25" s="7" t="s">
        <v>4</v>
      </c>
      <c r="C25" s="7">
        <v>6</v>
      </c>
      <c r="D25" s="7">
        <v>1</v>
      </c>
      <c r="E25" s="14">
        <v>0.36484800000000001</v>
      </c>
      <c r="F25" s="14">
        <v>16.281300000000002</v>
      </c>
      <c r="G25" s="14">
        <v>0.88754900000000003</v>
      </c>
      <c r="H25" s="14">
        <v>53.053800000000003</v>
      </c>
      <c r="I25" s="14">
        <v>-1.668E-2</v>
      </c>
      <c r="J25" s="14">
        <v>22.263200000000001</v>
      </c>
      <c r="K25" s="14">
        <v>0.241676</v>
      </c>
      <c r="L25" s="14">
        <v>6.4512999999999998</v>
      </c>
      <c r="M25" s="14">
        <v>0.25437500000000002</v>
      </c>
      <c r="N25" s="14">
        <v>1.0544E-2</v>
      </c>
      <c r="O25" s="14">
        <v>-7.3200000000000001E-3</v>
      </c>
      <c r="P25" s="14">
        <v>-3.3600000000000001E-3</v>
      </c>
      <c r="Q25" s="14">
        <f t="shared" si="1"/>
        <v>99.781231999999989</v>
      </c>
      <c r="R25" s="50">
        <v>44.6</v>
      </c>
      <c r="S25" s="50">
        <v>45.4</v>
      </c>
      <c r="T25" s="50">
        <v>10.1</v>
      </c>
      <c r="U25" s="51">
        <f t="shared" si="0"/>
        <v>0.8180614638198408</v>
      </c>
    </row>
    <row r="26" spans="1:21" ht="21">
      <c r="A26" s="7" t="s">
        <v>41</v>
      </c>
      <c r="B26" s="7" t="s">
        <v>4</v>
      </c>
      <c r="C26" s="7">
        <v>6</v>
      </c>
      <c r="D26" s="7">
        <v>8</v>
      </c>
      <c r="E26" s="14">
        <v>0.25411499999999998</v>
      </c>
      <c r="F26" s="14">
        <v>15.5282</v>
      </c>
      <c r="G26" s="14">
        <v>3.6234099999999998</v>
      </c>
      <c r="H26" s="14">
        <v>50.593499999999999</v>
      </c>
      <c r="I26" s="14">
        <v>-3.4499999999999999E-3</v>
      </c>
      <c r="J26" s="14">
        <v>22.4603</v>
      </c>
      <c r="K26" s="14">
        <v>0.134273</v>
      </c>
      <c r="L26" s="14">
        <v>5.7882300000000004</v>
      </c>
      <c r="M26" s="14">
        <v>0.400613</v>
      </c>
      <c r="N26" s="14">
        <v>0.42987500000000001</v>
      </c>
      <c r="O26" s="14">
        <v>5.1349999999999998E-3</v>
      </c>
      <c r="P26" s="14">
        <v>2.6383E-2</v>
      </c>
      <c r="Q26" s="14">
        <f t="shared" si="1"/>
        <v>99.240583999999984</v>
      </c>
      <c r="R26" s="50">
        <v>46.2</v>
      </c>
      <c r="S26" s="50">
        <v>44.5</v>
      </c>
      <c r="T26" s="50">
        <v>9.3000000000000007</v>
      </c>
      <c r="U26" s="51">
        <f t="shared" si="0"/>
        <v>0.82697869382367495</v>
      </c>
    </row>
    <row r="27" spans="1:21" ht="21">
      <c r="A27" s="7" t="s">
        <v>41</v>
      </c>
      <c r="B27" s="7" t="s">
        <v>4</v>
      </c>
      <c r="C27" s="7">
        <v>8</v>
      </c>
      <c r="D27" s="7">
        <v>12</v>
      </c>
      <c r="E27" s="14">
        <v>0.19232099999999999</v>
      </c>
      <c r="F27" s="14">
        <v>16.937999999999999</v>
      </c>
      <c r="G27" s="14">
        <v>1.8346800000000001</v>
      </c>
      <c r="H27" s="14">
        <v>52.826300000000003</v>
      </c>
      <c r="I27" s="14">
        <v>-2.5000000000000001E-3</v>
      </c>
      <c r="J27" s="14">
        <v>22.160799999999998</v>
      </c>
      <c r="K27" s="14">
        <v>0.16519200000000001</v>
      </c>
      <c r="L27" s="14">
        <v>5.0710499999999996</v>
      </c>
      <c r="M27" s="14">
        <v>0.24563199999999999</v>
      </c>
      <c r="N27" s="14">
        <v>0.44560300000000003</v>
      </c>
      <c r="O27" s="14">
        <v>3.0950000000000001E-3</v>
      </c>
      <c r="P27" s="14">
        <v>1.1943E-2</v>
      </c>
      <c r="Q27" s="14">
        <f t="shared" si="1"/>
        <v>99.892116000000016</v>
      </c>
      <c r="R27" s="50">
        <v>44.6</v>
      </c>
      <c r="S27" s="50">
        <v>47.4</v>
      </c>
      <c r="T27" s="50">
        <v>8</v>
      </c>
      <c r="U27" s="51">
        <f t="shared" si="0"/>
        <v>0.85613401646603104</v>
      </c>
    </row>
    <row r="28" spans="1:21" ht="21">
      <c r="A28" s="7" t="s">
        <v>41</v>
      </c>
      <c r="B28" s="7" t="s">
        <v>4</v>
      </c>
      <c r="C28" s="7">
        <v>8</v>
      </c>
      <c r="D28" s="7">
        <v>13</v>
      </c>
      <c r="E28" s="14">
        <v>0.45100600000000002</v>
      </c>
      <c r="F28" s="14">
        <v>14.279199999999999</v>
      </c>
      <c r="G28" s="14">
        <v>3.3737900000000001</v>
      </c>
      <c r="H28" s="14">
        <v>50.943300000000001</v>
      </c>
      <c r="I28" s="14">
        <v>-3.79E-3</v>
      </c>
      <c r="J28" s="14">
        <v>22.059200000000001</v>
      </c>
      <c r="K28" s="14">
        <v>0.312529</v>
      </c>
      <c r="L28" s="14">
        <v>7.3281599999999996</v>
      </c>
      <c r="M28" s="14">
        <v>0.41983500000000001</v>
      </c>
      <c r="N28" s="14">
        <v>0.55374000000000001</v>
      </c>
      <c r="O28" s="14">
        <v>2.2499999999999998E-3</v>
      </c>
      <c r="P28" s="14">
        <v>3.0000000000000001E-6</v>
      </c>
      <c r="Q28" s="14">
        <f t="shared" si="1"/>
        <v>99.719223000000028</v>
      </c>
      <c r="R28" s="50">
        <v>46.3</v>
      </c>
      <c r="S28" s="50">
        <v>41.7</v>
      </c>
      <c r="T28" s="50">
        <v>12</v>
      </c>
      <c r="U28" s="51">
        <f t="shared" si="0"/>
        <v>0.7763658623752363</v>
      </c>
    </row>
    <row r="29" spans="1:21" ht="21">
      <c r="A29" s="7" t="s">
        <v>41</v>
      </c>
      <c r="B29" s="7" t="s">
        <v>4</v>
      </c>
      <c r="C29" s="7">
        <v>8</v>
      </c>
      <c r="D29" s="7">
        <v>10</v>
      </c>
      <c r="E29" s="14">
        <v>0.23527899999999999</v>
      </c>
      <c r="F29" s="14">
        <v>17.201899999999998</v>
      </c>
      <c r="G29" s="14">
        <v>1.8718600000000001</v>
      </c>
      <c r="H29" s="14">
        <v>52.6282</v>
      </c>
      <c r="I29" s="14">
        <v>-1.3180000000000001E-2</v>
      </c>
      <c r="J29" s="14">
        <v>22.137499999999999</v>
      </c>
      <c r="K29" s="14">
        <v>0.15809400000000001</v>
      </c>
      <c r="L29" s="14">
        <v>5.0846200000000001</v>
      </c>
      <c r="M29" s="14">
        <v>0.24122499999999999</v>
      </c>
      <c r="N29" s="14">
        <v>0.44402799999999998</v>
      </c>
      <c r="O29" s="14">
        <v>1.8730000000000001E-3</v>
      </c>
      <c r="P29" s="14">
        <v>-1.167E-2</v>
      </c>
      <c r="Q29" s="14">
        <f t="shared" si="1"/>
        <v>99.97972900000002</v>
      </c>
      <c r="R29" s="50">
        <v>44.2</v>
      </c>
      <c r="S29" s="50">
        <v>47.8</v>
      </c>
      <c r="T29" s="50">
        <v>7.9</v>
      </c>
      <c r="U29" s="51">
        <f t="shared" si="0"/>
        <v>0.85770191251469852</v>
      </c>
    </row>
    <row r="30" spans="1:21" ht="21">
      <c r="A30" s="7" t="s">
        <v>41</v>
      </c>
      <c r="B30" s="7" t="s">
        <v>4</v>
      </c>
      <c r="C30" s="7">
        <v>8</v>
      </c>
      <c r="D30" s="7">
        <v>11</v>
      </c>
      <c r="E30" s="14">
        <v>0.41132299999999999</v>
      </c>
      <c r="F30" s="14">
        <v>15.332599999999999</v>
      </c>
      <c r="G30" s="14">
        <v>1.1163400000000001</v>
      </c>
      <c r="H30" s="14">
        <v>53.014600000000002</v>
      </c>
      <c r="I30" s="14">
        <v>1.6299999999999999E-3</v>
      </c>
      <c r="J30" s="14">
        <v>22.277200000000001</v>
      </c>
      <c r="K30" s="14">
        <v>0.42035299999999998</v>
      </c>
      <c r="L30" s="14">
        <v>7.3917400000000004</v>
      </c>
      <c r="M30" s="14">
        <v>0.164657</v>
      </c>
      <c r="N30" s="14">
        <v>4.9146000000000002E-2</v>
      </c>
      <c r="O30" s="14">
        <v>-5.1200000000000004E-3</v>
      </c>
      <c r="P30" s="14">
        <v>3.4099999999999999E-4</v>
      </c>
      <c r="Q30" s="14">
        <f t="shared" si="1"/>
        <v>100.17481000000001</v>
      </c>
      <c r="R30" s="50">
        <v>45.1</v>
      </c>
      <c r="S30" s="50">
        <v>43.2</v>
      </c>
      <c r="T30" s="50">
        <v>11.7</v>
      </c>
      <c r="U30" s="51">
        <f t="shared" si="0"/>
        <v>0.78703604588690701</v>
      </c>
    </row>
    <row r="31" spans="1:21" ht="21">
      <c r="A31" s="7" t="s">
        <v>41</v>
      </c>
      <c r="B31" s="7" t="s">
        <v>4</v>
      </c>
      <c r="C31" s="7" t="s">
        <v>43</v>
      </c>
      <c r="D31" s="7">
        <v>5</v>
      </c>
      <c r="E31" s="14">
        <v>0.34293499999999999</v>
      </c>
      <c r="F31" s="14">
        <v>15.7006</v>
      </c>
      <c r="G31" s="14">
        <v>1.0346900000000001</v>
      </c>
      <c r="H31" s="14">
        <v>53.176000000000002</v>
      </c>
      <c r="I31" s="14">
        <v>-1.9400000000000001E-3</v>
      </c>
      <c r="J31" s="14">
        <v>21.934899999999999</v>
      </c>
      <c r="K31" s="14">
        <v>0.40601399999999999</v>
      </c>
      <c r="L31" s="14">
        <v>7.05701</v>
      </c>
      <c r="M31" s="14">
        <v>0.29863899999999999</v>
      </c>
      <c r="N31" s="14">
        <v>-2.3130000000000001E-2</v>
      </c>
      <c r="O31" s="14">
        <v>2.6450000000000002E-3</v>
      </c>
      <c r="P31" s="14">
        <v>-3.8400000000000001E-3</v>
      </c>
      <c r="Q31" s="14">
        <f t="shared" si="1"/>
        <v>99.924523000000008</v>
      </c>
      <c r="R31" s="50">
        <v>44.5</v>
      </c>
      <c r="S31" s="50">
        <v>44.3</v>
      </c>
      <c r="T31" s="50">
        <v>11.2</v>
      </c>
      <c r="U31" s="51">
        <f t="shared" si="0"/>
        <v>0.79854261843851626</v>
      </c>
    </row>
    <row r="32" spans="1:21" s="15" customFormat="1" ht="23.4">
      <c r="A32" s="7" t="s">
        <v>41</v>
      </c>
      <c r="B32" s="7" t="s">
        <v>0</v>
      </c>
      <c r="C32" s="7">
        <v>5</v>
      </c>
      <c r="D32" s="7">
        <v>8</v>
      </c>
      <c r="E32" s="14">
        <v>0.37110799999999999</v>
      </c>
      <c r="F32" s="14">
        <v>14.341699999999999</v>
      </c>
      <c r="G32" s="14">
        <v>3.8528199999999999</v>
      </c>
      <c r="H32" s="14">
        <v>50.2119</v>
      </c>
      <c r="I32" s="14">
        <v>-2.0999999999999999E-3</v>
      </c>
      <c r="J32" s="14">
        <v>21.091000000000001</v>
      </c>
      <c r="K32" s="14">
        <v>0.29077599999999998</v>
      </c>
      <c r="L32" s="14">
        <v>8.2207100000000004</v>
      </c>
      <c r="M32" s="14">
        <v>0.86836500000000005</v>
      </c>
      <c r="N32" s="14">
        <v>1.6379000000000001E-2</v>
      </c>
      <c r="O32" s="14">
        <v>-1.2700000000000001E-3</v>
      </c>
      <c r="P32" s="14">
        <v>-8.5999999999999998E-4</v>
      </c>
      <c r="Q32" s="14">
        <f t="shared" ref="Q32:Q73" si="2">SUM(E32:P32)</f>
        <v>99.260527999999994</v>
      </c>
      <c r="R32" s="50">
        <v>44</v>
      </c>
      <c r="S32" s="50">
        <v>42</v>
      </c>
      <c r="T32" s="50">
        <v>13.5</v>
      </c>
      <c r="U32" s="51">
        <f t="shared" si="0"/>
        <v>0.75658513330967858</v>
      </c>
    </row>
    <row r="33" spans="1:21" s="15" customFormat="1" ht="23.4">
      <c r="A33" s="7" t="s">
        <v>41</v>
      </c>
      <c r="B33" s="7" t="s">
        <v>0</v>
      </c>
      <c r="C33" s="7">
        <v>6</v>
      </c>
      <c r="D33" s="7">
        <v>14</v>
      </c>
      <c r="E33" s="14">
        <v>0.40393299999999999</v>
      </c>
      <c r="F33" s="14">
        <v>14.9918</v>
      </c>
      <c r="G33" s="14">
        <v>1.1229</v>
      </c>
      <c r="H33" s="14">
        <v>53.655900000000003</v>
      </c>
      <c r="I33" s="14">
        <v>-2.0400000000000001E-3</v>
      </c>
      <c r="J33" s="14">
        <v>21.771699999999999</v>
      </c>
      <c r="K33" s="14">
        <v>0.42712600000000001</v>
      </c>
      <c r="L33" s="14">
        <v>7.71685</v>
      </c>
      <c r="M33" s="14">
        <v>0.207533</v>
      </c>
      <c r="N33" s="14">
        <v>2.993E-3</v>
      </c>
      <c r="O33" s="14">
        <v>1.2786E-2</v>
      </c>
      <c r="P33" s="14">
        <v>4.084E-3</v>
      </c>
      <c r="Q33" s="14">
        <f t="shared" si="2"/>
        <v>100.31556500000001</v>
      </c>
      <c r="R33" s="50">
        <v>45</v>
      </c>
      <c r="S33" s="50">
        <v>43</v>
      </c>
      <c r="T33" s="50">
        <v>12.4</v>
      </c>
      <c r="U33" s="51">
        <f t="shared" si="0"/>
        <v>0.77584763667647916</v>
      </c>
    </row>
    <row r="34" spans="1:21" s="15" customFormat="1" ht="23.4">
      <c r="A34" s="7" t="s">
        <v>41</v>
      </c>
      <c r="B34" s="7" t="s">
        <v>0</v>
      </c>
      <c r="C34" s="7">
        <v>8</v>
      </c>
      <c r="D34" s="7">
        <v>3</v>
      </c>
      <c r="E34" s="14">
        <v>0.43797399999999997</v>
      </c>
      <c r="F34" s="14">
        <v>14.9907</v>
      </c>
      <c r="G34" s="14">
        <v>1.12398</v>
      </c>
      <c r="H34" s="14">
        <v>52.9621</v>
      </c>
      <c r="I34" s="14">
        <v>7.6169999999999996E-3</v>
      </c>
      <c r="J34" s="14">
        <v>21.666699999999999</v>
      </c>
      <c r="K34" s="14">
        <v>0.39506400000000003</v>
      </c>
      <c r="L34" s="14">
        <v>7.6956899999999999</v>
      </c>
      <c r="M34" s="14">
        <v>0.18178900000000001</v>
      </c>
      <c r="N34" s="14">
        <v>2.2908999999999999E-2</v>
      </c>
      <c r="O34" s="14">
        <v>1.0244E-2</v>
      </c>
      <c r="P34" s="14">
        <v>-1.925E-2</v>
      </c>
      <c r="Q34" s="14">
        <f t="shared" si="2"/>
        <v>99.475516999999982</v>
      </c>
      <c r="R34" s="50">
        <v>45</v>
      </c>
      <c r="S34" s="50">
        <v>43</v>
      </c>
      <c r="T34" s="50">
        <v>12</v>
      </c>
      <c r="U34" s="51">
        <f t="shared" ref="U34:U55" si="3">(F34/40.3)/((F34/40.3)+(L34/71.8))</f>
        <v>0.77631205323964625</v>
      </c>
    </row>
    <row r="35" spans="1:21" s="15" customFormat="1" ht="23.4">
      <c r="A35" s="7" t="s">
        <v>41</v>
      </c>
      <c r="B35" s="7" t="s">
        <v>1</v>
      </c>
      <c r="C35" s="7" t="s">
        <v>2</v>
      </c>
      <c r="D35" s="7">
        <v>10</v>
      </c>
      <c r="E35" s="14">
        <v>0.42897200000000002</v>
      </c>
      <c r="F35" s="14">
        <v>14.9125</v>
      </c>
      <c r="G35" s="14">
        <v>1.2456499999999999</v>
      </c>
      <c r="H35" s="14">
        <v>52.970300000000002</v>
      </c>
      <c r="I35" s="14">
        <v>-1.2749999999999999E-2</v>
      </c>
      <c r="J35" s="14">
        <v>21.7255</v>
      </c>
      <c r="K35" s="14">
        <v>0.44870100000000002</v>
      </c>
      <c r="L35" s="14">
        <v>7.9818300000000004</v>
      </c>
      <c r="M35" s="14">
        <v>0.13641700000000001</v>
      </c>
      <c r="N35" s="14">
        <v>4.4407000000000002E-2</v>
      </c>
      <c r="O35" s="14">
        <v>-6.28E-3</v>
      </c>
      <c r="P35" s="14">
        <v>5.0689999999999997E-3</v>
      </c>
      <c r="Q35" s="14">
        <f t="shared" si="2"/>
        <v>99.880316000000008</v>
      </c>
      <c r="R35" s="50">
        <v>45</v>
      </c>
      <c r="S35" s="50">
        <v>43</v>
      </c>
      <c r="T35" s="50">
        <v>12</v>
      </c>
      <c r="U35" s="51">
        <f t="shared" si="3"/>
        <v>0.7689807837083743</v>
      </c>
    </row>
    <row r="36" spans="1:21" s="15" customFormat="1" ht="23.4">
      <c r="A36" s="7" t="s">
        <v>41</v>
      </c>
      <c r="B36" s="7" t="s">
        <v>1</v>
      </c>
      <c r="C36" s="7" t="s">
        <v>2</v>
      </c>
      <c r="D36" s="7">
        <v>11</v>
      </c>
      <c r="E36" s="14">
        <v>0.46368799999999999</v>
      </c>
      <c r="F36" s="14">
        <v>14.984500000000001</v>
      </c>
      <c r="G36" s="14">
        <v>1.1989799999999999</v>
      </c>
      <c r="H36" s="14">
        <v>53.179000000000002</v>
      </c>
      <c r="I36" s="14">
        <v>-1.0030000000000001E-2</v>
      </c>
      <c r="J36" s="14">
        <v>21.447600000000001</v>
      </c>
      <c r="K36" s="14">
        <v>0.45743299999999998</v>
      </c>
      <c r="L36" s="14">
        <v>8.2463999999999995</v>
      </c>
      <c r="M36" s="14">
        <v>0.16269500000000001</v>
      </c>
      <c r="N36" s="14">
        <v>3.0119E-2</v>
      </c>
      <c r="O36" s="14">
        <v>-2.4499999999999999E-3</v>
      </c>
      <c r="P36" s="14">
        <v>1.7349E-2</v>
      </c>
      <c r="Q36" s="14">
        <f t="shared" si="2"/>
        <v>100.17528399999998</v>
      </c>
      <c r="R36" s="50">
        <v>44</v>
      </c>
      <c r="S36" s="50">
        <v>43</v>
      </c>
      <c r="T36" s="50">
        <v>13</v>
      </c>
      <c r="U36" s="51">
        <f t="shared" si="3"/>
        <v>0.76400660176653745</v>
      </c>
    </row>
    <row r="37" spans="1:21" s="15" customFormat="1" ht="23.4">
      <c r="A37" s="7" t="s">
        <v>41</v>
      </c>
      <c r="B37" s="7" t="s">
        <v>1</v>
      </c>
      <c r="C37" s="7" t="s">
        <v>2</v>
      </c>
      <c r="D37" s="7">
        <v>7</v>
      </c>
      <c r="E37" s="14">
        <v>0.196072</v>
      </c>
      <c r="F37" s="14">
        <v>17.027899999999999</v>
      </c>
      <c r="G37" s="14">
        <v>1.9739500000000001</v>
      </c>
      <c r="H37" s="14">
        <v>53.517699999999998</v>
      </c>
      <c r="I37" s="14">
        <v>-4.5199999999999997E-3</v>
      </c>
      <c r="J37" s="14">
        <v>21.543500000000002</v>
      </c>
      <c r="K37" s="14">
        <v>0.136156</v>
      </c>
      <c r="L37" s="14">
        <v>5.3588899999999997</v>
      </c>
      <c r="M37" s="14">
        <v>0.25623200000000002</v>
      </c>
      <c r="N37" s="14">
        <v>0.43149100000000001</v>
      </c>
      <c r="O37" s="14">
        <v>-3.4000000000000002E-4</v>
      </c>
      <c r="P37" s="14">
        <v>1.3632999999999999E-2</v>
      </c>
      <c r="Q37" s="14">
        <f t="shared" si="2"/>
        <v>100.450664</v>
      </c>
      <c r="R37" s="50">
        <v>44</v>
      </c>
      <c r="S37" s="50">
        <v>48</v>
      </c>
      <c r="T37" s="50">
        <v>9</v>
      </c>
      <c r="U37" s="51">
        <f t="shared" si="3"/>
        <v>0.8498760613766474</v>
      </c>
    </row>
    <row r="38" spans="1:21" s="15" customFormat="1" ht="23.4">
      <c r="A38" s="7" t="s">
        <v>41</v>
      </c>
      <c r="B38" s="7" t="s">
        <v>4</v>
      </c>
      <c r="C38" s="7">
        <v>4</v>
      </c>
      <c r="D38" s="7">
        <v>13</v>
      </c>
      <c r="E38" s="14">
        <v>0.48504999999999998</v>
      </c>
      <c r="F38" s="14">
        <v>15.0853</v>
      </c>
      <c r="G38" s="14">
        <v>1.7717799999999999</v>
      </c>
      <c r="H38" s="14">
        <v>52.595500000000001</v>
      </c>
      <c r="I38" s="14">
        <v>-6.3499999999999997E-3</v>
      </c>
      <c r="J38" s="14">
        <v>21.301100000000002</v>
      </c>
      <c r="K38" s="14">
        <v>0.38872400000000001</v>
      </c>
      <c r="L38" s="14">
        <v>8.0078399999999998</v>
      </c>
      <c r="M38" s="14">
        <v>0.29984100000000002</v>
      </c>
      <c r="N38" s="14">
        <v>9.7409999999999997E-3</v>
      </c>
      <c r="O38" s="14">
        <v>-1.123E-2</v>
      </c>
      <c r="P38" s="14">
        <v>-2.4299999999999999E-3</v>
      </c>
      <c r="Q38" s="14">
        <f t="shared" si="2"/>
        <v>99.924866000000009</v>
      </c>
      <c r="R38" s="50">
        <v>44</v>
      </c>
      <c r="S38" s="50">
        <v>43</v>
      </c>
      <c r="T38" s="50">
        <v>13</v>
      </c>
      <c r="U38" s="51">
        <f t="shared" si="3"/>
        <v>0.77044625344309692</v>
      </c>
    </row>
    <row r="39" spans="1:21" s="15" customFormat="1" ht="23.4">
      <c r="A39" s="7" t="s">
        <v>41</v>
      </c>
      <c r="B39" s="7" t="s">
        <v>4</v>
      </c>
      <c r="C39" s="7">
        <v>6</v>
      </c>
      <c r="D39" s="7">
        <v>9</v>
      </c>
      <c r="E39" s="14">
        <v>0.52568999999999999</v>
      </c>
      <c r="F39" s="14">
        <v>14.101699999999999</v>
      </c>
      <c r="G39" s="14">
        <v>4.0189399999999997</v>
      </c>
      <c r="H39" s="14">
        <v>49.704700000000003</v>
      </c>
      <c r="I39" s="14">
        <v>6.3870000000000003E-3</v>
      </c>
      <c r="J39" s="14">
        <v>21.9252</v>
      </c>
      <c r="K39" s="14">
        <v>0.29461500000000002</v>
      </c>
      <c r="L39" s="14">
        <v>7.5951199999999996</v>
      </c>
      <c r="M39" s="14">
        <v>0.63810999999999996</v>
      </c>
      <c r="N39" s="14">
        <v>0.33643400000000001</v>
      </c>
      <c r="O39" s="14">
        <v>-1.027E-2</v>
      </c>
      <c r="P39" s="14">
        <v>1.9862999999999999E-2</v>
      </c>
      <c r="Q39" s="14">
        <f t="shared" si="2"/>
        <v>99.156488999999993</v>
      </c>
      <c r="R39" s="50">
        <v>46</v>
      </c>
      <c r="S39" s="50">
        <v>41</v>
      </c>
      <c r="T39" s="50">
        <v>12</v>
      </c>
      <c r="U39" s="51">
        <f t="shared" si="3"/>
        <v>0.76786991807392968</v>
      </c>
    </row>
    <row r="40" spans="1:21" ht="21">
      <c r="A40" s="7" t="s">
        <v>41</v>
      </c>
      <c r="B40" s="7" t="s">
        <v>0</v>
      </c>
      <c r="C40" s="7">
        <v>15</v>
      </c>
      <c r="D40" s="7">
        <v>11</v>
      </c>
      <c r="E40" s="14">
        <v>0.22933300000000001</v>
      </c>
      <c r="F40" s="14">
        <v>16.3994</v>
      </c>
      <c r="G40" s="14">
        <v>2.18283</v>
      </c>
      <c r="H40" s="14">
        <v>52.819499999999998</v>
      </c>
      <c r="I40" s="14">
        <v>-7.8100000000000001E-3</v>
      </c>
      <c r="J40" s="14">
        <v>22.2088</v>
      </c>
      <c r="K40" s="14">
        <v>0.15257399999999999</v>
      </c>
      <c r="L40" s="14">
        <v>5.5323599999999997</v>
      </c>
      <c r="M40" s="14">
        <v>0.34539399999999998</v>
      </c>
      <c r="N40" s="14">
        <v>0.35083300000000001</v>
      </c>
      <c r="O40" s="14">
        <v>1.325E-2</v>
      </c>
      <c r="P40" s="14">
        <v>4.08E-4</v>
      </c>
      <c r="Q40" s="14">
        <f t="shared" si="2"/>
        <v>100.22687199999997</v>
      </c>
      <c r="R40" s="50">
        <v>45</v>
      </c>
      <c r="S40" s="50">
        <v>43</v>
      </c>
      <c r="T40" s="50">
        <v>12</v>
      </c>
      <c r="U40" s="51">
        <f t="shared" si="3"/>
        <v>0.84079608096201075</v>
      </c>
    </row>
    <row r="41" spans="1:21" ht="21">
      <c r="A41" s="7" t="s">
        <v>41</v>
      </c>
      <c r="B41" s="7" t="s">
        <v>19</v>
      </c>
      <c r="C41" s="7">
        <v>1</v>
      </c>
      <c r="D41" s="7">
        <v>1</v>
      </c>
      <c r="E41" s="14">
        <v>0.51106300000000005</v>
      </c>
      <c r="F41" s="14">
        <v>14.9314</v>
      </c>
      <c r="G41" s="14">
        <v>1.7061999999999999</v>
      </c>
      <c r="H41" s="14">
        <v>52.977600000000002</v>
      </c>
      <c r="I41" s="14">
        <v>4.3899999999999999E-4</v>
      </c>
      <c r="J41" s="14">
        <v>21.609200000000001</v>
      </c>
      <c r="K41" s="14">
        <v>0.30552600000000002</v>
      </c>
      <c r="L41" s="14">
        <v>7.6890799999999997</v>
      </c>
      <c r="M41" s="14">
        <v>0.22043299999999999</v>
      </c>
      <c r="N41" s="14">
        <v>0.14884</v>
      </c>
      <c r="O41" s="14">
        <v>1.245E-3</v>
      </c>
      <c r="P41" s="14">
        <v>-1.0000000000000001E-5</v>
      </c>
      <c r="Q41" s="14">
        <f t="shared" si="2"/>
        <v>100.101016</v>
      </c>
      <c r="R41" s="50">
        <v>44.659700000000001</v>
      </c>
      <c r="S41" s="50">
        <v>42.936599999999999</v>
      </c>
      <c r="T41" s="50">
        <v>12.403700000000001</v>
      </c>
      <c r="U41" s="51">
        <f t="shared" si="3"/>
        <v>0.77577251723441931</v>
      </c>
    </row>
    <row r="42" spans="1:21" ht="21">
      <c r="A42" s="7" t="s">
        <v>41</v>
      </c>
      <c r="B42" s="7" t="s">
        <v>19</v>
      </c>
      <c r="C42" s="7">
        <v>4</v>
      </c>
      <c r="D42" s="7">
        <v>1</v>
      </c>
      <c r="E42" s="14">
        <v>0.478132</v>
      </c>
      <c r="F42" s="14">
        <v>14.7203</v>
      </c>
      <c r="G42" s="14">
        <v>1.5334099999999999</v>
      </c>
      <c r="H42" s="14">
        <v>53.019399999999997</v>
      </c>
      <c r="I42" s="14">
        <v>-2.2100000000000002E-3</v>
      </c>
      <c r="J42" s="14">
        <v>22.0962</v>
      </c>
      <c r="K42" s="14">
        <v>0.337538</v>
      </c>
      <c r="L42" s="14">
        <v>7.3504399999999999</v>
      </c>
      <c r="M42" s="14">
        <v>0.31006899999999998</v>
      </c>
      <c r="N42" s="14">
        <v>-4.7099999999999998E-3</v>
      </c>
      <c r="O42" s="14">
        <v>2.6322999999999999E-2</v>
      </c>
      <c r="P42" s="14">
        <v>0</v>
      </c>
      <c r="Q42" s="14">
        <f t="shared" si="2"/>
        <v>99.864891999999983</v>
      </c>
      <c r="R42" s="50">
        <v>45.733499999999999</v>
      </c>
      <c r="S42" s="50">
        <v>42.3917</v>
      </c>
      <c r="T42" s="50">
        <v>11.8749</v>
      </c>
      <c r="U42" s="51">
        <f t="shared" si="3"/>
        <v>0.78108497830592993</v>
      </c>
    </row>
    <row r="43" spans="1:21" ht="21">
      <c r="A43" s="7" t="s">
        <v>41</v>
      </c>
      <c r="B43" s="7" t="s">
        <v>19</v>
      </c>
      <c r="C43" s="7">
        <v>4</v>
      </c>
      <c r="D43" s="7">
        <v>2</v>
      </c>
      <c r="E43" s="14">
        <v>0.57829200000000003</v>
      </c>
      <c r="F43" s="14">
        <v>14.6866</v>
      </c>
      <c r="G43" s="14">
        <v>2.98339</v>
      </c>
      <c r="H43" s="14">
        <v>51.325000000000003</v>
      </c>
      <c r="I43" s="14">
        <v>2.6887000000000001E-2</v>
      </c>
      <c r="J43" s="14">
        <v>18.152899999999999</v>
      </c>
      <c r="K43" s="14">
        <v>0.42157099999999997</v>
      </c>
      <c r="L43" s="14">
        <v>11.3512</v>
      </c>
      <c r="M43" s="14">
        <v>0.75686900000000001</v>
      </c>
      <c r="N43" s="14">
        <v>1.7910000000000001E-3</v>
      </c>
      <c r="O43" s="14">
        <v>1.9056E-2</v>
      </c>
      <c r="P43" s="14">
        <v>0</v>
      </c>
      <c r="Q43" s="14">
        <f t="shared" si="2"/>
        <v>100.30355600000001</v>
      </c>
      <c r="R43" s="50">
        <v>38.258600000000001</v>
      </c>
      <c r="S43" s="50">
        <v>43.067999999999998</v>
      </c>
      <c r="T43" s="50">
        <v>18.673400000000001</v>
      </c>
      <c r="U43" s="51">
        <f t="shared" si="3"/>
        <v>0.69744172437730201</v>
      </c>
    </row>
    <row r="44" spans="1:21" ht="21">
      <c r="A44" s="7" t="s">
        <v>41</v>
      </c>
      <c r="B44" s="7" t="s">
        <v>19</v>
      </c>
      <c r="C44" s="7">
        <v>6</v>
      </c>
      <c r="D44" s="7">
        <v>1</v>
      </c>
      <c r="E44" s="14">
        <v>0.34759600000000002</v>
      </c>
      <c r="F44" s="14">
        <v>16.409600000000001</v>
      </c>
      <c r="G44" s="14">
        <v>2.41472</v>
      </c>
      <c r="H44" s="14">
        <v>52.914700000000003</v>
      </c>
      <c r="I44" s="14">
        <v>-3.6900000000000001E-3</v>
      </c>
      <c r="J44" s="14">
        <v>22.3188</v>
      </c>
      <c r="K44" s="14">
        <v>0.13739399999999999</v>
      </c>
      <c r="L44" s="14">
        <v>4.4431900000000004</v>
      </c>
      <c r="M44" s="14">
        <v>0.274032</v>
      </c>
      <c r="N44" s="14">
        <v>0.92387699999999995</v>
      </c>
      <c r="O44" s="14">
        <v>3.4420000000000002E-3</v>
      </c>
      <c r="P44" s="14">
        <v>0</v>
      </c>
      <c r="Q44" s="14">
        <f t="shared" si="2"/>
        <v>100.18366100000001</v>
      </c>
      <c r="R44" s="50">
        <v>45.9054</v>
      </c>
      <c r="S44" s="50">
        <v>46.961300000000001</v>
      </c>
      <c r="T44" s="50">
        <v>7.1332700000000004</v>
      </c>
      <c r="U44" s="51">
        <f t="shared" si="3"/>
        <v>0.86807298584356596</v>
      </c>
    </row>
    <row r="45" spans="1:21" ht="21">
      <c r="A45" s="7" t="s">
        <v>41</v>
      </c>
      <c r="B45" s="7" t="s">
        <v>19</v>
      </c>
      <c r="C45" s="7">
        <v>6</v>
      </c>
      <c r="D45" s="7">
        <v>2</v>
      </c>
      <c r="E45" s="14">
        <v>0.38139099999999998</v>
      </c>
      <c r="F45" s="14">
        <v>14.1656</v>
      </c>
      <c r="G45" s="14">
        <v>1.4663999999999999</v>
      </c>
      <c r="H45" s="14">
        <v>52.882300000000001</v>
      </c>
      <c r="I45" s="14">
        <v>1.315E-3</v>
      </c>
      <c r="J45" s="14">
        <v>22.6403</v>
      </c>
      <c r="K45" s="14">
        <v>0.361873</v>
      </c>
      <c r="L45" s="14">
        <v>8.0494599999999998</v>
      </c>
      <c r="M45" s="14">
        <v>0.18313699999999999</v>
      </c>
      <c r="N45" s="14">
        <v>8.4972000000000006E-2</v>
      </c>
      <c r="O45" s="14">
        <v>3.9410000000000001E-3</v>
      </c>
      <c r="P45" s="14">
        <v>0</v>
      </c>
      <c r="Q45" s="14">
        <f t="shared" si="2"/>
        <v>100.22068899999999</v>
      </c>
      <c r="R45" s="50">
        <v>46.5533</v>
      </c>
      <c r="S45" s="50">
        <v>40.5276</v>
      </c>
      <c r="T45" s="50">
        <v>12.9191</v>
      </c>
      <c r="U45" s="51">
        <f t="shared" si="3"/>
        <v>0.75818317406761815</v>
      </c>
    </row>
    <row r="46" spans="1:21" ht="21">
      <c r="A46" s="7" t="s">
        <v>41</v>
      </c>
      <c r="B46" s="7" t="s">
        <v>19</v>
      </c>
      <c r="C46" s="7">
        <v>6</v>
      </c>
      <c r="D46" s="7">
        <v>3</v>
      </c>
      <c r="E46" s="14">
        <v>0.38995000000000002</v>
      </c>
      <c r="F46" s="14">
        <v>16.588200000000001</v>
      </c>
      <c r="G46" s="14">
        <v>2.5879400000000001</v>
      </c>
      <c r="H46" s="14">
        <v>52.94</v>
      </c>
      <c r="I46" s="14">
        <v>2.643E-3</v>
      </c>
      <c r="J46" s="14">
        <v>22.014099999999999</v>
      </c>
      <c r="K46" s="14">
        <v>0.109837</v>
      </c>
      <c r="L46" s="14">
        <v>4.5667</v>
      </c>
      <c r="M46" s="14">
        <v>0.28016099999999999</v>
      </c>
      <c r="N46" s="14">
        <v>0.87428099999999997</v>
      </c>
      <c r="O46" s="14">
        <v>-2.6199999999999999E-3</v>
      </c>
      <c r="P46" s="14">
        <v>3.9999999999999998E-6</v>
      </c>
      <c r="Q46" s="14">
        <f t="shared" si="2"/>
        <v>100.35119600000002</v>
      </c>
      <c r="R46" s="50">
        <v>45.241199999999999</v>
      </c>
      <c r="S46" s="50">
        <v>47.433300000000003</v>
      </c>
      <c r="T46" s="50">
        <v>7.3254799999999998</v>
      </c>
      <c r="U46" s="51">
        <f t="shared" si="3"/>
        <v>0.86616106311386432</v>
      </c>
    </row>
    <row r="47" spans="1:21" ht="21">
      <c r="A47" s="7" t="s">
        <v>41</v>
      </c>
      <c r="B47" s="7" t="s">
        <v>19</v>
      </c>
      <c r="C47" s="7">
        <v>6</v>
      </c>
      <c r="D47" s="7">
        <v>4</v>
      </c>
      <c r="E47" s="14">
        <v>0.34697600000000001</v>
      </c>
      <c r="F47" s="14">
        <v>14.394</v>
      </c>
      <c r="G47" s="14">
        <v>1.6692199999999999</v>
      </c>
      <c r="H47" s="14">
        <v>52.645200000000003</v>
      </c>
      <c r="I47" s="14">
        <v>2.787E-3</v>
      </c>
      <c r="J47" s="14">
        <v>22.388500000000001</v>
      </c>
      <c r="K47" s="14">
        <v>0.29458200000000001</v>
      </c>
      <c r="L47" s="14">
        <v>7.7938599999999996</v>
      </c>
      <c r="M47" s="14">
        <v>0.20983299999999999</v>
      </c>
      <c r="N47" s="14">
        <v>0.15839700000000001</v>
      </c>
      <c r="O47" s="14">
        <v>2.8983999999999999E-2</v>
      </c>
      <c r="P47" s="14">
        <v>3.9999999999999998E-6</v>
      </c>
      <c r="Q47" s="14">
        <f t="shared" si="2"/>
        <v>99.932343000000003</v>
      </c>
      <c r="R47" s="50">
        <v>46.162199999999999</v>
      </c>
      <c r="S47" s="50">
        <v>41.294499999999999</v>
      </c>
      <c r="T47" s="50">
        <v>12.5434</v>
      </c>
      <c r="U47" s="51">
        <f t="shared" si="3"/>
        <v>0.76692133435662024</v>
      </c>
    </row>
    <row r="48" spans="1:21" ht="21">
      <c r="A48" s="7" t="s">
        <v>41</v>
      </c>
      <c r="B48" s="7" t="s">
        <v>19</v>
      </c>
      <c r="C48" s="7">
        <v>6</v>
      </c>
      <c r="D48" s="7">
        <v>5</v>
      </c>
      <c r="E48" s="14">
        <v>0.69069499999999995</v>
      </c>
      <c r="F48" s="14">
        <v>11.0563</v>
      </c>
      <c r="G48" s="14">
        <v>6.7134299999999998</v>
      </c>
      <c r="H48" s="14">
        <v>47.725499999999997</v>
      </c>
      <c r="I48" s="14">
        <v>1.4808999999999999E-2</v>
      </c>
      <c r="J48" s="14">
        <v>21.490200000000002</v>
      </c>
      <c r="K48" s="14">
        <v>0.28537400000000002</v>
      </c>
      <c r="L48" s="14">
        <v>10.4193</v>
      </c>
      <c r="M48" s="14">
        <v>1.06267</v>
      </c>
      <c r="N48" s="14">
        <v>5.5850999999999998E-2</v>
      </c>
      <c r="O48" s="14">
        <v>2.0559999999999998E-2</v>
      </c>
      <c r="P48" s="14">
        <v>0</v>
      </c>
      <c r="Q48" s="14">
        <f t="shared" si="2"/>
        <v>99.534689000000014</v>
      </c>
      <c r="R48" s="50">
        <v>47.749099999999999</v>
      </c>
      <c r="S48" s="50">
        <v>34.180799999999998</v>
      </c>
      <c r="T48" s="50">
        <v>18.0701</v>
      </c>
      <c r="U48" s="51">
        <f t="shared" si="3"/>
        <v>0.65404638141115101</v>
      </c>
    </row>
    <row r="49" spans="1:21" ht="21">
      <c r="A49" s="7" t="s">
        <v>41</v>
      </c>
      <c r="B49" s="7" t="s">
        <v>19</v>
      </c>
      <c r="C49" s="7">
        <v>6</v>
      </c>
      <c r="D49" s="7">
        <v>6</v>
      </c>
      <c r="E49" s="14">
        <v>0.395569</v>
      </c>
      <c r="F49" s="14">
        <v>15.793699999999999</v>
      </c>
      <c r="G49" s="14">
        <v>3.4720800000000001</v>
      </c>
      <c r="H49" s="14">
        <v>51.431800000000003</v>
      </c>
      <c r="I49" s="14">
        <v>3.4090000000000001E-3</v>
      </c>
      <c r="J49" s="14">
        <v>20.8127</v>
      </c>
      <c r="K49" s="14">
        <v>0.15998499999999999</v>
      </c>
      <c r="L49" s="14">
        <v>7.3610100000000003</v>
      </c>
      <c r="M49" s="14">
        <v>0.89444199999999996</v>
      </c>
      <c r="N49" s="14">
        <v>5.8370999999999999E-2</v>
      </c>
      <c r="O49" s="14">
        <v>1.4604000000000001E-2</v>
      </c>
      <c r="P49" s="14">
        <v>0</v>
      </c>
      <c r="Q49" s="14">
        <f t="shared" si="2"/>
        <v>100.39767000000002</v>
      </c>
      <c r="R49" s="50">
        <v>42.883200000000002</v>
      </c>
      <c r="S49" s="50">
        <v>45.278399999999998</v>
      </c>
      <c r="T49" s="50">
        <v>11.8385</v>
      </c>
      <c r="U49" s="51">
        <f t="shared" si="3"/>
        <v>0.79264562912553338</v>
      </c>
    </row>
    <row r="50" spans="1:21" ht="21">
      <c r="A50" s="7" t="s">
        <v>41</v>
      </c>
      <c r="B50" s="7" t="s">
        <v>19</v>
      </c>
      <c r="C50" s="7">
        <v>5</v>
      </c>
      <c r="D50" s="7">
        <v>1</v>
      </c>
      <c r="E50" s="14">
        <v>0.49831399999999998</v>
      </c>
      <c r="F50" s="14">
        <v>16.6843</v>
      </c>
      <c r="G50" s="14">
        <v>2.0183200000000001</v>
      </c>
      <c r="H50" s="14">
        <v>53.932000000000002</v>
      </c>
      <c r="I50" s="14">
        <v>1.226E-2</v>
      </c>
      <c r="J50" s="14">
        <v>21.6402</v>
      </c>
      <c r="K50" s="14">
        <v>0.121654</v>
      </c>
      <c r="L50" s="14">
        <v>4.2145700000000001</v>
      </c>
      <c r="M50" s="14">
        <v>0.140401</v>
      </c>
      <c r="N50" s="14">
        <v>0.60533199999999998</v>
      </c>
      <c r="O50" s="14">
        <v>-3.5000000000000001E-3</v>
      </c>
      <c r="P50" s="14">
        <v>3.9999999999999998E-6</v>
      </c>
      <c r="Q50" s="14">
        <f t="shared" si="2"/>
        <v>99.863855000000001</v>
      </c>
      <c r="R50" s="50">
        <v>44.948799999999999</v>
      </c>
      <c r="S50" s="50">
        <v>48.218299999999999</v>
      </c>
      <c r="T50" s="50">
        <v>6.8329399999999998</v>
      </c>
      <c r="U50" s="51">
        <f t="shared" si="3"/>
        <v>0.87582273315023118</v>
      </c>
    </row>
    <row r="51" spans="1:21" ht="21">
      <c r="A51" s="7" t="s">
        <v>41</v>
      </c>
      <c r="B51" s="7" t="s">
        <v>19</v>
      </c>
      <c r="C51" s="7">
        <v>5</v>
      </c>
      <c r="D51" s="7">
        <v>2</v>
      </c>
      <c r="E51" s="14">
        <v>0.40458899999999998</v>
      </c>
      <c r="F51" s="14">
        <v>14.363</v>
      </c>
      <c r="G51" s="14">
        <v>1.35358</v>
      </c>
      <c r="H51" s="14">
        <v>53.281199999999998</v>
      </c>
      <c r="I51" s="14">
        <v>1.1044E-2</v>
      </c>
      <c r="J51" s="14">
        <v>22.459399999999999</v>
      </c>
      <c r="K51" s="14">
        <v>0.441639</v>
      </c>
      <c r="L51" s="14">
        <v>7.4352900000000002</v>
      </c>
      <c r="M51" s="14">
        <v>0.129834</v>
      </c>
      <c r="N51" s="14">
        <v>0.369313</v>
      </c>
      <c r="O51" s="14">
        <v>-1.8880000000000001E-2</v>
      </c>
      <c r="P51" s="14">
        <v>-1.0000000000000001E-5</v>
      </c>
      <c r="Q51" s="14">
        <f t="shared" si="2"/>
        <v>100.22999899999999</v>
      </c>
      <c r="R51" s="50">
        <v>46.550400000000003</v>
      </c>
      <c r="S51" s="50">
        <v>41.4208</v>
      </c>
      <c r="T51" s="50">
        <v>12.0288</v>
      </c>
      <c r="U51" s="51">
        <f t="shared" si="3"/>
        <v>0.77485841976557879</v>
      </c>
    </row>
    <row r="52" spans="1:21" ht="21">
      <c r="A52" s="7" t="s">
        <v>41</v>
      </c>
      <c r="B52" s="7" t="s">
        <v>19</v>
      </c>
      <c r="C52" s="7">
        <v>5</v>
      </c>
      <c r="D52" s="7">
        <v>4</v>
      </c>
      <c r="E52" s="14">
        <v>0.41805799999999999</v>
      </c>
      <c r="F52" s="14">
        <v>14.6317</v>
      </c>
      <c r="G52" s="14">
        <v>1.13686</v>
      </c>
      <c r="H52" s="14">
        <v>54.003900000000002</v>
      </c>
      <c r="I52" s="14">
        <v>-2.3900000000000002E-3</v>
      </c>
      <c r="J52" s="14">
        <v>22.5886</v>
      </c>
      <c r="K52" s="14">
        <v>0.45249600000000001</v>
      </c>
      <c r="L52" s="14">
        <v>7.5468200000000003</v>
      </c>
      <c r="M52" s="14">
        <v>9.7208000000000003E-2</v>
      </c>
      <c r="N52" s="14">
        <v>0.204653</v>
      </c>
      <c r="O52" s="14">
        <v>4.4920000000000003E-3</v>
      </c>
      <c r="P52" s="14">
        <v>0</v>
      </c>
      <c r="Q52" s="14">
        <f t="shared" si="2"/>
        <v>101.08239699999997</v>
      </c>
      <c r="R52" s="50">
        <v>46.252400000000002</v>
      </c>
      <c r="S52" s="50">
        <v>41.685899999999997</v>
      </c>
      <c r="T52" s="50">
        <v>12.0617</v>
      </c>
      <c r="U52" s="51">
        <f t="shared" si="3"/>
        <v>0.77549388156314747</v>
      </c>
    </row>
    <row r="53" spans="1:21" ht="21">
      <c r="A53" s="7" t="s">
        <v>41</v>
      </c>
      <c r="B53" s="7" t="s">
        <v>19</v>
      </c>
      <c r="C53" s="7">
        <v>5</v>
      </c>
      <c r="D53" s="7">
        <v>5</v>
      </c>
      <c r="E53" s="14">
        <v>0.30397299999999999</v>
      </c>
      <c r="F53" s="14">
        <v>18.070699999999999</v>
      </c>
      <c r="G53" s="14">
        <v>1.4957499999999999</v>
      </c>
      <c r="H53" s="14">
        <v>54.698900000000002</v>
      </c>
      <c r="I53" s="14">
        <v>3.4039999999999999E-3</v>
      </c>
      <c r="J53" s="14">
        <v>21.297799999999999</v>
      </c>
      <c r="K53" s="14">
        <v>0.141626</v>
      </c>
      <c r="L53" s="14">
        <v>3.9312</v>
      </c>
      <c r="M53" s="14">
        <v>0.13439300000000001</v>
      </c>
      <c r="N53" s="14">
        <v>0.701376</v>
      </c>
      <c r="O53" s="14">
        <v>1.21E-4</v>
      </c>
      <c r="P53" s="14">
        <v>-1.0000000000000001E-5</v>
      </c>
      <c r="Q53" s="14">
        <f t="shared" si="2"/>
        <v>100.77923299999999</v>
      </c>
      <c r="R53" s="50">
        <v>43.017400000000002</v>
      </c>
      <c r="S53" s="50">
        <v>50.7849</v>
      </c>
      <c r="T53" s="50">
        <v>6.1977500000000001</v>
      </c>
      <c r="U53" s="51">
        <f t="shared" si="3"/>
        <v>0.89118279683925783</v>
      </c>
    </row>
    <row r="54" spans="1:21" ht="21">
      <c r="A54" s="7" t="s">
        <v>41</v>
      </c>
      <c r="B54" s="7" t="s">
        <v>19</v>
      </c>
      <c r="C54" s="7">
        <v>5</v>
      </c>
      <c r="D54" s="7">
        <v>6</v>
      </c>
      <c r="E54" s="14">
        <v>0.38983400000000001</v>
      </c>
      <c r="F54" s="14">
        <v>17.605499999999999</v>
      </c>
      <c r="G54" s="14">
        <v>2.0506799999999998</v>
      </c>
      <c r="H54" s="14">
        <v>54.065100000000001</v>
      </c>
      <c r="I54" s="14">
        <v>6.7199999999999996E-4</v>
      </c>
      <c r="J54" s="14">
        <v>21.901800000000001</v>
      </c>
      <c r="K54" s="14">
        <v>0.119739</v>
      </c>
      <c r="L54" s="14">
        <v>3.99194</v>
      </c>
      <c r="M54" s="14">
        <v>0.18365100000000001</v>
      </c>
      <c r="N54" s="14">
        <v>0.99831199999999998</v>
      </c>
      <c r="O54" s="14">
        <v>4.3420000000000004E-3</v>
      </c>
      <c r="P54" s="14">
        <v>0</v>
      </c>
      <c r="Q54" s="14">
        <f t="shared" si="2"/>
        <v>101.31156999999999</v>
      </c>
      <c r="R54" s="50">
        <v>44.233699999999999</v>
      </c>
      <c r="S54" s="50">
        <v>49.473300000000002</v>
      </c>
      <c r="T54" s="50">
        <v>6.2929899999999996</v>
      </c>
      <c r="U54" s="51">
        <f t="shared" si="3"/>
        <v>0.88710118057314513</v>
      </c>
    </row>
    <row r="55" spans="1:21" ht="21">
      <c r="A55" s="7" t="s">
        <v>41</v>
      </c>
      <c r="B55" s="7" t="s">
        <v>19</v>
      </c>
      <c r="C55" s="7">
        <v>5</v>
      </c>
      <c r="D55" s="7">
        <v>7</v>
      </c>
      <c r="E55" s="14">
        <v>0.37522800000000001</v>
      </c>
      <c r="F55" s="14">
        <v>17.435199999999998</v>
      </c>
      <c r="G55" s="14">
        <v>2.7195399999999998</v>
      </c>
      <c r="H55" s="14">
        <v>53.418799999999997</v>
      </c>
      <c r="I55" s="14">
        <v>-3.7799999999999999E-3</v>
      </c>
      <c r="J55" s="14">
        <v>20.404699999999998</v>
      </c>
      <c r="K55" s="14">
        <v>0.125163</v>
      </c>
      <c r="L55" s="14">
        <v>4.99716</v>
      </c>
      <c r="M55" s="14">
        <v>0.25076500000000002</v>
      </c>
      <c r="N55" s="14">
        <v>0.62021099999999996</v>
      </c>
      <c r="O55" s="14">
        <v>-1.498E-2</v>
      </c>
      <c r="P55" s="14">
        <v>0</v>
      </c>
      <c r="Q55" s="14">
        <f t="shared" si="2"/>
        <v>100.32800699999999</v>
      </c>
      <c r="R55" s="50">
        <v>42.015700000000002</v>
      </c>
      <c r="S55" s="50">
        <v>49.9527</v>
      </c>
      <c r="T55" s="50">
        <v>8.0316299999999998</v>
      </c>
      <c r="U55" s="51">
        <f t="shared" si="3"/>
        <v>0.86142238667224003</v>
      </c>
    </row>
    <row r="56" spans="1:21" ht="21">
      <c r="A56" s="9" t="s">
        <v>41</v>
      </c>
      <c r="B56" s="9" t="s">
        <v>21</v>
      </c>
      <c r="C56" s="7">
        <v>1</v>
      </c>
      <c r="D56" s="7">
        <v>4</v>
      </c>
      <c r="E56" s="14">
        <v>0.35145300000000002</v>
      </c>
      <c r="F56" s="14">
        <v>16.2499</v>
      </c>
      <c r="G56" s="14">
        <v>3.2720799999999999</v>
      </c>
      <c r="H56" s="14">
        <v>51.238999999999997</v>
      </c>
      <c r="I56" s="14">
        <v>-4.1900000000000001E-3</v>
      </c>
      <c r="J56" s="14">
        <v>20.926300000000001</v>
      </c>
      <c r="K56" s="14">
        <v>0.25623000000000001</v>
      </c>
      <c r="L56" s="14">
        <v>6.6612400000000003</v>
      </c>
      <c r="M56" s="14">
        <v>0.41294199999999998</v>
      </c>
      <c r="N56" s="14">
        <v>0.54147400000000001</v>
      </c>
      <c r="O56" s="14">
        <v>2.3088000000000001E-2</v>
      </c>
      <c r="P56" s="14">
        <v>5.0670000000000003E-3</v>
      </c>
      <c r="Q56" s="14">
        <f t="shared" si="2"/>
        <v>99.934584000000001</v>
      </c>
      <c r="R56" s="50">
        <v>42.938299999999998</v>
      </c>
      <c r="S56" s="50">
        <v>46.393099999999997</v>
      </c>
      <c r="T56" s="50">
        <v>10.6686</v>
      </c>
      <c r="U56" s="51">
        <v>0.81295311153306238</v>
      </c>
    </row>
    <row r="57" spans="1:21" ht="21">
      <c r="A57" s="7" t="s">
        <v>41</v>
      </c>
      <c r="B57" s="9" t="s">
        <v>21</v>
      </c>
      <c r="C57" s="7" t="s">
        <v>23</v>
      </c>
      <c r="D57" s="7">
        <v>6</v>
      </c>
      <c r="E57" s="14">
        <v>0.378581</v>
      </c>
      <c r="F57" s="14">
        <v>13.6533</v>
      </c>
      <c r="G57" s="14">
        <v>6.5228099999999998</v>
      </c>
      <c r="H57" s="14">
        <v>48.0261</v>
      </c>
      <c r="I57" s="14">
        <v>9.8670000000000008E-3</v>
      </c>
      <c r="J57" s="14">
        <v>21.648499999999999</v>
      </c>
      <c r="K57" s="14">
        <v>0.15306600000000001</v>
      </c>
      <c r="L57" s="14">
        <v>8.2938799999999997</v>
      </c>
      <c r="M57" s="14">
        <v>1.17571</v>
      </c>
      <c r="N57" s="14">
        <v>6.8920999999999996E-2</v>
      </c>
      <c r="O57" s="14">
        <v>1.0459E-2</v>
      </c>
      <c r="P57" s="14">
        <v>-6.3299999999999997E-3</v>
      </c>
      <c r="Q57" s="14">
        <f t="shared" si="2"/>
        <v>99.93486399999999</v>
      </c>
      <c r="R57" s="50">
        <v>45.944099999999999</v>
      </c>
      <c r="S57" s="50">
        <v>40.316800000000001</v>
      </c>
      <c r="T57" s="50">
        <v>13.739100000000001</v>
      </c>
      <c r="U57" s="51">
        <v>0.74573558502634518</v>
      </c>
    </row>
    <row r="58" spans="1:21" ht="21">
      <c r="A58" s="7" t="s">
        <v>41</v>
      </c>
      <c r="B58" s="9" t="s">
        <v>21</v>
      </c>
      <c r="C58" s="7" t="s">
        <v>24</v>
      </c>
      <c r="D58" s="7">
        <v>4</v>
      </c>
      <c r="E58" s="14">
        <v>0.42834899999999998</v>
      </c>
      <c r="F58" s="14">
        <v>12.563000000000001</v>
      </c>
      <c r="G58" s="14">
        <v>7.8520099999999999</v>
      </c>
      <c r="H58" s="14">
        <v>46.7819</v>
      </c>
      <c r="I58" s="14">
        <v>1.1900000000000001E-2</v>
      </c>
      <c r="J58" s="14">
        <v>21.620899999999999</v>
      </c>
      <c r="K58" s="14">
        <v>0.150475</v>
      </c>
      <c r="L58" s="14">
        <v>8.9758200000000006</v>
      </c>
      <c r="M58" s="14">
        <v>1.6971499999999999</v>
      </c>
      <c r="N58" s="14">
        <v>2.6707000000000002E-2</v>
      </c>
      <c r="O58" s="14">
        <v>2.8982999999999998E-2</v>
      </c>
      <c r="P58" s="14">
        <v>-9.8999999999999999E-4</v>
      </c>
      <c r="Q58" s="14">
        <f t="shared" si="2"/>
        <v>100.13620399999999</v>
      </c>
      <c r="R58" s="50">
        <v>46.892899999999997</v>
      </c>
      <c r="S58" s="50">
        <v>37.911900000000003</v>
      </c>
      <c r="T58" s="50">
        <v>15.1952</v>
      </c>
      <c r="U58" s="51">
        <v>0.71376787522163443</v>
      </c>
    </row>
    <row r="59" spans="1:21" ht="21">
      <c r="A59" s="7" t="s">
        <v>41</v>
      </c>
      <c r="B59" s="9" t="s">
        <v>21</v>
      </c>
      <c r="C59" s="7">
        <v>6</v>
      </c>
      <c r="D59" s="7">
        <v>7</v>
      </c>
      <c r="E59" s="14">
        <v>0.36735200000000001</v>
      </c>
      <c r="F59" s="14">
        <v>15.1936</v>
      </c>
      <c r="G59" s="14">
        <v>4.7231699999999996</v>
      </c>
      <c r="H59" s="14">
        <v>50.177300000000002</v>
      </c>
      <c r="I59" s="14">
        <v>4.5430000000000002E-3</v>
      </c>
      <c r="J59" s="14">
        <v>22.004100000000001</v>
      </c>
      <c r="K59" s="14">
        <v>0.137433</v>
      </c>
      <c r="L59" s="14">
        <v>6.18283</v>
      </c>
      <c r="M59" s="14">
        <v>0.72797299999999998</v>
      </c>
      <c r="N59" s="14">
        <v>0.602491</v>
      </c>
      <c r="O59" s="14">
        <v>6.0140000000000002E-3</v>
      </c>
      <c r="P59" s="14">
        <v>8.0870000000000004E-3</v>
      </c>
      <c r="Q59" s="14">
        <f t="shared" si="2"/>
        <v>100.13489300000001</v>
      </c>
      <c r="R59" s="50">
        <v>45.870199999999997</v>
      </c>
      <c r="S59" s="50">
        <v>44.069400000000002</v>
      </c>
      <c r="T59" s="50">
        <v>10.0604</v>
      </c>
      <c r="U59" s="51">
        <v>0.81406320377814045</v>
      </c>
    </row>
    <row r="60" spans="1:21" ht="21">
      <c r="A60" s="7" t="s">
        <v>41</v>
      </c>
      <c r="B60" s="9" t="s">
        <v>21</v>
      </c>
      <c r="C60" s="7" t="s">
        <v>5</v>
      </c>
      <c r="D60" s="7">
        <v>2</v>
      </c>
      <c r="E60" s="14">
        <v>0.44614700000000002</v>
      </c>
      <c r="F60" s="14">
        <v>13.1105</v>
      </c>
      <c r="G60" s="14">
        <v>2.5874700000000002</v>
      </c>
      <c r="H60" s="14">
        <v>51.150300000000001</v>
      </c>
      <c r="I60" s="14">
        <v>2.369E-3</v>
      </c>
      <c r="J60" s="14">
        <v>19.6386</v>
      </c>
      <c r="K60" s="14">
        <v>0.88320600000000005</v>
      </c>
      <c r="L60" s="14">
        <v>12.5413</v>
      </c>
      <c r="M60" s="14">
        <v>0.56906400000000001</v>
      </c>
      <c r="N60" s="14">
        <v>1.6202999999999999E-2</v>
      </c>
      <c r="O60" s="14">
        <v>2.3335999999999999E-2</v>
      </c>
      <c r="P60" s="14">
        <v>-1.4500000000000001E-2</v>
      </c>
      <c r="Q60" s="14">
        <f t="shared" si="2"/>
        <v>100.95399500000001</v>
      </c>
      <c r="R60" s="50">
        <v>41.197499999999998</v>
      </c>
      <c r="S60" s="50">
        <v>38.267299999999999</v>
      </c>
      <c r="T60" s="50">
        <v>20.535299999999999</v>
      </c>
      <c r="U60" s="51">
        <v>0.65065492491440935</v>
      </c>
    </row>
    <row r="61" spans="1:21" ht="21">
      <c r="A61" s="7" t="s">
        <v>41</v>
      </c>
      <c r="B61" s="9" t="s">
        <v>21</v>
      </c>
      <c r="C61" s="7" t="s">
        <v>5</v>
      </c>
      <c r="D61" s="7">
        <v>3</v>
      </c>
      <c r="E61" s="14">
        <v>0.47298400000000002</v>
      </c>
      <c r="F61" s="14">
        <v>15.3071</v>
      </c>
      <c r="G61" s="14">
        <v>2.0490599999999999</v>
      </c>
      <c r="H61" s="14">
        <v>53.188600000000001</v>
      </c>
      <c r="I61" s="14">
        <v>-2.5000000000000001E-4</v>
      </c>
      <c r="J61" s="14">
        <v>22.328399999999998</v>
      </c>
      <c r="K61" s="14">
        <v>0.23486299999999999</v>
      </c>
      <c r="L61" s="14">
        <v>6.8914299999999997</v>
      </c>
      <c r="M61" s="14">
        <v>0.327152</v>
      </c>
      <c r="N61" s="14">
        <v>0.16867399999999999</v>
      </c>
      <c r="O61" s="14">
        <v>-8.8199999999999997E-3</v>
      </c>
      <c r="P61" s="14">
        <v>-2.017E-2</v>
      </c>
      <c r="Q61" s="14">
        <f t="shared" si="2"/>
        <v>100.93902300000001</v>
      </c>
      <c r="R61" s="50">
        <v>45.562899999999999</v>
      </c>
      <c r="S61" s="50">
        <v>43.460599999999999</v>
      </c>
      <c r="T61" s="50">
        <v>10.9765</v>
      </c>
      <c r="U61" s="51">
        <v>0.79827876870421988</v>
      </c>
    </row>
    <row r="62" spans="1:21" ht="21">
      <c r="A62" s="9" t="s">
        <v>41</v>
      </c>
      <c r="B62" s="9" t="s">
        <v>21</v>
      </c>
      <c r="C62" s="7">
        <v>1</v>
      </c>
      <c r="D62" s="7">
        <v>23</v>
      </c>
      <c r="E62" s="14">
        <v>0.39479799999999998</v>
      </c>
      <c r="F62" s="14">
        <v>14.1747</v>
      </c>
      <c r="G62" s="14">
        <v>2.4049499999999999</v>
      </c>
      <c r="H62" s="14">
        <v>51.693300000000001</v>
      </c>
      <c r="I62" s="14">
        <v>8.0800000000000002E-4</v>
      </c>
      <c r="J62" s="14">
        <v>19.293399999999998</v>
      </c>
      <c r="K62" s="14">
        <v>0.80824300000000004</v>
      </c>
      <c r="L62" s="14">
        <v>11.2333</v>
      </c>
      <c r="M62" s="14">
        <v>0.40320099999999998</v>
      </c>
      <c r="N62" s="14">
        <v>-1.3690000000000001E-2</v>
      </c>
      <c r="O62" s="14">
        <v>1.9857E-2</v>
      </c>
      <c r="P62" s="14">
        <v>1.5185000000000001E-2</v>
      </c>
      <c r="Q62" s="14">
        <f t="shared" si="2"/>
        <v>100.42805200000002</v>
      </c>
      <c r="R62" s="50">
        <v>40.376199999999997</v>
      </c>
      <c r="S62" s="50">
        <v>41.274299999999997</v>
      </c>
      <c r="T62" s="50">
        <v>18.349499999999999</v>
      </c>
      <c r="U62" s="51">
        <v>0.69213275473768843</v>
      </c>
    </row>
    <row r="63" spans="1:21" ht="21">
      <c r="A63" s="9" t="s">
        <v>41</v>
      </c>
      <c r="B63" s="9" t="s">
        <v>21</v>
      </c>
      <c r="C63" s="7" t="s">
        <v>25</v>
      </c>
      <c r="D63" s="7">
        <v>10</v>
      </c>
      <c r="E63" s="14">
        <v>0.50826000000000005</v>
      </c>
      <c r="F63" s="14">
        <v>15.1273</v>
      </c>
      <c r="G63" s="14">
        <v>1.7252700000000001</v>
      </c>
      <c r="H63" s="14">
        <v>53.126899999999999</v>
      </c>
      <c r="I63" s="14">
        <v>-7.2100000000000003E-3</v>
      </c>
      <c r="J63" s="14">
        <v>21.8965</v>
      </c>
      <c r="K63" s="14">
        <v>0.39117200000000002</v>
      </c>
      <c r="L63" s="14">
        <v>7.8678699999999999</v>
      </c>
      <c r="M63" s="14">
        <v>0.18362700000000001</v>
      </c>
      <c r="N63" s="14">
        <v>9.6990000000000007E-2</v>
      </c>
      <c r="O63" s="14">
        <v>1.2199E-2</v>
      </c>
      <c r="P63" s="14">
        <v>6.4190000000000002E-3</v>
      </c>
      <c r="Q63" s="14">
        <f t="shared" si="2"/>
        <v>100.93529699999999</v>
      </c>
      <c r="R63" s="50">
        <v>44.608600000000003</v>
      </c>
      <c r="S63" s="50">
        <v>42.880099999999999</v>
      </c>
      <c r="T63" s="50">
        <v>12.5113</v>
      </c>
      <c r="U63" s="51">
        <v>0.77403669930477759</v>
      </c>
    </row>
    <row r="64" spans="1:21" ht="21">
      <c r="A64" s="9" t="s">
        <v>41</v>
      </c>
      <c r="B64" s="9" t="s">
        <v>21</v>
      </c>
      <c r="C64" s="7" t="s">
        <v>25</v>
      </c>
      <c r="D64" s="7">
        <v>13</v>
      </c>
      <c r="E64" s="14">
        <v>0.53251300000000001</v>
      </c>
      <c r="F64" s="14">
        <v>15.0031</v>
      </c>
      <c r="G64" s="14">
        <v>1.96506</v>
      </c>
      <c r="H64" s="14">
        <v>52.828600000000002</v>
      </c>
      <c r="I64" s="14">
        <v>-2.5180000000000001E-2</v>
      </c>
      <c r="J64" s="14">
        <v>21.802199999999999</v>
      </c>
      <c r="K64" s="14">
        <v>0.32963100000000001</v>
      </c>
      <c r="L64" s="14">
        <v>7.8523300000000003</v>
      </c>
      <c r="M64" s="14">
        <v>0.228632</v>
      </c>
      <c r="N64" s="14">
        <v>0.17027700000000001</v>
      </c>
      <c r="O64" s="14">
        <v>-8.1200000000000005E-3</v>
      </c>
      <c r="P64" s="14">
        <v>1.0555E-2</v>
      </c>
      <c r="Q64" s="14">
        <f t="shared" si="2"/>
        <v>100.68959799999999</v>
      </c>
      <c r="R64" s="50">
        <v>44.670699999999997</v>
      </c>
      <c r="S64" s="50">
        <v>42.771299999999997</v>
      </c>
      <c r="T64" s="50">
        <v>12.558</v>
      </c>
      <c r="U64" s="51">
        <v>0.77293867043396669</v>
      </c>
    </row>
    <row r="65" spans="1:21" ht="21">
      <c r="A65" s="9" t="s">
        <v>41</v>
      </c>
      <c r="B65" s="9" t="s">
        <v>21</v>
      </c>
      <c r="C65" s="7" t="s">
        <v>25</v>
      </c>
      <c r="D65" s="7">
        <v>14</v>
      </c>
      <c r="E65" s="14">
        <v>0.52808699999999997</v>
      </c>
      <c r="F65" s="14">
        <v>15.0662</v>
      </c>
      <c r="G65" s="14">
        <v>1.9598800000000001</v>
      </c>
      <c r="H65" s="14">
        <v>52.828000000000003</v>
      </c>
      <c r="I65" s="14">
        <v>-1.2120000000000001E-2</v>
      </c>
      <c r="J65" s="14">
        <v>21.365200000000002</v>
      </c>
      <c r="K65" s="14">
        <v>0.35819400000000001</v>
      </c>
      <c r="L65" s="14">
        <v>7.8251400000000002</v>
      </c>
      <c r="M65" s="14">
        <v>0.174875</v>
      </c>
      <c r="N65" s="14">
        <v>0.14396999999999999</v>
      </c>
      <c r="O65" s="14">
        <v>-9.11E-3</v>
      </c>
      <c r="P65" s="14">
        <v>1.2826000000000001E-2</v>
      </c>
      <c r="Q65" s="14">
        <f t="shared" si="2"/>
        <v>100.24114200000001</v>
      </c>
      <c r="R65" s="50">
        <v>44.110100000000003</v>
      </c>
      <c r="S65" s="50">
        <v>43.279699999999998</v>
      </c>
      <c r="T65" s="50">
        <v>12.610200000000001</v>
      </c>
      <c r="U65" s="51">
        <v>0.77428121142352424</v>
      </c>
    </row>
    <row r="66" spans="1:21" ht="21">
      <c r="A66" s="9" t="s">
        <v>41</v>
      </c>
      <c r="B66" s="9" t="s">
        <v>21</v>
      </c>
      <c r="C66" s="7" t="s">
        <v>25</v>
      </c>
      <c r="D66" s="7">
        <v>15</v>
      </c>
      <c r="E66" s="14">
        <v>0.51479699999999995</v>
      </c>
      <c r="F66" s="14">
        <v>15.081200000000001</v>
      </c>
      <c r="G66" s="14">
        <v>1.9352</v>
      </c>
      <c r="H66" s="14">
        <v>52.785600000000002</v>
      </c>
      <c r="I66" s="14">
        <v>-7.6800000000000002E-3</v>
      </c>
      <c r="J66" s="14">
        <v>21.522200000000002</v>
      </c>
      <c r="K66" s="14">
        <v>0.353626</v>
      </c>
      <c r="L66" s="14">
        <v>7.9762599999999999</v>
      </c>
      <c r="M66" s="14">
        <v>0.17275099999999999</v>
      </c>
      <c r="N66" s="14">
        <v>0.15778900000000001</v>
      </c>
      <c r="O66" s="14">
        <v>2.4643000000000002E-2</v>
      </c>
      <c r="P66" s="14">
        <v>1.3575E-2</v>
      </c>
      <c r="Q66" s="14">
        <f t="shared" si="2"/>
        <v>100.52996100000001</v>
      </c>
      <c r="R66" s="50">
        <v>44.164499999999997</v>
      </c>
      <c r="S66" s="50">
        <v>43.059800000000003</v>
      </c>
      <c r="T66" s="50">
        <v>12.775700000000001</v>
      </c>
      <c r="U66" s="51">
        <v>0.77109637674425635</v>
      </c>
    </row>
    <row r="67" spans="1:21" ht="21">
      <c r="A67" s="9" t="s">
        <v>41</v>
      </c>
      <c r="B67" s="9" t="s">
        <v>21</v>
      </c>
      <c r="C67" s="7" t="s">
        <v>25</v>
      </c>
      <c r="D67" s="7">
        <v>16</v>
      </c>
      <c r="E67" s="14">
        <v>0.53572299999999995</v>
      </c>
      <c r="F67" s="14">
        <v>15.013</v>
      </c>
      <c r="G67" s="14">
        <v>1.9244300000000001</v>
      </c>
      <c r="H67" s="14">
        <v>52.9664</v>
      </c>
      <c r="I67" s="14">
        <v>-1.8460000000000001E-2</v>
      </c>
      <c r="J67" s="14">
        <v>21.424700000000001</v>
      </c>
      <c r="K67" s="14">
        <v>0.31066199999999999</v>
      </c>
      <c r="L67" s="14">
        <v>7.7241799999999996</v>
      </c>
      <c r="M67" s="14">
        <v>0.120064</v>
      </c>
      <c r="N67" s="14">
        <v>0.16081200000000001</v>
      </c>
      <c r="O67" s="14">
        <v>5.5999999999999999E-5</v>
      </c>
      <c r="P67" s="14">
        <v>1.851E-3</v>
      </c>
      <c r="Q67" s="14">
        <f t="shared" si="2"/>
        <v>100.16341800000001</v>
      </c>
      <c r="R67" s="50">
        <v>44.318399999999997</v>
      </c>
      <c r="S67" s="50">
        <v>43.210099999999997</v>
      </c>
      <c r="T67" s="50">
        <v>12.4716</v>
      </c>
      <c r="U67" s="51">
        <v>0.77592826560376182</v>
      </c>
    </row>
    <row r="68" spans="1:21" ht="21">
      <c r="A68" s="9" t="s">
        <v>41</v>
      </c>
      <c r="B68" s="9" t="s">
        <v>21</v>
      </c>
      <c r="C68" s="7" t="s">
        <v>25</v>
      </c>
      <c r="D68" s="7">
        <v>17</v>
      </c>
      <c r="E68" s="14">
        <v>0.44399899999999998</v>
      </c>
      <c r="F68" s="14">
        <v>14.368399999999999</v>
      </c>
      <c r="G68" s="14">
        <v>4.7753899999999998</v>
      </c>
      <c r="H68" s="14">
        <v>49.347799999999999</v>
      </c>
      <c r="I68" s="14">
        <v>-9.6900000000000007E-3</v>
      </c>
      <c r="J68" s="14">
        <v>20.496400000000001</v>
      </c>
      <c r="K68" s="14">
        <v>0.194359</v>
      </c>
      <c r="L68" s="14">
        <v>9.0330700000000004</v>
      </c>
      <c r="M68" s="14">
        <v>0.90796200000000005</v>
      </c>
      <c r="N68" s="14">
        <v>0.55298099999999994</v>
      </c>
      <c r="O68" s="14">
        <v>-1.3310000000000001E-2</v>
      </c>
      <c r="P68" s="14">
        <v>2.2655000000000002E-2</v>
      </c>
      <c r="Q68" s="14">
        <f t="shared" si="2"/>
        <v>100.12001599999998</v>
      </c>
      <c r="R68" s="50">
        <v>43.114800000000002</v>
      </c>
      <c r="S68" s="50">
        <v>42.053800000000003</v>
      </c>
      <c r="T68" s="50">
        <v>14.8314</v>
      </c>
      <c r="U68" s="51">
        <v>0.73917250432650095</v>
      </c>
    </row>
    <row r="69" spans="1:21" ht="21">
      <c r="A69" s="9" t="s">
        <v>41</v>
      </c>
      <c r="B69" s="9" t="s">
        <v>21</v>
      </c>
      <c r="C69" s="7">
        <v>4</v>
      </c>
      <c r="D69" s="7">
        <v>19</v>
      </c>
      <c r="E69" s="14">
        <v>0.39299299999999998</v>
      </c>
      <c r="F69" s="14">
        <v>13.6341</v>
      </c>
      <c r="G69" s="14">
        <v>6.3224999999999998</v>
      </c>
      <c r="H69" s="14">
        <v>48.522100000000002</v>
      </c>
      <c r="I69" s="14">
        <v>-1.4760000000000001E-2</v>
      </c>
      <c r="J69" s="14">
        <v>21.864599999999999</v>
      </c>
      <c r="K69" s="14">
        <v>0.135434</v>
      </c>
      <c r="L69" s="14">
        <v>8.2865000000000002</v>
      </c>
      <c r="M69" s="14">
        <v>1.11707</v>
      </c>
      <c r="N69" s="14">
        <v>1.2734000000000001E-2</v>
      </c>
      <c r="O69" s="14">
        <v>1.7201999999999999E-2</v>
      </c>
      <c r="P69" s="14">
        <v>-3.9500000000000004E-3</v>
      </c>
      <c r="Q69" s="14">
        <f t="shared" si="2"/>
        <v>100.28652299999999</v>
      </c>
      <c r="R69" s="50">
        <v>46.222499999999997</v>
      </c>
      <c r="S69" s="50">
        <v>40.103999999999999</v>
      </c>
      <c r="T69" s="50">
        <v>13.6736</v>
      </c>
      <c r="U69" s="51">
        <v>0.74563753562003143</v>
      </c>
    </row>
    <row r="70" spans="1:21" ht="21">
      <c r="A70" s="9" t="s">
        <v>41</v>
      </c>
      <c r="B70" s="9" t="s">
        <v>21</v>
      </c>
      <c r="C70" s="7">
        <v>4</v>
      </c>
      <c r="D70" s="7">
        <v>20</v>
      </c>
      <c r="E70" s="14">
        <v>0.39045999999999997</v>
      </c>
      <c r="F70" s="14">
        <v>13.799899999999999</v>
      </c>
      <c r="G70" s="14">
        <v>1.7202200000000001</v>
      </c>
      <c r="H70" s="14">
        <v>51.978999999999999</v>
      </c>
      <c r="I70" s="14">
        <v>6.43E-3</v>
      </c>
      <c r="J70" s="14">
        <v>19.6172</v>
      </c>
      <c r="K70" s="14">
        <v>0.90156700000000001</v>
      </c>
      <c r="L70" s="14">
        <v>12.336</v>
      </c>
      <c r="M70" s="14">
        <v>0.31284800000000001</v>
      </c>
      <c r="N70" s="14">
        <v>-1.33E-3</v>
      </c>
      <c r="O70" s="14">
        <v>9.7858000000000001E-2</v>
      </c>
      <c r="P70" s="14">
        <v>1.5395000000000001E-2</v>
      </c>
      <c r="Q70" s="14">
        <f t="shared" si="2"/>
        <v>101.17554799999999</v>
      </c>
      <c r="R70" s="50">
        <v>40.492100000000001</v>
      </c>
      <c r="S70" s="50">
        <v>39.632899999999999</v>
      </c>
      <c r="T70" s="50">
        <v>19.875</v>
      </c>
      <c r="U70" s="51">
        <v>0.66589407680493695</v>
      </c>
    </row>
    <row r="71" spans="1:21" ht="21">
      <c r="A71" s="9" t="s">
        <v>41</v>
      </c>
      <c r="B71" s="9" t="s">
        <v>21</v>
      </c>
      <c r="C71" s="7">
        <v>4</v>
      </c>
      <c r="D71" s="7">
        <v>21</v>
      </c>
      <c r="E71" s="14">
        <v>0.249304</v>
      </c>
      <c r="F71" s="14">
        <v>16.9072</v>
      </c>
      <c r="G71" s="14">
        <v>2.1426599999999998</v>
      </c>
      <c r="H71" s="14">
        <v>53.468400000000003</v>
      </c>
      <c r="I71" s="14">
        <v>-1.0580000000000001E-2</v>
      </c>
      <c r="J71" s="14">
        <v>22.3371</v>
      </c>
      <c r="K71" s="14">
        <v>6.8990999999999997E-2</v>
      </c>
      <c r="L71" s="14">
        <v>4.8989599999999998</v>
      </c>
      <c r="M71" s="14">
        <v>0.31545400000000001</v>
      </c>
      <c r="N71" s="14">
        <v>0.51123600000000002</v>
      </c>
      <c r="O71" s="14">
        <v>2.5179999999999998E-3</v>
      </c>
      <c r="P71" s="14">
        <v>-5.0000000000000002E-5</v>
      </c>
      <c r="Q71" s="14">
        <f t="shared" si="2"/>
        <v>100.89119299999997</v>
      </c>
      <c r="R71" s="50">
        <v>44.957000000000001</v>
      </c>
      <c r="S71" s="50">
        <v>47.346800000000002</v>
      </c>
      <c r="T71" s="50">
        <v>7.6961599999999999</v>
      </c>
      <c r="U71" s="51">
        <v>0.8601155042915587</v>
      </c>
    </row>
    <row r="72" spans="1:21" ht="21">
      <c r="A72" s="7" t="s">
        <v>42</v>
      </c>
      <c r="B72" s="7" t="s">
        <v>19</v>
      </c>
      <c r="C72" s="7">
        <v>5</v>
      </c>
      <c r="D72" s="7">
        <v>3</v>
      </c>
      <c r="E72" s="14">
        <v>5.1262000000000002E-2</v>
      </c>
      <c r="F72" s="14">
        <v>16.1844</v>
      </c>
      <c r="G72" s="14">
        <v>0.25691900000000001</v>
      </c>
      <c r="H72" s="14">
        <v>52.350900000000003</v>
      </c>
      <c r="I72" s="14">
        <v>1.4530000000000001E-3</v>
      </c>
      <c r="J72" s="14">
        <v>2.8106100000000001</v>
      </c>
      <c r="K72" s="14">
        <v>0.57230800000000004</v>
      </c>
      <c r="L72" s="14">
        <v>28.609500000000001</v>
      </c>
      <c r="M72" s="14">
        <v>0.134856</v>
      </c>
      <c r="N72" s="14">
        <v>6.4547999999999994E-2</v>
      </c>
      <c r="O72" s="14">
        <v>2.9137E-2</v>
      </c>
      <c r="P72" s="14">
        <v>3.9999999999999998E-6</v>
      </c>
      <c r="Q72" s="14">
        <f t="shared" si="2"/>
        <v>101.06589700000001</v>
      </c>
      <c r="R72" s="50">
        <v>5.8971499999999999</v>
      </c>
      <c r="S72" s="50">
        <v>47.248399999999997</v>
      </c>
      <c r="T72" s="50">
        <v>46.854500000000002</v>
      </c>
      <c r="U72" s="51">
        <f t="shared" ref="U72:U116" si="4">(F72/40.3)/((F72/40.3)+(L72/71.8))</f>
        <v>0.50196048793496695</v>
      </c>
    </row>
    <row r="73" spans="1:21" ht="21">
      <c r="A73" s="7" t="s">
        <v>42</v>
      </c>
      <c r="B73" s="7" t="s">
        <v>19</v>
      </c>
      <c r="C73" s="7">
        <v>1</v>
      </c>
      <c r="D73" s="7">
        <v>2</v>
      </c>
      <c r="E73" s="14">
        <v>1.976E-2</v>
      </c>
      <c r="F73" s="14">
        <v>24.818100000000001</v>
      </c>
      <c r="G73" s="14">
        <v>0.99902400000000002</v>
      </c>
      <c r="H73" s="14">
        <v>54.268000000000001</v>
      </c>
      <c r="I73" s="14">
        <v>-4.1000000000000003E-3</v>
      </c>
      <c r="J73" s="14">
        <v>1.01807</v>
      </c>
      <c r="K73" s="14">
        <v>0.59980999999999995</v>
      </c>
      <c r="L73" s="14">
        <v>17.931999999999999</v>
      </c>
      <c r="M73" s="14">
        <v>0.16211700000000001</v>
      </c>
      <c r="N73" s="14">
        <v>2.3674000000000001E-2</v>
      </c>
      <c r="O73" s="14">
        <v>3.1380000000000002E-3</v>
      </c>
      <c r="P73" s="14">
        <v>0</v>
      </c>
      <c r="Q73" s="14">
        <f t="shared" si="2"/>
        <v>99.839593000000008</v>
      </c>
      <c r="R73" s="50">
        <v>2.05477</v>
      </c>
      <c r="S73" s="50">
        <v>69.695400000000006</v>
      </c>
      <c r="T73" s="50">
        <v>28.2499</v>
      </c>
      <c r="U73" s="51">
        <f t="shared" si="4"/>
        <v>0.71146696614346094</v>
      </c>
    </row>
    <row r="74" spans="1:21" ht="21">
      <c r="A74" s="7" t="s">
        <v>42</v>
      </c>
      <c r="B74" s="7" t="s">
        <v>0</v>
      </c>
      <c r="C74" s="7">
        <v>13</v>
      </c>
      <c r="D74" s="7">
        <v>14</v>
      </c>
      <c r="E74" s="14">
        <v>5.2310000000000004E-3</v>
      </c>
      <c r="F74" s="14">
        <v>29.554500000000001</v>
      </c>
      <c r="G74" s="14">
        <v>0.81953600000000004</v>
      </c>
      <c r="H74" s="14">
        <v>55.8887</v>
      </c>
      <c r="I74" s="14">
        <v>-7.1799999999999998E-3</v>
      </c>
      <c r="J74" s="14">
        <v>0.62271699999999996</v>
      </c>
      <c r="K74" s="14">
        <v>0.59683799999999998</v>
      </c>
      <c r="L74" s="14">
        <v>13.0192</v>
      </c>
      <c r="M74" s="14">
        <v>9.8686999999999997E-2</v>
      </c>
      <c r="N74" s="14">
        <v>6.9699999999999996E-3</v>
      </c>
      <c r="O74" s="14">
        <v>-1.208E-2</v>
      </c>
      <c r="P74" s="14">
        <v>7.3350000000000004E-3</v>
      </c>
      <c r="Q74" s="14">
        <f t="shared" ref="Q74:Q116" si="5">SUM(E74:P74)</f>
        <v>100.60045399999998</v>
      </c>
      <c r="R74" s="50">
        <v>1.2</v>
      </c>
      <c r="S74" s="50">
        <v>79.2</v>
      </c>
      <c r="T74" s="50">
        <v>19.600000000000001</v>
      </c>
      <c r="U74" s="51">
        <f t="shared" si="4"/>
        <v>0.80176205658118549</v>
      </c>
    </row>
    <row r="75" spans="1:21" ht="21">
      <c r="A75" s="7" t="s">
        <v>42</v>
      </c>
      <c r="B75" s="7" t="s">
        <v>0</v>
      </c>
      <c r="C75" s="7">
        <v>13</v>
      </c>
      <c r="D75" s="7">
        <v>7</v>
      </c>
      <c r="E75" s="14">
        <v>8.3879999999999996E-3</v>
      </c>
      <c r="F75" s="14">
        <v>30.5351</v>
      </c>
      <c r="G75" s="14">
        <v>2.89019</v>
      </c>
      <c r="H75" s="14">
        <v>54.593299999999999</v>
      </c>
      <c r="I75" s="14">
        <v>-1.274E-2</v>
      </c>
      <c r="J75" s="14">
        <v>0.41983399999999998</v>
      </c>
      <c r="K75" s="14">
        <v>0.25759500000000002</v>
      </c>
      <c r="L75" s="14">
        <v>10.9953</v>
      </c>
      <c r="M75" s="14">
        <v>9.3758999999999995E-2</v>
      </c>
      <c r="N75" s="14">
        <v>0.32377400000000001</v>
      </c>
      <c r="O75" s="14">
        <v>-1.2760000000000001E-2</v>
      </c>
      <c r="P75" s="14">
        <v>4.5916999999999999E-2</v>
      </c>
      <c r="Q75" s="14">
        <f t="shared" si="5"/>
        <v>100.137657</v>
      </c>
      <c r="R75" s="50">
        <v>0.8</v>
      </c>
      <c r="S75" s="50">
        <v>82.5</v>
      </c>
      <c r="T75" s="50">
        <v>16.7</v>
      </c>
      <c r="U75" s="51">
        <f t="shared" si="4"/>
        <v>0.83187045469402743</v>
      </c>
    </row>
    <row r="76" spans="1:21" ht="21">
      <c r="A76" s="7" t="s">
        <v>42</v>
      </c>
      <c r="B76" s="7" t="s">
        <v>0</v>
      </c>
      <c r="C76" s="7">
        <v>13</v>
      </c>
      <c r="D76" s="7">
        <v>10</v>
      </c>
      <c r="E76" s="14">
        <v>7.8130000000000005E-3</v>
      </c>
      <c r="F76" s="14">
        <v>29.726299999999998</v>
      </c>
      <c r="G76" s="14">
        <v>2.2407400000000002</v>
      </c>
      <c r="H76" s="14">
        <v>54.913800000000002</v>
      </c>
      <c r="I76" s="14">
        <v>-8.43E-3</v>
      </c>
      <c r="J76" s="14">
        <v>0.81486400000000003</v>
      </c>
      <c r="K76" s="14">
        <v>0.35374299999999997</v>
      </c>
      <c r="L76" s="14">
        <v>12.4651</v>
      </c>
      <c r="M76" s="14">
        <v>7.4726000000000001E-2</v>
      </c>
      <c r="N76" s="14">
        <v>9.7963999999999996E-2</v>
      </c>
      <c r="O76" s="14">
        <v>-5.3400000000000001E-3</v>
      </c>
      <c r="P76" s="14">
        <v>4.2259999999999999E-2</v>
      </c>
      <c r="Q76" s="14">
        <f t="shared" si="5"/>
        <v>100.72353999999999</v>
      </c>
      <c r="R76" s="50">
        <v>1.6</v>
      </c>
      <c r="S76" s="50">
        <v>79.7</v>
      </c>
      <c r="T76" s="50">
        <v>18.7</v>
      </c>
      <c r="U76" s="51">
        <f t="shared" si="4"/>
        <v>0.80947962266064866</v>
      </c>
    </row>
    <row r="77" spans="1:21" ht="21">
      <c r="A77" s="7" t="s">
        <v>42</v>
      </c>
      <c r="B77" s="7" t="s">
        <v>0</v>
      </c>
      <c r="C77" s="7">
        <v>5</v>
      </c>
      <c r="D77" s="7">
        <v>17</v>
      </c>
      <c r="E77" s="14">
        <v>8.1560000000000001E-3</v>
      </c>
      <c r="F77" s="14">
        <v>30.163900000000002</v>
      </c>
      <c r="G77" s="14">
        <v>0.67685200000000001</v>
      </c>
      <c r="H77" s="14">
        <v>55.879100000000001</v>
      </c>
      <c r="I77" s="14">
        <v>-1.99E-3</v>
      </c>
      <c r="J77" s="14">
        <v>0.60160899999999995</v>
      </c>
      <c r="K77" s="14">
        <v>0.52422800000000003</v>
      </c>
      <c r="L77" s="14">
        <v>12.7119</v>
      </c>
      <c r="M77" s="14">
        <v>0.105113</v>
      </c>
      <c r="N77" s="14">
        <v>3.7465999999999999E-2</v>
      </c>
      <c r="O77" s="14">
        <v>-1.6000000000000001E-4</v>
      </c>
      <c r="P77" s="14">
        <v>1.9015000000000001E-2</v>
      </c>
      <c r="Q77" s="14">
        <f t="shared" si="5"/>
        <v>100.72518899999999</v>
      </c>
      <c r="R77" s="50">
        <v>1.1000000000000001</v>
      </c>
      <c r="S77" s="50">
        <v>80</v>
      </c>
      <c r="T77" s="50">
        <v>18.899999999999999</v>
      </c>
      <c r="U77" s="51">
        <f t="shared" si="4"/>
        <v>0.80870853117090735</v>
      </c>
    </row>
    <row r="78" spans="1:21" ht="21">
      <c r="A78" s="7" t="s">
        <v>42</v>
      </c>
      <c r="B78" s="7" t="s">
        <v>0</v>
      </c>
      <c r="C78" s="7">
        <v>5</v>
      </c>
      <c r="D78" s="7">
        <v>2</v>
      </c>
      <c r="E78" s="14">
        <v>4.0378999999999998E-2</v>
      </c>
      <c r="F78" s="14">
        <v>33.188299999999998</v>
      </c>
      <c r="G78" s="14">
        <v>4.8748500000000003</v>
      </c>
      <c r="H78" s="14">
        <v>54.590299999999999</v>
      </c>
      <c r="I78" s="14">
        <v>-1.57E-3</v>
      </c>
      <c r="J78" s="14">
        <v>0.43454500000000001</v>
      </c>
      <c r="K78" s="14">
        <v>0.146036</v>
      </c>
      <c r="L78" s="14">
        <v>7.3111199999999998</v>
      </c>
      <c r="M78" s="14">
        <v>3.0161E-2</v>
      </c>
      <c r="N78" s="14">
        <v>0.13739299999999999</v>
      </c>
      <c r="O78" s="14">
        <v>0.181366</v>
      </c>
      <c r="P78" s="14">
        <v>4.2899E-2</v>
      </c>
      <c r="Q78" s="14">
        <f t="shared" si="5"/>
        <v>100.975779</v>
      </c>
      <c r="R78" s="50">
        <v>0.8</v>
      </c>
      <c r="S78" s="50">
        <v>88.3</v>
      </c>
      <c r="T78" s="50">
        <v>10.9</v>
      </c>
      <c r="U78" s="51">
        <f t="shared" si="4"/>
        <v>0.88996013246511563</v>
      </c>
    </row>
    <row r="79" spans="1:21" ht="21">
      <c r="A79" s="7" t="s">
        <v>42</v>
      </c>
      <c r="B79" s="7" t="s">
        <v>0</v>
      </c>
      <c r="C79" s="7">
        <v>5</v>
      </c>
      <c r="D79" s="7">
        <v>4</v>
      </c>
      <c r="E79" s="14">
        <v>1.6992E-2</v>
      </c>
      <c r="F79" s="14">
        <v>29.701799999999999</v>
      </c>
      <c r="G79" s="14">
        <v>4.2307800000000002</v>
      </c>
      <c r="H79" s="14">
        <v>53.323700000000002</v>
      </c>
      <c r="I79" s="14">
        <v>-7.7600000000000004E-3</v>
      </c>
      <c r="J79" s="14">
        <v>0.353655</v>
      </c>
      <c r="K79" s="14">
        <v>0.30813099999999999</v>
      </c>
      <c r="L79" s="14">
        <v>11.9267</v>
      </c>
      <c r="M79" s="14">
        <v>0.372056</v>
      </c>
      <c r="N79" s="14">
        <v>7.5799999999999999E-4</v>
      </c>
      <c r="O79" s="14">
        <v>2.7661999999999999E-2</v>
      </c>
      <c r="P79" s="14">
        <v>5.6151E-2</v>
      </c>
      <c r="Q79" s="14">
        <f t="shared" si="5"/>
        <v>100.310625</v>
      </c>
      <c r="R79" s="50">
        <v>0.7</v>
      </c>
      <c r="S79" s="50">
        <v>81</v>
      </c>
      <c r="T79" s="50">
        <v>18.3</v>
      </c>
      <c r="U79" s="51">
        <f t="shared" si="4"/>
        <v>0.81607242975924199</v>
      </c>
    </row>
    <row r="80" spans="1:21" ht="21">
      <c r="A80" s="7" t="s">
        <v>42</v>
      </c>
      <c r="B80" s="7" t="s">
        <v>0</v>
      </c>
      <c r="C80" s="7">
        <v>5</v>
      </c>
      <c r="D80" s="7">
        <v>7</v>
      </c>
      <c r="E80" s="14">
        <v>-3.3400000000000001E-3</v>
      </c>
      <c r="F80" s="14">
        <v>30.952200000000001</v>
      </c>
      <c r="G80" s="14">
        <v>0.64994200000000002</v>
      </c>
      <c r="H80" s="14">
        <v>56.1477</v>
      </c>
      <c r="I80" s="14">
        <v>-6.8599999999999998E-3</v>
      </c>
      <c r="J80" s="14">
        <v>0.48921199999999998</v>
      </c>
      <c r="K80" s="14">
        <v>0.50734100000000004</v>
      </c>
      <c r="L80" s="14">
        <v>11.702999999999999</v>
      </c>
      <c r="M80" s="14">
        <v>9.5605999999999997E-2</v>
      </c>
      <c r="N80" s="14">
        <v>4.9433999999999999E-2</v>
      </c>
      <c r="O80" s="14">
        <v>-9.0399999999999994E-3</v>
      </c>
      <c r="P80" s="14">
        <v>9.972E-3</v>
      </c>
      <c r="Q80" s="14">
        <f t="shared" si="5"/>
        <v>100.585167</v>
      </c>
      <c r="R80" s="50">
        <v>0.9</v>
      </c>
      <c r="S80" s="50">
        <v>81.7</v>
      </c>
      <c r="T80" s="50">
        <v>17.3</v>
      </c>
      <c r="U80" s="51">
        <f t="shared" si="4"/>
        <v>0.82493277669761156</v>
      </c>
    </row>
    <row r="81" spans="1:21" ht="21">
      <c r="A81" s="7" t="s">
        <v>42</v>
      </c>
      <c r="B81" s="7" t="s">
        <v>0</v>
      </c>
      <c r="C81" s="7">
        <v>6</v>
      </c>
      <c r="D81" s="7">
        <v>13</v>
      </c>
      <c r="E81" s="14">
        <v>1.1339999999999999E-2</v>
      </c>
      <c r="F81" s="14">
        <v>29.274100000000001</v>
      </c>
      <c r="G81" s="14">
        <v>1.7936799999999999</v>
      </c>
      <c r="H81" s="14">
        <v>55.343800000000002</v>
      </c>
      <c r="I81" s="14">
        <v>-1.405E-2</v>
      </c>
      <c r="J81" s="14">
        <v>0.58943500000000004</v>
      </c>
      <c r="K81" s="14">
        <v>0.60712200000000005</v>
      </c>
      <c r="L81" s="14">
        <v>12.946</v>
      </c>
      <c r="M81" s="14">
        <v>0.16847500000000001</v>
      </c>
      <c r="N81" s="14">
        <v>4.2928000000000001E-2</v>
      </c>
      <c r="O81" s="14">
        <v>-2.257E-2</v>
      </c>
      <c r="P81" s="14">
        <v>1.6951999999999998E-2</v>
      </c>
      <c r="Q81" s="14">
        <f t="shared" si="5"/>
        <v>100.75721200000001</v>
      </c>
      <c r="R81" s="50">
        <v>1.1000000000000001</v>
      </c>
      <c r="S81" s="50">
        <v>79.2</v>
      </c>
      <c r="T81" s="50">
        <v>19.600000000000001</v>
      </c>
      <c r="U81" s="51">
        <f t="shared" si="4"/>
        <v>0.80114233542652769</v>
      </c>
    </row>
    <row r="82" spans="1:21" ht="21">
      <c r="A82" s="7" t="s">
        <v>42</v>
      </c>
      <c r="B82" s="7" t="s">
        <v>0</v>
      </c>
      <c r="C82" s="7">
        <v>6</v>
      </c>
      <c r="D82" s="7">
        <v>7</v>
      </c>
      <c r="E82" s="14">
        <v>1.1216E-2</v>
      </c>
      <c r="F82" s="14">
        <v>26.2075</v>
      </c>
      <c r="G82" s="14">
        <v>0.54913100000000004</v>
      </c>
      <c r="H82" s="14">
        <v>55.122300000000003</v>
      </c>
      <c r="I82" s="14">
        <v>1.536E-3</v>
      </c>
      <c r="J82" s="14">
        <v>0.86778100000000002</v>
      </c>
      <c r="K82" s="14">
        <v>0.671593</v>
      </c>
      <c r="L82" s="14">
        <v>16.636600000000001</v>
      </c>
      <c r="M82" s="14">
        <v>0.194631</v>
      </c>
      <c r="N82" s="14">
        <v>4.9459999999999997E-2</v>
      </c>
      <c r="O82" s="14">
        <v>-6.77E-3</v>
      </c>
      <c r="P82" s="14">
        <v>1.0496999999999999E-2</v>
      </c>
      <c r="Q82" s="14">
        <f t="shared" si="5"/>
        <v>100.31547499999999</v>
      </c>
      <c r="R82" s="50">
        <v>1.7</v>
      </c>
      <c r="S82" s="50">
        <v>72.5</v>
      </c>
      <c r="T82" s="50">
        <v>25.8</v>
      </c>
      <c r="U82" s="51">
        <f t="shared" si="4"/>
        <v>0.73729833050636118</v>
      </c>
    </row>
    <row r="83" spans="1:21" ht="21">
      <c r="A83" s="7" t="s">
        <v>42</v>
      </c>
      <c r="B83" s="7" t="s">
        <v>0</v>
      </c>
      <c r="C83" s="7">
        <v>8</v>
      </c>
      <c r="D83" s="7">
        <v>10</v>
      </c>
      <c r="E83" s="14">
        <v>2.0333E-2</v>
      </c>
      <c r="F83" s="14">
        <v>25.093699999999998</v>
      </c>
      <c r="G83" s="14">
        <v>0.54693199999999997</v>
      </c>
      <c r="H83" s="14">
        <v>54.098199999999999</v>
      </c>
      <c r="I83" s="14">
        <v>4.7679999999999997E-3</v>
      </c>
      <c r="J83" s="14">
        <v>0.84534600000000004</v>
      </c>
      <c r="K83" s="14">
        <v>0.98632900000000001</v>
      </c>
      <c r="L83" s="14">
        <v>18.032900000000001</v>
      </c>
      <c r="M83" s="14">
        <v>0.16031200000000001</v>
      </c>
      <c r="N83" s="14">
        <v>-4.0299999999999997E-3</v>
      </c>
      <c r="O83" s="14">
        <v>-1.252E-2</v>
      </c>
      <c r="P83" s="14">
        <v>2.3959000000000001E-2</v>
      </c>
      <c r="Q83" s="14">
        <f t="shared" si="5"/>
        <v>99.796229000000011</v>
      </c>
      <c r="R83" s="50">
        <v>1.7</v>
      </c>
      <c r="S83" s="50">
        <v>70.099999999999994</v>
      </c>
      <c r="T83" s="50">
        <v>28.2</v>
      </c>
      <c r="U83" s="51">
        <f t="shared" si="4"/>
        <v>0.71258088733788194</v>
      </c>
    </row>
    <row r="84" spans="1:21" ht="21">
      <c r="A84" s="7" t="s">
        <v>42</v>
      </c>
      <c r="B84" s="7" t="s">
        <v>0</v>
      </c>
      <c r="C84" s="7">
        <v>8</v>
      </c>
      <c r="D84" s="7">
        <v>4</v>
      </c>
      <c r="E84" s="14">
        <v>2.895E-3</v>
      </c>
      <c r="F84" s="14">
        <v>25.3749</v>
      </c>
      <c r="G84" s="14">
        <v>0.61430799999999997</v>
      </c>
      <c r="H84" s="14">
        <v>54.077599999999997</v>
      </c>
      <c r="I84" s="14">
        <v>-1.197E-2</v>
      </c>
      <c r="J84" s="14">
        <v>0.830399</v>
      </c>
      <c r="K84" s="14">
        <v>0.80788800000000005</v>
      </c>
      <c r="L84" s="14">
        <v>17.9207</v>
      </c>
      <c r="M84" s="14">
        <v>0.17246500000000001</v>
      </c>
      <c r="N84" s="14">
        <v>3.124E-3</v>
      </c>
      <c r="O84" s="14">
        <v>-1.112E-2</v>
      </c>
      <c r="P84" s="14">
        <v>7.0829999999999999E-3</v>
      </c>
      <c r="Q84" s="14">
        <f t="shared" si="5"/>
        <v>99.788271999999992</v>
      </c>
      <c r="R84" s="50">
        <v>1.7</v>
      </c>
      <c r="S84" s="50">
        <v>70.400000000000006</v>
      </c>
      <c r="T84" s="50">
        <v>27.9</v>
      </c>
      <c r="U84" s="51">
        <f t="shared" si="4"/>
        <v>0.71612831401801902</v>
      </c>
    </row>
    <row r="85" spans="1:21" ht="21">
      <c r="A85" s="7" t="s">
        <v>42</v>
      </c>
      <c r="B85" s="7" t="s">
        <v>1</v>
      </c>
      <c r="C85" s="7">
        <v>2</v>
      </c>
      <c r="D85" s="7">
        <v>13</v>
      </c>
      <c r="E85" s="14">
        <v>-2.4199999999999998E-3</v>
      </c>
      <c r="F85" s="14">
        <v>31.462800000000001</v>
      </c>
      <c r="G85" s="14">
        <v>1.54576</v>
      </c>
      <c r="H85" s="14">
        <v>56.184199999999997</v>
      </c>
      <c r="I85" s="14">
        <v>-7.3400000000000002E-3</v>
      </c>
      <c r="J85" s="14">
        <v>0.39700299999999999</v>
      </c>
      <c r="K85" s="14">
        <v>0.355902</v>
      </c>
      <c r="L85" s="14">
        <v>10.5633</v>
      </c>
      <c r="M85" s="14">
        <v>0.101477</v>
      </c>
      <c r="N85" s="14">
        <v>3.5388000000000003E-2</v>
      </c>
      <c r="O85" s="14">
        <v>-1.98E-3</v>
      </c>
      <c r="P85" s="14">
        <v>4.6795999999999997E-2</v>
      </c>
      <c r="Q85" s="14">
        <f t="shared" si="5"/>
        <v>100.68088599999999</v>
      </c>
      <c r="R85" s="50">
        <v>0.8</v>
      </c>
      <c r="S85" s="50">
        <v>83.5</v>
      </c>
      <c r="T85" s="50">
        <v>15.7</v>
      </c>
      <c r="U85" s="51">
        <f t="shared" si="4"/>
        <v>0.84143620206013792</v>
      </c>
    </row>
    <row r="86" spans="1:21" ht="21">
      <c r="A86" s="7" t="s">
        <v>42</v>
      </c>
      <c r="B86" s="7" t="s">
        <v>1</v>
      </c>
      <c r="C86" s="7">
        <v>2</v>
      </c>
      <c r="D86" s="7">
        <v>1</v>
      </c>
      <c r="E86" s="14">
        <v>-2.5400000000000002E-3</v>
      </c>
      <c r="F86" s="14">
        <v>30.567499999999999</v>
      </c>
      <c r="G86" s="14">
        <v>4.2466200000000001</v>
      </c>
      <c r="H86" s="14">
        <v>53.997700000000002</v>
      </c>
      <c r="I86" s="14">
        <v>-1.048E-2</v>
      </c>
      <c r="J86" s="14">
        <v>0.53426399999999996</v>
      </c>
      <c r="K86" s="14">
        <v>0.286937</v>
      </c>
      <c r="L86" s="14">
        <v>10.6158</v>
      </c>
      <c r="M86" s="14">
        <v>3.0363999999999999E-2</v>
      </c>
      <c r="N86" s="14">
        <v>0.111961</v>
      </c>
      <c r="O86" s="14">
        <v>4.7898000000000003E-2</v>
      </c>
      <c r="P86" s="14">
        <v>4.7985E-2</v>
      </c>
      <c r="Q86" s="14">
        <f t="shared" si="5"/>
        <v>100.47400899999998</v>
      </c>
      <c r="R86" s="50">
        <v>1</v>
      </c>
      <c r="S86" s="50">
        <v>82.8</v>
      </c>
      <c r="T86" s="50">
        <v>16.100000000000001</v>
      </c>
      <c r="U86" s="51">
        <f t="shared" si="4"/>
        <v>0.83687076312409536</v>
      </c>
    </row>
    <row r="87" spans="1:21" ht="21">
      <c r="A87" s="7" t="s">
        <v>42</v>
      </c>
      <c r="B87" s="7" t="s">
        <v>1</v>
      </c>
      <c r="C87" s="7">
        <v>3</v>
      </c>
      <c r="D87" s="7">
        <v>11</v>
      </c>
      <c r="E87" s="14">
        <v>6.0060000000000001E-3</v>
      </c>
      <c r="F87" s="14">
        <v>31.459</v>
      </c>
      <c r="G87" s="14">
        <v>1.7101900000000001</v>
      </c>
      <c r="H87" s="14">
        <v>55.851399999999998</v>
      </c>
      <c r="I87" s="14">
        <v>-6.1900000000000002E-3</v>
      </c>
      <c r="J87" s="14">
        <v>0.39441199999999998</v>
      </c>
      <c r="K87" s="14">
        <v>0.35458200000000001</v>
      </c>
      <c r="L87" s="14">
        <v>10.999499999999999</v>
      </c>
      <c r="M87" s="14">
        <v>2.1897E-2</v>
      </c>
      <c r="N87" s="14">
        <v>7.3994000000000004E-2</v>
      </c>
      <c r="O87" s="14">
        <v>-1.132E-2</v>
      </c>
      <c r="P87" s="14">
        <v>3.5061000000000002E-2</v>
      </c>
      <c r="Q87" s="14">
        <f t="shared" si="5"/>
        <v>100.88853199999998</v>
      </c>
      <c r="R87" s="50">
        <v>0.7</v>
      </c>
      <c r="S87" s="50">
        <v>83</v>
      </c>
      <c r="T87" s="50">
        <v>16.3</v>
      </c>
      <c r="U87" s="51">
        <f t="shared" si="4"/>
        <v>0.83594598969173639</v>
      </c>
    </row>
    <row r="88" spans="1:21" ht="21">
      <c r="A88" s="7" t="s">
        <v>42</v>
      </c>
      <c r="B88" s="7" t="s">
        <v>1</v>
      </c>
      <c r="C88" s="7">
        <v>3</v>
      </c>
      <c r="D88" s="7">
        <v>12</v>
      </c>
      <c r="E88" s="14">
        <v>-8.0000000000000004E-4</v>
      </c>
      <c r="F88" s="14">
        <v>29.718800000000002</v>
      </c>
      <c r="G88" s="14">
        <v>3.90286</v>
      </c>
      <c r="H88" s="14">
        <v>53.665700000000001</v>
      </c>
      <c r="I88" s="14">
        <v>-1.4460000000000001E-2</v>
      </c>
      <c r="J88" s="14">
        <v>0.415238</v>
      </c>
      <c r="K88" s="14">
        <v>0.401783</v>
      </c>
      <c r="L88" s="14">
        <v>11.6853</v>
      </c>
      <c r="M88" s="14">
        <v>5.4604E-2</v>
      </c>
      <c r="N88" s="14">
        <v>5.4539999999999996E-3</v>
      </c>
      <c r="O88" s="14">
        <v>-1.027E-2</v>
      </c>
      <c r="P88" s="14">
        <v>4.0085000000000003E-2</v>
      </c>
      <c r="Q88" s="14">
        <f t="shared" si="5"/>
        <v>99.864294000000001</v>
      </c>
      <c r="R88" s="50">
        <v>0.8</v>
      </c>
      <c r="S88" s="50">
        <v>81.3</v>
      </c>
      <c r="T88" s="50">
        <v>17.899999999999999</v>
      </c>
      <c r="U88" s="51">
        <f t="shared" si="4"/>
        <v>0.8192065762520111</v>
      </c>
    </row>
    <row r="89" spans="1:21" ht="21">
      <c r="A89" s="7" t="s">
        <v>42</v>
      </c>
      <c r="B89" s="7" t="s">
        <v>1</v>
      </c>
      <c r="C89" s="7">
        <v>3</v>
      </c>
      <c r="D89" s="7">
        <v>13</v>
      </c>
      <c r="E89" s="14">
        <v>5.2610000000000001E-3</v>
      </c>
      <c r="F89" s="14">
        <v>30.591000000000001</v>
      </c>
      <c r="G89" s="14">
        <v>1.3725499999999999</v>
      </c>
      <c r="H89" s="14">
        <v>55.593400000000003</v>
      </c>
      <c r="I89" s="14">
        <v>-6.6400000000000001E-3</v>
      </c>
      <c r="J89" s="14">
        <v>0.432805</v>
      </c>
      <c r="K89" s="14">
        <v>0.46033800000000002</v>
      </c>
      <c r="L89" s="14">
        <v>11.9199</v>
      </c>
      <c r="M89" s="14">
        <v>8.5883000000000001E-2</v>
      </c>
      <c r="N89" s="14">
        <v>8.4729999999999996E-3</v>
      </c>
      <c r="O89" s="14">
        <v>-1.8249999999999999E-2</v>
      </c>
      <c r="P89" s="14">
        <v>3.9475000000000003E-2</v>
      </c>
      <c r="Q89" s="14">
        <f t="shared" si="5"/>
        <v>100.48419499999999</v>
      </c>
      <c r="R89" s="50">
        <v>0.8</v>
      </c>
      <c r="S89" s="50">
        <v>81.400000000000006</v>
      </c>
      <c r="T89" s="50">
        <v>17.8</v>
      </c>
      <c r="U89" s="51">
        <f t="shared" si="4"/>
        <v>0.82054283677070827</v>
      </c>
    </row>
    <row r="90" spans="1:21" ht="21">
      <c r="A90" s="7" t="s">
        <v>42</v>
      </c>
      <c r="B90" s="7" t="s">
        <v>1</v>
      </c>
      <c r="C90" s="7">
        <v>4</v>
      </c>
      <c r="D90" s="7">
        <v>5</v>
      </c>
      <c r="E90" s="14">
        <v>7.8309999999999994E-3</v>
      </c>
      <c r="F90" s="14">
        <v>25.063500000000001</v>
      </c>
      <c r="G90" s="14">
        <v>0.61552600000000002</v>
      </c>
      <c r="H90" s="14">
        <v>53.904499999999999</v>
      </c>
      <c r="I90" s="14">
        <v>-9.7900000000000001E-3</v>
      </c>
      <c r="J90" s="14">
        <v>0.89092499999999997</v>
      </c>
      <c r="K90" s="14">
        <v>0.79129099999999997</v>
      </c>
      <c r="L90" s="14">
        <v>18.431100000000001</v>
      </c>
      <c r="M90" s="14">
        <v>8.0341999999999997E-2</v>
      </c>
      <c r="N90" s="14">
        <v>-5.8999999999999999E-3</v>
      </c>
      <c r="O90" s="14">
        <v>-2.1659999999999999E-2</v>
      </c>
      <c r="P90" s="14">
        <v>-1.201E-2</v>
      </c>
      <c r="Q90" s="14">
        <f t="shared" si="5"/>
        <v>99.735655000000008</v>
      </c>
      <c r="R90" s="50">
        <v>1.8</v>
      </c>
      <c r="S90" s="50">
        <v>69.5</v>
      </c>
      <c r="T90" s="50">
        <v>28.7</v>
      </c>
      <c r="U90" s="51">
        <f t="shared" si="4"/>
        <v>0.70783786463064047</v>
      </c>
    </row>
    <row r="91" spans="1:21" ht="21">
      <c r="A91" s="7" t="s">
        <v>42</v>
      </c>
      <c r="B91" s="7" t="s">
        <v>1</v>
      </c>
      <c r="C91" s="7">
        <v>4</v>
      </c>
      <c r="D91" s="7">
        <v>4</v>
      </c>
      <c r="E91" s="14">
        <v>1.3127E-2</v>
      </c>
      <c r="F91" s="14">
        <v>25.296700000000001</v>
      </c>
      <c r="G91" s="14">
        <v>0.73778200000000005</v>
      </c>
      <c r="H91" s="14">
        <v>53.950099999999999</v>
      </c>
      <c r="I91" s="14">
        <v>-3.7399999999999998E-3</v>
      </c>
      <c r="J91" s="14">
        <v>0.866954</v>
      </c>
      <c r="K91" s="14">
        <v>0.77538099999999999</v>
      </c>
      <c r="L91" s="14">
        <v>17.933</v>
      </c>
      <c r="M91" s="14">
        <v>0.114385</v>
      </c>
      <c r="N91" s="14">
        <v>1.2736000000000001E-2</v>
      </c>
      <c r="O91" s="14">
        <v>5.9000000000000003E-4</v>
      </c>
      <c r="P91" s="14">
        <v>-1.2160000000000001E-2</v>
      </c>
      <c r="Q91" s="14">
        <f t="shared" si="5"/>
        <v>99.684855000000027</v>
      </c>
      <c r="R91" s="50">
        <v>1.7</v>
      </c>
      <c r="S91" s="50">
        <v>70.3</v>
      </c>
      <c r="T91" s="50">
        <v>28</v>
      </c>
      <c r="U91" s="51">
        <f t="shared" si="4"/>
        <v>0.71536074932342741</v>
      </c>
    </row>
    <row r="92" spans="1:21" ht="21">
      <c r="A92" s="7" t="s">
        <v>42</v>
      </c>
      <c r="B92" s="7" t="s">
        <v>1</v>
      </c>
      <c r="C92" s="7" t="s">
        <v>2</v>
      </c>
      <c r="D92" s="7">
        <v>9</v>
      </c>
      <c r="E92" s="14">
        <v>4.3819999999999996E-3</v>
      </c>
      <c r="F92" s="14">
        <v>30.694299999999998</v>
      </c>
      <c r="G92" s="14">
        <v>0.78145399999999998</v>
      </c>
      <c r="H92" s="14">
        <v>55.7866</v>
      </c>
      <c r="I92" s="14">
        <v>-3.2000000000000002E-3</v>
      </c>
      <c r="J92" s="14">
        <v>0.62316800000000006</v>
      </c>
      <c r="K92" s="14">
        <v>0.47057500000000002</v>
      </c>
      <c r="L92" s="14">
        <v>11.639699999999999</v>
      </c>
      <c r="M92" s="14">
        <v>8.0380999999999994E-2</v>
      </c>
      <c r="N92" s="14">
        <v>9.6600000000000002E-3</v>
      </c>
      <c r="O92" s="14">
        <v>-1.09E-3</v>
      </c>
      <c r="P92" s="14">
        <v>3.2932000000000003E-2</v>
      </c>
      <c r="Q92" s="14">
        <f t="shared" si="5"/>
        <v>100.11886199999999</v>
      </c>
      <c r="R92" s="50">
        <v>1.2</v>
      </c>
      <c r="S92" s="50">
        <v>81.5</v>
      </c>
      <c r="T92" s="50">
        <v>17.3</v>
      </c>
      <c r="U92" s="51">
        <f t="shared" si="4"/>
        <v>0.82450726508747985</v>
      </c>
    </row>
    <row r="93" spans="1:21" ht="21">
      <c r="A93" s="7" t="s">
        <v>42</v>
      </c>
      <c r="B93" s="7" t="s">
        <v>1</v>
      </c>
      <c r="C93" s="7" t="s">
        <v>2</v>
      </c>
      <c r="D93" s="7">
        <v>6</v>
      </c>
      <c r="E93" s="14">
        <v>-6.7000000000000002E-4</v>
      </c>
      <c r="F93" s="14">
        <v>28.406600000000001</v>
      </c>
      <c r="G93" s="14">
        <v>1.00162</v>
      </c>
      <c r="H93" s="14">
        <v>54.433500000000002</v>
      </c>
      <c r="I93" s="14">
        <v>-3.9300000000000003E-3</v>
      </c>
      <c r="J93" s="14">
        <v>0.66939000000000004</v>
      </c>
      <c r="K93" s="14">
        <v>0.55009600000000003</v>
      </c>
      <c r="L93" s="14">
        <v>14.2402</v>
      </c>
      <c r="M93" s="14">
        <v>0.118529</v>
      </c>
      <c r="N93" s="14">
        <v>3.5466999999999999E-2</v>
      </c>
      <c r="O93" s="14">
        <v>-4.64E-3</v>
      </c>
      <c r="P93" s="14">
        <v>2.8240000000000001E-2</v>
      </c>
      <c r="Q93" s="14">
        <f t="shared" si="5"/>
        <v>99.474401999999998</v>
      </c>
      <c r="R93" s="50">
        <v>1.3</v>
      </c>
      <c r="S93" s="50">
        <v>77</v>
      </c>
      <c r="T93" s="50">
        <v>21.7</v>
      </c>
      <c r="U93" s="51">
        <f t="shared" si="4"/>
        <v>0.78041485273046196</v>
      </c>
    </row>
    <row r="94" spans="1:21" ht="21">
      <c r="A94" s="7" t="s">
        <v>42</v>
      </c>
      <c r="B94" s="7" t="s">
        <v>3</v>
      </c>
      <c r="C94" s="7">
        <v>3</v>
      </c>
      <c r="D94" s="7">
        <v>10</v>
      </c>
      <c r="E94" s="14">
        <v>8.5769999999999996E-3</v>
      </c>
      <c r="F94" s="14">
        <v>25.634799999999998</v>
      </c>
      <c r="G94" s="14">
        <v>0.61243700000000001</v>
      </c>
      <c r="H94" s="14">
        <v>54.598799999999997</v>
      </c>
      <c r="I94" s="14">
        <v>3.9579999999999997E-3</v>
      </c>
      <c r="J94" s="14">
        <v>0.88217100000000004</v>
      </c>
      <c r="K94" s="14">
        <v>0.76164600000000005</v>
      </c>
      <c r="L94" s="14">
        <v>17.511199999999999</v>
      </c>
      <c r="M94" s="14">
        <v>0.103628</v>
      </c>
      <c r="N94" s="14">
        <v>1.5644000000000002E-2</v>
      </c>
      <c r="O94" s="14">
        <v>-7.0400000000000003E-3</v>
      </c>
      <c r="P94" s="14">
        <v>-3.2499999999999999E-3</v>
      </c>
      <c r="Q94" s="14">
        <f t="shared" si="5"/>
        <v>100.12257099999999</v>
      </c>
      <c r="R94" s="50">
        <v>1.8</v>
      </c>
      <c r="S94" s="50">
        <v>71</v>
      </c>
      <c r="T94" s="50">
        <v>27.2</v>
      </c>
      <c r="U94" s="51">
        <f t="shared" si="4"/>
        <v>0.72285005576762962</v>
      </c>
    </row>
    <row r="95" spans="1:21" ht="21">
      <c r="A95" s="7" t="s">
        <v>42</v>
      </c>
      <c r="B95" s="7" t="s">
        <v>3</v>
      </c>
      <c r="C95" s="7">
        <v>3</v>
      </c>
      <c r="D95" s="7">
        <v>2</v>
      </c>
      <c r="E95" s="14">
        <v>1.6202000000000001E-2</v>
      </c>
      <c r="F95" s="14">
        <v>25.186299999999999</v>
      </c>
      <c r="G95" s="14">
        <v>0.62568699999999999</v>
      </c>
      <c r="H95" s="14">
        <v>54.495699999999999</v>
      </c>
      <c r="I95" s="14">
        <v>-3.9699999999999996E-3</v>
      </c>
      <c r="J95" s="14">
        <v>0.92181400000000002</v>
      </c>
      <c r="K95" s="14">
        <v>0.83215099999999997</v>
      </c>
      <c r="L95" s="14">
        <v>17.9617</v>
      </c>
      <c r="M95" s="14">
        <v>0.13050200000000001</v>
      </c>
      <c r="N95" s="14">
        <v>3.8774999999999997E-2</v>
      </c>
      <c r="O95" s="14">
        <v>4.542E-3</v>
      </c>
      <c r="P95" s="14">
        <v>-5.5300000000000002E-3</v>
      </c>
      <c r="Q95" s="14">
        <f t="shared" si="5"/>
        <v>100.20387300000002</v>
      </c>
      <c r="R95" s="50">
        <v>1.8</v>
      </c>
      <c r="S95" s="50">
        <v>70.099999999999994</v>
      </c>
      <c r="T95" s="50">
        <v>28</v>
      </c>
      <c r="U95" s="51">
        <f t="shared" si="4"/>
        <v>0.7141429904441845</v>
      </c>
    </row>
    <row r="96" spans="1:21" ht="21">
      <c r="A96" s="7" t="s">
        <v>42</v>
      </c>
      <c r="B96" s="7" t="s">
        <v>3</v>
      </c>
      <c r="C96" s="7">
        <v>7</v>
      </c>
      <c r="D96" s="7">
        <v>2</v>
      </c>
      <c r="E96" s="14">
        <v>3.508E-2</v>
      </c>
      <c r="F96" s="14">
        <v>28.611999999999998</v>
      </c>
      <c r="G96" s="14">
        <v>3.2327900000000001</v>
      </c>
      <c r="H96" s="14">
        <v>53.065100000000001</v>
      </c>
      <c r="I96" s="14">
        <v>-5.4799999999999996E-3</v>
      </c>
      <c r="J96" s="14">
        <v>1.0835300000000001</v>
      </c>
      <c r="K96" s="14">
        <v>0.42218</v>
      </c>
      <c r="L96" s="14">
        <v>13.099500000000001</v>
      </c>
      <c r="M96" s="14">
        <v>2.5624000000000001E-2</v>
      </c>
      <c r="N96" s="14">
        <v>2.7474999999999999E-2</v>
      </c>
      <c r="O96" s="14">
        <v>-1.094E-2</v>
      </c>
      <c r="P96" s="14">
        <v>3.4166000000000002E-2</v>
      </c>
      <c r="Q96" s="14">
        <f t="shared" si="5"/>
        <v>99.621024999999975</v>
      </c>
      <c r="R96" s="50">
        <v>2.1</v>
      </c>
      <c r="S96" s="50">
        <v>77.900000000000006</v>
      </c>
      <c r="T96" s="50">
        <v>20</v>
      </c>
      <c r="U96" s="51">
        <f t="shared" si="4"/>
        <v>0.79556218276109403</v>
      </c>
    </row>
    <row r="97" spans="1:21" ht="21">
      <c r="A97" s="7" t="s">
        <v>42</v>
      </c>
      <c r="B97" s="7" t="s">
        <v>3</v>
      </c>
      <c r="C97" s="7">
        <v>7</v>
      </c>
      <c r="D97" s="7">
        <v>3</v>
      </c>
      <c r="E97" s="14">
        <v>9.9860000000000001E-3</v>
      </c>
      <c r="F97" s="14">
        <v>30.174499999999998</v>
      </c>
      <c r="G97" s="14">
        <v>1.171</v>
      </c>
      <c r="H97" s="14">
        <v>54.952599999999997</v>
      </c>
      <c r="I97" s="14">
        <v>-7.7999999999999996E-3</v>
      </c>
      <c r="J97" s="14">
        <v>0.55491999999999997</v>
      </c>
      <c r="K97" s="14">
        <v>0.563195</v>
      </c>
      <c r="L97" s="14">
        <v>12.755000000000001</v>
      </c>
      <c r="M97" s="14">
        <v>7.6368000000000005E-2</v>
      </c>
      <c r="N97" s="14">
        <v>3.1398000000000002E-2</v>
      </c>
      <c r="O97" s="14">
        <v>-2.7730000000000001E-2</v>
      </c>
      <c r="P97" s="14">
        <v>7.7559999999999999E-3</v>
      </c>
      <c r="Q97" s="14">
        <f t="shared" si="5"/>
        <v>100.26119299999998</v>
      </c>
      <c r="R97" s="50">
        <v>1.1000000000000001</v>
      </c>
      <c r="S97" s="50">
        <v>80</v>
      </c>
      <c r="T97" s="50">
        <v>19</v>
      </c>
      <c r="U97" s="51">
        <f t="shared" si="4"/>
        <v>0.80823882183230966</v>
      </c>
    </row>
    <row r="98" spans="1:21" ht="21">
      <c r="A98" s="7" t="s">
        <v>42</v>
      </c>
      <c r="B98" s="7" t="s">
        <v>3</v>
      </c>
      <c r="C98" s="7">
        <v>7</v>
      </c>
      <c r="D98" s="7">
        <v>6</v>
      </c>
      <c r="E98" s="14">
        <v>6.3270000000000002E-3</v>
      </c>
      <c r="F98" s="14">
        <v>25.7575</v>
      </c>
      <c r="G98" s="14">
        <v>0.57661700000000005</v>
      </c>
      <c r="H98" s="14">
        <v>53.628999999999998</v>
      </c>
      <c r="I98" s="14">
        <v>-1.34E-3</v>
      </c>
      <c r="J98" s="14">
        <v>0.79894100000000001</v>
      </c>
      <c r="K98" s="14">
        <v>0.72091300000000003</v>
      </c>
      <c r="L98" s="14">
        <v>17.668800000000001</v>
      </c>
      <c r="M98" s="14">
        <v>0.111274</v>
      </c>
      <c r="N98" s="14">
        <v>-4.3499999999999997E-3</v>
      </c>
      <c r="O98" s="14">
        <v>4.6210000000000001E-3</v>
      </c>
      <c r="P98" s="14">
        <v>-1.857E-2</v>
      </c>
      <c r="Q98" s="14">
        <f t="shared" si="5"/>
        <v>99.249732999999992</v>
      </c>
      <c r="R98" s="50">
        <v>1.6</v>
      </c>
      <c r="S98" s="50">
        <v>71.099999999999994</v>
      </c>
      <c r="T98" s="50">
        <v>27.3</v>
      </c>
      <c r="U98" s="51">
        <f t="shared" si="4"/>
        <v>0.7220109301438018</v>
      </c>
    </row>
    <row r="99" spans="1:21" ht="21">
      <c r="A99" s="7" t="s">
        <v>42</v>
      </c>
      <c r="B99" s="7" t="s">
        <v>3</v>
      </c>
      <c r="C99" s="7">
        <v>8</v>
      </c>
      <c r="D99" s="7">
        <v>9</v>
      </c>
      <c r="E99" s="14">
        <v>3.19E-4</v>
      </c>
      <c r="F99" s="14">
        <v>29.6952</v>
      </c>
      <c r="G99" s="14">
        <v>1.1607700000000001</v>
      </c>
      <c r="H99" s="14">
        <v>55.186300000000003</v>
      </c>
      <c r="I99" s="14">
        <v>5.2499999999999997E-4</v>
      </c>
      <c r="J99" s="14">
        <v>0.53319899999999998</v>
      </c>
      <c r="K99" s="14">
        <v>0.57847300000000001</v>
      </c>
      <c r="L99" s="14">
        <v>13.0586</v>
      </c>
      <c r="M99" s="14">
        <v>8.5406999999999997E-2</v>
      </c>
      <c r="N99" s="14">
        <v>2.6154E-2</v>
      </c>
      <c r="O99" s="14">
        <v>-1.58E-3</v>
      </c>
      <c r="P99" s="14">
        <v>2.0060999999999999E-2</v>
      </c>
      <c r="Q99" s="14">
        <f t="shared" si="5"/>
        <v>100.343428</v>
      </c>
      <c r="R99" s="50">
        <v>1</v>
      </c>
      <c r="S99" s="50">
        <v>79.400000000000006</v>
      </c>
      <c r="T99" s="50">
        <v>19.600000000000001</v>
      </c>
      <c r="U99" s="51">
        <f t="shared" si="4"/>
        <v>0.80203650878795241</v>
      </c>
    </row>
    <row r="100" spans="1:21" ht="21">
      <c r="A100" s="7" t="s">
        <v>42</v>
      </c>
      <c r="B100" s="7" t="s">
        <v>3</v>
      </c>
      <c r="C100" s="7">
        <v>8</v>
      </c>
      <c r="D100" s="7">
        <v>4</v>
      </c>
      <c r="E100" s="14">
        <v>6.5659999999999998E-3</v>
      </c>
      <c r="F100" s="14">
        <v>29.962599999999998</v>
      </c>
      <c r="G100" s="14">
        <v>1.1253299999999999</v>
      </c>
      <c r="H100" s="14">
        <v>55.0623</v>
      </c>
      <c r="I100" s="14">
        <v>-2.0799999999999998E-3</v>
      </c>
      <c r="J100" s="14">
        <v>0.71298899999999998</v>
      </c>
      <c r="K100" s="14">
        <v>0.53839499999999996</v>
      </c>
      <c r="L100" s="14">
        <v>12.247999999999999</v>
      </c>
      <c r="M100" s="14">
        <v>0.10563400000000001</v>
      </c>
      <c r="N100" s="14">
        <v>3.7995000000000001E-2</v>
      </c>
      <c r="O100" s="14">
        <v>-2.24E-2</v>
      </c>
      <c r="P100" s="14">
        <v>2.1989999999999999E-2</v>
      </c>
      <c r="Q100" s="14">
        <f t="shared" si="5"/>
        <v>99.797318999999973</v>
      </c>
      <c r="R100" s="50">
        <v>1.4</v>
      </c>
      <c r="S100" s="50">
        <v>80.2</v>
      </c>
      <c r="T100" s="50">
        <v>18.399999999999999</v>
      </c>
      <c r="U100" s="51">
        <f t="shared" si="4"/>
        <v>0.81337944516414151</v>
      </c>
    </row>
    <row r="101" spans="1:21" ht="21">
      <c r="A101" s="7" t="s">
        <v>42</v>
      </c>
      <c r="B101" s="7" t="s">
        <v>4</v>
      </c>
      <c r="C101" s="7">
        <v>1</v>
      </c>
      <c r="D101" s="7">
        <v>7</v>
      </c>
      <c r="E101" s="14">
        <v>1.9754000000000001E-2</v>
      </c>
      <c r="F101" s="14">
        <v>24.670500000000001</v>
      </c>
      <c r="G101" s="14">
        <v>1.60111</v>
      </c>
      <c r="H101" s="14">
        <v>52.730600000000003</v>
      </c>
      <c r="I101" s="14">
        <v>-6.45E-3</v>
      </c>
      <c r="J101" s="14">
        <v>1.3013699999999999</v>
      </c>
      <c r="K101" s="14">
        <v>0.96402500000000002</v>
      </c>
      <c r="L101" s="14">
        <v>17.258900000000001</v>
      </c>
      <c r="M101" s="14">
        <v>0.17432400000000001</v>
      </c>
      <c r="N101" s="14">
        <v>-6.3099999999999996E-3</v>
      </c>
      <c r="O101" s="14">
        <v>-3.3500000000000001E-3</v>
      </c>
      <c r="P101" s="14">
        <v>-6.6E-3</v>
      </c>
      <c r="Q101" s="14">
        <f t="shared" si="5"/>
        <v>98.697873000000001</v>
      </c>
      <c r="R101" s="50">
        <v>2.7</v>
      </c>
      <c r="S101" s="50">
        <v>69.900000000000006</v>
      </c>
      <c r="T101" s="50">
        <v>27.4</v>
      </c>
      <c r="U101" s="51">
        <f t="shared" si="4"/>
        <v>0.71805076897332121</v>
      </c>
    </row>
    <row r="102" spans="1:21" ht="21">
      <c r="A102" s="7" t="s">
        <v>42</v>
      </c>
      <c r="B102" s="7" t="s">
        <v>4</v>
      </c>
      <c r="C102" s="7">
        <v>4</v>
      </c>
      <c r="D102" s="7">
        <v>11</v>
      </c>
      <c r="E102" s="14">
        <v>1.348E-3</v>
      </c>
      <c r="F102" s="14">
        <v>31.006599999999999</v>
      </c>
      <c r="G102" s="14">
        <v>1.1362300000000001</v>
      </c>
      <c r="H102" s="14">
        <v>56.0505</v>
      </c>
      <c r="I102" s="14">
        <v>-4.4600000000000004E-3</v>
      </c>
      <c r="J102" s="14">
        <v>0.43418600000000002</v>
      </c>
      <c r="K102" s="14">
        <v>0.342416</v>
      </c>
      <c r="L102" s="14">
        <v>11.6905</v>
      </c>
      <c r="M102" s="14">
        <v>6.8788000000000002E-2</v>
      </c>
      <c r="N102" s="14">
        <v>0.103204</v>
      </c>
      <c r="O102" s="14">
        <v>-4.9699999999999996E-3</v>
      </c>
      <c r="P102" s="14">
        <v>2.7307000000000001E-2</v>
      </c>
      <c r="Q102" s="14">
        <f t="shared" si="5"/>
        <v>100.85164899999999</v>
      </c>
      <c r="R102" s="50">
        <v>0.8</v>
      </c>
      <c r="S102" s="50">
        <v>81.900000000000006</v>
      </c>
      <c r="T102" s="50">
        <v>17.3</v>
      </c>
      <c r="U102" s="51">
        <f t="shared" si="4"/>
        <v>0.82534033880753721</v>
      </c>
    </row>
    <row r="103" spans="1:21" ht="21">
      <c r="A103" s="7" t="s">
        <v>42</v>
      </c>
      <c r="B103" s="7" t="s">
        <v>4</v>
      </c>
      <c r="C103" s="7">
        <v>4</v>
      </c>
      <c r="D103" s="7">
        <v>2</v>
      </c>
      <c r="E103" s="14">
        <v>9.1070000000000005E-3</v>
      </c>
      <c r="F103" s="14">
        <v>30.2362</v>
      </c>
      <c r="G103" s="14">
        <v>2.4215300000000002</v>
      </c>
      <c r="H103" s="14">
        <v>54.3279</v>
      </c>
      <c r="I103" s="14">
        <v>-4.5999999999999999E-3</v>
      </c>
      <c r="J103" s="14">
        <v>0.66273300000000002</v>
      </c>
      <c r="K103" s="14">
        <v>0.31503700000000001</v>
      </c>
      <c r="L103" s="14">
        <v>11.684100000000001</v>
      </c>
      <c r="M103" s="14">
        <v>0.128994</v>
      </c>
      <c r="N103" s="14">
        <v>1.1372E-2</v>
      </c>
      <c r="O103" s="14">
        <v>-3.7599999999999999E-3</v>
      </c>
      <c r="P103" s="14">
        <v>3.2901E-2</v>
      </c>
      <c r="Q103" s="14">
        <f t="shared" si="5"/>
        <v>99.821514000000008</v>
      </c>
      <c r="R103" s="50">
        <v>1.3</v>
      </c>
      <c r="S103" s="50">
        <v>81.099999999999994</v>
      </c>
      <c r="T103" s="50">
        <v>17.600000000000001</v>
      </c>
      <c r="U103" s="51">
        <f t="shared" si="4"/>
        <v>0.82176388451938776</v>
      </c>
    </row>
    <row r="104" spans="1:21" ht="21">
      <c r="A104" s="7" t="s">
        <v>42</v>
      </c>
      <c r="B104" s="7" t="s">
        <v>4</v>
      </c>
      <c r="C104" s="7">
        <v>4</v>
      </c>
      <c r="D104" s="7">
        <v>5</v>
      </c>
      <c r="E104" s="14">
        <v>-6.2100000000000002E-3</v>
      </c>
      <c r="F104" s="14">
        <v>30.630199999999999</v>
      </c>
      <c r="G104" s="14">
        <v>1.9509700000000001</v>
      </c>
      <c r="H104" s="14">
        <v>55.201500000000003</v>
      </c>
      <c r="I104" s="14">
        <v>4.55E-4</v>
      </c>
      <c r="J104" s="14">
        <v>0.39661099999999999</v>
      </c>
      <c r="K104" s="14">
        <v>0.43559300000000001</v>
      </c>
      <c r="L104" s="14">
        <v>12.154299999999999</v>
      </c>
      <c r="M104" s="14">
        <v>2.5293E-2</v>
      </c>
      <c r="N104" s="14">
        <v>0.14766699999999999</v>
      </c>
      <c r="O104" s="14">
        <v>-1.4330000000000001E-2</v>
      </c>
      <c r="P104" s="14">
        <v>4.6228999999999999E-2</v>
      </c>
      <c r="Q104" s="14">
        <f t="shared" si="5"/>
        <v>100.968278</v>
      </c>
      <c r="R104" s="50">
        <v>0.8</v>
      </c>
      <c r="S104" s="50">
        <v>81.2</v>
      </c>
      <c r="T104" s="50">
        <v>18.100000000000001</v>
      </c>
      <c r="U104" s="51">
        <f t="shared" si="4"/>
        <v>0.81784821510467209</v>
      </c>
    </row>
    <row r="105" spans="1:21" ht="21">
      <c r="A105" s="7" t="s">
        <v>42</v>
      </c>
      <c r="B105" s="7" t="s">
        <v>4</v>
      </c>
      <c r="C105" s="7">
        <v>4</v>
      </c>
      <c r="D105" s="7">
        <v>7</v>
      </c>
      <c r="E105" s="14">
        <v>-4.4099999999999999E-3</v>
      </c>
      <c r="F105" s="14">
        <v>30.523199999999999</v>
      </c>
      <c r="G105" s="14">
        <v>0.68081100000000006</v>
      </c>
      <c r="H105" s="14">
        <v>56.017899999999997</v>
      </c>
      <c r="I105" s="14">
        <v>-4.9399999999999999E-3</v>
      </c>
      <c r="J105" s="14">
        <v>0.49948500000000001</v>
      </c>
      <c r="K105" s="14">
        <v>0.50679200000000002</v>
      </c>
      <c r="L105" s="14">
        <v>11.7593</v>
      </c>
      <c r="M105" s="14">
        <v>0.11032400000000001</v>
      </c>
      <c r="N105" s="14">
        <v>-5.1700000000000001E-3</v>
      </c>
      <c r="O105" s="14">
        <v>-3.7599999999999999E-3</v>
      </c>
      <c r="P105" s="14">
        <v>3.1794000000000003E-2</v>
      </c>
      <c r="Q105" s="14">
        <f t="shared" si="5"/>
        <v>100.11132600000001</v>
      </c>
      <c r="R105" s="50">
        <v>1</v>
      </c>
      <c r="S105" s="50">
        <v>81.400000000000006</v>
      </c>
      <c r="T105" s="50">
        <v>17.600000000000001</v>
      </c>
      <c r="U105" s="51">
        <f t="shared" si="4"/>
        <v>0.82220749767334267</v>
      </c>
    </row>
    <row r="106" spans="1:21" ht="21">
      <c r="A106" s="7" t="s">
        <v>42</v>
      </c>
      <c r="B106" s="7" t="s">
        <v>4</v>
      </c>
      <c r="C106" s="7">
        <v>5</v>
      </c>
      <c r="D106" s="7">
        <v>6</v>
      </c>
      <c r="E106" s="14">
        <v>-2.9E-4</v>
      </c>
      <c r="F106" s="14">
        <v>25.427199999999999</v>
      </c>
      <c r="G106" s="14">
        <v>0.79244499999999995</v>
      </c>
      <c r="H106" s="14">
        <v>54.499899999999997</v>
      </c>
      <c r="I106" s="14">
        <v>-3.5999999999999999E-3</v>
      </c>
      <c r="J106" s="14">
        <v>0.71627099999999999</v>
      </c>
      <c r="K106" s="14">
        <v>1.0066299999999999</v>
      </c>
      <c r="L106" s="14">
        <v>17.746500000000001</v>
      </c>
      <c r="M106" s="14">
        <v>0.157496</v>
      </c>
      <c r="N106" s="14">
        <v>2.568E-3</v>
      </c>
      <c r="O106" s="14">
        <v>-9.7300000000000008E-3</v>
      </c>
      <c r="P106" s="14">
        <v>-1.6389999999999998E-2</v>
      </c>
      <c r="Q106" s="14">
        <f t="shared" si="5"/>
        <v>100.31899999999999</v>
      </c>
      <c r="R106" s="50">
        <v>1.4</v>
      </c>
      <c r="S106" s="50">
        <v>70.8</v>
      </c>
      <c r="T106" s="50">
        <v>27.7</v>
      </c>
      <c r="U106" s="51">
        <f t="shared" si="4"/>
        <v>0.71852647538503056</v>
      </c>
    </row>
    <row r="107" spans="1:21" ht="21">
      <c r="A107" s="7" t="s">
        <v>42</v>
      </c>
      <c r="B107" s="7" t="s">
        <v>4</v>
      </c>
      <c r="C107" s="7">
        <v>5</v>
      </c>
      <c r="D107" s="7">
        <v>10</v>
      </c>
      <c r="E107" s="14">
        <v>1.3840999999999999E-2</v>
      </c>
      <c r="F107" s="14">
        <v>25.432099999999998</v>
      </c>
      <c r="G107" s="14">
        <v>0.57746900000000001</v>
      </c>
      <c r="H107" s="14">
        <v>54.091000000000001</v>
      </c>
      <c r="I107" s="14">
        <v>5.2139999999999999E-3</v>
      </c>
      <c r="J107" s="14">
        <v>0.79752699999999999</v>
      </c>
      <c r="K107" s="14">
        <v>0.90412899999999996</v>
      </c>
      <c r="L107" s="14">
        <v>17.9772</v>
      </c>
      <c r="M107" s="14">
        <v>9.6138000000000001E-2</v>
      </c>
      <c r="N107" s="14">
        <v>7.2040000000000003E-3</v>
      </c>
      <c r="O107" s="14">
        <v>-1.7639999999999999E-2</v>
      </c>
      <c r="P107" s="14">
        <v>-6.2E-4</v>
      </c>
      <c r="Q107" s="14">
        <f t="shared" si="5"/>
        <v>99.883561999999984</v>
      </c>
      <c r="R107" s="50">
        <v>1.6</v>
      </c>
      <c r="S107" s="50">
        <v>70.5</v>
      </c>
      <c r="T107" s="50">
        <v>27.9</v>
      </c>
      <c r="U107" s="51">
        <f t="shared" si="4"/>
        <v>0.71594609969816425</v>
      </c>
    </row>
    <row r="108" spans="1:21" ht="21">
      <c r="A108" s="7" t="s">
        <v>42</v>
      </c>
      <c r="B108" s="7" t="s">
        <v>4</v>
      </c>
      <c r="C108" s="7">
        <v>6</v>
      </c>
      <c r="D108" s="7">
        <v>6</v>
      </c>
      <c r="E108" s="14">
        <v>1.2035000000000001E-2</v>
      </c>
      <c r="F108" s="14">
        <v>25.890499999999999</v>
      </c>
      <c r="G108" s="14">
        <v>0.65672299999999995</v>
      </c>
      <c r="H108" s="14">
        <v>54.114400000000003</v>
      </c>
      <c r="I108" s="14">
        <v>-1.0370000000000001E-2</v>
      </c>
      <c r="J108" s="14">
        <v>0.96892599999999995</v>
      </c>
      <c r="K108" s="14">
        <v>0.69053699999999996</v>
      </c>
      <c r="L108" s="14">
        <v>17.2058</v>
      </c>
      <c r="M108" s="14">
        <v>0.18926399999999999</v>
      </c>
      <c r="N108" s="14">
        <v>1.395E-3</v>
      </c>
      <c r="O108" s="14">
        <v>-5.6600000000000001E-3</v>
      </c>
      <c r="P108" s="14">
        <v>-3.31E-3</v>
      </c>
      <c r="Q108" s="14">
        <f t="shared" si="5"/>
        <v>99.710239999999999</v>
      </c>
      <c r="R108" s="50">
        <v>1.9</v>
      </c>
      <c r="S108" s="50">
        <v>71.400000000000006</v>
      </c>
      <c r="T108" s="50">
        <v>26.6</v>
      </c>
      <c r="U108" s="51">
        <f t="shared" si="4"/>
        <v>0.72832929344558062</v>
      </c>
    </row>
    <row r="109" spans="1:21" ht="21">
      <c r="A109" s="7" t="s">
        <v>42</v>
      </c>
      <c r="B109" s="7" t="s">
        <v>4</v>
      </c>
      <c r="C109" s="7">
        <v>8</v>
      </c>
      <c r="D109" s="7">
        <v>1</v>
      </c>
      <c r="E109" s="14">
        <v>1.0572E-2</v>
      </c>
      <c r="F109" s="14">
        <v>26.784300000000002</v>
      </c>
      <c r="G109" s="14">
        <v>0.45816600000000002</v>
      </c>
      <c r="H109" s="14">
        <v>54.540599999999998</v>
      </c>
      <c r="I109" s="14">
        <v>3.8010000000000001E-3</v>
      </c>
      <c r="J109" s="14">
        <v>0.80421500000000001</v>
      </c>
      <c r="K109" s="14">
        <v>0.78685400000000005</v>
      </c>
      <c r="L109" s="14">
        <v>16.566600000000001</v>
      </c>
      <c r="M109" s="14">
        <v>0.14599999999999999</v>
      </c>
      <c r="N109" s="14">
        <v>7.5069999999999998E-3</v>
      </c>
      <c r="O109" s="14">
        <v>-2.1080000000000002E-2</v>
      </c>
      <c r="P109" s="14">
        <v>2.6870000000000002E-3</v>
      </c>
      <c r="Q109" s="14">
        <f t="shared" si="5"/>
        <v>100.090222</v>
      </c>
      <c r="R109" s="50">
        <v>1.6</v>
      </c>
      <c r="S109" s="50">
        <v>73.099999999999994</v>
      </c>
      <c r="T109" s="50">
        <v>25.4</v>
      </c>
      <c r="U109" s="51">
        <f t="shared" si="4"/>
        <v>0.74230055958538477</v>
      </c>
    </row>
    <row r="110" spans="1:21" ht="21">
      <c r="A110" s="7" t="s">
        <v>42</v>
      </c>
      <c r="B110" s="7" t="s">
        <v>4</v>
      </c>
      <c r="C110" s="7">
        <v>8</v>
      </c>
      <c r="D110" s="7">
        <v>2</v>
      </c>
      <c r="E110" s="14">
        <v>8.6060000000000008E-3</v>
      </c>
      <c r="F110" s="14">
        <v>25.6905</v>
      </c>
      <c r="G110" s="14">
        <v>0.61258500000000005</v>
      </c>
      <c r="H110" s="14">
        <v>54.341500000000003</v>
      </c>
      <c r="I110" s="14">
        <v>-7.6800000000000002E-3</v>
      </c>
      <c r="J110" s="14">
        <v>0.86982899999999996</v>
      </c>
      <c r="K110" s="14">
        <v>0.80302799999999996</v>
      </c>
      <c r="L110" s="14">
        <v>17.727599999999999</v>
      </c>
      <c r="M110" s="14">
        <v>0.161358</v>
      </c>
      <c r="N110" s="14">
        <v>1.4530000000000001E-3</v>
      </c>
      <c r="O110" s="14">
        <v>-1.91E-3</v>
      </c>
      <c r="P110" s="14">
        <v>-1.4400000000000001E-3</v>
      </c>
      <c r="Q110" s="14">
        <f t="shared" si="5"/>
        <v>100.20542900000001</v>
      </c>
      <c r="R110" s="50">
        <v>1.7</v>
      </c>
      <c r="S110" s="50">
        <v>70.8</v>
      </c>
      <c r="T110" s="50">
        <v>27.4</v>
      </c>
      <c r="U110" s="51">
        <f t="shared" si="4"/>
        <v>0.72081976172428397</v>
      </c>
    </row>
    <row r="111" spans="1:21" ht="21">
      <c r="A111" s="7" t="s">
        <v>42</v>
      </c>
      <c r="B111" s="7" t="s">
        <v>4</v>
      </c>
      <c r="C111" s="7">
        <v>8</v>
      </c>
      <c r="D111" s="7">
        <v>3</v>
      </c>
      <c r="E111" s="14">
        <v>2.1505E-2</v>
      </c>
      <c r="F111" s="14">
        <v>25.308299999999999</v>
      </c>
      <c r="G111" s="14">
        <v>0.86246900000000004</v>
      </c>
      <c r="H111" s="14">
        <v>53.975000000000001</v>
      </c>
      <c r="I111" s="14">
        <v>-1.111E-2</v>
      </c>
      <c r="J111" s="14">
        <v>0.88207599999999997</v>
      </c>
      <c r="K111" s="14">
        <v>0.75587199999999999</v>
      </c>
      <c r="L111" s="14">
        <v>17.938800000000001</v>
      </c>
      <c r="M111" s="14">
        <v>0.101428</v>
      </c>
      <c r="N111" s="14">
        <v>4.4600000000000004E-3</v>
      </c>
      <c r="O111" s="14">
        <v>-1.371E-2</v>
      </c>
      <c r="P111" s="14">
        <v>-3.16E-3</v>
      </c>
      <c r="Q111" s="14">
        <f t="shared" si="5"/>
        <v>99.821929999999995</v>
      </c>
      <c r="R111" s="50">
        <v>1.8</v>
      </c>
      <c r="S111" s="50">
        <v>70.3</v>
      </c>
      <c r="T111" s="50">
        <v>27.9</v>
      </c>
      <c r="U111" s="51">
        <f t="shared" si="4"/>
        <v>0.71538825326194411</v>
      </c>
    </row>
    <row r="112" spans="1:21" ht="21">
      <c r="A112" s="7" t="s">
        <v>42</v>
      </c>
      <c r="B112" s="7" t="s">
        <v>4</v>
      </c>
      <c r="C112" s="7" t="s">
        <v>5</v>
      </c>
      <c r="D112" s="7">
        <v>3</v>
      </c>
      <c r="E112" s="14">
        <v>-1.9300000000000001E-3</v>
      </c>
      <c r="F112" s="14">
        <v>29.3888</v>
      </c>
      <c r="G112" s="14">
        <v>3.7067199999999998</v>
      </c>
      <c r="H112" s="14">
        <v>53.753700000000002</v>
      </c>
      <c r="I112" s="14">
        <v>-2.7399999999999998E-3</v>
      </c>
      <c r="J112" s="14">
        <v>0.43432999999999999</v>
      </c>
      <c r="K112" s="14">
        <v>0.42081200000000002</v>
      </c>
      <c r="L112" s="14">
        <v>12.851699999999999</v>
      </c>
      <c r="M112" s="14">
        <v>4.0550000000000003E-2</v>
      </c>
      <c r="N112" s="14">
        <v>3.3969999999999998E-3</v>
      </c>
      <c r="O112" s="14">
        <v>1.6941999999999999E-2</v>
      </c>
      <c r="P112" s="14">
        <v>4.44E-4</v>
      </c>
      <c r="Q112" s="14">
        <f t="shared" si="5"/>
        <v>100.612725</v>
      </c>
      <c r="R112" s="50">
        <v>0.8</v>
      </c>
      <c r="S112" s="50">
        <v>79.599999999999994</v>
      </c>
      <c r="T112" s="50">
        <v>19.5</v>
      </c>
      <c r="U112" s="51">
        <f t="shared" si="4"/>
        <v>0.80292398970357881</v>
      </c>
    </row>
    <row r="113" spans="1:21" ht="21">
      <c r="A113" s="7" t="s">
        <v>42</v>
      </c>
      <c r="B113" s="7" t="s">
        <v>4</v>
      </c>
      <c r="C113" s="7" t="s">
        <v>5</v>
      </c>
      <c r="D113" s="7">
        <v>4</v>
      </c>
      <c r="E113" s="14">
        <v>-9.2300000000000004E-3</v>
      </c>
      <c r="F113" s="14">
        <v>29.450500000000002</v>
      </c>
      <c r="G113" s="14">
        <v>3.3005</v>
      </c>
      <c r="H113" s="14">
        <v>54.052399999999999</v>
      </c>
      <c r="I113" s="14">
        <v>-6.6699999999999997E-3</v>
      </c>
      <c r="J113" s="14">
        <v>0.465007</v>
      </c>
      <c r="K113" s="14">
        <v>0.34428399999999998</v>
      </c>
      <c r="L113" s="14">
        <v>12.606</v>
      </c>
      <c r="M113" s="14">
        <v>2.8492E-2</v>
      </c>
      <c r="N113" s="14">
        <v>-1.498E-2</v>
      </c>
      <c r="O113" s="14">
        <v>3.9490000000000003E-3</v>
      </c>
      <c r="P113" s="14">
        <v>1.0612E-2</v>
      </c>
      <c r="Q113" s="14">
        <f t="shared" si="5"/>
        <v>100.23086400000001</v>
      </c>
      <c r="R113" s="50">
        <v>0.9</v>
      </c>
      <c r="S113" s="50">
        <v>79.900000000000006</v>
      </c>
      <c r="T113" s="50">
        <v>19.2</v>
      </c>
      <c r="U113" s="51">
        <f t="shared" si="4"/>
        <v>0.80628839438539557</v>
      </c>
    </row>
    <row r="114" spans="1:21" ht="21">
      <c r="A114" s="7" t="s">
        <v>42</v>
      </c>
      <c r="B114" s="7" t="s">
        <v>4</v>
      </c>
      <c r="C114" s="7" t="s">
        <v>5</v>
      </c>
      <c r="D114" s="7">
        <v>6</v>
      </c>
      <c r="E114" s="14">
        <v>2.7299999999999998E-3</v>
      </c>
      <c r="F114" s="14">
        <v>30.108899999999998</v>
      </c>
      <c r="G114" s="14">
        <v>1.3626400000000001</v>
      </c>
      <c r="H114" s="14">
        <v>55.484900000000003</v>
      </c>
      <c r="I114" s="14">
        <v>-2.31E-3</v>
      </c>
      <c r="J114" s="14">
        <v>0.45410899999999998</v>
      </c>
      <c r="K114" s="14">
        <v>0.50897700000000001</v>
      </c>
      <c r="L114" s="14">
        <v>12.530099999999999</v>
      </c>
      <c r="M114" s="14">
        <v>7.6184000000000002E-2</v>
      </c>
      <c r="N114" s="14">
        <v>9.2879999999999994E-3</v>
      </c>
      <c r="O114" s="14">
        <v>-1.0000000000000001E-5</v>
      </c>
      <c r="P114" s="14">
        <v>2.4729000000000001E-2</v>
      </c>
      <c r="Q114" s="14">
        <f t="shared" si="5"/>
        <v>100.560237</v>
      </c>
      <c r="R114" s="50">
        <v>0.9</v>
      </c>
      <c r="S114" s="50">
        <v>80.400000000000006</v>
      </c>
      <c r="T114" s="50">
        <v>18.8</v>
      </c>
      <c r="U114" s="51">
        <f t="shared" si="4"/>
        <v>0.81064705681516047</v>
      </c>
    </row>
    <row r="115" spans="1:21" ht="21">
      <c r="A115" s="7" t="s">
        <v>42</v>
      </c>
      <c r="B115" s="7" t="s">
        <v>3</v>
      </c>
      <c r="C115" s="7">
        <v>8</v>
      </c>
      <c r="D115" s="7">
        <v>7</v>
      </c>
      <c r="E115" s="14">
        <v>9.196E-2</v>
      </c>
      <c r="F115" s="14">
        <v>16.582000000000001</v>
      </c>
      <c r="G115" s="14">
        <v>0.79796</v>
      </c>
      <c r="H115" s="14">
        <v>49.997199999999999</v>
      </c>
      <c r="I115" s="14">
        <v>1.0822999999999999E-2</v>
      </c>
      <c r="J115" s="14">
        <v>3.2552300000000001</v>
      </c>
      <c r="K115" s="14">
        <v>1.0157499999999999</v>
      </c>
      <c r="L115" s="14">
        <v>25.968599999999999</v>
      </c>
      <c r="M115" s="14">
        <v>0.59953900000000004</v>
      </c>
      <c r="N115" s="14">
        <v>4.1048000000000001E-2</v>
      </c>
      <c r="O115" s="14">
        <v>6.2059999999999997E-2</v>
      </c>
      <c r="P115" s="14">
        <v>1.8745999999999999E-2</v>
      </c>
      <c r="Q115" s="14">
        <f>SUM(E115:P115)</f>
        <v>98.440916000000001</v>
      </c>
      <c r="R115" s="50">
        <v>7</v>
      </c>
      <c r="S115" s="50">
        <v>49.5</v>
      </c>
      <c r="T115" s="50">
        <v>43.5</v>
      </c>
      <c r="U115" s="51">
        <f t="shared" si="4"/>
        <v>0.53219605555920069</v>
      </c>
    </row>
    <row r="116" spans="1:21" s="15" customFormat="1" ht="23.4">
      <c r="A116" s="7" t="s">
        <v>42</v>
      </c>
      <c r="B116" s="7" t="s">
        <v>4</v>
      </c>
      <c r="C116" s="7">
        <v>4</v>
      </c>
      <c r="D116" s="7">
        <v>12</v>
      </c>
      <c r="E116" s="14">
        <v>5.3210000000000002E-3</v>
      </c>
      <c r="F116" s="14">
        <v>27.943100000000001</v>
      </c>
      <c r="G116" s="14">
        <v>0.92237100000000005</v>
      </c>
      <c r="H116" s="14">
        <v>55.034300000000002</v>
      </c>
      <c r="I116" s="14">
        <v>-1.409E-2</v>
      </c>
      <c r="J116" s="14">
        <v>0.62545300000000004</v>
      </c>
      <c r="K116" s="14">
        <v>0.68427099999999996</v>
      </c>
      <c r="L116" s="14">
        <v>14.8896</v>
      </c>
      <c r="M116" s="14">
        <v>8.8604000000000002E-2</v>
      </c>
      <c r="N116" s="14">
        <v>1.4808999999999999E-2</v>
      </c>
      <c r="O116" s="14">
        <v>-1.1259999999999999E-2</v>
      </c>
      <c r="P116" s="14">
        <v>9.11E-3</v>
      </c>
      <c r="Q116" s="14">
        <f t="shared" si="5"/>
        <v>100.19158900000001</v>
      </c>
      <c r="R116" s="50">
        <v>1.2</v>
      </c>
      <c r="S116" s="50">
        <v>76</v>
      </c>
      <c r="T116" s="50">
        <v>22.7</v>
      </c>
      <c r="U116" s="51">
        <f t="shared" si="4"/>
        <v>0.76977484960992393</v>
      </c>
    </row>
    <row r="117" spans="1:21" ht="21">
      <c r="A117" s="9" t="s">
        <v>42</v>
      </c>
      <c r="B117" s="9" t="s">
        <v>21</v>
      </c>
      <c r="C117" s="7">
        <v>12</v>
      </c>
      <c r="D117" s="7">
        <v>1</v>
      </c>
      <c r="E117" s="14">
        <v>5.4243E-2</v>
      </c>
      <c r="F117" s="14">
        <v>21.055199999999999</v>
      </c>
      <c r="G117" s="14">
        <v>0.964723</v>
      </c>
      <c r="H117" s="14">
        <v>52.791899999999998</v>
      </c>
      <c r="I117" s="14">
        <v>1.5529999999999999E-3</v>
      </c>
      <c r="J117" s="14">
        <v>1.9330799999999999</v>
      </c>
      <c r="K117" s="14">
        <v>2.1285099999999999</v>
      </c>
      <c r="L117" s="14">
        <v>21.142199999999999</v>
      </c>
      <c r="M117" s="14">
        <v>0.123112</v>
      </c>
      <c r="N117" s="14">
        <v>-1.022E-2</v>
      </c>
      <c r="O117" s="14">
        <v>5.7300999999999998E-2</v>
      </c>
      <c r="P117" s="14">
        <v>5.5199999999999997E-4</v>
      </c>
      <c r="Q117" s="14">
        <f t="shared" ref="Q117:Q123" si="6">SUM(E117:P117)</f>
        <v>100.242154</v>
      </c>
      <c r="R117" s="50">
        <v>4.0498900000000004</v>
      </c>
      <c r="S117" s="50">
        <v>61.3767</v>
      </c>
      <c r="T117" s="50">
        <v>34.573399999999999</v>
      </c>
      <c r="U117" s="51">
        <v>0.63954953232346368</v>
      </c>
    </row>
    <row r="118" spans="1:21" ht="21">
      <c r="A118" s="9" t="s">
        <v>42</v>
      </c>
      <c r="B118" s="9" t="s">
        <v>21</v>
      </c>
      <c r="C118" s="7">
        <v>1</v>
      </c>
      <c r="D118" s="7">
        <v>21</v>
      </c>
      <c r="E118" s="14">
        <v>-3.2000000000000002E-3</v>
      </c>
      <c r="F118" s="14">
        <v>31.413799999999998</v>
      </c>
      <c r="G118" s="14">
        <v>1.3364499999999999</v>
      </c>
      <c r="H118" s="14">
        <v>56.1023</v>
      </c>
      <c r="I118" s="14">
        <v>-7.2199999999999999E-3</v>
      </c>
      <c r="J118" s="14">
        <v>0.44343900000000003</v>
      </c>
      <c r="K118" s="14">
        <v>0.43454199999999998</v>
      </c>
      <c r="L118" s="14">
        <v>11.4673</v>
      </c>
      <c r="M118" s="14">
        <v>0.100457</v>
      </c>
      <c r="N118" s="14">
        <v>4.5977999999999998E-2</v>
      </c>
      <c r="O118" s="14">
        <v>2.0444E-2</v>
      </c>
      <c r="P118" s="14">
        <v>1.7373E-2</v>
      </c>
      <c r="Q118" s="14">
        <f t="shared" si="6"/>
        <v>101.371663</v>
      </c>
      <c r="R118" s="50">
        <v>0.83505300000000005</v>
      </c>
      <c r="S118" s="50">
        <v>82.3095</v>
      </c>
      <c r="T118" s="50">
        <v>16.855499999999999</v>
      </c>
      <c r="U118" s="51">
        <v>0.8299511065660452</v>
      </c>
    </row>
    <row r="119" spans="1:21" ht="21">
      <c r="A119" s="9" t="s">
        <v>42</v>
      </c>
      <c r="B119" s="9" t="s">
        <v>21</v>
      </c>
      <c r="C119" s="7">
        <v>1</v>
      </c>
      <c r="D119" s="7">
        <v>22</v>
      </c>
      <c r="E119" s="14">
        <v>-3.0400000000000002E-3</v>
      </c>
      <c r="F119" s="14">
        <v>31.267499999999998</v>
      </c>
      <c r="G119" s="14">
        <v>1.0220499999999999</v>
      </c>
      <c r="H119" s="14">
        <v>55.959299999999999</v>
      </c>
      <c r="I119" s="14">
        <v>-9.7300000000000008E-3</v>
      </c>
      <c r="J119" s="14">
        <v>0.38208700000000001</v>
      </c>
      <c r="K119" s="14">
        <v>0.47333700000000001</v>
      </c>
      <c r="L119" s="14">
        <v>12.037699999999999</v>
      </c>
      <c r="M119" s="14">
        <v>7.1285000000000001E-2</v>
      </c>
      <c r="N119" s="14">
        <v>2.5395999999999998E-2</v>
      </c>
      <c r="O119" s="14">
        <v>2.1187000000000001E-2</v>
      </c>
      <c r="P119" s="14">
        <v>2.8008000000000002E-2</v>
      </c>
      <c r="Q119" s="14">
        <f t="shared" si="6"/>
        <v>101.27508</v>
      </c>
      <c r="R119" s="50">
        <v>0.71708499999999997</v>
      </c>
      <c r="S119" s="50">
        <v>81.648899999999998</v>
      </c>
      <c r="T119" s="50">
        <v>17.634</v>
      </c>
      <c r="U119" s="51">
        <v>0.82230880781277982</v>
      </c>
    </row>
    <row r="120" spans="1:21" ht="21">
      <c r="A120" s="9" t="s">
        <v>42</v>
      </c>
      <c r="B120" s="9" t="s">
        <v>21</v>
      </c>
      <c r="C120" s="7">
        <v>1</v>
      </c>
      <c r="D120" s="7">
        <v>24</v>
      </c>
      <c r="E120" s="14">
        <v>2.9828E-2</v>
      </c>
      <c r="F120" s="14">
        <v>21.765599999999999</v>
      </c>
      <c r="G120" s="14">
        <v>0.85156600000000005</v>
      </c>
      <c r="H120" s="14">
        <v>53.008899999999997</v>
      </c>
      <c r="I120" s="14">
        <v>-1.712E-2</v>
      </c>
      <c r="J120" s="14">
        <v>2.3055699999999999</v>
      </c>
      <c r="K120" s="14">
        <v>1.4372499999999999</v>
      </c>
      <c r="L120" s="14">
        <v>20.412299999999998</v>
      </c>
      <c r="M120" s="14">
        <v>0.18251700000000001</v>
      </c>
      <c r="N120" s="14">
        <v>0.118282</v>
      </c>
      <c r="O120" s="14">
        <v>-5.79E-3</v>
      </c>
      <c r="P120" s="14">
        <v>-3.9399999999999999E-3</v>
      </c>
      <c r="Q120" s="14">
        <f t="shared" si="6"/>
        <v>100.08496299999999</v>
      </c>
      <c r="R120" s="50">
        <v>4.7515299999999998</v>
      </c>
      <c r="S120" s="50">
        <v>62.412799999999997</v>
      </c>
      <c r="T120" s="50">
        <v>32.835599999999999</v>
      </c>
      <c r="U120" s="51">
        <v>0.65514354099630601</v>
      </c>
    </row>
    <row r="121" spans="1:21" ht="21">
      <c r="A121" s="9" t="s">
        <v>42</v>
      </c>
      <c r="B121" s="9" t="s">
        <v>21</v>
      </c>
      <c r="C121" s="7" t="s">
        <v>23</v>
      </c>
      <c r="D121" s="7">
        <v>8</v>
      </c>
      <c r="E121" s="14">
        <v>6.7089999999999997E-3</v>
      </c>
      <c r="F121" s="14">
        <v>30.5413</v>
      </c>
      <c r="G121" s="14">
        <v>5.8032500000000002</v>
      </c>
      <c r="H121" s="14">
        <v>53.354300000000002</v>
      </c>
      <c r="I121" s="14">
        <v>-4.7299999999999998E-3</v>
      </c>
      <c r="J121" s="14">
        <v>0.44733200000000001</v>
      </c>
      <c r="K121" s="14">
        <v>0.15934400000000001</v>
      </c>
      <c r="L121" s="14">
        <v>10.688700000000001</v>
      </c>
      <c r="M121" s="14">
        <v>-9.7000000000000005E-4</v>
      </c>
      <c r="N121" s="14">
        <v>1.9729E-2</v>
      </c>
      <c r="O121" s="14">
        <v>4.3480999999999999E-2</v>
      </c>
      <c r="P121" s="14">
        <v>5.1451999999999998E-2</v>
      </c>
      <c r="Q121" s="14">
        <f t="shared" si="6"/>
        <v>101.109897</v>
      </c>
      <c r="R121" s="50">
        <v>0.87224500000000005</v>
      </c>
      <c r="S121" s="50">
        <v>82.859800000000007</v>
      </c>
      <c r="T121" s="50">
        <v>16.267900000000001</v>
      </c>
      <c r="U121" s="51">
        <v>0.83581668907495543</v>
      </c>
    </row>
    <row r="122" spans="1:21" ht="21">
      <c r="A122" s="9" t="s">
        <v>42</v>
      </c>
      <c r="B122" s="9" t="s">
        <v>21</v>
      </c>
      <c r="C122" s="7" t="s">
        <v>24</v>
      </c>
      <c r="D122" s="7">
        <v>10</v>
      </c>
      <c r="E122" s="14">
        <v>7.7200000000000001E-4</v>
      </c>
      <c r="F122" s="14">
        <v>30.074200000000001</v>
      </c>
      <c r="G122" s="14">
        <v>4.6733799999999999</v>
      </c>
      <c r="H122" s="14">
        <v>53.810899999999997</v>
      </c>
      <c r="I122" s="14">
        <v>-1.2919999999999999E-2</v>
      </c>
      <c r="J122" s="14">
        <v>0.38237900000000002</v>
      </c>
      <c r="K122" s="14">
        <v>0.241232</v>
      </c>
      <c r="L122" s="14">
        <v>11.7484</v>
      </c>
      <c r="M122" s="14">
        <v>2.1323999999999999E-2</v>
      </c>
      <c r="N122" s="14">
        <v>6.1874999999999999E-2</v>
      </c>
      <c r="O122" s="14">
        <v>4.3859000000000002E-2</v>
      </c>
      <c r="P122" s="14">
        <v>2.0274E-2</v>
      </c>
      <c r="Q122" s="14">
        <f t="shared" si="6"/>
        <v>101.06567500000001</v>
      </c>
      <c r="R122" s="50">
        <v>0.74396399999999996</v>
      </c>
      <c r="S122" s="50">
        <v>81.414299999999997</v>
      </c>
      <c r="T122" s="50">
        <v>17.841699999999999</v>
      </c>
      <c r="U122" s="51">
        <v>0.8201676300509535</v>
      </c>
    </row>
    <row r="123" spans="1:21" ht="21">
      <c r="A123" s="9" t="s">
        <v>42</v>
      </c>
      <c r="B123" s="9" t="s">
        <v>21</v>
      </c>
      <c r="C123" s="7" t="s">
        <v>24</v>
      </c>
      <c r="D123" s="7">
        <v>11</v>
      </c>
      <c r="E123" s="14">
        <v>2.2989999999999998E-3</v>
      </c>
      <c r="F123" s="14">
        <v>29.853200000000001</v>
      </c>
      <c r="G123" s="14">
        <v>5.75251</v>
      </c>
      <c r="H123" s="14">
        <v>52.793999999999997</v>
      </c>
      <c r="I123" s="14">
        <v>-9.4299999999999991E-3</v>
      </c>
      <c r="J123" s="14">
        <v>0.33894600000000003</v>
      </c>
      <c r="K123" s="14">
        <v>0.25001200000000001</v>
      </c>
      <c r="L123" s="14">
        <v>11.6304</v>
      </c>
      <c r="M123" s="14">
        <v>2.7799000000000001E-2</v>
      </c>
      <c r="N123" s="14">
        <v>0.24621999999999999</v>
      </c>
      <c r="O123" s="14">
        <v>1.0807000000000001E-2</v>
      </c>
      <c r="P123" s="14">
        <v>3.8244E-2</v>
      </c>
      <c r="Q123" s="14">
        <f t="shared" si="6"/>
        <v>100.935007</v>
      </c>
      <c r="R123" s="50">
        <v>0.66519399999999995</v>
      </c>
      <c r="S123" s="50">
        <v>81.518799999999999</v>
      </c>
      <c r="T123" s="50">
        <v>17.816099999999999</v>
      </c>
      <c r="U123" s="51">
        <v>0.82056832492135801</v>
      </c>
    </row>
    <row r="124" spans="1:21" ht="21">
      <c r="A124" s="9" t="s">
        <v>42</v>
      </c>
      <c r="B124" s="9" t="s">
        <v>21</v>
      </c>
      <c r="C124" s="7" t="s">
        <v>44</v>
      </c>
      <c r="D124" s="7">
        <v>1</v>
      </c>
      <c r="E124" s="14">
        <v>0.55362599999999995</v>
      </c>
      <c r="F124" s="14">
        <v>14.4339</v>
      </c>
      <c r="G124" s="14">
        <v>2.8248600000000001</v>
      </c>
      <c r="H124" s="14">
        <v>51.884700000000002</v>
      </c>
      <c r="I124" s="14">
        <v>2.5089999999999999E-3</v>
      </c>
      <c r="J124" s="14">
        <v>21.872</v>
      </c>
      <c r="K124" s="14">
        <v>0.36525200000000002</v>
      </c>
      <c r="L124" s="14">
        <v>8.4172100000000007</v>
      </c>
      <c r="M124" s="14">
        <v>0.59606499999999996</v>
      </c>
      <c r="N124" s="14">
        <v>6.5570000000000003E-3</v>
      </c>
      <c r="O124" s="14">
        <v>3.5285999999999998E-2</v>
      </c>
      <c r="P124" s="14">
        <v>1.5938999999999998E-2</v>
      </c>
      <c r="Q124" s="14">
        <f t="shared" ref="Q124:Q127" si="7">SUM(E124:P124)</f>
        <v>101.007904</v>
      </c>
      <c r="R124" s="50">
        <v>45.074521412980474</v>
      </c>
      <c r="S124" s="50">
        <v>41.385950036995766</v>
      </c>
      <c r="T124" s="50">
        <v>13.539528550023761</v>
      </c>
      <c r="U124" s="51">
        <v>0.75340101991920816</v>
      </c>
    </row>
    <row r="125" spans="1:21" ht="21">
      <c r="A125" s="9" t="s">
        <v>42</v>
      </c>
      <c r="B125" s="9" t="s">
        <v>21</v>
      </c>
      <c r="C125" s="7">
        <v>4</v>
      </c>
      <c r="D125" s="7">
        <v>1</v>
      </c>
      <c r="E125" s="14">
        <v>2.1166999999999998E-2</v>
      </c>
      <c r="F125" s="14">
        <v>26.112400000000001</v>
      </c>
      <c r="G125" s="14">
        <v>0.82801400000000003</v>
      </c>
      <c r="H125" s="14">
        <v>54.402700000000003</v>
      </c>
      <c r="I125" s="14">
        <v>-1.089E-2</v>
      </c>
      <c r="J125" s="14">
        <v>0.75452399999999997</v>
      </c>
      <c r="K125" s="14">
        <v>0.79223399999999999</v>
      </c>
      <c r="L125" s="14">
        <v>17.418299999999999</v>
      </c>
      <c r="M125" s="14">
        <v>0.12731500000000001</v>
      </c>
      <c r="N125" s="14">
        <v>-1.017E-2</v>
      </c>
      <c r="O125" s="14">
        <v>8.4000000000000003E-4</v>
      </c>
      <c r="P125" s="14">
        <v>6.3959999999999998E-3</v>
      </c>
      <c r="Q125" s="14">
        <f t="shared" si="7"/>
        <v>100.44282999999999</v>
      </c>
      <c r="R125" s="50">
        <v>1.4887731586422273</v>
      </c>
      <c r="S125" s="50">
        <v>71.685350559585373</v>
      </c>
      <c r="T125" s="50">
        <v>26.825876281772398</v>
      </c>
      <c r="U125" s="51">
        <v>0.72758851512084544</v>
      </c>
    </row>
    <row r="126" spans="1:21" ht="21">
      <c r="A126" s="9" t="s">
        <v>42</v>
      </c>
      <c r="B126" s="9" t="s">
        <v>21</v>
      </c>
      <c r="C126" s="7">
        <v>4</v>
      </c>
      <c r="D126" s="7">
        <v>2</v>
      </c>
      <c r="E126" s="14">
        <v>5.8580000000000004E-3</v>
      </c>
      <c r="F126" s="14">
        <v>25.509799999999998</v>
      </c>
      <c r="G126" s="14">
        <v>0.86922699999999997</v>
      </c>
      <c r="H126" s="14">
        <v>54.3215</v>
      </c>
      <c r="I126" s="14">
        <v>-0.01</v>
      </c>
      <c r="J126" s="14">
        <v>0.76578500000000005</v>
      </c>
      <c r="K126" s="14">
        <v>0.97460500000000005</v>
      </c>
      <c r="L126" s="14">
        <v>18.228000000000002</v>
      </c>
      <c r="M126" s="14">
        <v>0.101007</v>
      </c>
      <c r="N126" s="14">
        <v>1.3684999999999999E-2</v>
      </c>
      <c r="O126" s="14">
        <v>-3.2100000000000002E-3</v>
      </c>
      <c r="P126" s="14">
        <v>1.3816999999999999E-2</v>
      </c>
      <c r="Q126" s="14">
        <f t="shared" si="7"/>
        <v>100.79007399999999</v>
      </c>
      <c r="R126" s="50">
        <v>1.5168360962637017</v>
      </c>
      <c r="S126" s="50">
        <v>70.301711591500478</v>
      </c>
      <c r="T126" s="50">
        <v>28.181452312235827</v>
      </c>
      <c r="U126" s="51">
        <v>0.71374379292361922</v>
      </c>
    </row>
    <row r="127" spans="1:21" ht="21">
      <c r="A127" s="9" t="s">
        <v>42</v>
      </c>
      <c r="B127" s="9" t="s">
        <v>21</v>
      </c>
      <c r="C127" s="7">
        <v>4</v>
      </c>
      <c r="D127" s="7">
        <v>3</v>
      </c>
      <c r="E127" s="14">
        <v>9.7710000000000002E-3</v>
      </c>
      <c r="F127" s="14">
        <v>25.1051</v>
      </c>
      <c r="G127" s="14">
        <v>0.94192299999999995</v>
      </c>
      <c r="H127" s="14">
        <v>53.996400000000001</v>
      </c>
      <c r="I127" s="14">
        <v>-1.7989999999999999E-2</v>
      </c>
      <c r="J127" s="14">
        <v>0.45076500000000003</v>
      </c>
      <c r="K127" s="14">
        <v>1.1579299999999999</v>
      </c>
      <c r="L127" s="14">
        <v>19.322399999999998</v>
      </c>
      <c r="M127" s="14">
        <v>0.10786</v>
      </c>
      <c r="N127" s="14">
        <v>4.5799999999999999E-3</v>
      </c>
      <c r="O127" s="14">
        <v>8.5700000000000001E-4</v>
      </c>
      <c r="P127" s="14">
        <v>-3.1699999999999999E-2</v>
      </c>
      <c r="Q127" s="14">
        <f t="shared" si="7"/>
        <v>101.04789600000001</v>
      </c>
      <c r="R127" s="50">
        <v>0.89327713384615925</v>
      </c>
      <c r="S127" s="50">
        <v>69.219175469065902</v>
      </c>
      <c r="T127" s="50">
        <v>29.887547397087943</v>
      </c>
      <c r="U127" s="51">
        <v>0.69832597827345622</v>
      </c>
    </row>
    <row r="128" spans="1:21" ht="21">
      <c r="A128" s="17" t="s">
        <v>59</v>
      </c>
      <c r="E128" s="49">
        <v>1.1115526553503244E-2</v>
      </c>
      <c r="F128" s="49">
        <v>6.8691553938268913E-3</v>
      </c>
      <c r="G128" s="49">
        <v>7.0043495447192055E-3</v>
      </c>
      <c r="H128" s="49">
        <v>8.014648780052985E-3</v>
      </c>
      <c r="I128" s="49">
        <v>7.9719649088076713E-3</v>
      </c>
      <c r="J128" s="49">
        <v>9.6859175467932882E-3</v>
      </c>
      <c r="K128" s="49">
        <v>1.9885450631664092E-2</v>
      </c>
      <c r="L128" s="49">
        <v>1.9365119728568608E-2</v>
      </c>
      <c r="M128" s="49">
        <v>1.4601198084931752E-2</v>
      </c>
      <c r="N128" s="49">
        <v>1.3073315336212626E-2</v>
      </c>
      <c r="O128" s="49">
        <v>7.8354902877160685E-3</v>
      </c>
      <c r="P128" s="49">
        <v>2.6525594478112202E-2</v>
      </c>
      <c r="Q128" s="45"/>
    </row>
    <row r="129" spans="1:17" ht="21">
      <c r="A129" s="17" t="s">
        <v>134</v>
      </c>
      <c r="E129" s="49">
        <v>4.331476180666666</v>
      </c>
      <c r="F129" s="49">
        <v>0.34006060199999993</v>
      </c>
      <c r="G129" s="49">
        <v>1.0459070901666667</v>
      </c>
      <c r="H129" s="49">
        <v>0.16087357399999999</v>
      </c>
      <c r="I129" s="49">
        <v>-24.310769433333348</v>
      </c>
      <c r="J129" s="49">
        <v>0.57363880783333332</v>
      </c>
      <c r="K129" s="49">
        <v>12.048303102</v>
      </c>
      <c r="L129" s="49">
        <v>1.2199970646666667</v>
      </c>
      <c r="M129" s="49">
        <v>7.7021639813333325</v>
      </c>
      <c r="N129" s="49">
        <v>15.888232823333333</v>
      </c>
      <c r="O129" s="49">
        <v>749.06438889999993</v>
      </c>
      <c r="P129" s="49">
        <v>5035.0987329166674</v>
      </c>
      <c r="Q129" s="45"/>
    </row>
    <row r="130" spans="1:17" ht="21">
      <c r="A130" s="17" t="s">
        <v>135</v>
      </c>
      <c r="E130" s="49">
        <v>73.143051587301571</v>
      </c>
      <c r="F130" s="49">
        <v>0.25472597619047616</v>
      </c>
      <c r="G130" s="49">
        <v>1.373949150793651</v>
      </c>
      <c r="H130" s="49">
        <v>0.16121236507936504</v>
      </c>
      <c r="I130" s="49">
        <v>-31.454180158730157</v>
      </c>
      <c r="J130" s="49">
        <v>3.6215184126984128</v>
      </c>
      <c r="K130" s="49">
        <v>6.7346434920634932</v>
      </c>
      <c r="L130" s="49">
        <v>0.82248504761904773</v>
      </c>
      <c r="M130" s="49">
        <v>-44.745148174603173</v>
      </c>
      <c r="N130" s="49">
        <v>60.954365079365083</v>
      </c>
      <c r="O130" s="49">
        <v>-1209.463296031746</v>
      </c>
      <c r="P130" s="49">
        <v>40.590559523809532</v>
      </c>
      <c r="Q130" s="45"/>
    </row>
    <row r="132" spans="1:17">
      <c r="A132" s="46"/>
      <c r="B132" s="47" t="s">
        <v>161</v>
      </c>
    </row>
  </sheetData>
  <conditionalFormatting sqref="E2:J127">
    <cfRule type="cellIs" dxfId="19" priority="3" operator="lessThan">
      <formula>0.01</formula>
    </cfRule>
  </conditionalFormatting>
  <conditionalFormatting sqref="M2:O127">
    <cfRule type="cellIs" dxfId="18" priority="2" operator="lessThan">
      <formula>0.01</formula>
    </cfRule>
  </conditionalFormatting>
  <conditionalFormatting sqref="P2:P127">
    <cfRule type="cellIs" dxfId="17" priority="1" operator="lessThan">
      <formula>0.03</formula>
    </cfRule>
  </conditionalFormatting>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78"/>
  <sheetViews>
    <sheetView topLeftCell="G54" workbookViewId="0">
      <selection activeCell="L75" sqref="L75:N75"/>
    </sheetView>
  </sheetViews>
  <sheetFormatPr defaultColWidth="10.796875" defaultRowHeight="15.6"/>
  <cols>
    <col min="1" max="16384" width="10.796875" style="3"/>
  </cols>
  <sheetData>
    <row r="1" spans="1:19" s="1" customFormat="1" ht="23.4">
      <c r="A1" s="1" t="s">
        <v>45</v>
      </c>
      <c r="B1" s="1" t="s">
        <v>46</v>
      </c>
      <c r="C1" s="1" t="s">
        <v>47</v>
      </c>
      <c r="D1" s="11" t="s">
        <v>6</v>
      </c>
      <c r="E1" s="4" t="s">
        <v>7</v>
      </c>
      <c r="F1" s="4" t="s">
        <v>8</v>
      </c>
      <c r="G1" s="4" t="s">
        <v>9</v>
      </c>
      <c r="H1" s="4" t="s">
        <v>10</v>
      </c>
      <c r="I1" s="4" t="s">
        <v>11</v>
      </c>
      <c r="J1" s="4" t="s">
        <v>12</v>
      </c>
      <c r="K1" s="4" t="s">
        <v>13</v>
      </c>
      <c r="L1" s="4" t="s">
        <v>14</v>
      </c>
      <c r="M1" s="4" t="s">
        <v>15</v>
      </c>
      <c r="N1" s="4" t="s">
        <v>16</v>
      </c>
      <c r="O1" s="4" t="s">
        <v>17</v>
      </c>
      <c r="P1" s="4" t="s">
        <v>18</v>
      </c>
      <c r="Q1" s="1" t="s">
        <v>55</v>
      </c>
      <c r="R1" s="1" t="s">
        <v>56</v>
      </c>
      <c r="S1" s="1" t="s">
        <v>57</v>
      </c>
    </row>
    <row r="2" spans="1:19" ht="21">
      <c r="A2" s="7" t="s">
        <v>0</v>
      </c>
      <c r="B2" s="7">
        <v>10</v>
      </c>
      <c r="C2" s="7">
        <v>6</v>
      </c>
      <c r="D2" s="52">
        <v>4.3799599999999996</v>
      </c>
      <c r="E2" s="52">
        <v>1.0808999999999999E-2</v>
      </c>
      <c r="F2" s="52">
        <v>30.515499999999999</v>
      </c>
      <c r="G2" s="52">
        <v>52.890700000000002</v>
      </c>
      <c r="H2" s="52">
        <v>0.11475100000000001</v>
      </c>
      <c r="I2" s="52">
        <v>12.3847</v>
      </c>
      <c r="J2" s="52">
        <v>-6.5799999999999999E-3</v>
      </c>
      <c r="K2" s="52">
        <v>0.28722199999999998</v>
      </c>
      <c r="L2" s="52">
        <v>1.171E-2</v>
      </c>
      <c r="M2" s="52">
        <v>-6.2300000000000003E-3</v>
      </c>
      <c r="N2" s="52">
        <v>-3.64E-3</v>
      </c>
      <c r="O2" s="52">
        <v>2.0769999999999999E-3</v>
      </c>
      <c r="P2" s="52">
        <v>100.581</v>
      </c>
      <c r="Q2" s="54">
        <v>38.799999999999997</v>
      </c>
      <c r="R2" s="54">
        <v>60.6</v>
      </c>
      <c r="S2" s="54">
        <v>0.7</v>
      </c>
    </row>
    <row r="3" spans="1:19" ht="21">
      <c r="A3" s="7" t="s">
        <v>0</v>
      </c>
      <c r="B3" s="7">
        <v>10</v>
      </c>
      <c r="C3" s="7">
        <v>1</v>
      </c>
      <c r="D3" s="52">
        <v>7.1968899999999998</v>
      </c>
      <c r="E3" s="52">
        <v>1.0198E-2</v>
      </c>
      <c r="F3" s="52">
        <v>25.9892</v>
      </c>
      <c r="G3" s="52">
        <v>59.612299999999998</v>
      </c>
      <c r="H3" s="52">
        <v>0.28008</v>
      </c>
      <c r="I3" s="52">
        <v>7.4351500000000001</v>
      </c>
      <c r="J3" s="52">
        <v>-2.9999999999999997E-4</v>
      </c>
      <c r="K3" s="52">
        <v>0.25163099999999999</v>
      </c>
      <c r="L3" s="52">
        <v>2.5132000000000002E-2</v>
      </c>
      <c r="M3" s="52">
        <v>-3.63E-3</v>
      </c>
      <c r="N3" s="52">
        <v>-4.7800000000000004E-3</v>
      </c>
      <c r="O3" s="52">
        <v>-1.174E-2</v>
      </c>
      <c r="P3" s="52">
        <v>100.78</v>
      </c>
      <c r="Q3" s="54">
        <v>62.6</v>
      </c>
      <c r="R3" s="54">
        <v>35.799999999999997</v>
      </c>
      <c r="S3" s="54">
        <v>1.6</v>
      </c>
    </row>
    <row r="4" spans="1:19" ht="21">
      <c r="A4" s="7" t="s">
        <v>0</v>
      </c>
      <c r="B4" s="7">
        <v>10</v>
      </c>
      <c r="C4" s="7">
        <v>2</v>
      </c>
      <c r="D4" s="52">
        <v>7.2331200000000004</v>
      </c>
      <c r="E4" s="52">
        <v>8.9169999999999996E-3</v>
      </c>
      <c r="F4" s="52">
        <v>25.817499999999999</v>
      </c>
      <c r="G4" s="52">
        <v>59.683700000000002</v>
      </c>
      <c r="H4" s="52">
        <v>0.296014</v>
      </c>
      <c r="I4" s="52">
        <v>7.0490599999999999</v>
      </c>
      <c r="J4" s="52">
        <v>-1.6289999999999999E-2</v>
      </c>
      <c r="K4" s="52">
        <v>0.30632100000000001</v>
      </c>
      <c r="L4" s="52">
        <v>6.3270000000000002E-3</v>
      </c>
      <c r="M4" s="52">
        <v>-1.383E-2</v>
      </c>
      <c r="N4" s="52">
        <v>1.7569000000000001E-2</v>
      </c>
      <c r="O4" s="52">
        <v>5.4460000000000003E-3</v>
      </c>
      <c r="P4" s="52">
        <v>100.39400000000001</v>
      </c>
      <c r="Q4" s="54">
        <v>63.9</v>
      </c>
      <c r="R4" s="54">
        <v>34.4</v>
      </c>
      <c r="S4" s="54">
        <v>1.7</v>
      </c>
    </row>
    <row r="5" spans="1:19" ht="21">
      <c r="A5" s="7" t="s">
        <v>0</v>
      </c>
      <c r="B5" s="7">
        <v>10</v>
      </c>
      <c r="C5" s="7">
        <v>3</v>
      </c>
      <c r="D5" s="52">
        <v>3.6610800000000001</v>
      </c>
      <c r="E5" s="52">
        <v>5.5501000000000002E-2</v>
      </c>
      <c r="F5" s="52">
        <v>31.1599</v>
      </c>
      <c r="G5" s="52">
        <v>50.945599999999999</v>
      </c>
      <c r="H5" s="52">
        <v>6.8709999999999993E-2</v>
      </c>
      <c r="I5" s="52">
        <v>13.733000000000001</v>
      </c>
      <c r="J5" s="52">
        <v>1.3387E-2</v>
      </c>
      <c r="K5" s="52">
        <v>0.61293200000000003</v>
      </c>
      <c r="L5" s="52">
        <v>6.1344000000000003E-2</v>
      </c>
      <c r="M5" s="52">
        <v>-1.358E-2</v>
      </c>
      <c r="N5" s="52">
        <v>-1.06E-2</v>
      </c>
      <c r="O5" s="52">
        <v>1.8749999999999999E-3</v>
      </c>
      <c r="P5" s="52">
        <v>100.289</v>
      </c>
      <c r="Q5" s="54">
        <v>32.4</v>
      </c>
      <c r="R5" s="54">
        <v>67.2</v>
      </c>
      <c r="S5" s="54">
        <v>0.4</v>
      </c>
    </row>
    <row r="6" spans="1:19" ht="21">
      <c r="A6" s="7" t="s">
        <v>0</v>
      </c>
      <c r="B6" s="7">
        <v>10</v>
      </c>
      <c r="C6" s="7">
        <v>4</v>
      </c>
      <c r="D6" s="52">
        <v>6.5312799999999998</v>
      </c>
      <c r="E6" s="52">
        <v>1.7083999999999998E-2</v>
      </c>
      <c r="F6" s="52">
        <v>26.952999999999999</v>
      </c>
      <c r="G6" s="52">
        <v>57.719499999999996</v>
      </c>
      <c r="H6" s="52">
        <v>0.213727</v>
      </c>
      <c r="I6" s="52">
        <v>8.6055399999999995</v>
      </c>
      <c r="J6" s="52">
        <v>6.2690000000000003E-3</v>
      </c>
      <c r="K6" s="52">
        <v>0.35297499999999998</v>
      </c>
      <c r="L6" s="52">
        <v>2.8067000000000002E-2</v>
      </c>
      <c r="M6" s="52">
        <v>1.6029999999999999E-2</v>
      </c>
      <c r="N6" s="52">
        <v>5.3999999999999998E-5</v>
      </c>
      <c r="O6" s="52">
        <v>9.8010000000000007E-3</v>
      </c>
      <c r="P6" s="52">
        <v>100.453</v>
      </c>
      <c r="Q6" s="54">
        <v>57.2</v>
      </c>
      <c r="R6" s="54">
        <v>41.6</v>
      </c>
      <c r="S6" s="54">
        <v>1.2</v>
      </c>
    </row>
    <row r="7" spans="1:19" ht="21">
      <c r="A7" s="7" t="s">
        <v>0</v>
      </c>
      <c r="B7" s="7">
        <v>6</v>
      </c>
      <c r="C7" s="7">
        <v>8</v>
      </c>
      <c r="D7" s="52">
        <v>5.9202000000000004</v>
      </c>
      <c r="E7" s="52">
        <v>7.1590000000000004E-3</v>
      </c>
      <c r="F7" s="52">
        <v>27.818200000000001</v>
      </c>
      <c r="G7" s="52">
        <v>56.551499999999997</v>
      </c>
      <c r="H7" s="52">
        <v>0.18712500000000001</v>
      </c>
      <c r="I7" s="52">
        <v>9.4222099999999998</v>
      </c>
      <c r="J7" s="52">
        <v>6.7219999999999997E-3</v>
      </c>
      <c r="K7" s="52">
        <v>0.34369899999999998</v>
      </c>
      <c r="L7" s="52">
        <v>4.5823000000000003E-2</v>
      </c>
      <c r="M7" s="52">
        <v>9.1870000000000007E-3</v>
      </c>
      <c r="N7" s="52">
        <v>-1.49E-3</v>
      </c>
      <c r="O7" s="52">
        <v>-7.6600000000000001E-3</v>
      </c>
      <c r="P7" s="52">
        <v>100.303</v>
      </c>
      <c r="Q7" s="54">
        <v>52.6</v>
      </c>
      <c r="R7" s="54">
        <v>46.3</v>
      </c>
      <c r="S7" s="54">
        <v>1.1000000000000001</v>
      </c>
    </row>
    <row r="8" spans="1:19" ht="21">
      <c r="A8" s="7" t="s">
        <v>0</v>
      </c>
      <c r="B8" s="7">
        <v>6</v>
      </c>
      <c r="C8" s="7">
        <v>9</v>
      </c>
      <c r="D8" s="52">
        <v>4.5787500000000003</v>
      </c>
      <c r="E8" s="52">
        <v>1.5566999999999999E-2</v>
      </c>
      <c r="F8" s="52">
        <v>30.148399999999999</v>
      </c>
      <c r="G8" s="52">
        <v>53.204799999999999</v>
      </c>
      <c r="H8" s="52">
        <v>0.114649</v>
      </c>
      <c r="I8" s="52">
        <v>11.9672</v>
      </c>
      <c r="J8" s="52">
        <v>-1.533E-2</v>
      </c>
      <c r="K8" s="52">
        <v>0.35527700000000001</v>
      </c>
      <c r="L8" s="52">
        <v>1.6369999999999999E-2</v>
      </c>
      <c r="M8" s="52">
        <v>-1.014E-2</v>
      </c>
      <c r="N8" s="52">
        <v>-1.652E-2</v>
      </c>
      <c r="O8" s="52">
        <v>1.76E-4</v>
      </c>
      <c r="P8" s="52">
        <v>100.35899999999999</v>
      </c>
      <c r="Q8" s="54">
        <v>40.6</v>
      </c>
      <c r="R8" s="54">
        <v>58.7</v>
      </c>
      <c r="S8" s="54">
        <v>0.7</v>
      </c>
    </row>
    <row r="9" spans="1:19" ht="21">
      <c r="A9" s="7" t="s">
        <v>0</v>
      </c>
      <c r="B9" s="7">
        <v>6</v>
      </c>
      <c r="C9" s="7">
        <v>10</v>
      </c>
      <c r="D9" s="52">
        <v>6.3232299999999997</v>
      </c>
      <c r="E9" s="52">
        <v>8.8430000000000002E-3</v>
      </c>
      <c r="F9" s="52">
        <v>27.232800000000001</v>
      </c>
      <c r="G9" s="52">
        <v>57.4587</v>
      </c>
      <c r="H9" s="52">
        <v>0.22816900000000001</v>
      </c>
      <c r="I9" s="52">
        <v>8.7850699999999993</v>
      </c>
      <c r="J9" s="52">
        <v>-9.7999999999999997E-3</v>
      </c>
      <c r="K9" s="52">
        <v>0.30125000000000002</v>
      </c>
      <c r="L9" s="52">
        <v>4.0992000000000001E-2</v>
      </c>
      <c r="M9" s="52">
        <v>2.1080000000000001E-3</v>
      </c>
      <c r="N9" s="52">
        <v>5.2649999999999997E-3</v>
      </c>
      <c r="O9" s="52">
        <v>8.489E-3</v>
      </c>
      <c r="P9" s="52">
        <v>100.38500000000001</v>
      </c>
      <c r="Q9" s="54">
        <v>55.8</v>
      </c>
      <c r="R9" s="54">
        <v>42.9</v>
      </c>
      <c r="S9" s="54">
        <v>1.3</v>
      </c>
    </row>
    <row r="10" spans="1:19" ht="21">
      <c r="A10" s="7" t="s">
        <v>1</v>
      </c>
      <c r="B10" s="7">
        <v>1</v>
      </c>
      <c r="C10" s="7">
        <v>4</v>
      </c>
      <c r="D10" s="52">
        <v>6.5365500000000001</v>
      </c>
      <c r="E10" s="52">
        <v>1.0921E-2</v>
      </c>
      <c r="F10" s="52">
        <v>27.18</v>
      </c>
      <c r="G10" s="52">
        <v>57.4711</v>
      </c>
      <c r="H10" s="52">
        <v>0.25468499999999999</v>
      </c>
      <c r="I10" s="52">
        <v>8.7600499999999997</v>
      </c>
      <c r="J10" s="52">
        <v>-1.9550000000000001E-2</v>
      </c>
      <c r="K10" s="52">
        <v>0.390544</v>
      </c>
      <c r="L10" s="52">
        <v>1.8120000000000001E-2</v>
      </c>
      <c r="M10" s="52">
        <v>-6.6E-3</v>
      </c>
      <c r="N10" s="52">
        <v>3.1285E-2</v>
      </c>
      <c r="O10" s="52">
        <v>1.771E-2</v>
      </c>
      <c r="P10" s="52">
        <v>100.645</v>
      </c>
      <c r="Q10" s="54">
        <v>56.6</v>
      </c>
      <c r="R10" s="54">
        <v>41.9</v>
      </c>
      <c r="S10" s="54">
        <v>1.5</v>
      </c>
    </row>
    <row r="11" spans="1:19" ht="21">
      <c r="A11" s="7" t="s">
        <v>1</v>
      </c>
      <c r="B11" s="7">
        <v>1</v>
      </c>
      <c r="C11" s="7">
        <v>5</v>
      </c>
      <c r="D11" s="52">
        <v>2.7985099999999998</v>
      </c>
      <c r="E11" s="52">
        <v>7.6639999999999998E-3</v>
      </c>
      <c r="F11" s="52">
        <v>32.9392</v>
      </c>
      <c r="G11" s="52">
        <v>49.076900000000002</v>
      </c>
      <c r="H11" s="52">
        <v>4.9142999999999999E-2</v>
      </c>
      <c r="I11" s="52">
        <v>15.0929</v>
      </c>
      <c r="J11" s="52">
        <v>-5.47E-3</v>
      </c>
      <c r="K11" s="52">
        <v>0.39164199999999999</v>
      </c>
      <c r="L11" s="52">
        <v>1.7658E-2</v>
      </c>
      <c r="M11" s="52">
        <v>-4.6699999999999997E-3</v>
      </c>
      <c r="N11" s="52">
        <v>-1.4760000000000001E-2</v>
      </c>
      <c r="O11" s="52">
        <v>3.0309999999999998E-3</v>
      </c>
      <c r="P11" s="52">
        <v>100.352</v>
      </c>
      <c r="Q11" s="54">
        <v>25.1</v>
      </c>
      <c r="R11" s="54">
        <v>74.7</v>
      </c>
      <c r="S11" s="54">
        <v>0.3</v>
      </c>
    </row>
    <row r="12" spans="1:19" ht="21">
      <c r="A12" s="7" t="s">
        <v>1</v>
      </c>
      <c r="B12" s="7">
        <v>13</v>
      </c>
      <c r="C12" s="7">
        <v>6</v>
      </c>
      <c r="D12" s="52">
        <v>5.0173500000000004</v>
      </c>
      <c r="E12" s="52">
        <v>1.2555E-2</v>
      </c>
      <c r="F12" s="52">
        <v>29.439699999999998</v>
      </c>
      <c r="G12" s="52">
        <v>53.923000000000002</v>
      </c>
      <c r="H12" s="52">
        <v>0.15978899999999999</v>
      </c>
      <c r="I12" s="52">
        <v>11.3346</v>
      </c>
      <c r="J12" s="52">
        <v>-5.4000000000000001E-4</v>
      </c>
      <c r="K12" s="52">
        <v>0.38154700000000003</v>
      </c>
      <c r="L12" s="52">
        <v>9.1629999999999993E-3</v>
      </c>
      <c r="M12" s="52">
        <v>-1.5980000000000001E-2</v>
      </c>
      <c r="N12" s="52">
        <v>-3.3500000000000001E-3</v>
      </c>
      <c r="O12" s="52">
        <v>-7.5599999999999999E-3</v>
      </c>
      <c r="P12" s="52">
        <v>100.25</v>
      </c>
      <c r="Q12" s="54">
        <v>44.1</v>
      </c>
      <c r="R12" s="54">
        <v>55</v>
      </c>
      <c r="S12" s="54">
        <v>0.9</v>
      </c>
    </row>
    <row r="13" spans="1:19" ht="21">
      <c r="A13" s="7" t="s">
        <v>1</v>
      </c>
      <c r="B13" s="7">
        <v>13</v>
      </c>
      <c r="C13" s="7">
        <v>7</v>
      </c>
      <c r="D13" s="52">
        <v>6.4340900000000003</v>
      </c>
      <c r="E13" s="52">
        <v>3.0998000000000001E-2</v>
      </c>
      <c r="F13" s="52">
        <v>27.185500000000001</v>
      </c>
      <c r="G13" s="52">
        <v>57.018599999999999</v>
      </c>
      <c r="H13" s="52">
        <v>0.24315500000000001</v>
      </c>
      <c r="I13" s="52">
        <v>8.8380500000000008</v>
      </c>
      <c r="J13" s="52">
        <v>-7.5100000000000002E-3</v>
      </c>
      <c r="K13" s="52">
        <v>0.38115100000000002</v>
      </c>
      <c r="L13" s="52">
        <v>4.6879999999999998E-2</v>
      </c>
      <c r="M13" s="52">
        <v>-9.3399999999999993E-3</v>
      </c>
      <c r="N13" s="52">
        <v>-1.439E-2</v>
      </c>
      <c r="O13" s="52">
        <v>-1.001E-2</v>
      </c>
      <c r="P13" s="52">
        <v>100.137</v>
      </c>
      <c r="Q13" s="54">
        <v>56.1</v>
      </c>
      <c r="R13" s="54">
        <v>42.6</v>
      </c>
      <c r="S13" s="54">
        <v>1.4</v>
      </c>
    </row>
    <row r="14" spans="1:19" ht="21">
      <c r="A14" s="7" t="s">
        <v>1</v>
      </c>
      <c r="B14" s="7">
        <v>13</v>
      </c>
      <c r="C14" s="7">
        <v>1</v>
      </c>
      <c r="D14" s="52">
        <v>3.9450099999999999</v>
      </c>
      <c r="E14" s="52">
        <v>2.4577999999999999E-2</v>
      </c>
      <c r="F14" s="52">
        <v>31.141400000000001</v>
      </c>
      <c r="G14" s="52">
        <v>51.427500000000002</v>
      </c>
      <c r="H14" s="52">
        <v>0.10270799999999999</v>
      </c>
      <c r="I14" s="52">
        <v>13.311400000000001</v>
      </c>
      <c r="J14" s="52">
        <v>9.2699999999999998E-4</v>
      </c>
      <c r="K14" s="52">
        <v>0.398146</v>
      </c>
      <c r="L14" s="52">
        <v>1.8606999999999999E-2</v>
      </c>
      <c r="M14" s="52">
        <v>-1.294E-2</v>
      </c>
      <c r="N14" s="52">
        <v>-5.2500000000000003E-3</v>
      </c>
      <c r="O14" s="52">
        <v>8.9230000000000004E-3</v>
      </c>
      <c r="P14" s="52">
        <v>100.361</v>
      </c>
      <c r="Q14" s="54">
        <v>34.700000000000003</v>
      </c>
      <c r="R14" s="54">
        <v>64.7</v>
      </c>
      <c r="S14" s="54">
        <v>0.6</v>
      </c>
    </row>
    <row r="15" spans="1:19" ht="21">
      <c r="A15" s="7" t="s">
        <v>1</v>
      </c>
      <c r="B15" s="7">
        <v>13</v>
      </c>
      <c r="C15" s="7">
        <v>2</v>
      </c>
      <c r="D15" s="52">
        <v>5.4998199999999997</v>
      </c>
      <c r="E15" s="52">
        <v>2.4771999999999999E-2</v>
      </c>
      <c r="F15" s="52">
        <v>28.4435</v>
      </c>
      <c r="G15" s="52">
        <v>54.997</v>
      </c>
      <c r="H15" s="52">
        <v>0.20397199999999999</v>
      </c>
      <c r="I15" s="52">
        <v>10.2729</v>
      </c>
      <c r="J15" s="52">
        <v>-8.9599999999999992E-3</v>
      </c>
      <c r="K15" s="52">
        <v>0.36535899999999999</v>
      </c>
      <c r="L15" s="52">
        <v>3.5487999999999999E-2</v>
      </c>
      <c r="M15" s="52">
        <v>3.6150000000000002E-3</v>
      </c>
      <c r="N15" s="52">
        <v>-4.3699999999999998E-3</v>
      </c>
      <c r="O15" s="52">
        <v>-8.2100000000000003E-3</v>
      </c>
      <c r="P15" s="52">
        <v>99.8249</v>
      </c>
      <c r="Q15" s="54">
        <v>48.6</v>
      </c>
      <c r="R15" s="54">
        <v>50.2</v>
      </c>
      <c r="S15" s="54">
        <v>1.2</v>
      </c>
    </row>
    <row r="16" spans="1:19" ht="21">
      <c r="A16" s="7" t="s">
        <v>1</v>
      </c>
      <c r="B16" s="7">
        <v>13</v>
      </c>
      <c r="C16" s="7">
        <v>3</v>
      </c>
      <c r="D16" s="52">
        <v>6.40801</v>
      </c>
      <c r="E16" s="52">
        <v>2.5930999999999999E-2</v>
      </c>
      <c r="F16" s="52">
        <v>27.000800000000002</v>
      </c>
      <c r="G16" s="52">
        <v>57.280799999999999</v>
      </c>
      <c r="H16" s="52">
        <v>0.27717199999999997</v>
      </c>
      <c r="I16" s="52">
        <v>8.7539599999999993</v>
      </c>
      <c r="J16" s="52">
        <v>-1.468E-2</v>
      </c>
      <c r="K16" s="52">
        <v>0.396258</v>
      </c>
      <c r="L16" s="52">
        <v>1.8183000000000001E-2</v>
      </c>
      <c r="M16" s="52">
        <v>-3.3800000000000002E-3</v>
      </c>
      <c r="N16" s="52">
        <v>-1.1730000000000001E-2</v>
      </c>
      <c r="O16" s="52">
        <v>-1.8669999999999999E-2</v>
      </c>
      <c r="P16" s="52">
        <v>100.113</v>
      </c>
      <c r="Q16" s="54">
        <v>56.1</v>
      </c>
      <c r="R16" s="54">
        <v>42.3</v>
      </c>
      <c r="S16" s="54">
        <v>1.6</v>
      </c>
    </row>
    <row r="17" spans="1:19" ht="21">
      <c r="A17" s="7" t="s">
        <v>1</v>
      </c>
      <c r="B17" s="7">
        <v>13</v>
      </c>
      <c r="C17" s="7">
        <v>5</v>
      </c>
      <c r="D17" s="52">
        <v>6.6925800000000004</v>
      </c>
      <c r="E17" s="52">
        <v>1.8717000000000001E-2</v>
      </c>
      <c r="F17" s="52">
        <v>26.738</v>
      </c>
      <c r="G17" s="52">
        <v>57.886099999999999</v>
      </c>
      <c r="H17" s="52">
        <v>0.27227699999999999</v>
      </c>
      <c r="I17" s="52">
        <v>8.3273200000000003</v>
      </c>
      <c r="J17" s="52">
        <v>-2.0049999999999998E-2</v>
      </c>
      <c r="K17" s="52">
        <v>0.33330799999999999</v>
      </c>
      <c r="L17" s="52">
        <v>2.3064999999999999E-2</v>
      </c>
      <c r="M17" s="52">
        <v>6.4859999999999996E-3</v>
      </c>
      <c r="N17" s="52">
        <v>-8.9700000000000005E-3</v>
      </c>
      <c r="O17" s="52">
        <v>-1.5720000000000001E-2</v>
      </c>
      <c r="P17" s="52">
        <v>100.253</v>
      </c>
      <c r="Q17" s="54">
        <v>58.3</v>
      </c>
      <c r="R17" s="54">
        <v>40.1</v>
      </c>
      <c r="S17" s="54">
        <v>1.6</v>
      </c>
    </row>
    <row r="18" spans="1:19" ht="21">
      <c r="A18" s="7" t="s">
        <v>1</v>
      </c>
      <c r="B18" s="7">
        <v>4</v>
      </c>
      <c r="C18" s="7">
        <v>6</v>
      </c>
      <c r="D18" s="52">
        <v>5.1820300000000001</v>
      </c>
      <c r="E18" s="52">
        <v>5.1960000000000001E-3</v>
      </c>
      <c r="F18" s="52">
        <v>29.27</v>
      </c>
      <c r="G18" s="52">
        <v>54.522500000000001</v>
      </c>
      <c r="H18" s="52">
        <v>0.150589</v>
      </c>
      <c r="I18" s="52">
        <v>11.1152</v>
      </c>
      <c r="J18" s="52">
        <v>-1.0030000000000001E-2</v>
      </c>
      <c r="K18" s="52">
        <v>0.33199099999999998</v>
      </c>
      <c r="L18" s="52">
        <v>1.3167999999999999E-2</v>
      </c>
      <c r="M18" s="52">
        <v>8.5990000000000007E-3</v>
      </c>
      <c r="N18" s="52">
        <v>-3.2499999999999999E-3</v>
      </c>
      <c r="O18" s="52">
        <v>-1.0399999999999999E-3</v>
      </c>
      <c r="P18" s="52">
        <v>100.58499999999999</v>
      </c>
      <c r="Q18" s="54">
        <v>45.4</v>
      </c>
      <c r="R18" s="54">
        <v>53.8</v>
      </c>
      <c r="S18" s="54">
        <v>0.9</v>
      </c>
    </row>
    <row r="19" spans="1:19" ht="21">
      <c r="A19" s="7" t="s">
        <v>1</v>
      </c>
      <c r="B19" s="7">
        <v>4</v>
      </c>
      <c r="C19" s="7">
        <v>7</v>
      </c>
      <c r="D19" s="52">
        <v>6.8688500000000001</v>
      </c>
      <c r="E19" s="52">
        <v>1.9465E-2</v>
      </c>
      <c r="F19" s="52">
        <v>26.4971</v>
      </c>
      <c r="G19" s="52">
        <v>58.465899999999998</v>
      </c>
      <c r="H19" s="52">
        <v>0.295516</v>
      </c>
      <c r="I19" s="52">
        <v>7.93567</v>
      </c>
      <c r="J19" s="52">
        <v>-1.593E-2</v>
      </c>
      <c r="K19" s="52">
        <v>0.387934</v>
      </c>
      <c r="L19" s="52">
        <v>1.6362999999999999E-2</v>
      </c>
      <c r="M19" s="52">
        <v>-2.1729999999999999E-2</v>
      </c>
      <c r="N19" s="52">
        <v>-1.0200000000000001E-2</v>
      </c>
      <c r="O19" s="52">
        <v>-5.7600000000000004E-3</v>
      </c>
      <c r="P19" s="52">
        <v>100.43300000000001</v>
      </c>
      <c r="Q19" s="54">
        <v>60</v>
      </c>
      <c r="R19" s="54">
        <v>38.299999999999997</v>
      </c>
      <c r="S19" s="54">
        <v>1.7</v>
      </c>
    </row>
    <row r="20" spans="1:19" ht="21">
      <c r="A20" s="7" t="s">
        <v>1</v>
      </c>
      <c r="B20" s="7">
        <v>4</v>
      </c>
      <c r="C20" s="7">
        <v>1</v>
      </c>
      <c r="D20" s="52">
        <v>6.5113000000000003</v>
      </c>
      <c r="E20" s="52">
        <v>2.3857E-2</v>
      </c>
      <c r="F20" s="52">
        <v>26.915600000000001</v>
      </c>
      <c r="G20" s="52">
        <v>57.5931</v>
      </c>
      <c r="H20" s="52">
        <v>0.27656999999999998</v>
      </c>
      <c r="I20" s="52">
        <v>8.49892</v>
      </c>
      <c r="J20" s="52">
        <v>2.2989999999999998E-3</v>
      </c>
      <c r="K20" s="52">
        <v>0.35920000000000002</v>
      </c>
      <c r="L20" s="52">
        <v>2.4344000000000001E-2</v>
      </c>
      <c r="M20" s="52">
        <v>-2.7899999999999999E-3</v>
      </c>
      <c r="N20" s="52">
        <v>-2.5300000000000001E-3</v>
      </c>
      <c r="O20" s="52">
        <v>1.2919999999999999E-2</v>
      </c>
      <c r="P20" s="52">
        <v>100.21299999999999</v>
      </c>
      <c r="Q20" s="54">
        <v>57.2</v>
      </c>
      <c r="R20" s="54">
        <v>41.2</v>
      </c>
      <c r="S20" s="54">
        <v>1.6</v>
      </c>
    </row>
    <row r="21" spans="1:19" ht="21">
      <c r="A21" s="7" t="s">
        <v>1</v>
      </c>
      <c r="B21" s="7">
        <v>4</v>
      </c>
      <c r="C21" s="7">
        <v>2</v>
      </c>
      <c r="D21" s="52">
        <v>2.5144899999999999</v>
      </c>
      <c r="E21" s="52">
        <v>1.7094000000000002E-2</v>
      </c>
      <c r="F21" s="52">
        <v>33.356099999999998</v>
      </c>
      <c r="G21" s="52">
        <v>48.457700000000003</v>
      </c>
      <c r="H21" s="52">
        <v>4.9401E-2</v>
      </c>
      <c r="I21" s="52">
        <v>15.673299999999999</v>
      </c>
      <c r="J21" s="52">
        <v>6.3470000000000002E-3</v>
      </c>
      <c r="K21" s="52">
        <v>0.400729</v>
      </c>
      <c r="L21" s="52">
        <v>2.0379000000000001E-2</v>
      </c>
      <c r="M21" s="52">
        <v>-7.7799999999999996E-3</v>
      </c>
      <c r="N21" s="52">
        <v>5.1199999999999998E-4</v>
      </c>
      <c r="O21" s="52">
        <v>5.3299999999999997E-3</v>
      </c>
      <c r="P21" s="52">
        <v>100.494</v>
      </c>
      <c r="Q21" s="54">
        <v>22.4</v>
      </c>
      <c r="R21" s="54">
        <v>77.3</v>
      </c>
      <c r="S21" s="54">
        <v>0.3</v>
      </c>
    </row>
    <row r="22" spans="1:19" ht="21">
      <c r="A22" s="7" t="s">
        <v>1</v>
      </c>
      <c r="B22" s="7">
        <v>5</v>
      </c>
      <c r="C22" s="7">
        <v>5</v>
      </c>
      <c r="D22" s="52">
        <v>4.9272099999999996</v>
      </c>
      <c r="E22" s="52">
        <v>1.7087000000000001E-2</v>
      </c>
      <c r="F22" s="52">
        <v>29.547799999999999</v>
      </c>
      <c r="G22" s="52">
        <v>53.740200000000002</v>
      </c>
      <c r="H22" s="52">
        <v>0.16864599999999999</v>
      </c>
      <c r="I22" s="52">
        <v>11.561999999999999</v>
      </c>
      <c r="J22" s="52">
        <v>-7.6000000000000004E-4</v>
      </c>
      <c r="K22" s="52">
        <v>0.45919500000000002</v>
      </c>
      <c r="L22" s="52">
        <v>8.1209999999999997E-3</v>
      </c>
      <c r="M22" s="52">
        <v>-1.4499999999999999E-3</v>
      </c>
      <c r="N22" s="52">
        <v>1.7160000000000001E-3</v>
      </c>
      <c r="O22" s="52">
        <v>-7.0099999999999997E-3</v>
      </c>
      <c r="P22" s="52">
        <v>100.423</v>
      </c>
      <c r="Q22" s="54">
        <v>43.1</v>
      </c>
      <c r="R22" s="54">
        <v>55.9</v>
      </c>
      <c r="S22" s="54">
        <v>1</v>
      </c>
    </row>
    <row r="23" spans="1:19" ht="21">
      <c r="A23" s="7" t="s">
        <v>3</v>
      </c>
      <c r="B23" s="7">
        <v>10</v>
      </c>
      <c r="C23" s="7">
        <v>3</v>
      </c>
      <c r="D23" s="52">
        <v>3.8631000000000002</v>
      </c>
      <c r="E23" s="52">
        <v>2.6891000000000002E-2</v>
      </c>
      <c r="F23" s="52">
        <v>31.182400000000001</v>
      </c>
      <c r="G23" s="52">
        <v>51.353400000000001</v>
      </c>
      <c r="H23" s="52">
        <v>0.100355</v>
      </c>
      <c r="I23" s="52">
        <v>13.3789</v>
      </c>
      <c r="J23" s="52">
        <v>6.2639999999999996E-3</v>
      </c>
      <c r="K23" s="52">
        <v>0.71285900000000002</v>
      </c>
      <c r="L23" s="52">
        <v>4.8550999999999997E-2</v>
      </c>
      <c r="M23" s="52">
        <v>-1.25E-3</v>
      </c>
      <c r="N23" s="52">
        <v>8.8500000000000002E-3</v>
      </c>
      <c r="O23" s="52">
        <v>5.2709999999999996E-3</v>
      </c>
      <c r="P23" s="52">
        <v>100.68600000000001</v>
      </c>
      <c r="Q23" s="54">
        <v>34.1</v>
      </c>
      <c r="R23" s="54">
        <v>65.3</v>
      </c>
      <c r="S23" s="54">
        <v>0.6</v>
      </c>
    </row>
    <row r="24" spans="1:19" ht="21">
      <c r="A24" s="7" t="s">
        <v>3</v>
      </c>
      <c r="B24" s="7">
        <v>10</v>
      </c>
      <c r="C24" s="7">
        <v>11</v>
      </c>
      <c r="D24" s="52">
        <v>6.7985600000000002</v>
      </c>
      <c r="E24" s="52">
        <v>2.8250999999999998E-2</v>
      </c>
      <c r="F24" s="52">
        <v>26.812899999999999</v>
      </c>
      <c r="G24" s="52">
        <v>58.2224</v>
      </c>
      <c r="H24" s="52">
        <v>0.26252700000000001</v>
      </c>
      <c r="I24" s="52">
        <v>8.2504399999999993</v>
      </c>
      <c r="J24" s="52">
        <v>-2.5799999999999998E-3</v>
      </c>
      <c r="K24" s="52">
        <v>0.58546900000000002</v>
      </c>
      <c r="L24" s="52">
        <v>3.4844E-2</v>
      </c>
      <c r="M24" s="52">
        <v>-1.5200000000000001E-3</v>
      </c>
      <c r="N24" s="52">
        <v>-5.11E-3</v>
      </c>
      <c r="O24" s="52">
        <v>6.5099999999999999E-4</v>
      </c>
      <c r="P24" s="52">
        <v>100.98699999999999</v>
      </c>
      <c r="Q24" s="54">
        <v>59</v>
      </c>
      <c r="R24" s="54">
        <v>39.5</v>
      </c>
      <c r="S24" s="54">
        <v>1.5</v>
      </c>
    </row>
    <row r="25" spans="1:19" ht="21">
      <c r="A25" s="7" t="s">
        <v>3</v>
      </c>
      <c r="B25" s="7">
        <v>5</v>
      </c>
      <c r="C25" s="7">
        <v>10</v>
      </c>
      <c r="D25" s="52">
        <v>3.5718000000000001</v>
      </c>
      <c r="E25" s="52">
        <v>1.1851E-2</v>
      </c>
      <c r="F25" s="52">
        <v>31.5337</v>
      </c>
      <c r="G25" s="52">
        <v>51.4011</v>
      </c>
      <c r="H25" s="52">
        <v>8.1220000000000001E-2</v>
      </c>
      <c r="I25" s="52">
        <v>13.834300000000001</v>
      </c>
      <c r="J25" s="52">
        <v>-1.1379999999999999E-2</v>
      </c>
      <c r="K25" s="52">
        <v>0.49424800000000002</v>
      </c>
      <c r="L25" s="52">
        <v>2.7411000000000001E-2</v>
      </c>
      <c r="M25" s="52">
        <v>1.542E-3</v>
      </c>
      <c r="N25" s="52">
        <v>1.2677000000000001E-2</v>
      </c>
      <c r="O25" s="52">
        <v>1.2300000000000001E-4</v>
      </c>
      <c r="P25" s="52">
        <v>100.959</v>
      </c>
      <c r="Q25" s="54">
        <v>31.7</v>
      </c>
      <c r="R25" s="54">
        <v>67.8</v>
      </c>
      <c r="S25" s="54">
        <v>0.5</v>
      </c>
    </row>
    <row r="26" spans="1:19" ht="21">
      <c r="A26" s="7" t="s">
        <v>3</v>
      </c>
      <c r="B26" s="7">
        <v>5</v>
      </c>
      <c r="C26" s="7">
        <v>11</v>
      </c>
      <c r="D26" s="52">
        <v>6.4997400000000001</v>
      </c>
      <c r="E26" s="52">
        <v>1.4151E-2</v>
      </c>
      <c r="F26" s="52">
        <v>26.5456</v>
      </c>
      <c r="G26" s="52">
        <v>58.264200000000002</v>
      </c>
      <c r="H26" s="52">
        <v>0.31073899999999999</v>
      </c>
      <c r="I26" s="52">
        <v>8.3577100000000009</v>
      </c>
      <c r="J26" s="52">
        <v>-8.0199999999999994E-3</v>
      </c>
      <c r="K26" s="52">
        <v>0.34540300000000002</v>
      </c>
      <c r="L26" s="52">
        <v>4.8250000000000003E-3</v>
      </c>
      <c r="M26" s="52">
        <v>-7.9900000000000006E-3</v>
      </c>
      <c r="N26" s="52">
        <v>6.7010000000000004E-3</v>
      </c>
      <c r="O26" s="52">
        <v>-1.7860000000000001E-2</v>
      </c>
      <c r="P26" s="52">
        <v>100.315</v>
      </c>
      <c r="Q26" s="54">
        <v>57.4</v>
      </c>
      <c r="R26" s="54">
        <v>40.799999999999997</v>
      </c>
      <c r="S26" s="54">
        <v>1.8</v>
      </c>
    </row>
    <row r="27" spans="1:19" ht="21">
      <c r="A27" s="7" t="s">
        <v>3</v>
      </c>
      <c r="B27" s="7">
        <v>5</v>
      </c>
      <c r="C27" s="7">
        <v>1</v>
      </c>
      <c r="D27" s="52">
        <v>6.8293699999999999</v>
      </c>
      <c r="E27" s="52">
        <v>1.1254E-2</v>
      </c>
      <c r="F27" s="52">
        <v>26.440899999999999</v>
      </c>
      <c r="G27" s="52">
        <v>58.659399999999998</v>
      </c>
      <c r="H27" s="52">
        <v>0.28328599999999998</v>
      </c>
      <c r="I27" s="52">
        <v>7.9911500000000002</v>
      </c>
      <c r="J27" s="52">
        <v>-1.0279999999999999E-2</v>
      </c>
      <c r="K27" s="52">
        <v>0.37660300000000002</v>
      </c>
      <c r="L27" s="52">
        <v>1.5626999999999999E-2</v>
      </c>
      <c r="M27" s="52">
        <v>-0.01</v>
      </c>
      <c r="N27" s="52">
        <v>1.3346E-2</v>
      </c>
      <c r="O27" s="52">
        <v>-1.7569999999999999E-2</v>
      </c>
      <c r="P27" s="52">
        <v>100.583</v>
      </c>
      <c r="Q27" s="54">
        <v>59.7</v>
      </c>
      <c r="R27" s="54">
        <v>38.6</v>
      </c>
      <c r="S27" s="54">
        <v>1.6</v>
      </c>
    </row>
    <row r="28" spans="1:19" ht="21">
      <c r="A28" s="7" t="s">
        <v>3</v>
      </c>
      <c r="B28" s="7">
        <v>5</v>
      </c>
      <c r="C28" s="7">
        <v>2</v>
      </c>
      <c r="D28" s="52">
        <v>5.6541199999999998</v>
      </c>
      <c r="E28" s="52">
        <v>2.5485000000000001E-2</v>
      </c>
      <c r="F28" s="52">
        <v>28.452400000000001</v>
      </c>
      <c r="G28" s="52">
        <v>55.790399999999998</v>
      </c>
      <c r="H28" s="52">
        <v>0.172787</v>
      </c>
      <c r="I28" s="52">
        <v>10.064500000000001</v>
      </c>
      <c r="J28" s="52">
        <v>1.1317000000000001E-2</v>
      </c>
      <c r="K28" s="52">
        <v>0.31977100000000003</v>
      </c>
      <c r="L28" s="52">
        <v>1.9776999999999999E-2</v>
      </c>
      <c r="M28" s="52">
        <v>-6.4799999999999996E-3</v>
      </c>
      <c r="N28" s="52">
        <v>4.8419999999999999E-3</v>
      </c>
      <c r="O28" s="52">
        <v>9.6599999999999995E-4</v>
      </c>
      <c r="P28" s="52">
        <v>100.51</v>
      </c>
      <c r="Q28" s="54">
        <v>49.9</v>
      </c>
      <c r="R28" s="54">
        <v>49.1</v>
      </c>
      <c r="S28" s="54">
        <v>1</v>
      </c>
    </row>
    <row r="29" spans="1:19" ht="21">
      <c r="A29" s="7" t="s">
        <v>3</v>
      </c>
      <c r="B29" s="7">
        <v>5</v>
      </c>
      <c r="C29" s="7">
        <v>3</v>
      </c>
      <c r="D29" s="52">
        <v>5.7385299999999999</v>
      </c>
      <c r="E29" s="52">
        <v>2.6213E-2</v>
      </c>
      <c r="F29" s="52">
        <v>28.429600000000001</v>
      </c>
      <c r="G29" s="52">
        <v>55.85</v>
      </c>
      <c r="H29" s="52">
        <v>0.16378999999999999</v>
      </c>
      <c r="I29" s="52">
        <v>10.1578</v>
      </c>
      <c r="J29" s="52">
        <v>8.3900000000000001E-4</v>
      </c>
      <c r="K29" s="52">
        <v>0.35684199999999999</v>
      </c>
      <c r="L29" s="52">
        <v>1.5956999999999999E-2</v>
      </c>
      <c r="M29" s="52">
        <v>-1.1100000000000001E-3</v>
      </c>
      <c r="N29" s="52">
        <v>3.5249999999999999E-3</v>
      </c>
      <c r="O29" s="52">
        <v>-1.72E-2</v>
      </c>
      <c r="P29" s="52">
        <v>100.72499999999999</v>
      </c>
      <c r="Q29" s="54">
        <v>50.1</v>
      </c>
      <c r="R29" s="54">
        <v>49</v>
      </c>
      <c r="S29" s="54">
        <v>0.9</v>
      </c>
    </row>
    <row r="30" spans="1:19" ht="21">
      <c r="A30" s="7" t="s">
        <v>3</v>
      </c>
      <c r="B30" s="7">
        <v>5</v>
      </c>
      <c r="C30" s="7">
        <v>4</v>
      </c>
      <c r="D30" s="52">
        <v>6.7046000000000001</v>
      </c>
      <c r="E30" s="52">
        <v>2.3039E-2</v>
      </c>
      <c r="F30" s="52">
        <v>26.750800000000002</v>
      </c>
      <c r="G30" s="52">
        <v>58.163699999999999</v>
      </c>
      <c r="H30" s="52">
        <v>0.24693899999999999</v>
      </c>
      <c r="I30" s="52">
        <v>8.3082499999999992</v>
      </c>
      <c r="J30" s="52">
        <v>-1.7600000000000001E-2</v>
      </c>
      <c r="K30" s="52">
        <v>0.30973699999999998</v>
      </c>
      <c r="L30" s="52">
        <v>2.0093E-2</v>
      </c>
      <c r="M30" s="52">
        <v>-3.8E-3</v>
      </c>
      <c r="N30" s="52">
        <v>-1.418E-2</v>
      </c>
      <c r="O30" s="52">
        <v>-1.95E-2</v>
      </c>
      <c r="P30" s="52">
        <v>100.47199999999999</v>
      </c>
      <c r="Q30" s="54">
        <v>58.5</v>
      </c>
      <c r="R30" s="54">
        <v>40.1</v>
      </c>
      <c r="S30" s="54">
        <v>1.4</v>
      </c>
    </row>
    <row r="31" spans="1:19" ht="21">
      <c r="A31" s="7" t="s">
        <v>3</v>
      </c>
      <c r="B31" s="7">
        <v>5</v>
      </c>
      <c r="C31" s="7">
        <v>6</v>
      </c>
      <c r="D31" s="52">
        <v>5.76579</v>
      </c>
      <c r="E31" s="52">
        <v>1.8395000000000002E-2</v>
      </c>
      <c r="F31" s="52">
        <v>28.297699999999999</v>
      </c>
      <c r="G31" s="52">
        <v>56.279200000000003</v>
      </c>
      <c r="H31" s="52">
        <v>0.17111199999999999</v>
      </c>
      <c r="I31" s="52">
        <v>10.035399999999999</v>
      </c>
      <c r="J31" s="52">
        <v>9.4600000000000001E-4</v>
      </c>
      <c r="K31" s="52">
        <v>0.38686700000000002</v>
      </c>
      <c r="L31" s="52">
        <v>1.0009000000000001E-2</v>
      </c>
      <c r="M31" s="52">
        <v>-9.7000000000000005E-4</v>
      </c>
      <c r="N31" s="52">
        <v>-4.1999999999999997E-3</v>
      </c>
      <c r="O31" s="52">
        <v>-1.917E-2</v>
      </c>
      <c r="P31" s="52">
        <v>100.941</v>
      </c>
      <c r="Q31" s="54">
        <v>50.5</v>
      </c>
      <c r="R31" s="54">
        <v>48.5</v>
      </c>
      <c r="S31" s="54">
        <v>1</v>
      </c>
    </row>
    <row r="32" spans="1:19" ht="21">
      <c r="A32" s="7" t="s">
        <v>3</v>
      </c>
      <c r="B32" s="7">
        <v>5</v>
      </c>
      <c r="C32" s="7">
        <v>7</v>
      </c>
      <c r="D32" s="52">
        <v>6.6776600000000004</v>
      </c>
      <c r="E32" s="52">
        <v>1.8237E-2</v>
      </c>
      <c r="F32" s="52">
        <v>26.583200000000001</v>
      </c>
      <c r="G32" s="52">
        <v>58.718600000000002</v>
      </c>
      <c r="H32" s="52">
        <v>0.32897300000000002</v>
      </c>
      <c r="I32" s="52">
        <v>8.2051700000000007</v>
      </c>
      <c r="J32" s="52">
        <v>8.1130000000000004E-3</v>
      </c>
      <c r="K32" s="52">
        <v>0.36571199999999998</v>
      </c>
      <c r="L32" s="52">
        <v>2.5319000000000001E-2</v>
      </c>
      <c r="M32" s="52">
        <v>1.3674E-2</v>
      </c>
      <c r="N32" s="52">
        <v>-1.1560000000000001E-2</v>
      </c>
      <c r="O32" s="52">
        <v>-3.8899999999999998E-3</v>
      </c>
      <c r="P32" s="52">
        <v>100.929</v>
      </c>
      <c r="Q32" s="54">
        <v>58.4</v>
      </c>
      <c r="R32" s="54">
        <v>39.700000000000003</v>
      </c>
      <c r="S32" s="54">
        <v>1.9</v>
      </c>
    </row>
    <row r="33" spans="1:19" ht="21">
      <c r="A33" s="7" t="s">
        <v>3</v>
      </c>
      <c r="B33" s="7">
        <v>5</v>
      </c>
      <c r="C33" s="7">
        <v>8</v>
      </c>
      <c r="D33" s="52">
        <v>5.3472</v>
      </c>
      <c r="E33" s="52">
        <v>8.4030000000000007E-3</v>
      </c>
      <c r="F33" s="52">
        <v>28.882400000000001</v>
      </c>
      <c r="G33" s="52">
        <v>55.3536</v>
      </c>
      <c r="H33" s="52">
        <v>0.14826400000000001</v>
      </c>
      <c r="I33" s="52">
        <v>10.683199999999999</v>
      </c>
      <c r="J33" s="52">
        <v>-1.1429999999999999E-2</v>
      </c>
      <c r="K33" s="52">
        <v>0.33906900000000001</v>
      </c>
      <c r="L33" s="52">
        <v>5.3899999999999998E-4</v>
      </c>
      <c r="M33" s="52">
        <v>-8.1899999999999994E-3</v>
      </c>
      <c r="N33" s="52">
        <v>-4.4099999999999999E-3</v>
      </c>
      <c r="O33" s="52">
        <v>2.728E-3</v>
      </c>
      <c r="P33" s="52">
        <v>100.741</v>
      </c>
      <c r="Q33" s="54">
        <v>47.1</v>
      </c>
      <c r="R33" s="54">
        <v>52</v>
      </c>
      <c r="S33" s="54">
        <v>0.9</v>
      </c>
    </row>
    <row r="34" spans="1:19" ht="21">
      <c r="A34" s="7" t="s">
        <v>4</v>
      </c>
      <c r="B34" s="7">
        <v>1</v>
      </c>
      <c r="C34" s="7">
        <v>1</v>
      </c>
      <c r="D34" s="52">
        <v>6.6754899999999999</v>
      </c>
      <c r="E34" s="52">
        <v>2.0653000000000001E-2</v>
      </c>
      <c r="F34" s="52">
        <v>26.636900000000001</v>
      </c>
      <c r="G34" s="52">
        <v>57.6434</v>
      </c>
      <c r="H34" s="52">
        <v>0.233735</v>
      </c>
      <c r="I34" s="52">
        <v>8.4269700000000007</v>
      </c>
      <c r="J34" s="52">
        <v>1.2891E-2</v>
      </c>
      <c r="K34" s="52">
        <v>0.33932200000000001</v>
      </c>
      <c r="L34" s="52">
        <v>1.3135000000000001E-2</v>
      </c>
      <c r="M34" s="52">
        <v>4.1409999999999997E-3</v>
      </c>
      <c r="N34" s="52">
        <v>-6.3800000000000003E-3</v>
      </c>
      <c r="O34" s="52">
        <v>-4.0899999999999999E-3</v>
      </c>
      <c r="P34" s="52">
        <v>99.996099999999998</v>
      </c>
      <c r="Q34" s="54">
        <v>58.1</v>
      </c>
      <c r="R34" s="54">
        <v>40.5</v>
      </c>
      <c r="S34" s="54">
        <v>1.3</v>
      </c>
    </row>
    <row r="35" spans="1:19" ht="21">
      <c r="A35" s="7" t="s">
        <v>4</v>
      </c>
      <c r="B35" s="7">
        <v>1</v>
      </c>
      <c r="C35" s="7">
        <v>3</v>
      </c>
      <c r="D35" s="52">
        <v>3.37079</v>
      </c>
      <c r="E35" s="52">
        <v>1.4591E-2</v>
      </c>
      <c r="F35" s="52">
        <v>31.9679</v>
      </c>
      <c r="G35" s="52">
        <v>49.920499999999997</v>
      </c>
      <c r="H35" s="52">
        <v>7.5267000000000001E-2</v>
      </c>
      <c r="I35" s="52">
        <v>14.262499999999999</v>
      </c>
      <c r="J35" s="52">
        <v>-2.9999999999999997E-4</v>
      </c>
      <c r="K35" s="52">
        <v>0.403609</v>
      </c>
      <c r="L35" s="52">
        <v>1.5790999999999999E-2</v>
      </c>
      <c r="M35" s="52">
        <v>1.704E-3</v>
      </c>
      <c r="N35" s="52">
        <v>7.3400000000000002E-3</v>
      </c>
      <c r="O35" s="52">
        <v>3.77E-4</v>
      </c>
      <c r="P35" s="52">
        <v>100.04</v>
      </c>
      <c r="Q35" s="54">
        <v>29.8</v>
      </c>
      <c r="R35" s="54">
        <v>69.7</v>
      </c>
      <c r="S35" s="54">
        <v>0.4</v>
      </c>
    </row>
    <row r="36" spans="1:19" ht="21">
      <c r="A36" s="7" t="s">
        <v>4</v>
      </c>
      <c r="B36" s="7">
        <v>1</v>
      </c>
      <c r="C36" s="7">
        <v>4</v>
      </c>
      <c r="D36" s="52">
        <v>5.7909600000000001</v>
      </c>
      <c r="E36" s="52">
        <v>2.4566999999999999E-2</v>
      </c>
      <c r="F36" s="52">
        <v>28.228200000000001</v>
      </c>
      <c r="G36" s="52">
        <v>55.247399999999999</v>
      </c>
      <c r="H36" s="52">
        <v>0.1714</v>
      </c>
      <c r="I36" s="52">
        <v>10.039300000000001</v>
      </c>
      <c r="J36" s="52">
        <v>-1.1990000000000001E-2</v>
      </c>
      <c r="K36" s="52">
        <v>0.34474900000000003</v>
      </c>
      <c r="L36" s="52">
        <v>2.1316000000000002E-2</v>
      </c>
      <c r="M36" s="52">
        <v>-1.0059999999999999E-2</v>
      </c>
      <c r="N36" s="52">
        <v>-1.3390000000000001E-2</v>
      </c>
      <c r="O36" s="52">
        <v>-2.758E-2</v>
      </c>
      <c r="P36" s="52">
        <v>99.804900000000004</v>
      </c>
      <c r="Q36" s="54">
        <v>50.6</v>
      </c>
      <c r="R36" s="54">
        <v>48.4</v>
      </c>
      <c r="S36" s="54">
        <v>1</v>
      </c>
    </row>
    <row r="37" spans="1:19" ht="21">
      <c r="A37" s="7" t="s">
        <v>4</v>
      </c>
      <c r="B37" s="7">
        <v>1</v>
      </c>
      <c r="C37" s="7">
        <v>6</v>
      </c>
      <c r="D37" s="52">
        <v>6.9516400000000003</v>
      </c>
      <c r="E37" s="52">
        <v>2.0500999999999998E-2</v>
      </c>
      <c r="F37" s="52">
        <v>26.151399999999999</v>
      </c>
      <c r="G37" s="52">
        <v>58.372</v>
      </c>
      <c r="H37" s="52">
        <v>0.27174300000000001</v>
      </c>
      <c r="I37" s="52">
        <v>7.7792899999999996</v>
      </c>
      <c r="J37" s="52">
        <v>-1.4200000000000001E-2</v>
      </c>
      <c r="K37" s="52">
        <v>0.33428200000000002</v>
      </c>
      <c r="L37" s="52">
        <v>1.8793000000000001E-2</v>
      </c>
      <c r="M37" s="52">
        <v>-4.4200000000000003E-3</v>
      </c>
      <c r="N37" s="52">
        <v>1.2101000000000001E-2</v>
      </c>
      <c r="O37" s="52">
        <v>-5.6600000000000001E-3</v>
      </c>
      <c r="P37" s="52">
        <v>99.887500000000003</v>
      </c>
      <c r="Q37" s="54">
        <v>60.8</v>
      </c>
      <c r="R37" s="54">
        <v>37.6</v>
      </c>
      <c r="S37" s="54">
        <v>1.6</v>
      </c>
    </row>
    <row r="38" spans="1:19" ht="21">
      <c r="A38" s="7" t="s">
        <v>4</v>
      </c>
      <c r="B38" s="7">
        <v>5</v>
      </c>
      <c r="C38" s="7">
        <v>13</v>
      </c>
      <c r="D38" s="52">
        <v>6.5298800000000004</v>
      </c>
      <c r="E38" s="52">
        <v>1.8862E-2</v>
      </c>
      <c r="F38" s="52">
        <v>26.7683</v>
      </c>
      <c r="G38" s="52">
        <v>57.610100000000003</v>
      </c>
      <c r="H38" s="52">
        <v>0.23060900000000001</v>
      </c>
      <c r="I38" s="52">
        <v>8.5151900000000005</v>
      </c>
      <c r="J38" s="52">
        <v>3.094E-3</v>
      </c>
      <c r="K38" s="52">
        <v>0.44093399999999999</v>
      </c>
      <c r="L38" s="52">
        <v>3.4918999999999999E-2</v>
      </c>
      <c r="M38" s="52">
        <v>9.7689999999999999E-3</v>
      </c>
      <c r="N38" s="52">
        <v>6.6379999999999998E-3</v>
      </c>
      <c r="O38" s="52">
        <v>1.4493000000000001E-2</v>
      </c>
      <c r="P38" s="52">
        <v>100.18300000000001</v>
      </c>
      <c r="Q38" s="54">
        <v>57.3</v>
      </c>
      <c r="R38" s="54">
        <v>41.3</v>
      </c>
      <c r="S38" s="54">
        <v>1.3</v>
      </c>
    </row>
    <row r="39" spans="1:19" ht="21">
      <c r="A39" s="7" t="s">
        <v>4</v>
      </c>
      <c r="B39" s="7">
        <v>5</v>
      </c>
      <c r="C39" s="7">
        <v>2</v>
      </c>
      <c r="D39" s="52">
        <v>6.5469799999999996</v>
      </c>
      <c r="E39" s="52">
        <v>2.1911E-2</v>
      </c>
      <c r="F39" s="52">
        <v>26.666899999999998</v>
      </c>
      <c r="G39" s="52">
        <v>57.643500000000003</v>
      </c>
      <c r="H39" s="52">
        <v>0.24970200000000001</v>
      </c>
      <c r="I39" s="52">
        <v>8.2281399999999998</v>
      </c>
      <c r="J39" s="52">
        <v>-4.1700000000000001E-3</v>
      </c>
      <c r="K39" s="52">
        <v>0.53705700000000001</v>
      </c>
      <c r="L39" s="52">
        <v>4.5478999999999999E-2</v>
      </c>
      <c r="M39" s="52">
        <v>5.7019999999999996E-3</v>
      </c>
      <c r="N39" s="52">
        <v>-7.7200000000000003E-3</v>
      </c>
      <c r="O39" s="52">
        <v>-1.41E-2</v>
      </c>
      <c r="P39" s="52">
        <v>99.919399999999996</v>
      </c>
      <c r="Q39" s="54">
        <v>58.2</v>
      </c>
      <c r="R39" s="54">
        <v>40.4</v>
      </c>
      <c r="S39" s="54">
        <v>1.5</v>
      </c>
    </row>
    <row r="40" spans="1:19" ht="21">
      <c r="A40" s="7" t="s">
        <v>4</v>
      </c>
      <c r="B40" s="7">
        <v>8</v>
      </c>
      <c r="C40" s="7">
        <v>7</v>
      </c>
      <c r="D40" s="52">
        <v>5.2595000000000001</v>
      </c>
      <c r="E40" s="52">
        <v>2.0275999999999999E-2</v>
      </c>
      <c r="F40" s="52">
        <v>29.183299999999999</v>
      </c>
      <c r="G40" s="52">
        <v>53.798699999999997</v>
      </c>
      <c r="H40" s="52">
        <v>0.17200299999999999</v>
      </c>
      <c r="I40" s="52">
        <v>11.133900000000001</v>
      </c>
      <c r="J40" s="52">
        <v>5.0039999999999998E-3</v>
      </c>
      <c r="K40" s="52">
        <v>0.57684299999999999</v>
      </c>
      <c r="L40" s="52">
        <v>3.0255000000000001E-2</v>
      </c>
      <c r="M40" s="52">
        <v>-2.6099999999999999E-3</v>
      </c>
      <c r="N40" s="52">
        <v>7.0280000000000004E-3</v>
      </c>
      <c r="O40" s="52">
        <v>-2.7999999999999998E-4</v>
      </c>
      <c r="P40" s="52">
        <v>100.184</v>
      </c>
      <c r="Q40" s="54">
        <v>45.6</v>
      </c>
      <c r="R40" s="54">
        <v>53.4</v>
      </c>
      <c r="S40" s="54">
        <v>1</v>
      </c>
    </row>
    <row r="41" spans="1:19" ht="21">
      <c r="A41" s="7" t="s">
        <v>4</v>
      </c>
      <c r="B41" s="7" t="s">
        <v>43</v>
      </c>
      <c r="C41" s="7">
        <v>1</v>
      </c>
      <c r="D41" s="52">
        <v>5.96272</v>
      </c>
      <c r="E41" s="52">
        <v>2.383E-2</v>
      </c>
      <c r="F41" s="52">
        <v>27.910499999999999</v>
      </c>
      <c r="G41" s="52">
        <v>55.339100000000002</v>
      </c>
      <c r="H41" s="52">
        <v>0.20016600000000001</v>
      </c>
      <c r="I41" s="52">
        <v>9.8163499999999999</v>
      </c>
      <c r="J41" s="52">
        <v>-1.4599999999999999E-3</v>
      </c>
      <c r="K41" s="52">
        <v>0.37869700000000001</v>
      </c>
      <c r="L41" s="52">
        <v>2.0632000000000001E-2</v>
      </c>
      <c r="M41" s="52">
        <v>4.4489999999999998E-3</v>
      </c>
      <c r="N41" s="52">
        <v>-1.332E-2</v>
      </c>
      <c r="O41" s="52">
        <v>-4.9800000000000001E-3</v>
      </c>
      <c r="P41" s="52">
        <v>99.636600000000001</v>
      </c>
      <c r="Q41" s="54">
        <v>51.8</v>
      </c>
      <c r="R41" s="54">
        <v>47.1</v>
      </c>
      <c r="S41" s="54">
        <v>1.1000000000000001</v>
      </c>
    </row>
    <row r="42" spans="1:19" ht="21">
      <c r="A42" s="7" t="s">
        <v>4</v>
      </c>
      <c r="B42" s="7" t="s">
        <v>43</v>
      </c>
      <c r="C42" s="7">
        <v>2</v>
      </c>
      <c r="D42" s="52">
        <v>2.8253599999999999</v>
      </c>
      <c r="E42" s="52">
        <v>8.5599999999999999E-3</v>
      </c>
      <c r="F42" s="52">
        <v>32.667700000000004</v>
      </c>
      <c r="G42" s="52">
        <v>48.19</v>
      </c>
      <c r="H42" s="52">
        <v>4.5931E-2</v>
      </c>
      <c r="I42" s="52">
        <v>15.0799</v>
      </c>
      <c r="J42" s="52">
        <v>-7.0800000000000004E-3</v>
      </c>
      <c r="K42" s="52">
        <v>0.39384999999999998</v>
      </c>
      <c r="L42" s="52">
        <v>1.6131E-2</v>
      </c>
      <c r="M42" s="52">
        <v>-8.2900000000000005E-3</v>
      </c>
      <c r="N42" s="52">
        <v>1.6080000000000001E-2</v>
      </c>
      <c r="O42" s="52">
        <v>5.2709999999999996E-3</v>
      </c>
      <c r="P42" s="52">
        <v>99.233400000000003</v>
      </c>
      <c r="Q42" s="54">
        <v>25.3</v>
      </c>
      <c r="R42" s="54">
        <v>74.5</v>
      </c>
      <c r="S42" s="54">
        <v>0.3</v>
      </c>
    </row>
    <row r="43" spans="1:19" ht="21">
      <c r="A43" s="7" t="s">
        <v>4</v>
      </c>
      <c r="B43" s="7" t="s">
        <v>43</v>
      </c>
      <c r="C43" s="7">
        <v>6</v>
      </c>
      <c r="D43" s="52">
        <v>3.39689</v>
      </c>
      <c r="E43" s="52">
        <v>6.8910000000000004E-3</v>
      </c>
      <c r="F43" s="52">
        <v>31.931000000000001</v>
      </c>
      <c r="G43" s="52">
        <v>49.249099999999999</v>
      </c>
      <c r="H43" s="52">
        <v>7.4684E-2</v>
      </c>
      <c r="I43" s="52">
        <v>14.3926</v>
      </c>
      <c r="J43" s="52">
        <v>9.3329999999999993E-3</v>
      </c>
      <c r="K43" s="52">
        <v>0.36058800000000002</v>
      </c>
      <c r="L43" s="52">
        <v>1.9567999999999999E-2</v>
      </c>
      <c r="M43" s="52">
        <v>-6.8900000000000003E-3</v>
      </c>
      <c r="N43" s="52">
        <v>9.8779999999999996E-3</v>
      </c>
      <c r="O43" s="52">
        <v>8.4580000000000002E-3</v>
      </c>
      <c r="P43" s="52">
        <v>99.452100000000002</v>
      </c>
      <c r="Q43" s="54">
        <v>29.8</v>
      </c>
      <c r="R43" s="54">
        <v>69.8</v>
      </c>
      <c r="S43" s="54">
        <v>0.4</v>
      </c>
    </row>
    <row r="44" spans="1:19" ht="21">
      <c r="A44" s="7" t="s">
        <v>4</v>
      </c>
      <c r="B44" s="7" t="s">
        <v>43</v>
      </c>
      <c r="C44" s="7">
        <v>7</v>
      </c>
      <c r="D44" s="52">
        <v>6.1301800000000002</v>
      </c>
      <c r="E44" s="52">
        <v>1.3068E-2</v>
      </c>
      <c r="F44" s="52">
        <v>27.738299999999999</v>
      </c>
      <c r="G44" s="52">
        <v>55.618899999999996</v>
      </c>
      <c r="H44" s="52">
        <v>0.18193699999999999</v>
      </c>
      <c r="I44" s="52">
        <v>9.4789999999999992</v>
      </c>
      <c r="J44" s="52">
        <v>-2.9399999999999999E-3</v>
      </c>
      <c r="K44" s="52">
        <v>0.38895400000000002</v>
      </c>
      <c r="L44" s="52">
        <v>2.2314000000000001E-2</v>
      </c>
      <c r="M44" s="52">
        <v>1.1861999999999999E-2</v>
      </c>
      <c r="N44" s="52">
        <v>5.0000000000000001E-3</v>
      </c>
      <c r="O44" s="52">
        <v>-1.234E-2</v>
      </c>
      <c r="P44" s="52">
        <v>99.574200000000005</v>
      </c>
      <c r="Q44" s="54">
        <v>53.4</v>
      </c>
      <c r="R44" s="54">
        <v>45.6</v>
      </c>
      <c r="S44" s="54">
        <v>1</v>
      </c>
    </row>
    <row r="45" spans="1:19" ht="21">
      <c r="A45" s="7" t="s">
        <v>19</v>
      </c>
      <c r="B45" s="7">
        <v>1</v>
      </c>
      <c r="C45" s="7">
        <v>1</v>
      </c>
      <c r="D45" s="52">
        <v>6.6368400000000003</v>
      </c>
      <c r="E45" s="52">
        <v>2.5440999999999998E-2</v>
      </c>
      <c r="F45" s="52">
        <v>27.448499999999999</v>
      </c>
      <c r="G45" s="52">
        <v>57.7774</v>
      </c>
      <c r="H45" s="52">
        <v>0.221636</v>
      </c>
      <c r="I45" s="52">
        <v>8.6766199999999998</v>
      </c>
      <c r="J45" s="52">
        <v>-9.8300000000000002E-3</v>
      </c>
      <c r="K45" s="52">
        <v>0.13128400000000001</v>
      </c>
      <c r="L45" s="52">
        <v>1.4843E-2</v>
      </c>
      <c r="M45" s="52">
        <v>2.7439999999999999E-3</v>
      </c>
      <c r="N45" s="52">
        <v>1.9401000000000002E-2</v>
      </c>
      <c r="O45" s="52">
        <v>2.7688000000000001E-2</v>
      </c>
      <c r="P45" s="52">
        <f>SUM(D45:O45)</f>
        <v>100.97256700000001</v>
      </c>
      <c r="Q45" s="54">
        <v>57.325899999999997</v>
      </c>
      <c r="R45" s="54">
        <v>41.4146</v>
      </c>
      <c r="S45" s="54">
        <v>1.2595400000000001</v>
      </c>
    </row>
    <row r="46" spans="1:19" ht="21">
      <c r="A46" s="7" t="s">
        <v>19</v>
      </c>
      <c r="B46" s="7">
        <v>1</v>
      </c>
      <c r="C46" s="7">
        <v>2</v>
      </c>
      <c r="D46" s="52">
        <v>5.6981200000000003</v>
      </c>
      <c r="E46" s="52">
        <v>2.4008999999999999E-2</v>
      </c>
      <c r="F46" s="52">
        <v>28.6114</v>
      </c>
      <c r="G46" s="52">
        <v>55.629899999999999</v>
      </c>
      <c r="H46" s="52">
        <v>0.149141</v>
      </c>
      <c r="I46" s="52">
        <v>10.293200000000001</v>
      </c>
      <c r="J46" s="52">
        <v>1.0336E-2</v>
      </c>
      <c r="K46" s="52">
        <v>0.195517</v>
      </c>
      <c r="L46" s="52">
        <v>2.3116000000000001E-2</v>
      </c>
      <c r="M46" s="52">
        <v>-5.62E-3</v>
      </c>
      <c r="N46" s="52">
        <v>9.4750000000000008E-3</v>
      </c>
      <c r="O46" s="52">
        <v>1.7080999999999999E-2</v>
      </c>
      <c r="P46" s="52">
        <f t="shared" ref="P46:P59" si="0">SUM(D46:O46)</f>
        <v>100.65567499999999</v>
      </c>
      <c r="Q46" s="54">
        <v>49.616599999999998</v>
      </c>
      <c r="R46" s="54">
        <v>49.529000000000003</v>
      </c>
      <c r="S46" s="54">
        <v>0.85442899999999999</v>
      </c>
    </row>
    <row r="47" spans="1:19" ht="21">
      <c r="A47" s="7" t="s">
        <v>19</v>
      </c>
      <c r="B47" s="7">
        <v>1</v>
      </c>
      <c r="C47" s="7">
        <v>3</v>
      </c>
      <c r="D47" s="52">
        <v>7.1585799999999997</v>
      </c>
      <c r="E47" s="52">
        <v>1.9196999999999999E-2</v>
      </c>
      <c r="F47" s="52">
        <v>25.8216</v>
      </c>
      <c r="G47" s="52">
        <v>59.329000000000001</v>
      </c>
      <c r="H47" s="52">
        <v>0.28271299999999999</v>
      </c>
      <c r="I47" s="52">
        <v>7.3601900000000002</v>
      </c>
      <c r="J47" s="52">
        <v>-1.345E-2</v>
      </c>
      <c r="K47" s="52">
        <v>0.19500500000000001</v>
      </c>
      <c r="L47" s="52">
        <v>3.6809000000000001E-2</v>
      </c>
      <c r="M47" s="52">
        <v>-1.2019999999999999E-2</v>
      </c>
      <c r="N47" s="52">
        <v>2.4532999999999999E-2</v>
      </c>
      <c r="O47" s="52">
        <v>4.2319999999999997E-3</v>
      </c>
      <c r="P47" s="52">
        <f t="shared" si="0"/>
        <v>100.206389</v>
      </c>
      <c r="Q47" s="54">
        <v>62.729399999999998</v>
      </c>
      <c r="R47" s="54">
        <v>35.640700000000002</v>
      </c>
      <c r="S47" s="54">
        <v>1.6299399999999999</v>
      </c>
    </row>
    <row r="48" spans="1:19" ht="21">
      <c r="A48" s="7" t="s">
        <v>19</v>
      </c>
      <c r="B48" s="7">
        <v>1</v>
      </c>
      <c r="C48" s="7">
        <v>4</v>
      </c>
      <c r="D48" s="52">
        <v>5.9627800000000004</v>
      </c>
      <c r="E48" s="52">
        <v>2.5621999999999999E-2</v>
      </c>
      <c r="F48" s="52">
        <v>27.971</v>
      </c>
      <c r="G48" s="52">
        <v>56.339500000000001</v>
      </c>
      <c r="H48" s="52">
        <v>0.24173800000000001</v>
      </c>
      <c r="I48" s="52">
        <v>9.5555900000000005</v>
      </c>
      <c r="J48" s="52">
        <v>-4.0349999999999997E-2</v>
      </c>
      <c r="K48" s="52">
        <v>0.211037</v>
      </c>
      <c r="L48" s="52">
        <v>1.7471E-2</v>
      </c>
      <c r="M48" s="52">
        <v>1.8489999999999999E-3</v>
      </c>
      <c r="N48" s="52">
        <v>2.0611000000000001E-2</v>
      </c>
      <c r="O48" s="52">
        <v>7.8490000000000001E-3</v>
      </c>
      <c r="P48" s="52">
        <f t="shared" si="0"/>
        <v>100.314697</v>
      </c>
      <c r="Q48" s="54">
        <v>52.294600000000003</v>
      </c>
      <c r="R48" s="54">
        <v>46.310499999999998</v>
      </c>
      <c r="S48" s="54">
        <v>1.3948700000000001</v>
      </c>
    </row>
    <row r="49" spans="1:19" ht="21">
      <c r="A49" s="7" t="s">
        <v>19</v>
      </c>
      <c r="B49" s="7">
        <v>1</v>
      </c>
      <c r="C49" s="7">
        <v>5</v>
      </c>
      <c r="D49" s="52">
        <v>5.0841399999999997</v>
      </c>
      <c r="E49" s="52">
        <v>2.7858000000000001E-2</v>
      </c>
      <c r="F49" s="52">
        <v>29.398900000000001</v>
      </c>
      <c r="G49" s="52">
        <v>53.985300000000002</v>
      </c>
      <c r="H49" s="52">
        <v>0.156606</v>
      </c>
      <c r="I49" s="52">
        <v>11.360300000000001</v>
      </c>
      <c r="J49" s="52">
        <v>-3.0769999999999999E-2</v>
      </c>
      <c r="K49" s="52">
        <v>0.25495099999999998</v>
      </c>
      <c r="L49" s="52">
        <v>1.1782000000000001E-2</v>
      </c>
      <c r="M49" s="52">
        <v>-2.1000000000000001E-4</v>
      </c>
      <c r="N49" s="52">
        <v>-1.6480000000000002E-2</v>
      </c>
      <c r="O49" s="52">
        <v>3.5566E-2</v>
      </c>
      <c r="P49" s="52">
        <f t="shared" si="0"/>
        <v>100.26794299999999</v>
      </c>
      <c r="Q49" s="54">
        <v>44.345199999999998</v>
      </c>
      <c r="R49" s="54">
        <v>54.756100000000004</v>
      </c>
      <c r="S49" s="54">
        <v>0.89871100000000004</v>
      </c>
    </row>
    <row r="50" spans="1:19" ht="21">
      <c r="A50" s="7" t="s">
        <v>19</v>
      </c>
      <c r="B50" s="7">
        <v>1</v>
      </c>
      <c r="C50" s="7">
        <v>6</v>
      </c>
      <c r="D50" s="52">
        <v>4.6101599999999996</v>
      </c>
      <c r="E50" s="52">
        <v>7.4300000000000005E-2</v>
      </c>
      <c r="F50" s="52">
        <v>29.689</v>
      </c>
      <c r="G50" s="52">
        <v>53.278700000000001</v>
      </c>
      <c r="H50" s="52">
        <v>0.124807</v>
      </c>
      <c r="I50" s="52">
        <v>11.9437</v>
      </c>
      <c r="J50" s="52">
        <v>2.1395999999999998E-2</v>
      </c>
      <c r="K50" s="52">
        <v>0.69778700000000005</v>
      </c>
      <c r="L50" s="52">
        <v>3.7451999999999999E-2</v>
      </c>
      <c r="M50" s="52">
        <v>5.3999999999999998E-5</v>
      </c>
      <c r="N50" s="52">
        <v>-1.184E-2</v>
      </c>
      <c r="O50" s="52">
        <v>4.4324000000000002E-2</v>
      </c>
      <c r="P50" s="52">
        <f t="shared" si="0"/>
        <v>100.50984000000003</v>
      </c>
      <c r="Q50" s="54">
        <v>40.825400000000002</v>
      </c>
      <c r="R50" s="54">
        <v>58.447499999999998</v>
      </c>
      <c r="S50" s="54">
        <v>0.72716700000000001</v>
      </c>
    </row>
    <row r="51" spans="1:19" ht="21">
      <c r="A51" s="7" t="s">
        <v>19</v>
      </c>
      <c r="B51" s="7">
        <v>4</v>
      </c>
      <c r="C51" s="7">
        <v>1</v>
      </c>
      <c r="D51" s="52">
        <v>6.7315199999999997</v>
      </c>
      <c r="E51" s="52">
        <v>2.8249E-2</v>
      </c>
      <c r="F51" s="52">
        <v>26.78</v>
      </c>
      <c r="G51" s="52">
        <v>58.512900000000002</v>
      </c>
      <c r="H51" s="52">
        <v>0.26078499999999999</v>
      </c>
      <c r="I51" s="52">
        <v>8.2210900000000002</v>
      </c>
      <c r="J51" s="52">
        <v>1.8232000000000002E-2</v>
      </c>
      <c r="K51" s="52">
        <v>0.31731399999999998</v>
      </c>
      <c r="L51" s="52">
        <v>2.5224E-2</v>
      </c>
      <c r="M51" s="52">
        <v>5.9680000000000002E-3</v>
      </c>
      <c r="N51" s="52">
        <v>-2.0500000000000002E-3</v>
      </c>
      <c r="O51" s="52">
        <v>2.6447999999999999E-2</v>
      </c>
      <c r="P51" s="52">
        <f t="shared" si="0"/>
        <v>100.92568</v>
      </c>
      <c r="Q51" s="54">
        <v>58.810600000000001</v>
      </c>
      <c r="R51" s="54">
        <v>39.690399999999997</v>
      </c>
      <c r="S51" s="54">
        <v>1.49902</v>
      </c>
    </row>
    <row r="52" spans="1:19" ht="21">
      <c r="A52" s="7" t="s">
        <v>19</v>
      </c>
      <c r="B52" s="7">
        <v>4</v>
      </c>
      <c r="C52" s="7">
        <v>2</v>
      </c>
      <c r="D52" s="52">
        <v>2.8066300000000002</v>
      </c>
      <c r="E52" s="52">
        <v>3.2023999999999997E-2</v>
      </c>
      <c r="F52" s="52">
        <v>32.976599999999998</v>
      </c>
      <c r="G52" s="52">
        <v>49.338799999999999</v>
      </c>
      <c r="H52" s="52">
        <v>6.2010999999999997E-2</v>
      </c>
      <c r="I52" s="52">
        <v>15.289300000000001</v>
      </c>
      <c r="J52" s="52">
        <v>1.0889999999999999E-3</v>
      </c>
      <c r="K52" s="52">
        <v>0.33641500000000002</v>
      </c>
      <c r="L52" s="52">
        <v>1.5051E-2</v>
      </c>
      <c r="M52" s="52">
        <v>4.9649999999999998E-3</v>
      </c>
      <c r="N52" s="52">
        <v>-6.4200000000000004E-3</v>
      </c>
      <c r="O52" s="52">
        <v>4.934E-3</v>
      </c>
      <c r="P52" s="52">
        <f t="shared" si="0"/>
        <v>100.86139899999999</v>
      </c>
      <c r="Q52" s="54">
        <v>24.845500000000001</v>
      </c>
      <c r="R52" s="54">
        <v>74.793300000000002</v>
      </c>
      <c r="S52" s="54">
        <v>0.36116999999999999</v>
      </c>
    </row>
    <row r="53" spans="1:19" ht="21">
      <c r="A53" s="7" t="s">
        <v>19</v>
      </c>
      <c r="B53" s="7">
        <v>4</v>
      </c>
      <c r="C53" s="7">
        <v>3</v>
      </c>
      <c r="D53" s="52">
        <v>3.9887600000000001</v>
      </c>
      <c r="E53" s="52">
        <v>3.2656999999999999E-2</v>
      </c>
      <c r="F53" s="52">
        <v>30.9832</v>
      </c>
      <c r="G53" s="52">
        <v>51.827399999999997</v>
      </c>
      <c r="H53" s="52">
        <v>8.2146999999999998E-2</v>
      </c>
      <c r="I53" s="52">
        <v>13.1793</v>
      </c>
      <c r="J53" s="52">
        <v>4.5269999999999998E-3</v>
      </c>
      <c r="K53" s="52">
        <v>0.38897199999999998</v>
      </c>
      <c r="L53" s="52">
        <v>2.0330000000000001E-2</v>
      </c>
      <c r="M53" s="52">
        <v>-2.3859999999999999E-2</v>
      </c>
      <c r="N53" s="52">
        <v>-1.9560000000000001E-2</v>
      </c>
      <c r="O53" s="52">
        <v>2.5155E-2</v>
      </c>
      <c r="P53" s="52">
        <f t="shared" si="0"/>
        <v>100.489028</v>
      </c>
      <c r="Q53" s="54">
        <v>35.218600000000002</v>
      </c>
      <c r="R53" s="54">
        <v>64.304199999999994</v>
      </c>
      <c r="S53" s="54">
        <v>0.47720899999999999</v>
      </c>
    </row>
    <row r="54" spans="1:19" ht="21">
      <c r="A54" s="7" t="s">
        <v>19</v>
      </c>
      <c r="B54" s="7">
        <v>4</v>
      </c>
      <c r="C54" s="7">
        <v>4</v>
      </c>
      <c r="D54" s="52">
        <v>4.3777299999999997</v>
      </c>
      <c r="E54" s="52">
        <v>8.3530999999999994E-2</v>
      </c>
      <c r="F54" s="52">
        <v>29.974</v>
      </c>
      <c r="G54" s="52">
        <v>52.7483</v>
      </c>
      <c r="H54" s="52">
        <v>0.121297</v>
      </c>
      <c r="I54" s="52">
        <v>12.468400000000001</v>
      </c>
      <c r="J54" s="52">
        <v>-2.1309999999999999E-2</v>
      </c>
      <c r="K54" s="52">
        <v>0.82430400000000004</v>
      </c>
      <c r="L54" s="52">
        <v>4.2818000000000002E-2</v>
      </c>
      <c r="M54" s="52">
        <v>2.3440000000000002E-3</v>
      </c>
      <c r="N54" s="52">
        <v>1.6558E-2</v>
      </c>
      <c r="O54" s="52">
        <v>2.872E-3</v>
      </c>
      <c r="P54" s="52">
        <f t="shared" si="0"/>
        <v>100.64084399999999</v>
      </c>
      <c r="Q54" s="54">
        <v>38.578400000000002</v>
      </c>
      <c r="R54" s="54">
        <v>60.718299999999999</v>
      </c>
      <c r="S54" s="54">
        <v>0.70327799999999996</v>
      </c>
    </row>
    <row r="55" spans="1:19" ht="21">
      <c r="A55" s="7" t="s">
        <v>19</v>
      </c>
      <c r="B55" s="7">
        <v>4</v>
      </c>
      <c r="C55" s="7">
        <v>5</v>
      </c>
      <c r="D55" s="52">
        <v>8.4738299999999995</v>
      </c>
      <c r="E55" s="52">
        <v>3.6391E-2</v>
      </c>
      <c r="F55" s="52">
        <v>23.247800000000002</v>
      </c>
      <c r="G55" s="52">
        <v>63.860500000000002</v>
      </c>
      <c r="H55" s="52">
        <v>1.01291</v>
      </c>
      <c r="I55" s="52">
        <v>4.5174399999999997</v>
      </c>
      <c r="J55" s="52">
        <v>5.0819999999999997E-3</v>
      </c>
      <c r="K55" s="52">
        <v>0.43795000000000001</v>
      </c>
      <c r="L55" s="52">
        <v>4.2973999999999998E-2</v>
      </c>
      <c r="M55" s="52">
        <v>1.0489999999999999E-2</v>
      </c>
      <c r="N55" s="52">
        <v>-1.951E-2</v>
      </c>
      <c r="O55" s="52">
        <v>-1.072E-2</v>
      </c>
      <c r="P55" s="52">
        <f t="shared" si="0"/>
        <v>101.615137</v>
      </c>
      <c r="Q55" s="54">
        <v>72.820499999999996</v>
      </c>
      <c r="R55" s="54">
        <v>21.4526</v>
      </c>
      <c r="S55" s="54">
        <v>5.7269800000000002</v>
      </c>
    </row>
    <row r="56" spans="1:19" ht="21">
      <c r="A56" s="7" t="s">
        <v>19</v>
      </c>
      <c r="B56" s="7">
        <v>2</v>
      </c>
      <c r="C56" s="7">
        <v>1</v>
      </c>
      <c r="D56" s="52">
        <v>6.06752</v>
      </c>
      <c r="E56" s="52">
        <v>4.4976000000000002E-2</v>
      </c>
      <c r="F56" s="52">
        <v>28.2957</v>
      </c>
      <c r="G56" s="52">
        <v>56.0458</v>
      </c>
      <c r="H56" s="52">
        <v>0.200963</v>
      </c>
      <c r="I56" s="52">
        <v>9.8946199999999997</v>
      </c>
      <c r="J56" s="52">
        <v>1.3939999999999999E-2</v>
      </c>
      <c r="K56" s="52">
        <v>0.409026</v>
      </c>
      <c r="L56" s="52">
        <v>2.9061E-2</v>
      </c>
      <c r="M56" s="52">
        <v>-1.5399999999999999E-3</v>
      </c>
      <c r="N56" s="52">
        <v>7.3499999999999998E-4</v>
      </c>
      <c r="O56" s="52">
        <v>1.8321E-2</v>
      </c>
      <c r="P56" s="52">
        <f t="shared" si="0"/>
        <v>101.01912200000001</v>
      </c>
      <c r="Q56" s="54">
        <v>52.003399999999999</v>
      </c>
      <c r="R56" s="54">
        <v>46.863399999999999</v>
      </c>
      <c r="S56" s="54">
        <v>1.13323</v>
      </c>
    </row>
    <row r="57" spans="1:19" ht="21">
      <c r="A57" s="7" t="s">
        <v>19</v>
      </c>
      <c r="B57" s="7" t="s">
        <v>28</v>
      </c>
      <c r="C57" s="7">
        <v>1</v>
      </c>
      <c r="D57" s="52">
        <v>5.1868400000000001</v>
      </c>
      <c r="E57" s="52">
        <v>8.4738999999999995E-2</v>
      </c>
      <c r="F57" s="52">
        <v>29.049199999999999</v>
      </c>
      <c r="G57" s="52">
        <v>54.941400000000002</v>
      </c>
      <c r="H57" s="52">
        <v>0.209563</v>
      </c>
      <c r="I57" s="52">
        <v>10.936299999999999</v>
      </c>
      <c r="J57" s="52">
        <v>-1.034E-2</v>
      </c>
      <c r="K57" s="52">
        <v>0.64030399999999998</v>
      </c>
      <c r="L57" s="52">
        <v>3.4729000000000003E-2</v>
      </c>
      <c r="M57" s="52">
        <v>1.4940000000000001E-3</v>
      </c>
      <c r="N57" s="52">
        <v>4.0679999999999996E-3</v>
      </c>
      <c r="O57" s="52">
        <v>3.6551E-2</v>
      </c>
      <c r="P57" s="52">
        <f t="shared" si="0"/>
        <v>101.11484800000001</v>
      </c>
      <c r="Q57" s="54">
        <v>45.626100000000001</v>
      </c>
      <c r="R57" s="54">
        <v>53.161099999999998</v>
      </c>
      <c r="S57" s="54">
        <v>1.21285</v>
      </c>
    </row>
    <row r="58" spans="1:19" ht="21">
      <c r="A58" s="7" t="s">
        <v>19</v>
      </c>
      <c r="B58" s="7" t="s">
        <v>28</v>
      </c>
      <c r="C58" s="7">
        <v>1</v>
      </c>
      <c r="D58" s="52">
        <v>8.5999199999999991</v>
      </c>
      <c r="E58" s="52">
        <v>3.5409000000000003E-2</v>
      </c>
      <c r="F58" s="52">
        <v>22.4131</v>
      </c>
      <c r="G58" s="52">
        <v>64.558099999999996</v>
      </c>
      <c r="H58" s="52">
        <v>1.32439</v>
      </c>
      <c r="I58" s="52">
        <v>3.5908099999999998</v>
      </c>
      <c r="J58" s="52">
        <v>3.1905999999999997E-2</v>
      </c>
      <c r="K58" s="52">
        <v>0.37491099999999999</v>
      </c>
      <c r="L58" s="52">
        <v>5.2583999999999999E-2</v>
      </c>
      <c r="M58" s="52">
        <v>-1.933E-2</v>
      </c>
      <c r="N58" s="52">
        <v>1.9696000000000002E-2</v>
      </c>
      <c r="O58" s="52">
        <v>5.195E-3</v>
      </c>
      <c r="P58" s="52">
        <f t="shared" si="0"/>
        <v>100.98669099999999</v>
      </c>
      <c r="Q58" s="54">
        <v>75.071899999999999</v>
      </c>
      <c r="R58" s="54">
        <v>17.3217</v>
      </c>
      <c r="S58" s="54">
        <v>7.6064499999999997</v>
      </c>
    </row>
    <row r="59" spans="1:19" ht="21">
      <c r="A59" s="7" t="s">
        <v>19</v>
      </c>
      <c r="B59" s="7" t="s">
        <v>28</v>
      </c>
      <c r="C59" s="7">
        <v>1</v>
      </c>
      <c r="D59" s="52">
        <v>7.2022700000000004</v>
      </c>
      <c r="E59" s="52">
        <v>3.1466000000000001E-2</v>
      </c>
      <c r="F59" s="52">
        <v>24.969100000000001</v>
      </c>
      <c r="G59" s="52">
        <v>59.142699999999998</v>
      </c>
      <c r="H59" s="52">
        <v>0.46512199999999998</v>
      </c>
      <c r="I59" s="52">
        <v>6.9448800000000004</v>
      </c>
      <c r="J59" s="52">
        <v>-2.2749999999999999E-2</v>
      </c>
      <c r="K59" s="52">
        <v>0.58000499999999999</v>
      </c>
      <c r="L59" s="52">
        <v>4.5026999999999998E-2</v>
      </c>
      <c r="M59" s="52">
        <v>4.4780000000000002E-3</v>
      </c>
      <c r="N59" s="52">
        <v>-1.5890000000000001E-2</v>
      </c>
      <c r="O59" s="52">
        <v>-2.6800000000000001E-3</v>
      </c>
      <c r="P59" s="52">
        <f t="shared" si="0"/>
        <v>99.343728000000013</v>
      </c>
      <c r="Q59" s="54">
        <v>63.478200000000001</v>
      </c>
      <c r="R59" s="54">
        <v>33.8247</v>
      </c>
      <c r="S59" s="54">
        <v>2.6971400000000001</v>
      </c>
    </row>
    <row r="60" spans="1:19" ht="21">
      <c r="A60" s="9" t="s">
        <v>21</v>
      </c>
      <c r="B60" s="7" t="s">
        <v>44</v>
      </c>
      <c r="C60" s="7">
        <v>2</v>
      </c>
      <c r="D60" s="52">
        <v>3.6627900000000002</v>
      </c>
      <c r="E60" s="52">
        <v>4.8863999999999998E-2</v>
      </c>
      <c r="F60" s="52">
        <v>32.106200000000001</v>
      </c>
      <c r="G60" s="52">
        <v>50.741700000000002</v>
      </c>
      <c r="H60" s="52">
        <v>6.1448000000000003E-2</v>
      </c>
      <c r="I60" s="52">
        <v>13.883599999999999</v>
      </c>
      <c r="J60" s="52">
        <v>3.7239999999999999E-3</v>
      </c>
      <c r="K60" s="52">
        <v>0.46642099999999997</v>
      </c>
      <c r="L60" s="52">
        <v>2.1208999999999999E-2</v>
      </c>
      <c r="M60" s="52">
        <v>-6.2100000000000002E-3</v>
      </c>
      <c r="N60" s="52">
        <v>1.1856E-2</v>
      </c>
      <c r="O60" s="52">
        <v>-7.3499999999999998E-3</v>
      </c>
      <c r="P60" s="52">
        <v>100.973</v>
      </c>
      <c r="Q60" s="54">
        <v>32.1995</v>
      </c>
      <c r="R60" s="54">
        <v>67.445099999999996</v>
      </c>
      <c r="S60" s="54">
        <v>0.35540899999999997</v>
      </c>
    </row>
    <row r="61" spans="1:19" ht="21">
      <c r="A61" s="9" t="s">
        <v>21</v>
      </c>
      <c r="B61" s="7" t="s">
        <v>44</v>
      </c>
      <c r="C61" s="7">
        <v>3</v>
      </c>
      <c r="D61" s="52">
        <v>4.9730800000000004</v>
      </c>
      <c r="E61" s="52">
        <v>4.5468000000000001E-2</v>
      </c>
      <c r="F61" s="52">
        <v>29.9086</v>
      </c>
      <c r="G61" s="52">
        <v>53.752800000000001</v>
      </c>
      <c r="H61" s="52">
        <v>0.10959000000000001</v>
      </c>
      <c r="I61" s="52">
        <v>11.6249</v>
      </c>
      <c r="J61" s="52">
        <v>1.2527999999999999E-2</v>
      </c>
      <c r="K61" s="52">
        <v>0.39702300000000001</v>
      </c>
      <c r="L61" s="52">
        <v>2.0100000000000001E-3</v>
      </c>
      <c r="M61" s="52">
        <v>-4.15E-3</v>
      </c>
      <c r="N61" s="52">
        <v>5.9750000000000003E-3</v>
      </c>
      <c r="O61" s="52">
        <v>-1.9480000000000001E-2</v>
      </c>
      <c r="P61" s="52">
        <v>100.785</v>
      </c>
      <c r="Q61" s="54">
        <v>43.360599999999998</v>
      </c>
      <c r="R61" s="54">
        <v>56.010800000000003</v>
      </c>
      <c r="S61" s="54">
        <v>0.62866699999999998</v>
      </c>
    </row>
    <row r="62" spans="1:19" ht="21">
      <c r="A62" s="9" t="s">
        <v>21</v>
      </c>
      <c r="B62" s="7" t="s">
        <v>44</v>
      </c>
      <c r="C62" s="7">
        <v>4</v>
      </c>
      <c r="D62" s="52">
        <v>3.8919999999999999</v>
      </c>
      <c r="E62" s="52">
        <v>8.4901000000000004E-2</v>
      </c>
      <c r="F62" s="52">
        <v>31.1233</v>
      </c>
      <c r="G62" s="52">
        <v>51.397799999999997</v>
      </c>
      <c r="H62" s="52">
        <v>7.8922000000000006E-2</v>
      </c>
      <c r="I62" s="52">
        <v>13.3954</v>
      </c>
      <c r="J62" s="52">
        <v>1.4175E-2</v>
      </c>
      <c r="K62" s="52">
        <v>0.71372199999999997</v>
      </c>
      <c r="L62" s="52">
        <v>4.2705E-2</v>
      </c>
      <c r="M62" s="52">
        <v>5.8830000000000002E-3</v>
      </c>
      <c r="N62" s="52">
        <v>1.1871E-2</v>
      </c>
      <c r="O62" s="52">
        <v>-1.2030000000000001E-2</v>
      </c>
      <c r="P62" s="52">
        <v>100.736</v>
      </c>
      <c r="Q62" s="54">
        <v>34.302</v>
      </c>
      <c r="R62" s="54">
        <v>65.240399999999994</v>
      </c>
      <c r="S62" s="54">
        <v>0.45764500000000002</v>
      </c>
    </row>
    <row r="63" spans="1:19" ht="21">
      <c r="A63" s="9" t="s">
        <v>21</v>
      </c>
      <c r="B63" s="7" t="s">
        <v>44</v>
      </c>
      <c r="C63" s="7">
        <v>5</v>
      </c>
      <c r="D63" s="52">
        <v>5.8993700000000002</v>
      </c>
      <c r="E63" s="52">
        <v>4.6734999999999999E-2</v>
      </c>
      <c r="F63" s="52">
        <v>28.6008</v>
      </c>
      <c r="G63" s="52">
        <v>55.761899999999997</v>
      </c>
      <c r="H63" s="52">
        <v>0.15579299999999999</v>
      </c>
      <c r="I63" s="52">
        <v>10.1389</v>
      </c>
      <c r="J63" s="52">
        <v>4.2509999999999996E-3</v>
      </c>
      <c r="K63" s="52">
        <v>0.32882400000000001</v>
      </c>
      <c r="L63" s="52">
        <v>3.8484999999999998E-2</v>
      </c>
      <c r="M63" s="52">
        <v>-4.3600000000000002E-3</v>
      </c>
      <c r="N63" s="52">
        <v>1.83E-2</v>
      </c>
      <c r="O63" s="52">
        <v>-5.1000000000000004E-3</v>
      </c>
      <c r="P63" s="52">
        <v>100.983</v>
      </c>
      <c r="Q63" s="54">
        <v>50.836199999999998</v>
      </c>
      <c r="R63" s="54">
        <v>48.280500000000004</v>
      </c>
      <c r="S63" s="54">
        <v>0.88328099999999998</v>
      </c>
    </row>
    <row r="64" spans="1:19" ht="21">
      <c r="A64" s="9" t="s">
        <v>21</v>
      </c>
      <c r="B64" s="7" t="s">
        <v>44</v>
      </c>
      <c r="C64" s="7">
        <v>7</v>
      </c>
      <c r="D64" s="52">
        <v>3.6409500000000001</v>
      </c>
      <c r="E64" s="52">
        <v>5.5272000000000002E-2</v>
      </c>
      <c r="F64" s="52">
        <v>31.851299999999998</v>
      </c>
      <c r="G64" s="52">
        <v>50.732199999999999</v>
      </c>
      <c r="H64" s="52">
        <v>7.4847999999999998E-2</v>
      </c>
      <c r="I64" s="52">
        <v>13.8522</v>
      </c>
      <c r="J64" s="52">
        <v>-8.8000000000000003E-4</v>
      </c>
      <c r="K64" s="52">
        <v>0.45136999999999999</v>
      </c>
      <c r="L64" s="52">
        <v>6.9059999999999998E-3</v>
      </c>
      <c r="M64" s="52">
        <v>-3.0599999999999998E-3</v>
      </c>
      <c r="N64" s="52">
        <v>-7.8600000000000007E-3</v>
      </c>
      <c r="O64" s="52">
        <v>-1.6799999999999999E-2</v>
      </c>
      <c r="P64" s="52">
        <v>100.63200000000001</v>
      </c>
      <c r="Q64" s="54">
        <v>32.093000000000004</v>
      </c>
      <c r="R64" s="54">
        <v>67.472899999999996</v>
      </c>
      <c r="S64" s="54">
        <v>0.43406899999999998</v>
      </c>
    </row>
    <row r="65" spans="1:19" ht="21">
      <c r="A65" s="9" t="s">
        <v>21</v>
      </c>
      <c r="B65" s="7">
        <v>12</v>
      </c>
      <c r="C65" s="7">
        <v>7</v>
      </c>
      <c r="D65" s="52">
        <v>3.8809900000000002</v>
      </c>
      <c r="E65" s="52">
        <v>5.7919999999999999E-2</v>
      </c>
      <c r="F65" s="52">
        <v>31.6846</v>
      </c>
      <c r="G65" s="52">
        <v>51.1083</v>
      </c>
      <c r="H65" s="52">
        <v>4.7518999999999999E-2</v>
      </c>
      <c r="I65" s="52">
        <v>13.252700000000001</v>
      </c>
      <c r="J65" s="52">
        <v>-6.5300000000000002E-3</v>
      </c>
      <c r="K65" s="52">
        <v>0.47830800000000001</v>
      </c>
      <c r="L65" s="52">
        <v>2.8226999999999999E-2</v>
      </c>
      <c r="M65" s="52">
        <v>1.1313E-2</v>
      </c>
      <c r="N65" s="52">
        <v>4.2233E-2</v>
      </c>
      <c r="O65" s="52">
        <v>-1.2070000000000001E-2</v>
      </c>
      <c r="P65" s="52">
        <v>100.568</v>
      </c>
      <c r="Q65" s="54">
        <v>34.541400000000003</v>
      </c>
      <c r="R65" s="54">
        <v>65.180300000000003</v>
      </c>
      <c r="S65" s="54">
        <v>0.27825499999999997</v>
      </c>
    </row>
    <row r="66" spans="1:19" ht="21">
      <c r="A66" s="9" t="s">
        <v>21</v>
      </c>
      <c r="B66" s="7">
        <v>12</v>
      </c>
      <c r="C66" s="7">
        <v>2</v>
      </c>
      <c r="D66" s="52">
        <v>2.30104</v>
      </c>
      <c r="E66" s="52">
        <v>4.8623E-2</v>
      </c>
      <c r="F66" s="52">
        <v>33.737499999999997</v>
      </c>
      <c r="G66" s="52">
        <v>47.8277</v>
      </c>
      <c r="H66" s="52">
        <v>2.2828000000000001E-2</v>
      </c>
      <c r="I66" s="52">
        <v>16.402799999999999</v>
      </c>
      <c r="J66" s="52">
        <v>8.3590000000000001E-3</v>
      </c>
      <c r="K66" s="52">
        <v>0.54408400000000001</v>
      </c>
      <c r="L66" s="52">
        <v>1.5265000000000001E-2</v>
      </c>
      <c r="M66" s="52">
        <v>-2.7499999999999998E-3</v>
      </c>
      <c r="N66" s="52">
        <v>1.4419999999999999E-3</v>
      </c>
      <c r="O66" s="52">
        <v>-2.1000000000000001E-2</v>
      </c>
      <c r="P66" s="52">
        <v>100.883</v>
      </c>
      <c r="Q66" s="54">
        <v>20.2195</v>
      </c>
      <c r="R66" s="54">
        <v>79.648600000000002</v>
      </c>
      <c r="S66" s="54">
        <v>0.13197600000000001</v>
      </c>
    </row>
    <row r="67" spans="1:19" ht="21">
      <c r="A67" s="9" t="s">
        <v>21</v>
      </c>
      <c r="B67" s="7">
        <v>12</v>
      </c>
      <c r="C67" s="7">
        <v>3</v>
      </c>
      <c r="D67" s="52">
        <v>3.39473</v>
      </c>
      <c r="E67" s="52">
        <v>6.1620000000000001E-2</v>
      </c>
      <c r="F67" s="52">
        <v>32.254899999999999</v>
      </c>
      <c r="G67" s="52">
        <v>50.251600000000003</v>
      </c>
      <c r="H67" s="52">
        <v>4.4297000000000003E-2</v>
      </c>
      <c r="I67" s="52">
        <v>14.5351</v>
      </c>
      <c r="J67" s="52">
        <v>-1.027E-2</v>
      </c>
      <c r="K67" s="52">
        <v>0.51987399999999995</v>
      </c>
      <c r="L67" s="52">
        <v>8.6239999999999997E-3</v>
      </c>
      <c r="M67" s="52">
        <v>-1.3339999999999999E-2</v>
      </c>
      <c r="N67" s="52">
        <v>1.114E-3</v>
      </c>
      <c r="O67" s="52">
        <v>-2.12E-2</v>
      </c>
      <c r="P67" s="52">
        <v>101.02500000000001</v>
      </c>
      <c r="Q67" s="54">
        <v>29.6328</v>
      </c>
      <c r="R67" s="54">
        <v>70.112799999999993</v>
      </c>
      <c r="S67" s="54">
        <v>0.25440099999999999</v>
      </c>
    </row>
    <row r="68" spans="1:19" ht="21">
      <c r="A68" s="9" t="s">
        <v>21</v>
      </c>
      <c r="B68" s="7">
        <v>12</v>
      </c>
      <c r="C68" s="7">
        <v>4</v>
      </c>
      <c r="D68" s="52">
        <v>4.7060199999999996</v>
      </c>
      <c r="E68" s="52">
        <v>4.6691999999999997E-2</v>
      </c>
      <c r="F68" s="52">
        <v>30.313800000000001</v>
      </c>
      <c r="G68" s="52">
        <v>53.014000000000003</v>
      </c>
      <c r="H68" s="52">
        <v>0.104001</v>
      </c>
      <c r="I68" s="52">
        <v>12.2775</v>
      </c>
      <c r="J68" s="52">
        <v>1.806E-2</v>
      </c>
      <c r="K68" s="52">
        <v>0.44419700000000001</v>
      </c>
      <c r="L68" s="52">
        <v>3.9420999999999998E-2</v>
      </c>
      <c r="M68" s="52">
        <v>4.5789999999999997E-3</v>
      </c>
      <c r="N68" s="52">
        <v>1.1391999999999999E-2</v>
      </c>
      <c r="O68" s="52">
        <v>-2.0379999999999999E-2</v>
      </c>
      <c r="P68" s="52">
        <v>100.95699999999999</v>
      </c>
      <c r="Q68" s="54">
        <v>40.712800000000001</v>
      </c>
      <c r="R68" s="54">
        <v>58.6952</v>
      </c>
      <c r="S68" s="54">
        <v>0.59196700000000002</v>
      </c>
    </row>
    <row r="69" spans="1:19" ht="21">
      <c r="A69" s="9" t="s">
        <v>21</v>
      </c>
      <c r="B69" s="7">
        <v>12</v>
      </c>
      <c r="C69" s="7">
        <v>5</v>
      </c>
      <c r="D69" s="52">
        <v>6.2480700000000002</v>
      </c>
      <c r="E69" s="52">
        <v>2.9194999999999999E-2</v>
      </c>
      <c r="F69" s="52">
        <v>27.7437</v>
      </c>
      <c r="G69" s="52">
        <v>56.859299999999998</v>
      </c>
      <c r="H69" s="52">
        <v>0.18442700000000001</v>
      </c>
      <c r="I69" s="52">
        <v>9.3344699999999996</v>
      </c>
      <c r="J69" s="52">
        <v>-1.8089999999999998E-2</v>
      </c>
      <c r="K69" s="52">
        <v>0.41158499999999998</v>
      </c>
      <c r="L69" s="52">
        <v>2.3144999999999999E-2</v>
      </c>
      <c r="M69" s="52">
        <v>9.4380000000000002E-3</v>
      </c>
      <c r="N69" s="52">
        <v>1.1585E-2</v>
      </c>
      <c r="O69" s="52">
        <v>1.4288E-2</v>
      </c>
      <c r="P69" s="52">
        <v>100.855</v>
      </c>
      <c r="Q69" s="54">
        <v>54.200600000000001</v>
      </c>
      <c r="R69" s="54">
        <v>44.7468</v>
      </c>
      <c r="S69" s="54">
        <v>1.0526</v>
      </c>
    </row>
    <row r="70" spans="1:19" ht="21">
      <c r="A70" s="9" t="s">
        <v>21</v>
      </c>
      <c r="B70" s="7">
        <v>12</v>
      </c>
      <c r="C70" s="7">
        <v>6</v>
      </c>
      <c r="D70" s="52">
        <v>7.5718399999999999</v>
      </c>
      <c r="E70" s="52">
        <v>4.3990000000000001E-2</v>
      </c>
      <c r="F70" s="52">
        <v>25.246500000000001</v>
      </c>
      <c r="G70" s="52">
        <v>60.530999999999999</v>
      </c>
      <c r="H70" s="52">
        <v>0.32611099999999998</v>
      </c>
      <c r="I70" s="52">
        <v>6.8203100000000001</v>
      </c>
      <c r="J70" s="52">
        <v>5.7629999999999999E-3</v>
      </c>
      <c r="K70" s="52">
        <v>0.49917299999999998</v>
      </c>
      <c r="L70" s="52">
        <v>3.0275E-2</v>
      </c>
      <c r="M70" s="52">
        <v>2.9039999999999999E-3</v>
      </c>
      <c r="N70" s="52">
        <v>2.4462000000000001E-2</v>
      </c>
      <c r="O70" s="52">
        <v>-1.0710000000000001E-2</v>
      </c>
      <c r="P70" s="52">
        <v>101.1</v>
      </c>
      <c r="Q70" s="54">
        <v>65.526799999999994</v>
      </c>
      <c r="R70" s="54">
        <v>32.616399999999999</v>
      </c>
      <c r="S70" s="54">
        <v>1.8568</v>
      </c>
    </row>
    <row r="71" spans="1:19" ht="21">
      <c r="A71" s="9" t="s">
        <v>21</v>
      </c>
      <c r="B71" s="7">
        <v>12</v>
      </c>
      <c r="C71" s="7">
        <v>8</v>
      </c>
      <c r="D71" s="52">
        <v>2.8716400000000002</v>
      </c>
      <c r="E71" s="52">
        <v>5.8768000000000001E-2</v>
      </c>
      <c r="F71" s="52">
        <v>32.981999999999999</v>
      </c>
      <c r="G71" s="52">
        <v>49.014800000000001</v>
      </c>
      <c r="H71" s="52">
        <v>3.6513999999999998E-2</v>
      </c>
      <c r="I71" s="52">
        <v>15.4786</v>
      </c>
      <c r="J71" s="52">
        <v>2.2453000000000001E-2</v>
      </c>
      <c r="K71" s="52">
        <v>0.495641</v>
      </c>
      <c r="L71" s="52">
        <v>1.4829999999999999E-3</v>
      </c>
      <c r="M71" s="52">
        <v>3.2320000000000001E-3</v>
      </c>
      <c r="N71" s="52">
        <v>2.9523000000000001E-2</v>
      </c>
      <c r="O71" s="52">
        <v>-8.0300000000000007E-3</v>
      </c>
      <c r="P71" s="52">
        <v>100.99299999999999</v>
      </c>
      <c r="Q71" s="54">
        <v>25.081700000000001</v>
      </c>
      <c r="R71" s="54">
        <v>74.708500000000001</v>
      </c>
      <c r="S71" s="54">
        <v>0.20983299999999999</v>
      </c>
    </row>
    <row r="72" spans="1:19" ht="21">
      <c r="A72" s="9" t="s">
        <v>21</v>
      </c>
      <c r="B72" s="7">
        <v>12</v>
      </c>
      <c r="C72" s="7">
        <v>9</v>
      </c>
      <c r="D72" s="52">
        <v>7.6202399999999999</v>
      </c>
      <c r="E72" s="52">
        <v>3.6939E-2</v>
      </c>
      <c r="F72" s="52">
        <v>25.305399999999999</v>
      </c>
      <c r="G72" s="52">
        <v>60.424599999999998</v>
      </c>
      <c r="H72" s="52">
        <v>0.30925399999999997</v>
      </c>
      <c r="I72" s="52">
        <v>6.8654799999999998</v>
      </c>
      <c r="J72" s="52">
        <v>-6.1900000000000002E-3</v>
      </c>
      <c r="K72" s="52">
        <v>0.44930399999999998</v>
      </c>
      <c r="L72" s="52">
        <v>1.8260999999999999E-2</v>
      </c>
      <c r="M72" s="52">
        <v>-2.6700000000000001E-3</v>
      </c>
      <c r="N72" s="52">
        <v>2.3351E-2</v>
      </c>
      <c r="O72" s="52">
        <v>-7.7200000000000003E-3</v>
      </c>
      <c r="P72" s="52">
        <v>101.03</v>
      </c>
      <c r="Q72" s="54">
        <v>65.592200000000005</v>
      </c>
      <c r="R72" s="54">
        <v>32.656399999999998</v>
      </c>
      <c r="S72" s="54">
        <v>1.7513799999999999</v>
      </c>
    </row>
    <row r="73" spans="1:19" ht="21">
      <c r="A73" s="9" t="s">
        <v>21</v>
      </c>
      <c r="B73" s="7">
        <v>4</v>
      </c>
      <c r="C73" s="7">
        <v>16</v>
      </c>
      <c r="D73" s="52">
        <v>4.3192000000000004</v>
      </c>
      <c r="E73" s="52">
        <v>5.2532000000000002E-2</v>
      </c>
      <c r="F73" s="52">
        <v>31.0824</v>
      </c>
      <c r="G73" s="52">
        <v>52.127200000000002</v>
      </c>
      <c r="H73" s="52">
        <v>7.5509000000000007E-2</v>
      </c>
      <c r="I73" s="52">
        <v>12.5693</v>
      </c>
      <c r="J73" s="52">
        <v>1.7298999999999998E-2</v>
      </c>
      <c r="K73" s="52">
        <v>1.0046200000000001</v>
      </c>
      <c r="L73" s="52">
        <v>1.9730000000000001E-2</v>
      </c>
      <c r="M73" s="52">
        <v>1.3910000000000001E-3</v>
      </c>
      <c r="N73" s="52">
        <v>1.6719000000000001E-2</v>
      </c>
      <c r="O73" s="52">
        <v>-7.6800000000000002E-3</v>
      </c>
      <c r="P73" s="52">
        <v>101.268</v>
      </c>
      <c r="Q73" s="54">
        <v>38.173400000000001</v>
      </c>
      <c r="R73" s="54">
        <v>61.387599999999999</v>
      </c>
      <c r="S73" s="54">
        <v>0.43907299999999999</v>
      </c>
    </row>
    <row r="74" spans="1:19" ht="21">
      <c r="A74" s="9" t="s">
        <v>21</v>
      </c>
      <c r="B74" s="7">
        <v>4</v>
      </c>
      <c r="C74" s="7">
        <v>32</v>
      </c>
      <c r="D74" s="52">
        <v>4.9203599999999996</v>
      </c>
      <c r="E74" s="52">
        <v>5.4774999999999997E-2</v>
      </c>
      <c r="F74" s="52">
        <v>29.9771</v>
      </c>
      <c r="G74" s="52">
        <v>53.507899999999999</v>
      </c>
      <c r="H74" s="52">
        <v>0.10420599999999999</v>
      </c>
      <c r="I74" s="52">
        <v>11.658200000000001</v>
      </c>
      <c r="J74" s="52">
        <v>1.0862E-2</v>
      </c>
      <c r="K74" s="52">
        <v>0.40804099999999999</v>
      </c>
      <c r="L74" s="52">
        <v>1.6050999999999999E-2</v>
      </c>
      <c r="M74" s="52">
        <v>1.0545000000000001E-2</v>
      </c>
      <c r="N74" s="52">
        <v>2.2148999999999999E-2</v>
      </c>
      <c r="O74" s="52">
        <v>1.7949999999999999E-3</v>
      </c>
      <c r="P74" s="52">
        <v>100.684</v>
      </c>
      <c r="Q74" s="54">
        <v>43.042999999999999</v>
      </c>
      <c r="R74" s="54">
        <v>56.357199999999999</v>
      </c>
      <c r="S74" s="54">
        <v>0.59976300000000005</v>
      </c>
    </row>
    <row r="75" spans="1:19" ht="21">
      <c r="A75" s="17" t="s">
        <v>59</v>
      </c>
      <c r="D75" s="49">
        <v>1.1115526553503244E-2</v>
      </c>
      <c r="E75" s="49">
        <v>6.8691553938268913E-3</v>
      </c>
      <c r="F75" s="49">
        <v>7.0043495447192055E-3</v>
      </c>
      <c r="G75" s="49">
        <v>8.014648780052985E-3</v>
      </c>
      <c r="H75" s="49">
        <v>7.9719649088076713E-3</v>
      </c>
      <c r="I75" s="49">
        <v>9.6859175467932882E-3</v>
      </c>
      <c r="J75" s="49">
        <v>1.9885450631664092E-2</v>
      </c>
      <c r="K75" s="49">
        <v>1.9365119728568608E-2</v>
      </c>
      <c r="L75" s="49">
        <v>1.4601198084931752E-2</v>
      </c>
      <c r="M75" s="49">
        <v>1.3073315336212626E-2</v>
      </c>
      <c r="N75" s="49">
        <v>7.8354902877160685E-3</v>
      </c>
      <c r="O75" s="49">
        <v>2.6525594478112202E-2</v>
      </c>
      <c r="P75" s="53"/>
    </row>
    <row r="76" spans="1:19" ht="21">
      <c r="A76" s="17" t="s">
        <v>133</v>
      </c>
      <c r="D76" s="49">
        <v>0.77964905848409038</v>
      </c>
      <c r="E76" s="49">
        <v>31.651485431402524</v>
      </c>
      <c r="F76" s="49">
        <v>0.21680382804263207</v>
      </c>
      <c r="G76" s="49">
        <v>0.15768930820327465</v>
      </c>
      <c r="H76" s="49">
        <v>7.6125011886583254</v>
      </c>
      <c r="I76" s="49">
        <v>0.88596303077880745</v>
      </c>
      <c r="J76" s="49">
        <v>-689.35625507738644</v>
      </c>
      <c r="K76" s="49">
        <v>8.3040932654226118</v>
      </c>
      <c r="L76" s="49">
        <v>131.65935903212849</v>
      </c>
      <c r="M76" s="49">
        <v>26.517463526135305</v>
      </c>
      <c r="N76" s="49">
        <v>260.94124209808462</v>
      </c>
      <c r="O76" s="49">
        <v>188.76353747642884</v>
      </c>
      <c r="P76" s="53"/>
    </row>
    <row r="78" spans="1:19">
      <c r="A78" s="46"/>
      <c r="B78" s="47" t="s">
        <v>161</v>
      </c>
    </row>
  </sheetData>
  <conditionalFormatting sqref="D2:I74">
    <cfRule type="cellIs" dxfId="16" priority="4" operator="lessThan">
      <formula>0.01</formula>
    </cfRule>
  </conditionalFormatting>
  <conditionalFormatting sqref="J2:K74">
    <cfRule type="cellIs" dxfId="15" priority="3" operator="lessThan">
      <formula>0.02</formula>
    </cfRule>
  </conditionalFormatting>
  <conditionalFormatting sqref="L2:N74">
    <cfRule type="cellIs" dxfId="14" priority="2" operator="lessThan">
      <formula>0.01</formula>
    </cfRule>
  </conditionalFormatting>
  <conditionalFormatting sqref="O2:O74">
    <cfRule type="cellIs" dxfId="13" priority="1" operator="lessThan">
      <formula>0.03</formula>
    </cfRule>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Formatted_Amp</vt:lpstr>
      <vt:lpstr>Formatted_Plag</vt:lpstr>
      <vt:lpstr>Formatted_pyroxene</vt:lpstr>
      <vt:lpstr>Information</vt:lpstr>
      <vt:lpstr>EPMA Analytical Conditions</vt:lpstr>
      <vt:lpstr>Amphibole</vt:lpstr>
      <vt:lpstr>Olivine</vt:lpstr>
      <vt:lpstr>Pyroxene</vt:lpstr>
      <vt:lpstr>Plagioclase</vt:lpstr>
      <vt:lpstr>Plagioclase Transect</vt:lpstr>
      <vt:lpstr>Whole Rock Major Element XRF</vt:lpstr>
      <vt:lpstr>Whole Rock Rare Earth ICP-MS</vt:lpstr>
      <vt:lpstr>17-04L Mass Balance and Dy</vt:lpstr>
      <vt:lpstr>San Carlos Standard Measurement</vt:lpstr>
      <vt:lpstr>Al in Ol Pairs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Goltz</dc:creator>
  <cp:lastModifiedBy>penny wieser</cp:lastModifiedBy>
  <dcterms:created xsi:type="dcterms:W3CDTF">2018-11-18T20:16:59Z</dcterms:created>
  <dcterms:modified xsi:type="dcterms:W3CDTF">2021-08-20T20:07:17Z</dcterms:modified>
</cp:coreProperties>
</file>