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"/>
    </mc:Choice>
  </mc:AlternateContent>
  <xr:revisionPtr revIDLastSave="0" documentId="13_ncr:1_{2D7C8017-B4A4-410E-8659-6657CD454908}" xr6:coauthVersionLast="47" xr6:coauthVersionMax="47" xr10:uidLastSave="{00000000-0000-0000-0000-000000000000}"/>
  <bookViews>
    <workbookView xWindow="28680" yWindow="-120" windowWidth="21840" windowHeight="13290" activeTab="2" xr2:uid="{81A2371C-1752-7741-8A48-BEC2C378A224}"/>
  </bookViews>
  <sheets>
    <sheet name="With_Errors" sheetId="4" r:id="rId1"/>
    <sheet name="All_Fe2+" sheetId="1" r:id="rId2"/>
    <sheet name="Sites" sheetId="5" r:id="rId3"/>
    <sheet name="SomeFe3+" sheetId="2" r:id="rId4"/>
    <sheet name="Sheet1" sheetId="3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" i="4" l="1"/>
  <c r="AQ3" i="4"/>
  <c r="AQ2" i="4"/>
  <c r="AO4" i="4"/>
  <c r="AO3" i="4"/>
  <c r="AO2" i="4"/>
  <c r="AM4" i="4"/>
  <c r="AM3" i="4"/>
  <c r="AM2" i="4"/>
  <c r="AK4" i="4"/>
  <c r="AK3" i="4"/>
  <c r="AK2" i="4"/>
  <c r="AI4" i="4"/>
  <c r="AI3" i="4"/>
  <c r="AI2" i="4"/>
  <c r="AG4" i="4"/>
  <c r="AG3" i="4"/>
  <c r="AG2" i="4"/>
  <c r="AE4" i="4"/>
  <c r="AE3" i="4"/>
  <c r="AE2" i="4"/>
  <c r="AC4" i="4"/>
  <c r="AC3" i="4"/>
  <c r="AC2" i="4"/>
  <c r="AA4" i="4"/>
  <c r="AA3" i="4"/>
  <c r="AA2" i="4"/>
  <c r="W4" i="4"/>
  <c r="W3" i="4"/>
  <c r="W2" i="4"/>
  <c r="U4" i="4"/>
  <c r="U3" i="4"/>
  <c r="U2" i="4"/>
  <c r="S4" i="4"/>
  <c r="S3" i="4"/>
  <c r="S2" i="4"/>
  <c r="Q4" i="4"/>
  <c r="Q3" i="4"/>
  <c r="Q2" i="4"/>
  <c r="O4" i="4"/>
  <c r="O3" i="4"/>
  <c r="O2" i="4"/>
  <c r="M4" i="4"/>
  <c r="M3" i="4"/>
  <c r="M2" i="4"/>
  <c r="K4" i="4"/>
  <c r="K3" i="4"/>
  <c r="K2" i="4"/>
  <c r="I4" i="4"/>
  <c r="I3" i="4"/>
  <c r="I2" i="4"/>
  <c r="G2" i="4"/>
  <c r="G4" i="4"/>
  <c r="G3" i="4"/>
  <c r="E4" i="4"/>
  <c r="E3" i="4"/>
  <c r="E2" i="4"/>
  <c r="C2" i="4"/>
  <c r="C3" i="4"/>
  <c r="C4" i="4"/>
  <c r="AB3" i="2" l="1"/>
  <c r="AB4" i="2"/>
  <c r="AB5" i="2"/>
  <c r="AB6" i="2"/>
  <c r="AB2" i="2"/>
  <c r="Z3" i="2"/>
  <c r="Z4" i="2"/>
  <c r="Z5" i="2"/>
  <c r="Z6" i="2"/>
  <c r="Z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tc={60568872-0171-42DB-A2CD-E4D19BB8D22A}</author>
    <author>tc={85213F4D-F5B4-4602-B763-E5946CA91FB7}</author>
    <author>tc={B6B3284E-71F4-4879-B6C6-3C68FF7F400F}</author>
    <author>tc={8F32FB38-02EA-4EEC-9640-1A2CAA478D27}</author>
    <author>tc={B33155AC-DD30-435F-AB0B-70E4A93CA6DE}</author>
    <author>tc={A309C01D-5B7A-4703-A4D4-02DA387C8982}</author>
    <author>penny wieser</author>
    <author>tc={69752DF5-6BBB-47C8-9C0B-081D7D4CE5D7}</author>
  </authors>
  <commentList>
    <comment ref="AM1" authorId="0" shapeId="0" xr:uid="{60568872-0171-42DB-A2CD-E4D19BB8D22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other spreadsheet, the 2 px one I think</t>
      </text>
    </comment>
    <comment ref="AS1" authorId="1" shapeId="0" xr:uid="{85213F4D-F5B4-4602-B763-E5946CA91FB7}">
      <text>
        <t>[Threaded comment]
Your version of Excel allows you to read this threaded comment; however, any edits to it will get removed if the file is opened in a newer version of Excel. Learn more: https://go.microsoft.com/fwlink/?linkid=870924
Comment:
    CPx only ones</t>
      </text>
    </comment>
    <comment ref="BA1" authorId="2" shapeId="0" xr:uid="{B6B3284E-71F4-4879-B6C6-3C68FF7F400F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thing I changed from downloda is for Temp to ref eq 33 for consistenecy for Kd calc</t>
      </text>
    </comment>
    <comment ref="BB1" authorId="3" shapeId="0" xr:uid="{8F32FB38-02EA-4EEC-9640-1A2CAA478D2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thing I changed from downloda is for Temp to ref eq 33 for consistenecy for Kd calc</t>
      </text>
    </comment>
    <comment ref="BC1" authorId="4" shapeId="0" xr:uid="{B33155AC-DD30-435F-AB0B-70E4A93CA6D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thing I changed from downloda is for Temp to ref eq 33 for consistenecy for Kd calc</t>
      </text>
    </comment>
    <comment ref="BD1" authorId="5" shapeId="0" xr:uid="{A309C01D-5B7A-4703-A4D4-02DA387C8982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thing I changed from downloda is for Temp to ref eq 33 for consistenecy for Kd calc</t>
      </text>
    </comment>
    <comment ref="AV2" authorId="6" shapeId="0" xr:uid="{CED783DC-D376-4466-9B94-F61C6364346B}">
      <text>
        <r>
          <rPr>
            <b/>
            <sz val="9"/>
            <color indexed="81"/>
            <rFont val="Tahoma"/>
            <family val="2"/>
          </rPr>
          <t>penny wieser:</t>
        </r>
        <r>
          <rPr>
            <sz val="9"/>
            <color indexed="81"/>
            <rFont val="Tahoma"/>
            <family val="2"/>
          </rPr>
          <t xml:space="preserve">
Excel gave num error if tried to solve iteratively, so use my T, and then calculated P in spreadsheet. Shows its at least 1 route. </t>
        </r>
      </text>
    </comment>
    <comment ref="AX2" authorId="7" shapeId="0" xr:uid="{69752DF5-6BBB-47C8-9C0B-081D7D4CE5D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Excel wouldnt converge, so entered P from PYthon code, and solved for T as a test</t>
      </text>
    </comment>
  </commentList>
</comments>
</file>

<file path=xl/sharedStrings.xml><?xml version="1.0" encoding="utf-8"?>
<sst xmlns="http://schemas.openxmlformats.org/spreadsheetml/2006/main" count="230" uniqueCount="99">
  <si>
    <t>P_GPa</t>
  </si>
  <si>
    <t>T_K</t>
  </si>
  <si>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</si>
  <si>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</si>
  <si>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</si>
  <si>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</si>
  <si>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</si>
  <si>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</si>
  <si>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</si>
  <si>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</si>
  <si>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</si>
  <si>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</si>
  <si>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</si>
  <si>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</si>
  <si>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</si>
  <si>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</si>
  <si>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</si>
  <si>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</si>
  <si>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</si>
  <si>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</si>
  <si>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</si>
  <si>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</si>
  <si>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</si>
  <si>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</si>
  <si>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</si>
  <si>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Fe3FeT_Liq</t>
  </si>
  <si>
    <t>Sisson, T.W., Grove, T.L. (1993)</t>
  </si>
  <si>
    <t>FixedP_T_Eq33</t>
  </si>
  <si>
    <t>P_Independent_P1996_Eq1</t>
  </si>
  <si>
    <t>FixedP_1999_CpxSat</t>
  </si>
  <si>
    <t>FixedP_P_Dependent_P1996_Eq2</t>
  </si>
  <si>
    <t>FixedP_CpxSat_P1999</t>
  </si>
  <si>
    <t>FixedP_P2003</t>
  </si>
  <si>
    <t>FixedP_T_Eq34</t>
  </si>
  <si>
    <t>FixedT_P_Put1996_eq1</t>
  </si>
  <si>
    <t>FixedT_P_Put2003</t>
  </si>
  <si>
    <t>FixedT_P_Put2008_eq30</t>
  </si>
  <si>
    <t>FixedT_P_Put2008_eq31</t>
  </si>
  <si>
    <t>FixedT_P_NP2017</t>
  </si>
  <si>
    <t>SOLVE_T1996_Eq2_Pdependent</t>
  </si>
  <si>
    <t>SOLVE_P_Put1996_eq1</t>
  </si>
  <si>
    <t>SolveT_P2008_Eq33_P_NP2017</t>
  </si>
  <si>
    <t>SolveP_P2008_Eq33_P_NP2017</t>
  </si>
  <si>
    <t>FixedT_P_Put2008_eq32c</t>
  </si>
  <si>
    <t>FixedT_P_Put2008_eq32a</t>
  </si>
  <si>
    <t>FixedT_P_Put2008_eq32b</t>
  </si>
  <si>
    <t>FixedP_P_Putirka_eq32d</t>
  </si>
  <si>
    <t>Pressure_P_Put2008_32a_T_Put2008_32d</t>
  </si>
  <si>
    <t>Temperature_P_Put2008_32a_T_Put2008_32d</t>
  </si>
  <si>
    <t>Pressure_P_Put2008_32b_T_Put2008_32d</t>
  </si>
  <si>
    <t>Temperature_P_Put2008_32b_T_Put2008_32d</t>
  </si>
  <si>
    <t>Temperature_BT_2019</t>
  </si>
  <si>
    <t>Removed Fe3+ dependency for everyting except Kd</t>
  </si>
  <si>
    <t>uses this spreadsheet</t>
  </si>
  <si>
    <t>Putirka2008_Spreadsheet_Cpx_Liquid_SomeFe3+</t>
  </si>
  <si>
    <t>Neave2019_EqTests_DeltaCaTs</t>
  </si>
  <si>
    <t>Neave2019_EqTests_DeltaKd</t>
  </si>
  <si>
    <t>Neave2019_EqTests_DeltaEnFs</t>
  </si>
  <si>
    <t>Neave2019_EqTests_DeltaDiHd</t>
  </si>
  <si>
    <t>P_kbar</t>
  </si>
  <si>
    <t>T_C</t>
  </si>
  <si>
    <t>Masotta2013_Talk1</t>
  </si>
  <si>
    <t>Masotta2013_Talk2</t>
  </si>
  <si>
    <t>Masotta2013_Talk33</t>
  </si>
  <si>
    <t>Masotta_Palk32_usingT_alk33</t>
  </si>
  <si>
    <t>Masotta_Palk1_usingTalk1</t>
  </si>
  <si>
    <t>Masotta_Palk2_usingTalk1</t>
  </si>
  <si>
    <t>Masotta_Talk2012</t>
  </si>
  <si>
    <t>Masotta_Palk2012</t>
  </si>
  <si>
    <t>SiO2_Liq_Err</t>
  </si>
  <si>
    <t>TiO2_Liq_Err</t>
  </si>
  <si>
    <t>Al2O3_Liq_Err</t>
  </si>
  <si>
    <t>FeOt_Liq_Err</t>
  </si>
  <si>
    <t>MnO_Liq_Err</t>
  </si>
  <si>
    <t>MgO_Liq_Err</t>
  </si>
  <si>
    <t>CaO_Liq_Err</t>
  </si>
  <si>
    <t>Na2O_Liq_Err</t>
  </si>
  <si>
    <t>K2O_Liq_Err</t>
  </si>
  <si>
    <t>Cr2O3_Liq_Err</t>
  </si>
  <si>
    <t>P2O5_Liq_Err</t>
  </si>
  <si>
    <t>H2O_Liq_Err</t>
  </si>
  <si>
    <t>SiO2_Cpx_Err</t>
  </si>
  <si>
    <t>TiO2_Cpx_Err</t>
  </si>
  <si>
    <t>Al2O3_Cpx_Err</t>
  </si>
  <si>
    <t>FeOt_Cpx_Err</t>
  </si>
  <si>
    <t>MnO_Cpx_Err</t>
  </si>
  <si>
    <t>MgO_Cpx_Err</t>
  </si>
  <si>
    <t>CaO_Cpx_Err</t>
  </si>
  <si>
    <t>Na2O_Cpx_Err</t>
  </si>
  <si>
    <t>K2O_Cpx_Err</t>
  </si>
  <si>
    <t>Cr2O3_Cpx_Err</t>
  </si>
  <si>
    <t>DiHd_pred_old</t>
  </si>
  <si>
    <t>DiHd_pred_new</t>
  </si>
  <si>
    <t>EnFs_pred_old</t>
  </si>
  <si>
    <t>CaTs_pred_old</t>
  </si>
  <si>
    <t>Jd_pred_old</t>
  </si>
  <si>
    <t>CaTi_pred_old</t>
  </si>
  <si>
    <t>CrCaTs_pred_old</t>
  </si>
  <si>
    <t>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</si>
</sst>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0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Verdana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color indexed="8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0" fillId="2" borderId="0" xfId="0" applyFill="1"/>
    <xf numFmtId="0" fontId="0" fillId="4" borderId="0" xfId="0" applyFill="1"/>
    <xf numFmtId="0" fontId="2" fillId="4" borderId="0" xfId="0" applyFont="1" applyFill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0" xfId="0" applyFont="1" applyFill="1"/>
    <xf numFmtId="0" fontId="1" fillId="5" borderId="0" xfId="0" applyFont="1" applyFill="1" applyAlignment="1">
      <alignment wrapText="1"/>
    </xf>
    <xf numFmtId="0" fontId="2" fillId="5" borderId="0" xfId="0" applyFont="1" applyFill="1"/>
    <xf numFmtId="0" fontId="0" fillId="5" borderId="0" xfId="0" applyFill="1"/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0" fillId="5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0" fillId="0" borderId="1" xfId="0" applyBorder="1"/>
    <xf numFmtId="0" fontId="1" fillId="0" borderId="2" xfId="0" applyFont="1" applyBorder="1" applyAlignment="1">
      <alignment wrapText="1"/>
    </xf>
    <xf numFmtId="0" fontId="2" fillId="4" borderId="2" xfId="0" applyFont="1" applyFill="1" applyBorder="1"/>
    <xf numFmtId="0" fontId="0" fillId="0" borderId="2" xfId="0" applyBorder="1"/>
    <xf numFmtId="0" fontId="2" fillId="6" borderId="0" xfId="0" applyFont="1" applyFill="1"/>
    <xf numFmtId="0" fontId="1" fillId="6" borderId="0" xfId="0" applyFont="1" applyFill="1" applyAlignment="1">
      <alignment wrapText="1"/>
    </xf>
    <xf numFmtId="165" fontId="2" fillId="4" borderId="0" xfId="0" applyNumberFormat="1" applyFont="1" applyFill="1"/>
    <xf numFmtId="164" fontId="1" fillId="7" borderId="0" xfId="0" applyNumberFormat="1" applyFont="1" applyFill="1" applyAlignment="1">
      <alignment horizontal="center" wrapText="1"/>
    </xf>
    <xf numFmtId="2" fontId="1" fillId="7" borderId="0" xfId="0" applyNumberFormat="1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7" borderId="0" xfId="0" applyFill="1"/>
  </cellXfs>
  <cellStyles count="2">
    <cellStyle name="Normal" xfId="0" builtinId="0"/>
    <cellStyle name="Normal 2" xfId="1" xr:uid="{019110B1-3D3F-BF49-8280-B8B441B29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C802E5E6-0C5F-4D9B-B034-CF5348AD106B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1" dT="2021-02-11T11:34:25.17" personId="{C802E5E6-0C5F-4D9B-B034-CF5348AD106B}" id="{60568872-0171-42DB-A2CD-E4D19BB8D22A}">
    <text>from other spreadsheet, the 2 px one I think</text>
  </threadedComment>
  <threadedComment ref="AS1" dT="2021-02-11T11:35:42.61" personId="{C802E5E6-0C5F-4D9B-B034-CF5348AD106B}" id="{85213F4D-F5B4-4602-B763-E5946CA91FB7}">
    <text>CPx only ones</text>
  </threadedComment>
  <threadedComment ref="BA1" dT="2021-02-11T12:29:52.94" personId="{C802E5E6-0C5F-4D9B-B034-CF5348AD106B}" id="{B6B3284E-71F4-4879-B6C6-3C68FF7F400F}">
    <text>Only thing I changed from downloda is for Temp to ref eq 33 for consistenecy for Kd calc</text>
  </threadedComment>
  <threadedComment ref="BB1" dT="2021-02-11T12:29:52.94" personId="{C802E5E6-0C5F-4D9B-B034-CF5348AD106B}" id="{8F32FB38-02EA-4EEC-9640-1A2CAA478D27}">
    <text>Only thing I changed from downloda is for Temp to ref eq 33 for consistenecy for Kd calc</text>
  </threadedComment>
  <threadedComment ref="BC1" dT="2021-02-11T12:29:52.94" personId="{C802E5E6-0C5F-4D9B-B034-CF5348AD106B}" id="{B33155AC-DD30-435F-AB0B-70E4A93CA6DE}">
    <text>Only thing I changed from downloda is for Temp to ref eq 33 for consistenecy for Kd calc</text>
  </threadedComment>
  <threadedComment ref="BD1" dT="2021-02-11T12:29:52.94" personId="{C802E5E6-0C5F-4D9B-B034-CF5348AD106B}" id="{A309C01D-5B7A-4703-A4D4-02DA387C8982}">
    <text>Only thing I changed from downloda is for Temp to ref eq 33 for consistenecy for Kd calc</text>
  </threadedComment>
  <threadedComment ref="AX2" dT="2021-02-03T13:26:58.00" personId="{C802E5E6-0C5F-4D9B-B034-CF5348AD106B}" id="{69752DF5-6BBB-47C8-9C0B-081D7D4CE5D7}">
    <text>Excel wouldnt converge, so entered P from PYthon code, and solved for T as a test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EF56-9344-483C-98FC-215EF1B835FD}">
  <dimension ref="A1:AS6"/>
  <sheetViews>
    <sheetView topLeftCell="AA1" workbookViewId="0">
      <selection activeCell="AG5" sqref="AG5"/>
    </sheetView>
  </sheetViews>
  <sheetFormatPr defaultRowHeight="15.6" x14ac:dyDescent="0.3"/>
  <cols>
    <col min="1" max="1" width="22.3984375" customWidth="1"/>
    <col min="26" max="44" width="8.796875" style="34"/>
  </cols>
  <sheetData>
    <row r="1" spans="1:45" s="9" customFormat="1" ht="84.6" customHeight="1" x14ac:dyDescent="0.3">
      <c r="A1" s="6" t="s">
        <v>2</v>
      </c>
      <c r="B1" s="7" t="s">
        <v>3</v>
      </c>
      <c r="C1" s="7" t="s">
        <v>69</v>
      </c>
      <c r="D1" s="8" t="s">
        <v>4</v>
      </c>
      <c r="E1" s="7" t="s">
        <v>70</v>
      </c>
      <c r="F1" s="8" t="s">
        <v>5</v>
      </c>
      <c r="G1" s="7" t="s">
        <v>71</v>
      </c>
      <c r="H1" s="8" t="s">
        <v>6</v>
      </c>
      <c r="I1" s="7" t="s">
        <v>72</v>
      </c>
      <c r="J1" s="8" t="s">
        <v>7</v>
      </c>
      <c r="K1" s="7" t="s">
        <v>73</v>
      </c>
      <c r="L1" s="8" t="s">
        <v>8</v>
      </c>
      <c r="M1" s="7" t="s">
        <v>74</v>
      </c>
      <c r="N1" s="8" t="s">
        <v>9</v>
      </c>
      <c r="O1" s="7" t="s">
        <v>75</v>
      </c>
      <c r="P1" s="8" t="s">
        <v>10</v>
      </c>
      <c r="Q1" s="7" t="s">
        <v>76</v>
      </c>
      <c r="R1" s="8" t="s">
        <v>11</v>
      </c>
      <c r="S1" s="7" t="s">
        <v>77</v>
      </c>
      <c r="T1" s="8" t="s">
        <v>12</v>
      </c>
      <c r="U1" s="7" t="s">
        <v>78</v>
      </c>
      <c r="V1" s="8" t="s">
        <v>13</v>
      </c>
      <c r="W1" s="7" t="s">
        <v>79</v>
      </c>
      <c r="X1" s="8" t="s">
        <v>14</v>
      </c>
      <c r="Y1" s="7" t="s">
        <v>80</v>
      </c>
      <c r="Z1" s="31" t="s">
        <v>15</v>
      </c>
      <c r="AA1" s="31" t="s">
        <v>81</v>
      </c>
      <c r="AB1" s="32" t="s">
        <v>16</v>
      </c>
      <c r="AC1" s="32" t="s">
        <v>82</v>
      </c>
      <c r="AD1" s="32" t="s">
        <v>17</v>
      </c>
      <c r="AE1" s="32" t="s">
        <v>83</v>
      </c>
      <c r="AF1" s="32" t="s">
        <v>18</v>
      </c>
      <c r="AG1" s="32" t="s">
        <v>84</v>
      </c>
      <c r="AH1" s="32" t="s">
        <v>19</v>
      </c>
      <c r="AI1" s="32" t="s">
        <v>85</v>
      </c>
      <c r="AJ1" s="32" t="s">
        <v>20</v>
      </c>
      <c r="AK1" s="32" t="s">
        <v>86</v>
      </c>
      <c r="AL1" s="32" t="s">
        <v>21</v>
      </c>
      <c r="AM1" s="32" t="s">
        <v>87</v>
      </c>
      <c r="AN1" s="32" t="s">
        <v>22</v>
      </c>
      <c r="AO1" s="32" t="s">
        <v>88</v>
      </c>
      <c r="AP1" s="32" t="s">
        <v>23</v>
      </c>
      <c r="AQ1" s="32" t="s">
        <v>89</v>
      </c>
      <c r="AR1" s="32" t="s">
        <v>24</v>
      </c>
      <c r="AS1" s="32" t="s">
        <v>90</v>
      </c>
    </row>
    <row r="2" spans="1:45" s="3" customFormat="1" x14ac:dyDescent="0.3">
      <c r="A2" t="s">
        <v>26</v>
      </c>
      <c r="B2" s="4">
        <v>51.1</v>
      </c>
      <c r="C2" s="4">
        <f>B2*0.04</f>
        <v>2.044</v>
      </c>
      <c r="D2" s="4">
        <v>0.93</v>
      </c>
      <c r="E2" s="4">
        <f>D2*0.04</f>
        <v>3.7200000000000004E-2</v>
      </c>
      <c r="F2" s="4">
        <v>17.5</v>
      </c>
      <c r="G2" s="4">
        <f>F2*0.04</f>
        <v>0.70000000000000007</v>
      </c>
      <c r="H2" s="4">
        <v>8.91</v>
      </c>
      <c r="I2" s="4">
        <f>H2*0.04</f>
        <v>0.35639999999999999</v>
      </c>
      <c r="J2" s="4">
        <v>0.18</v>
      </c>
      <c r="K2" s="4">
        <f>J2*0.04</f>
        <v>7.1999999999999998E-3</v>
      </c>
      <c r="L2" s="5">
        <v>6.09</v>
      </c>
      <c r="M2" s="4">
        <f>L2*0.04</f>
        <v>0.24360000000000001</v>
      </c>
      <c r="N2" s="4">
        <v>11.5</v>
      </c>
      <c r="O2" s="4">
        <f>N2*0.04</f>
        <v>0.46</v>
      </c>
      <c r="P2" s="4">
        <v>3.53</v>
      </c>
      <c r="Q2" s="4">
        <f>P2*0.04</f>
        <v>0.14119999999999999</v>
      </c>
      <c r="R2" s="4">
        <v>0.17</v>
      </c>
      <c r="S2" s="4">
        <f>R2*0.04</f>
        <v>6.8000000000000005E-3</v>
      </c>
      <c r="T2" s="4">
        <v>0</v>
      </c>
      <c r="U2" s="4">
        <f>T2*0.04</f>
        <v>0</v>
      </c>
      <c r="V2" s="4">
        <v>0.15</v>
      </c>
      <c r="W2" s="4">
        <f>V2*0.04</f>
        <v>6.0000000000000001E-3</v>
      </c>
      <c r="X2" s="4">
        <v>3.8</v>
      </c>
      <c r="Y2" s="4"/>
      <c r="Z2" s="33">
        <v>51.5</v>
      </c>
      <c r="AA2" s="4">
        <f>Z2*0.04</f>
        <v>2.06</v>
      </c>
      <c r="AB2" s="33">
        <v>0.5</v>
      </c>
      <c r="AC2" s="4">
        <f>AB2*0.04</f>
        <v>0.02</v>
      </c>
      <c r="AD2" s="33">
        <v>3.7</v>
      </c>
      <c r="AE2" s="4">
        <f>AD2*0.04</f>
        <v>0.14800000000000002</v>
      </c>
      <c r="AF2" s="33">
        <v>5.18</v>
      </c>
      <c r="AG2" s="4">
        <f>AF2*0.04</f>
        <v>0.2072</v>
      </c>
      <c r="AH2" s="33">
        <v>0.09</v>
      </c>
      <c r="AI2" s="4">
        <f>AH2*0.04</f>
        <v>3.5999999999999999E-3</v>
      </c>
      <c r="AJ2" s="33">
        <v>15.8</v>
      </c>
      <c r="AK2" s="4">
        <f>AJ2*0.04</f>
        <v>0.63200000000000001</v>
      </c>
      <c r="AL2" s="33">
        <v>22.8</v>
      </c>
      <c r="AM2" s="4">
        <f>AL2*0.04</f>
        <v>0.91200000000000003</v>
      </c>
      <c r="AN2" s="33">
        <v>0.24</v>
      </c>
      <c r="AO2" s="4">
        <f>AN2*0.04</f>
        <v>9.5999999999999992E-3</v>
      </c>
      <c r="AP2" s="33">
        <v>0</v>
      </c>
      <c r="AQ2" s="4">
        <f>AP2*0.04</f>
        <v>0</v>
      </c>
      <c r="AR2" s="33">
        <v>0.66</v>
      </c>
    </row>
    <row r="3" spans="1:45" s="3" customFormat="1" x14ac:dyDescent="0.3">
      <c r="A3" t="s">
        <v>26</v>
      </c>
      <c r="B3" s="4">
        <v>51.5</v>
      </c>
      <c r="C3" s="4">
        <f>B3*0.02</f>
        <v>1.03</v>
      </c>
      <c r="D3" s="4">
        <v>1.19</v>
      </c>
      <c r="E3" s="4">
        <f>D3*0.02</f>
        <v>2.3799999999999998E-2</v>
      </c>
      <c r="F3" s="4">
        <v>19.2</v>
      </c>
      <c r="G3" s="4">
        <f>F3*0.02</f>
        <v>0.38400000000000001</v>
      </c>
      <c r="H3" s="4">
        <v>8.6999999999999993</v>
      </c>
      <c r="I3" s="4">
        <f>H3*0.02</f>
        <v>0.17399999999999999</v>
      </c>
      <c r="J3" s="4">
        <v>0.19</v>
      </c>
      <c r="K3" s="4">
        <f>J3*0.02</f>
        <v>3.8E-3</v>
      </c>
      <c r="L3" s="5">
        <v>4.9800000000000004</v>
      </c>
      <c r="M3" s="4">
        <f>L3*0.02</f>
        <v>9.9600000000000008E-2</v>
      </c>
      <c r="N3" s="4">
        <v>10</v>
      </c>
      <c r="O3" s="4">
        <f>N3*0.02</f>
        <v>0.2</v>
      </c>
      <c r="P3" s="4">
        <v>3.72</v>
      </c>
      <c r="Q3" s="4">
        <f>P3*0.02</f>
        <v>7.4400000000000008E-2</v>
      </c>
      <c r="R3" s="4">
        <v>0.42</v>
      </c>
      <c r="S3" s="4">
        <f>R3*0.02</f>
        <v>8.3999999999999995E-3</v>
      </c>
      <c r="T3" s="4">
        <v>0</v>
      </c>
      <c r="U3" s="4">
        <f>T3*0.02</f>
        <v>0</v>
      </c>
      <c r="V3" s="4">
        <v>0.14000000000000001</v>
      </c>
      <c r="W3" s="4">
        <f>V3*0.02</f>
        <v>2.8000000000000004E-3</v>
      </c>
      <c r="X3" s="4">
        <v>6.2</v>
      </c>
      <c r="Y3" s="4"/>
      <c r="Z3" s="33">
        <v>50.3</v>
      </c>
      <c r="AA3" s="4">
        <f>Z3*0.02</f>
        <v>1.006</v>
      </c>
      <c r="AB3" s="33">
        <v>0.73</v>
      </c>
      <c r="AC3" s="4">
        <f>AB3*0.02</f>
        <v>1.46E-2</v>
      </c>
      <c r="AD3" s="33">
        <v>4.12</v>
      </c>
      <c r="AE3" s="4">
        <f>AD3*0.02</f>
        <v>8.2400000000000001E-2</v>
      </c>
      <c r="AF3" s="33">
        <v>5.83</v>
      </c>
      <c r="AG3" s="4">
        <f>AF3*0.02</f>
        <v>0.11660000000000001</v>
      </c>
      <c r="AH3" s="33">
        <v>0</v>
      </c>
      <c r="AI3" s="4">
        <f>AH3*0.02</f>
        <v>0</v>
      </c>
      <c r="AJ3" s="33">
        <v>15</v>
      </c>
      <c r="AK3" s="4">
        <f>AJ3*0.02</f>
        <v>0.3</v>
      </c>
      <c r="AL3" s="33">
        <v>22.7</v>
      </c>
      <c r="AM3" s="4">
        <f>AL3*0.02</f>
        <v>0.45400000000000001</v>
      </c>
      <c r="AN3" s="33">
        <v>0.24</v>
      </c>
      <c r="AO3" s="4">
        <f>AN3*0.02</f>
        <v>4.7999999999999996E-3</v>
      </c>
      <c r="AP3" s="33">
        <v>0</v>
      </c>
      <c r="AQ3" s="4">
        <f>AP3*0.02</f>
        <v>0</v>
      </c>
      <c r="AR3" s="33">
        <v>0.28000000000000003</v>
      </c>
    </row>
    <row r="4" spans="1:45" s="3" customFormat="1" x14ac:dyDescent="0.3">
      <c r="A4" t="s">
        <v>26</v>
      </c>
      <c r="B4" s="4">
        <v>59.1</v>
      </c>
      <c r="C4" s="4">
        <f>B4*0.01</f>
        <v>0.59100000000000008</v>
      </c>
      <c r="D4" s="4">
        <v>0.54</v>
      </c>
      <c r="E4" s="4">
        <f>D4*0.01</f>
        <v>5.4000000000000003E-3</v>
      </c>
      <c r="F4" s="4">
        <v>19.100000000000001</v>
      </c>
      <c r="G4" s="4">
        <f>F4*0.01</f>
        <v>0.19100000000000003</v>
      </c>
      <c r="H4" s="4">
        <v>5.22</v>
      </c>
      <c r="I4" s="4">
        <f>H4*0.01</f>
        <v>5.2199999999999996E-2</v>
      </c>
      <c r="J4" s="4">
        <v>0.19</v>
      </c>
      <c r="K4" s="4">
        <f>J4*0.01</f>
        <v>1.9E-3</v>
      </c>
      <c r="L4" s="5">
        <v>3.25</v>
      </c>
      <c r="M4" s="4">
        <f>L4*0.01</f>
        <v>3.2500000000000001E-2</v>
      </c>
      <c r="N4" s="4">
        <v>7.45</v>
      </c>
      <c r="O4" s="4">
        <f>N4*0.01</f>
        <v>7.4499999999999997E-2</v>
      </c>
      <c r="P4" s="4">
        <v>4</v>
      </c>
      <c r="Q4" s="4">
        <f>P4*0.01</f>
        <v>0.04</v>
      </c>
      <c r="R4" s="4">
        <v>0.88</v>
      </c>
      <c r="S4" s="4">
        <f>R4*0.01</f>
        <v>8.8000000000000005E-3</v>
      </c>
      <c r="T4" s="4">
        <v>0</v>
      </c>
      <c r="U4" s="4">
        <f>T4*0.01</f>
        <v>0</v>
      </c>
      <c r="V4" s="4">
        <v>0.31</v>
      </c>
      <c r="W4" s="4">
        <f>V4*0.01</f>
        <v>3.0999999999999999E-3</v>
      </c>
      <c r="X4" s="4">
        <v>6.2</v>
      </c>
      <c r="Y4" s="4"/>
      <c r="Z4" s="33">
        <v>47.3</v>
      </c>
      <c r="AA4" s="4">
        <f>Z4*0.01</f>
        <v>0.47299999999999998</v>
      </c>
      <c r="AB4" s="33">
        <v>1.75</v>
      </c>
      <c r="AC4" s="4">
        <f>AB4*0.01</f>
        <v>1.7500000000000002E-2</v>
      </c>
      <c r="AD4" s="33">
        <v>7.85</v>
      </c>
      <c r="AE4" s="4">
        <f>AD4*0.01</f>
        <v>7.85E-2</v>
      </c>
      <c r="AF4" s="33">
        <v>6.51</v>
      </c>
      <c r="AG4" s="4">
        <f>AF4*0.01</f>
        <v>6.5100000000000005E-2</v>
      </c>
      <c r="AH4" s="33">
        <v>0.14000000000000001</v>
      </c>
      <c r="AI4" s="4">
        <f>AH4*0.01</f>
        <v>1.4000000000000002E-3</v>
      </c>
      <c r="AJ4" s="33">
        <v>13.1</v>
      </c>
      <c r="AK4" s="4">
        <f>AJ4*0.01</f>
        <v>0.13100000000000001</v>
      </c>
      <c r="AL4" s="33">
        <v>22.5</v>
      </c>
      <c r="AM4" s="4">
        <f>AL4*0.01</f>
        <v>0.22500000000000001</v>
      </c>
      <c r="AN4" s="33">
        <v>0.25</v>
      </c>
      <c r="AO4" s="4">
        <f>AN4*0.01</f>
        <v>2.5000000000000001E-3</v>
      </c>
      <c r="AP4" s="33">
        <v>0</v>
      </c>
      <c r="AQ4" s="4">
        <f>AP4*0.01</f>
        <v>0</v>
      </c>
      <c r="AR4" s="33">
        <v>0.22</v>
      </c>
    </row>
    <row r="5" spans="1:45" s="3" customFormat="1" x14ac:dyDescent="0.3">
      <c r="A5" t="s">
        <v>26</v>
      </c>
      <c r="B5" s="4">
        <v>52.5</v>
      </c>
      <c r="C5" s="4">
        <v>0</v>
      </c>
      <c r="D5" s="4">
        <v>0.98</v>
      </c>
      <c r="E5" s="4">
        <v>0</v>
      </c>
      <c r="F5" s="4">
        <v>19.2</v>
      </c>
      <c r="G5" s="4">
        <v>0</v>
      </c>
      <c r="H5" s="4">
        <v>8.0399999999999991</v>
      </c>
      <c r="I5" s="4">
        <v>0</v>
      </c>
      <c r="J5" s="4">
        <v>0.2</v>
      </c>
      <c r="K5" s="4">
        <v>0</v>
      </c>
      <c r="L5" s="5">
        <v>4.99</v>
      </c>
      <c r="M5" s="4">
        <v>0</v>
      </c>
      <c r="N5" s="4">
        <v>9.64</v>
      </c>
      <c r="O5" s="4">
        <v>0</v>
      </c>
      <c r="P5" s="4">
        <v>4.1500000000000004</v>
      </c>
      <c r="Q5" s="4">
        <v>0</v>
      </c>
      <c r="R5" s="4">
        <v>0.21</v>
      </c>
      <c r="S5" s="4">
        <v>0</v>
      </c>
      <c r="T5" s="4">
        <v>0</v>
      </c>
      <c r="U5" s="4">
        <v>0</v>
      </c>
      <c r="V5" s="4">
        <v>0.14000000000000001</v>
      </c>
      <c r="W5" s="4">
        <v>0</v>
      </c>
      <c r="X5" s="4">
        <v>6.2</v>
      </c>
      <c r="Y5" s="4"/>
      <c r="Z5" s="33">
        <v>51.1</v>
      </c>
      <c r="AA5" s="4">
        <v>0</v>
      </c>
      <c r="AB5" s="33">
        <v>0.63</v>
      </c>
      <c r="AC5" s="4">
        <v>0</v>
      </c>
      <c r="AD5" s="33">
        <v>4.41</v>
      </c>
      <c r="AE5" s="4">
        <v>0</v>
      </c>
      <c r="AF5" s="33">
        <v>5.66</v>
      </c>
      <c r="AG5" s="4">
        <v>0</v>
      </c>
      <c r="AH5" s="33">
        <v>0.13</v>
      </c>
      <c r="AI5" s="4">
        <v>0</v>
      </c>
      <c r="AJ5" s="33">
        <v>15.6</v>
      </c>
      <c r="AK5" s="4">
        <v>0</v>
      </c>
      <c r="AL5" s="33">
        <v>22.6</v>
      </c>
      <c r="AM5" s="4">
        <v>0</v>
      </c>
      <c r="AN5" s="33">
        <v>0.23</v>
      </c>
      <c r="AO5" s="4">
        <v>0</v>
      </c>
      <c r="AP5" s="33">
        <v>0</v>
      </c>
      <c r="AQ5" s="4">
        <v>0</v>
      </c>
      <c r="AR5" s="33">
        <v>0.27</v>
      </c>
    </row>
    <row r="6" spans="1:45" s="3" customFormat="1" x14ac:dyDescent="0.3">
      <c r="A6" t="s">
        <v>26</v>
      </c>
      <c r="B6" s="4">
        <v>56.2</v>
      </c>
      <c r="C6" s="4">
        <v>0.1</v>
      </c>
      <c r="D6" s="4">
        <v>0.34</v>
      </c>
      <c r="E6" s="4">
        <v>0.1</v>
      </c>
      <c r="F6" s="4">
        <v>20.399999999999999</v>
      </c>
      <c r="G6" s="4">
        <v>0.1</v>
      </c>
      <c r="H6" s="4">
        <v>5.88</v>
      </c>
      <c r="I6" s="4">
        <v>0.1</v>
      </c>
      <c r="J6" s="4">
        <v>0.2</v>
      </c>
      <c r="K6" s="4">
        <v>0.1</v>
      </c>
      <c r="L6" s="5">
        <v>2.58</v>
      </c>
      <c r="M6" s="4">
        <v>0.1</v>
      </c>
      <c r="N6" s="4">
        <v>7.18</v>
      </c>
      <c r="O6" s="4">
        <v>0.1</v>
      </c>
      <c r="P6" s="4">
        <v>6.02</v>
      </c>
      <c r="Q6" s="4">
        <v>0.1</v>
      </c>
      <c r="R6" s="4">
        <v>1.02</v>
      </c>
      <c r="S6" s="4">
        <v>0.1</v>
      </c>
      <c r="T6" s="4">
        <v>0</v>
      </c>
      <c r="U6" s="4">
        <v>0.1</v>
      </c>
      <c r="V6" s="4">
        <v>0.23</v>
      </c>
      <c r="W6" s="4">
        <v>0.1</v>
      </c>
      <c r="X6" s="4">
        <v>6.2</v>
      </c>
      <c r="Y6" s="4"/>
      <c r="Z6" s="33">
        <v>51</v>
      </c>
      <c r="AA6" s="4">
        <v>0.1</v>
      </c>
      <c r="AB6" s="33">
        <v>0.56000000000000005</v>
      </c>
      <c r="AC6" s="4">
        <v>0.1</v>
      </c>
      <c r="AD6" s="33">
        <v>4.1399999999999997</v>
      </c>
      <c r="AE6" s="4">
        <v>0.1</v>
      </c>
      <c r="AF6" s="33">
        <v>7.33</v>
      </c>
      <c r="AG6" s="4">
        <v>0.1</v>
      </c>
      <c r="AH6" s="33">
        <v>0.2</v>
      </c>
      <c r="AI6" s="4">
        <v>0.1</v>
      </c>
      <c r="AJ6" s="33">
        <v>14.4</v>
      </c>
      <c r="AK6" s="4">
        <v>0.1</v>
      </c>
      <c r="AL6" s="33">
        <v>22.4</v>
      </c>
      <c r="AM6" s="4">
        <v>0.1</v>
      </c>
      <c r="AN6" s="33">
        <v>0.31</v>
      </c>
      <c r="AO6" s="4">
        <v>0.1</v>
      </c>
      <c r="AP6" s="33">
        <v>0</v>
      </c>
      <c r="AQ6" s="4">
        <v>0.1</v>
      </c>
      <c r="AR6" s="33"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0FCC-31C5-A347-849A-21A9BAF70A22}">
  <dimension ref="A1:AP11"/>
  <sheetViews>
    <sheetView topLeftCell="P1" zoomScale="80" zoomScaleNormal="80" workbookViewId="0">
      <selection sqref="A1:Z6"/>
    </sheetView>
  </sheetViews>
  <sheetFormatPr defaultColWidth="11.19921875" defaultRowHeight="15.6" x14ac:dyDescent="0.3"/>
  <cols>
    <col min="1" max="1" width="49.296875" customWidth="1"/>
    <col min="27" max="27" width="19.19921875" style="19" customWidth="1"/>
    <col min="28" max="28" width="24.3984375" style="16" customWidth="1"/>
    <col min="29" max="33" width="11.19921875" style="16"/>
    <col min="34" max="34" width="11.19921875" style="21"/>
    <col min="35" max="38" width="11.19921875" style="1"/>
    <col min="39" max="39" width="11.19921875" style="24"/>
  </cols>
  <sheetData>
    <row r="1" spans="1:42" s="9" customFormat="1" ht="84.6" customHeight="1" x14ac:dyDescent="0.3">
      <c r="A1" s="6" t="s">
        <v>2</v>
      </c>
      <c r="B1" s="7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25</v>
      </c>
      <c r="O1" s="7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9" t="s">
        <v>0</v>
      </c>
      <c r="Z1" s="9" t="s">
        <v>1</v>
      </c>
      <c r="AA1" s="17" t="s">
        <v>27</v>
      </c>
      <c r="AB1" s="14" t="s">
        <v>28</v>
      </c>
      <c r="AC1" s="14" t="s">
        <v>30</v>
      </c>
      <c r="AD1" s="14" t="s">
        <v>29</v>
      </c>
      <c r="AE1" s="14" t="s">
        <v>31</v>
      </c>
      <c r="AF1" s="14" t="s">
        <v>32</v>
      </c>
      <c r="AG1" s="14" t="s">
        <v>33</v>
      </c>
      <c r="AH1" s="10" t="s">
        <v>34</v>
      </c>
      <c r="AI1" s="11" t="s">
        <v>35</v>
      </c>
      <c r="AJ1" s="12" t="s">
        <v>36</v>
      </c>
      <c r="AK1" s="11" t="s">
        <v>37</v>
      </c>
      <c r="AL1" s="12" t="s">
        <v>38</v>
      </c>
      <c r="AM1" s="22" t="s">
        <v>39</v>
      </c>
      <c r="AN1" s="9" t="s">
        <v>40</v>
      </c>
      <c r="AO1" s="9" t="s">
        <v>41</v>
      </c>
      <c r="AP1" s="9" t="s">
        <v>42</v>
      </c>
    </row>
    <row r="2" spans="1:42" s="3" customFormat="1" x14ac:dyDescent="0.3">
      <c r="A2" t="s">
        <v>26</v>
      </c>
      <c r="B2" s="4">
        <v>51.1</v>
      </c>
      <c r="C2" s="4">
        <v>0.93</v>
      </c>
      <c r="D2" s="4">
        <v>17.5</v>
      </c>
      <c r="E2" s="4">
        <v>8.91</v>
      </c>
      <c r="F2" s="4">
        <v>0.18</v>
      </c>
      <c r="G2" s="5">
        <v>6.09</v>
      </c>
      <c r="H2" s="4">
        <v>11.5</v>
      </c>
      <c r="I2" s="4">
        <v>3.53</v>
      </c>
      <c r="J2" s="4">
        <v>0.17</v>
      </c>
      <c r="K2" s="4">
        <v>0</v>
      </c>
      <c r="L2" s="4">
        <v>0.15</v>
      </c>
      <c r="M2" s="4">
        <v>3.8</v>
      </c>
      <c r="N2" s="2">
        <v>0</v>
      </c>
      <c r="O2" s="4">
        <v>51.5</v>
      </c>
      <c r="P2" s="4">
        <v>0.5</v>
      </c>
      <c r="Q2" s="4">
        <v>3.7</v>
      </c>
      <c r="R2" s="4">
        <v>5.18</v>
      </c>
      <c r="S2" s="4">
        <v>0.09</v>
      </c>
      <c r="T2" s="4">
        <v>15.8</v>
      </c>
      <c r="U2" s="4">
        <v>22.8</v>
      </c>
      <c r="V2" s="4">
        <v>0.24</v>
      </c>
      <c r="W2" s="4">
        <v>0</v>
      </c>
      <c r="X2" s="4">
        <v>0.66</v>
      </c>
      <c r="Y2" s="3">
        <v>0.2</v>
      </c>
      <c r="Z2" s="3">
        <v>1400</v>
      </c>
      <c r="AA2" s="18">
        <v>1349.7936884750229</v>
      </c>
      <c r="AB2" s="15">
        <v>1423.8053656325776</v>
      </c>
      <c r="AC2" s="15">
        <v>1428.8111336865527</v>
      </c>
      <c r="AD2" s="15">
        <v>1446.6247255985129</v>
      </c>
      <c r="AE2" s="15">
        <v>1431.0471502688731</v>
      </c>
      <c r="AF2" s="15">
        <v>1431.0471502688731</v>
      </c>
      <c r="AG2" s="15">
        <v>1379.4080635614389</v>
      </c>
      <c r="AH2" s="20">
        <v>1.4427640989583939</v>
      </c>
      <c r="AI2" s="13">
        <v>0.1419333542803396</v>
      </c>
      <c r="AJ2" s="13">
        <v>4.1051027261293651</v>
      </c>
      <c r="AK2" s="13">
        <v>4.3107624859849256</v>
      </c>
      <c r="AL2" s="13">
        <v>1.3639993874052971</v>
      </c>
      <c r="AM2" s="23">
        <v>1431.2148007585558</v>
      </c>
      <c r="AN2" s="3">
        <v>2.5877121564736818</v>
      </c>
      <c r="AO2" s="3">
        <v>1344.7001329484572</v>
      </c>
      <c r="AP2" s="3">
        <v>0.96064367635712267</v>
      </c>
    </row>
    <row r="3" spans="1:42" s="3" customFormat="1" x14ac:dyDescent="0.3">
      <c r="A3" t="s">
        <v>26</v>
      </c>
      <c r="B3" s="4">
        <v>51.5</v>
      </c>
      <c r="C3" s="4">
        <v>1.19</v>
      </c>
      <c r="D3" s="4">
        <v>19.2</v>
      </c>
      <c r="E3" s="4">
        <v>8.6999999999999993</v>
      </c>
      <c r="F3" s="4">
        <v>0.19</v>
      </c>
      <c r="G3" s="5">
        <v>4.9800000000000004</v>
      </c>
      <c r="H3" s="4">
        <v>10</v>
      </c>
      <c r="I3" s="4">
        <v>3.72</v>
      </c>
      <c r="J3" s="4">
        <v>0.42</v>
      </c>
      <c r="K3" s="4">
        <v>0</v>
      </c>
      <c r="L3" s="4">
        <v>0.14000000000000001</v>
      </c>
      <c r="M3" s="4">
        <v>6.2</v>
      </c>
      <c r="N3" s="2">
        <v>0</v>
      </c>
      <c r="O3" s="4">
        <v>50.3</v>
      </c>
      <c r="P3" s="4">
        <v>0.73</v>
      </c>
      <c r="Q3" s="4">
        <v>4.12</v>
      </c>
      <c r="R3" s="4">
        <v>5.83</v>
      </c>
      <c r="S3" s="4">
        <v>0</v>
      </c>
      <c r="T3" s="4">
        <v>15</v>
      </c>
      <c r="U3" s="4">
        <v>22.7</v>
      </c>
      <c r="V3" s="4">
        <v>0.24</v>
      </c>
      <c r="W3" s="4">
        <v>0</v>
      </c>
      <c r="X3" s="4">
        <v>0.28000000000000003</v>
      </c>
      <c r="Y3" s="3">
        <v>0.2</v>
      </c>
      <c r="Z3" s="3">
        <v>1400</v>
      </c>
      <c r="AA3" s="18">
        <v>1291.1116957366951</v>
      </c>
      <c r="AB3" s="15">
        <v>1403.3541688642288</v>
      </c>
      <c r="AC3" s="15">
        <v>1411.5534034418954</v>
      </c>
      <c r="AD3" s="15">
        <v>1432.8141016142492</v>
      </c>
      <c r="AE3" s="15">
        <v>1390.2674481874283</v>
      </c>
      <c r="AF3" s="15">
        <v>1390.2674481874283</v>
      </c>
      <c r="AG3" s="15">
        <v>1325.3960234952026</v>
      </c>
      <c r="AH3" s="20">
        <v>1.3767756461105769</v>
      </c>
      <c r="AI3" s="13">
        <v>0.76451570316682904</v>
      </c>
      <c r="AJ3" s="13">
        <v>5.3678948858300135</v>
      </c>
      <c r="AK3" s="13">
        <v>6.8156944239301076</v>
      </c>
      <c r="AL3" s="13">
        <v>2.3264032752352448</v>
      </c>
      <c r="AM3" s="23">
        <v>1410.5962725713207</v>
      </c>
      <c r="AN3" s="3">
        <v>1.759645289834884</v>
      </c>
      <c r="AO3" s="3">
        <v>1289.2408589429026</v>
      </c>
      <c r="AP3" s="3">
        <v>1.5837308153621108</v>
      </c>
    </row>
    <row r="4" spans="1:42" s="3" customFormat="1" x14ac:dyDescent="0.3">
      <c r="A4" t="s">
        <v>26</v>
      </c>
      <c r="B4" s="4">
        <v>59.1</v>
      </c>
      <c r="C4" s="4">
        <v>0.54</v>
      </c>
      <c r="D4" s="4">
        <v>19.100000000000001</v>
      </c>
      <c r="E4" s="4">
        <v>5.22</v>
      </c>
      <c r="F4" s="4">
        <v>0.19</v>
      </c>
      <c r="G4" s="5">
        <v>3.25</v>
      </c>
      <c r="H4" s="4">
        <v>7.45</v>
      </c>
      <c r="I4" s="4">
        <v>4</v>
      </c>
      <c r="J4" s="4">
        <v>0.88</v>
      </c>
      <c r="K4" s="4">
        <v>0</v>
      </c>
      <c r="L4" s="4">
        <v>0.31</v>
      </c>
      <c r="M4" s="4">
        <v>6.2</v>
      </c>
      <c r="N4" s="2">
        <v>0</v>
      </c>
      <c r="O4" s="4">
        <v>47.3</v>
      </c>
      <c r="P4" s="4">
        <v>1.75</v>
      </c>
      <c r="Q4" s="4">
        <v>7.85</v>
      </c>
      <c r="R4" s="4">
        <v>6.51</v>
      </c>
      <c r="S4" s="4">
        <v>0.14000000000000001</v>
      </c>
      <c r="T4" s="4">
        <v>13.1</v>
      </c>
      <c r="U4" s="4">
        <v>22.5</v>
      </c>
      <c r="V4" s="4">
        <v>0.25</v>
      </c>
      <c r="W4" s="4">
        <v>0</v>
      </c>
      <c r="X4" s="4">
        <v>0.22</v>
      </c>
      <c r="Y4" s="3">
        <v>0.2</v>
      </c>
      <c r="Z4" s="3">
        <v>1400</v>
      </c>
      <c r="AA4" s="18">
        <v>1259.4736751862552</v>
      </c>
      <c r="AB4" s="15">
        <v>1405.9304586470664</v>
      </c>
      <c r="AC4" s="15">
        <v>1408.8531903944158</v>
      </c>
      <c r="AD4" s="15">
        <v>1368.3632122509059</v>
      </c>
      <c r="AE4" s="15">
        <v>1365.6173434068974</v>
      </c>
      <c r="AF4" s="15">
        <v>1365.6173434068974</v>
      </c>
      <c r="AG4" s="15">
        <v>1290.6961243863755</v>
      </c>
      <c r="AH4" s="20">
        <v>0.20660420959179593</v>
      </c>
      <c r="AI4" s="13">
        <v>3.3559860795724816E-2</v>
      </c>
      <c r="AJ4" s="13">
        <v>5.7307780297348616</v>
      </c>
      <c r="AK4" s="13">
        <v>10.092211308935386</v>
      </c>
      <c r="AL4" s="13">
        <v>1.699779195660843</v>
      </c>
      <c r="AM4" s="23">
        <v>1402.0524786827252</v>
      </c>
      <c r="AN4" s="3">
        <v>0.27853648295160394</v>
      </c>
      <c r="AO4" s="3">
        <v>1254.7612833982253</v>
      </c>
      <c r="AP4" s="3">
        <v>0.89559739579306941</v>
      </c>
    </row>
    <row r="5" spans="1:42" s="3" customFormat="1" x14ac:dyDescent="0.3">
      <c r="A5" t="s">
        <v>26</v>
      </c>
      <c r="B5" s="4">
        <v>52.5</v>
      </c>
      <c r="C5" s="4">
        <v>0.98</v>
      </c>
      <c r="D5" s="4">
        <v>19.2</v>
      </c>
      <c r="E5" s="4">
        <v>8.0399999999999991</v>
      </c>
      <c r="F5" s="4">
        <v>0.2</v>
      </c>
      <c r="G5" s="5">
        <v>4.99</v>
      </c>
      <c r="H5" s="4">
        <v>9.64</v>
      </c>
      <c r="I5" s="4">
        <v>4.1500000000000004</v>
      </c>
      <c r="J5" s="4">
        <v>0.21</v>
      </c>
      <c r="K5" s="4">
        <v>0</v>
      </c>
      <c r="L5" s="4">
        <v>0.14000000000000001</v>
      </c>
      <c r="M5" s="4">
        <v>6.2</v>
      </c>
      <c r="N5" s="2">
        <v>0</v>
      </c>
      <c r="O5" s="4">
        <v>51.1</v>
      </c>
      <c r="P5" s="4">
        <v>0.63</v>
      </c>
      <c r="Q5" s="4">
        <v>4.41</v>
      </c>
      <c r="R5" s="4">
        <v>5.66</v>
      </c>
      <c r="S5" s="4">
        <v>0.13</v>
      </c>
      <c r="T5" s="4">
        <v>15.6</v>
      </c>
      <c r="U5" s="4">
        <v>22.6</v>
      </c>
      <c r="V5" s="4">
        <v>0.23</v>
      </c>
      <c r="W5" s="4">
        <v>0</v>
      </c>
      <c r="X5" s="4">
        <v>0.27</v>
      </c>
      <c r="Y5" s="3">
        <v>0.3</v>
      </c>
      <c r="Z5" s="3">
        <v>1400</v>
      </c>
      <c r="AA5" s="18">
        <v>1296.5468569250449</v>
      </c>
      <c r="AB5" s="15">
        <v>1403.3181652349751</v>
      </c>
      <c r="AC5" s="15">
        <v>1415.7332682318402</v>
      </c>
      <c r="AD5" s="15">
        <v>1435.1314259455435</v>
      </c>
      <c r="AE5" s="15">
        <v>1390.8204332802259</v>
      </c>
      <c r="AF5" s="15">
        <v>1390.8204332802259</v>
      </c>
      <c r="AG5" s="15">
        <v>1331.9474677013573</v>
      </c>
      <c r="AH5" s="20">
        <v>0.95160490871991676</v>
      </c>
      <c r="AI5" s="13">
        <v>0.31553326131149317</v>
      </c>
      <c r="AJ5" s="13">
        <v>5.5776089156158051</v>
      </c>
      <c r="AK5" s="13">
        <v>6.4086084766225424</v>
      </c>
      <c r="AL5" s="13">
        <v>1.6249252804747689</v>
      </c>
      <c r="AM5" s="23">
        <v>1408.8075780768324</v>
      </c>
      <c r="AN5" s="3">
        <v>1.2637903615183559</v>
      </c>
      <c r="AO5" s="3">
        <v>1287.3207490003197</v>
      </c>
      <c r="AP5" s="3">
        <v>0.9527080420877736</v>
      </c>
    </row>
    <row r="6" spans="1:42" s="3" customFormat="1" x14ac:dyDescent="0.3">
      <c r="A6" t="s">
        <v>26</v>
      </c>
      <c r="B6" s="4">
        <v>56.2</v>
      </c>
      <c r="C6" s="4">
        <v>0.34</v>
      </c>
      <c r="D6" s="4">
        <v>20.399999999999999</v>
      </c>
      <c r="E6" s="4">
        <v>5.88</v>
      </c>
      <c r="F6" s="4">
        <v>0.2</v>
      </c>
      <c r="G6" s="5">
        <v>2.58</v>
      </c>
      <c r="H6" s="4">
        <v>7.18</v>
      </c>
      <c r="I6" s="4">
        <v>6.02</v>
      </c>
      <c r="J6" s="4">
        <v>1.02</v>
      </c>
      <c r="K6" s="4">
        <v>0</v>
      </c>
      <c r="L6" s="4">
        <v>0.23</v>
      </c>
      <c r="M6" s="4">
        <v>6.2</v>
      </c>
      <c r="N6" s="2">
        <v>0</v>
      </c>
      <c r="O6" s="4">
        <v>51</v>
      </c>
      <c r="P6" s="4">
        <v>0.56000000000000005</v>
      </c>
      <c r="Q6" s="4">
        <v>4.1399999999999997</v>
      </c>
      <c r="R6" s="4">
        <v>7.33</v>
      </c>
      <c r="S6" s="4">
        <v>0.2</v>
      </c>
      <c r="T6" s="4">
        <v>14.4</v>
      </c>
      <c r="U6" s="4">
        <v>22.4</v>
      </c>
      <c r="V6" s="4">
        <v>0.31</v>
      </c>
      <c r="W6" s="4">
        <v>0</v>
      </c>
      <c r="X6" s="4">
        <v>0.09</v>
      </c>
      <c r="Y6" s="3">
        <v>0.3</v>
      </c>
      <c r="Z6" s="3">
        <v>1400</v>
      </c>
      <c r="AA6" s="18">
        <v>1244.4589627762964</v>
      </c>
      <c r="AB6" s="15">
        <v>1359.0062272359787</v>
      </c>
      <c r="AC6" s="15">
        <v>1378.213971869593</v>
      </c>
      <c r="AD6" s="15">
        <v>1343.2927716164402</v>
      </c>
      <c r="AE6" s="15">
        <v>1311.9979372960402</v>
      </c>
      <c r="AF6" s="15">
        <v>1311.9979372960402</v>
      </c>
      <c r="AG6" s="15">
        <v>1278.2230186020684</v>
      </c>
      <c r="AH6" s="20">
        <v>2.70581337980457</v>
      </c>
      <c r="AI6" s="13">
        <v>1.3607189040386896</v>
      </c>
      <c r="AJ6" s="13">
        <v>7.6656561352735135</v>
      </c>
      <c r="AK6" s="13">
        <v>8.267363046216305</v>
      </c>
      <c r="AL6" s="13">
        <v>4.367433764946191</v>
      </c>
      <c r="AM6" s="23">
        <v>1373.639611437314</v>
      </c>
      <c r="AN6" s="3">
        <v>1.7918741356965597</v>
      </c>
      <c r="AO6" s="3">
        <v>1246.895515051508</v>
      </c>
      <c r="AP6" s="3">
        <v>3.5815691040872855</v>
      </c>
    </row>
    <row r="7" spans="1:42" s="1" customFormat="1" x14ac:dyDescent="0.3">
      <c r="AA7" s="19"/>
      <c r="AB7" s="16"/>
      <c r="AC7" s="16"/>
      <c r="AD7" s="16"/>
      <c r="AE7" s="16"/>
      <c r="AF7" s="16"/>
      <c r="AG7" s="16"/>
      <c r="AH7" s="21"/>
      <c r="AM7" s="21"/>
    </row>
    <row r="8" spans="1:42" s="1" customFormat="1" x14ac:dyDescent="0.3">
      <c r="AA8" s="19"/>
      <c r="AB8" s="16"/>
      <c r="AC8" s="16"/>
      <c r="AD8" s="16"/>
      <c r="AE8" s="16"/>
      <c r="AF8" s="16"/>
      <c r="AG8" s="16"/>
      <c r="AH8" s="21"/>
      <c r="AM8" s="21"/>
    </row>
    <row r="9" spans="1:42" s="1" customFormat="1" x14ac:dyDescent="0.3">
      <c r="AA9" s="19"/>
      <c r="AB9" s="16"/>
      <c r="AC9" s="16"/>
      <c r="AD9" s="16"/>
      <c r="AE9" s="16"/>
      <c r="AF9" s="16"/>
      <c r="AG9" s="16"/>
      <c r="AH9" s="21"/>
      <c r="AM9" s="21"/>
    </row>
    <row r="10" spans="1:42" s="1" customFormat="1" x14ac:dyDescent="0.3">
      <c r="AA10" s="19"/>
      <c r="AB10" s="16"/>
      <c r="AC10" s="16"/>
      <c r="AD10" s="16"/>
      <c r="AE10" s="16"/>
      <c r="AF10" s="16"/>
      <c r="AG10" s="16"/>
      <c r="AH10" s="21"/>
      <c r="AM10" s="21"/>
    </row>
    <row r="11" spans="1:42" s="1" customFormat="1" x14ac:dyDescent="0.3">
      <c r="AA11" s="19"/>
      <c r="AB11" s="16"/>
      <c r="AC11" s="16"/>
      <c r="AD11" s="16"/>
      <c r="AE11" s="16"/>
      <c r="AF11" s="16"/>
      <c r="AG11" s="16"/>
      <c r="AH11" s="21"/>
      <c r="AM11" s="2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DD81-6ED4-4487-8C6A-951EE50CB63E}">
  <dimension ref="A1:AH29"/>
  <sheetViews>
    <sheetView tabSelected="1" topLeftCell="S1" workbookViewId="0">
      <selection activeCell="Z15" sqref="Z15"/>
    </sheetView>
  </sheetViews>
  <sheetFormatPr defaultRowHeight="15.6" x14ac:dyDescent="0.3"/>
  <cols>
    <col min="1" max="1" width="35.5" customWidth="1"/>
    <col min="27" max="27" width="15.5" customWidth="1"/>
    <col min="28" max="28" width="17.19921875" customWidth="1"/>
    <col min="29" max="29" width="13.59765625" customWidth="1"/>
    <col min="30" max="30" width="15.69921875" customWidth="1"/>
    <col min="31" max="31" width="17.296875" customWidth="1"/>
    <col min="32" max="32" width="18.69921875" customWidth="1"/>
    <col min="33" max="33" width="23" customWidth="1"/>
  </cols>
  <sheetData>
    <row r="1" spans="1:34" ht="46.8" x14ac:dyDescent="0.3">
      <c r="A1" s="6" t="s">
        <v>2</v>
      </c>
      <c r="B1" s="7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25</v>
      </c>
      <c r="O1" s="7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9" t="s">
        <v>59</v>
      </c>
      <c r="Z1" s="9" t="s">
        <v>1</v>
      </c>
      <c r="AA1" s="8" t="s">
        <v>91</v>
      </c>
      <c r="AB1" s="8" t="s">
        <v>92</v>
      </c>
      <c r="AC1" s="8" t="s">
        <v>93</v>
      </c>
      <c r="AD1" s="8" t="s">
        <v>94</v>
      </c>
      <c r="AE1" s="8" t="s">
        <v>95</v>
      </c>
      <c r="AF1" s="8" t="s">
        <v>96</v>
      </c>
      <c r="AG1" s="8" t="s">
        <v>97</v>
      </c>
    </row>
    <row r="2" spans="1:34" x14ac:dyDescent="0.3">
      <c r="A2" t="s">
        <v>26</v>
      </c>
      <c r="B2" s="4">
        <v>51.1</v>
      </c>
      <c r="C2" s="4">
        <v>0.93</v>
      </c>
      <c r="D2" s="4">
        <v>17.5</v>
      </c>
      <c r="E2" s="4">
        <v>8.91</v>
      </c>
      <c r="F2" s="4">
        <v>0.18</v>
      </c>
      <c r="G2" s="5">
        <v>6.09</v>
      </c>
      <c r="H2" s="4">
        <v>11.5</v>
      </c>
      <c r="I2" s="4">
        <v>3.53</v>
      </c>
      <c r="J2" s="4">
        <v>0.17</v>
      </c>
      <c r="K2" s="4">
        <v>0</v>
      </c>
      <c r="L2" s="4">
        <v>0.15</v>
      </c>
      <c r="M2" s="4">
        <v>3.8</v>
      </c>
      <c r="N2" s="2">
        <v>0</v>
      </c>
      <c r="O2" s="4">
        <v>51.5</v>
      </c>
      <c r="P2" s="4">
        <v>0.5</v>
      </c>
      <c r="Q2" s="4">
        <v>3.7</v>
      </c>
      <c r="R2" s="4">
        <v>5.18</v>
      </c>
      <c r="S2" s="4">
        <v>0.09</v>
      </c>
      <c r="T2" s="4">
        <v>15.8</v>
      </c>
      <c r="U2" s="4">
        <v>22.8</v>
      </c>
      <c r="V2" s="4">
        <v>0.24</v>
      </c>
      <c r="W2" s="4">
        <v>0</v>
      </c>
      <c r="X2" s="4">
        <v>0.66</v>
      </c>
      <c r="Y2" s="3">
        <v>0.96064373117069501</v>
      </c>
      <c r="Z2" s="3">
        <v>1344.7001329487964</v>
      </c>
      <c r="AA2">
        <v>0.99922539439608238</v>
      </c>
      <c r="AB2">
        <v>0.82683671188343988</v>
      </c>
      <c r="AC2">
        <v>9.6081536124996772E-2</v>
      </c>
      <c r="AD2">
        <v>1.2052902017893692E-2</v>
      </c>
      <c r="AE2">
        <v>1.6173272150563845E-2</v>
      </c>
      <c r="AF2">
        <v>4.5575107147191145E-2</v>
      </c>
      <c r="AG2">
        <v>0</v>
      </c>
      <c r="AH2">
        <v>0.99685711627665841</v>
      </c>
    </row>
    <row r="3" spans="1:34" x14ac:dyDescent="0.3">
      <c r="A3" t="s">
        <v>26</v>
      </c>
      <c r="B3" s="4">
        <v>51.5</v>
      </c>
      <c r="C3" s="4">
        <v>1.19</v>
      </c>
      <c r="D3" s="4">
        <v>19.2</v>
      </c>
      <c r="E3" s="4">
        <v>8.6999999999999993</v>
      </c>
      <c r="F3" s="4">
        <v>0.19</v>
      </c>
      <c r="G3" s="5">
        <v>4.9800000000000004</v>
      </c>
      <c r="H3" s="4">
        <v>10</v>
      </c>
      <c r="I3" s="4">
        <v>3.72</v>
      </c>
      <c r="J3" s="4">
        <v>0.42</v>
      </c>
      <c r="K3" s="4">
        <v>0</v>
      </c>
      <c r="L3" s="4">
        <v>0.14000000000000001</v>
      </c>
      <c r="M3" s="4">
        <v>6.2</v>
      </c>
      <c r="N3" s="2">
        <v>0</v>
      </c>
      <c r="O3" s="4">
        <v>50.3</v>
      </c>
      <c r="P3" s="4">
        <v>0.73</v>
      </c>
      <c r="Q3" s="4">
        <v>4.12</v>
      </c>
      <c r="R3" s="4">
        <v>5.83</v>
      </c>
      <c r="S3" s="4">
        <v>0</v>
      </c>
      <c r="T3" s="4">
        <v>15</v>
      </c>
      <c r="U3" s="4">
        <v>22.7</v>
      </c>
      <c r="V3" s="4">
        <v>0.24</v>
      </c>
      <c r="W3" s="4">
        <v>0</v>
      </c>
      <c r="X3" s="4">
        <v>0.28000000000000003</v>
      </c>
      <c r="Y3" s="3">
        <v>1.5837308153621108</v>
      </c>
      <c r="Z3" s="3">
        <v>1289.2408589429026</v>
      </c>
      <c r="AA3">
        <v>1.1514419075560551</v>
      </c>
      <c r="AB3">
        <v>0.81130306805535424</v>
      </c>
      <c r="AC3">
        <v>9.4631397596101688E-2</v>
      </c>
      <c r="AD3">
        <v>1.1180454468523057E-2</v>
      </c>
      <c r="AE3">
        <v>1.7419744754583053E-2</v>
      </c>
      <c r="AF3">
        <v>6.1192912941690818E-2</v>
      </c>
      <c r="AG3">
        <v>0</v>
      </c>
      <c r="AH3">
        <v>0.99644506129278976</v>
      </c>
    </row>
    <row r="4" spans="1:34" x14ac:dyDescent="0.3">
      <c r="A4" t="s">
        <v>26</v>
      </c>
      <c r="B4" s="4">
        <v>59.1</v>
      </c>
      <c r="C4" s="4">
        <v>0.54</v>
      </c>
      <c r="D4" s="4">
        <v>19.100000000000001</v>
      </c>
      <c r="E4" s="4">
        <v>5.22</v>
      </c>
      <c r="F4" s="4">
        <v>0.19</v>
      </c>
      <c r="G4" s="5">
        <v>3.25</v>
      </c>
      <c r="H4" s="4">
        <v>7.45</v>
      </c>
      <c r="I4" s="4">
        <v>4</v>
      </c>
      <c r="J4" s="4">
        <v>0.88</v>
      </c>
      <c r="K4" s="4">
        <v>0</v>
      </c>
      <c r="L4" s="4">
        <v>0.31</v>
      </c>
      <c r="M4" s="4">
        <v>6.2</v>
      </c>
      <c r="N4" s="2">
        <v>0</v>
      </c>
      <c r="O4" s="4">
        <v>47.3</v>
      </c>
      <c r="P4" s="4">
        <v>1.75</v>
      </c>
      <c r="Q4" s="4">
        <v>7.85</v>
      </c>
      <c r="R4" s="4">
        <v>6.51</v>
      </c>
      <c r="S4" s="4">
        <v>0.14000000000000001</v>
      </c>
      <c r="T4" s="4">
        <v>13.1</v>
      </c>
      <c r="U4" s="4">
        <v>22.5</v>
      </c>
      <c r="V4" s="4">
        <v>0.25</v>
      </c>
      <c r="W4" s="4">
        <v>0</v>
      </c>
      <c r="X4" s="4">
        <v>0.22</v>
      </c>
      <c r="Y4" s="3">
        <v>0.89559739579306941</v>
      </c>
      <c r="Z4" s="3">
        <v>1254.7612833982253</v>
      </c>
      <c r="AA4">
        <v>1.1730644621915556</v>
      </c>
      <c r="AB4">
        <v>0.7974226743968551</v>
      </c>
      <c r="AC4">
        <v>0.15075184435524766</v>
      </c>
      <c r="AD4">
        <v>1.4659985899520181E-2</v>
      </c>
      <c r="AE4">
        <v>1.8317994303049284E-2</v>
      </c>
      <c r="AF4">
        <v>3.1226612645528923E-2</v>
      </c>
      <c r="AG4">
        <v>0</v>
      </c>
      <c r="AH4">
        <v>1.0124018868929734</v>
      </c>
    </row>
    <row r="5" spans="1:34" x14ac:dyDescent="0.3">
      <c r="A5" t="s">
        <v>26</v>
      </c>
      <c r="B5" s="4">
        <v>52.5</v>
      </c>
      <c r="C5" s="4">
        <v>0.98</v>
      </c>
      <c r="D5" s="4">
        <v>19.2</v>
      </c>
      <c r="E5" s="4">
        <v>8.0399999999999991</v>
      </c>
      <c r="F5" s="4">
        <v>0.2</v>
      </c>
      <c r="G5" s="5">
        <v>4.99</v>
      </c>
      <c r="H5" s="4">
        <v>9.64</v>
      </c>
      <c r="I5" s="4">
        <v>4.1500000000000004</v>
      </c>
      <c r="J5" s="4">
        <v>0.21</v>
      </c>
      <c r="K5" s="4">
        <v>0</v>
      </c>
      <c r="L5" s="4">
        <v>0.14000000000000001</v>
      </c>
      <c r="M5" s="4">
        <v>6.2</v>
      </c>
      <c r="N5" s="2">
        <v>0</v>
      </c>
      <c r="O5" s="4">
        <v>51.1</v>
      </c>
      <c r="P5" s="4">
        <v>0.63</v>
      </c>
      <c r="Q5" s="4">
        <v>4.41</v>
      </c>
      <c r="R5" s="4">
        <v>5.66</v>
      </c>
      <c r="S5" s="4">
        <v>0.13</v>
      </c>
      <c r="T5" s="4">
        <v>15.6</v>
      </c>
      <c r="U5" s="4">
        <v>22.6</v>
      </c>
      <c r="V5" s="4">
        <v>0.23</v>
      </c>
      <c r="W5" s="4">
        <v>0</v>
      </c>
      <c r="X5" s="4">
        <v>0.27</v>
      </c>
      <c r="Y5" s="3">
        <v>0.9527080420877736</v>
      </c>
      <c r="Z5" s="3">
        <v>1287.3207490003197</v>
      </c>
      <c r="AA5">
        <v>1.130061694221981</v>
      </c>
      <c r="AB5">
        <v>0.82447830069610495</v>
      </c>
      <c r="AC5">
        <v>0.10986343149152779</v>
      </c>
      <c r="AD5">
        <v>1.232901105388404E-2</v>
      </c>
      <c r="AE5">
        <v>1.9318905306911594E-2</v>
      </c>
      <c r="AF5">
        <v>5.4669207835822353E-2</v>
      </c>
      <c r="AG5">
        <v>0</v>
      </c>
      <c r="AH5">
        <v>1.0211491448084018</v>
      </c>
    </row>
    <row r="6" spans="1:34" x14ac:dyDescent="0.3">
      <c r="A6" t="s">
        <v>26</v>
      </c>
      <c r="B6" s="4">
        <v>56.2</v>
      </c>
      <c r="C6" s="4">
        <v>0.34</v>
      </c>
      <c r="D6" s="4">
        <v>20.399999999999999</v>
      </c>
      <c r="E6" s="4">
        <v>5.88</v>
      </c>
      <c r="F6" s="4">
        <v>0.2</v>
      </c>
      <c r="G6" s="5">
        <v>2.58</v>
      </c>
      <c r="H6" s="4">
        <v>7.18</v>
      </c>
      <c r="I6" s="4">
        <v>6.02</v>
      </c>
      <c r="J6" s="4">
        <v>1.02</v>
      </c>
      <c r="K6" s="4">
        <v>0</v>
      </c>
      <c r="L6" s="4">
        <v>0.23</v>
      </c>
      <c r="M6" s="4">
        <v>6.2</v>
      </c>
      <c r="N6" s="2">
        <v>0</v>
      </c>
      <c r="O6" s="4">
        <v>51</v>
      </c>
      <c r="P6" s="4">
        <v>0.56000000000000005</v>
      </c>
      <c r="Q6" s="4">
        <v>4.1399999999999997</v>
      </c>
      <c r="R6" s="4">
        <v>7.33</v>
      </c>
      <c r="S6" s="4">
        <v>0.2</v>
      </c>
      <c r="T6" s="4">
        <v>14.4</v>
      </c>
      <c r="U6" s="4">
        <v>22.4</v>
      </c>
      <c r="V6" s="4">
        <v>0.31</v>
      </c>
      <c r="W6" s="4">
        <v>0</v>
      </c>
      <c r="X6" s="4">
        <v>0.09</v>
      </c>
      <c r="Y6" s="3">
        <v>3.5815691040872855</v>
      </c>
      <c r="Z6" s="3">
        <v>1246.895515051508</v>
      </c>
      <c r="AA6">
        <v>1.1353673458986895</v>
      </c>
      <c r="AB6">
        <v>0.81528921480177019</v>
      </c>
      <c r="AC6">
        <v>7.2428622266528866E-2</v>
      </c>
      <c r="AD6">
        <v>9.6282008893305519E-3</v>
      </c>
      <c r="AE6">
        <v>2.7946710529852425E-2</v>
      </c>
      <c r="AF6">
        <v>5.399481606509364E-2</v>
      </c>
      <c r="AG6">
        <v>0</v>
      </c>
      <c r="AH6">
        <v>0.98017994452162505</v>
      </c>
    </row>
    <row r="7" spans="1:34" x14ac:dyDescent="0.3">
      <c r="A7" t="s">
        <v>98</v>
      </c>
      <c r="B7">
        <v>56.707786571778868</v>
      </c>
      <c r="C7">
        <v>0.51564143474625057</v>
      </c>
      <c r="D7">
        <v>21.131861892242895</v>
      </c>
      <c r="E7">
        <v>6.6567845953334785</v>
      </c>
      <c r="F7">
        <v>1.0875259652836651</v>
      </c>
      <c r="G7">
        <v>2.6509194649304901</v>
      </c>
      <c r="H7">
        <v>7.929542798544631</v>
      </c>
      <c r="I7">
        <v>6.6237967626228089</v>
      </c>
      <c r="J7">
        <v>1.330777753231454</v>
      </c>
      <c r="K7">
        <v>0.33562153225918101</v>
      </c>
      <c r="L7">
        <v>0.44222118168376789</v>
      </c>
      <c r="M7">
        <v>6.2437203487769573</v>
      </c>
      <c r="O7">
        <v>51.212072259268787</v>
      </c>
      <c r="P7">
        <v>1.4129830218504642</v>
      </c>
      <c r="Q7">
        <v>4.3170356111317627</v>
      </c>
      <c r="R7">
        <v>7.399534306024135</v>
      </c>
      <c r="S7">
        <v>1.1210306137022144</v>
      </c>
      <c r="T7">
        <v>14.998390123922762</v>
      </c>
      <c r="U7">
        <v>23.054968295330653</v>
      </c>
      <c r="V7">
        <v>0.7197579923423485</v>
      </c>
      <c r="W7">
        <v>0.19804933163330218</v>
      </c>
      <c r="X7">
        <v>0.83213763230491689</v>
      </c>
      <c r="Y7">
        <v>-0.34085858139893688</v>
      </c>
      <c r="Z7">
        <v>1219.2029623858107</v>
      </c>
      <c r="AA7">
        <v>1.2707904876365321</v>
      </c>
      <c r="AB7">
        <v>1.0029183120325955</v>
      </c>
      <c r="AC7">
        <v>8.515945992777757E-2</v>
      </c>
      <c r="AD7">
        <v>1.023050110234156E-2</v>
      </c>
      <c r="AE7">
        <v>2.9306249016308891E-2</v>
      </c>
      <c r="AF7">
        <v>7.3332963370027926E-2</v>
      </c>
      <c r="AG7">
        <v>6.7584881846490585E-2</v>
      </c>
      <c r="AH7">
        <v>1.2699504193685378</v>
      </c>
    </row>
    <row r="8" spans="1:34" x14ac:dyDescent="0.3">
      <c r="A8" t="s">
        <v>98</v>
      </c>
      <c r="B8">
        <v>51.903458613622703</v>
      </c>
      <c r="C8">
        <v>1.3388057800067095</v>
      </c>
      <c r="D8">
        <v>20.104672187908157</v>
      </c>
      <c r="E8">
        <v>8.8691511165077017</v>
      </c>
      <c r="F8">
        <v>0.21229722100799336</v>
      </c>
      <c r="G8">
        <v>5.3232714182791705</v>
      </c>
      <c r="H8">
        <v>10.686843042270171</v>
      </c>
      <c r="I8">
        <v>4.6038244012019609</v>
      </c>
      <c r="J8">
        <v>1.0733763195135877</v>
      </c>
      <c r="K8">
        <v>0.51085264871045544</v>
      </c>
      <c r="L8">
        <v>0.88011755325400698</v>
      </c>
      <c r="M8">
        <v>6.9338763027208641</v>
      </c>
      <c r="O8">
        <v>50.976055384141745</v>
      </c>
      <c r="P8">
        <v>1.3901542319721303</v>
      </c>
      <c r="Q8">
        <v>5.041890552030706</v>
      </c>
      <c r="R8">
        <v>6.7203755374332657</v>
      </c>
      <c r="S8">
        <v>0.42516798769416786</v>
      </c>
      <c r="T8">
        <v>15.744769414204807</v>
      </c>
      <c r="U8">
        <v>23.660451756946621</v>
      </c>
      <c r="V8">
        <v>1.0647751140275861</v>
      </c>
      <c r="W8">
        <v>0.49022489877632835</v>
      </c>
      <c r="X8">
        <v>1.0412393230825401</v>
      </c>
      <c r="Y8">
        <v>-3.9246795254732536</v>
      </c>
      <c r="Z8">
        <v>1242.2793703358811</v>
      </c>
      <c r="AA8">
        <v>1.3274133102042083</v>
      </c>
      <c r="AB8">
        <v>1.058236003632145</v>
      </c>
      <c r="AC8">
        <v>0.12148373947754465</v>
      </c>
      <c r="AD8">
        <v>1.2386376073297893E-2</v>
      </c>
      <c r="AE8">
        <v>2.0479317727734234E-2</v>
      </c>
      <c r="AF8">
        <v>7.6129825088616557E-2</v>
      </c>
      <c r="AG8">
        <v>0.20053680552327463</v>
      </c>
      <c r="AH8">
        <v>1.4903224493146066</v>
      </c>
    </row>
    <row r="9" spans="1:34" x14ac:dyDescent="0.3">
      <c r="A9" t="s">
        <v>98</v>
      </c>
      <c r="B9">
        <v>59.607786571778867</v>
      </c>
      <c r="C9">
        <v>0.71564143474625064</v>
      </c>
      <c r="D9">
        <v>19.831861892242898</v>
      </c>
      <c r="E9">
        <v>5.9967845953334784</v>
      </c>
      <c r="F9">
        <v>1.0775259652836651</v>
      </c>
      <c r="G9">
        <v>3.3209194649304901</v>
      </c>
      <c r="H9">
        <v>8.1995427985446305</v>
      </c>
      <c r="I9">
        <v>3.72</v>
      </c>
      <c r="J9">
        <v>0.42</v>
      </c>
      <c r="K9">
        <v>0</v>
      </c>
      <c r="L9">
        <v>0.14000000000000001</v>
      </c>
      <c r="M9">
        <v>6.2</v>
      </c>
      <c r="O9">
        <v>47.512072259268784</v>
      </c>
      <c r="P9">
        <v>2.6029830218504642</v>
      </c>
      <c r="Q9">
        <v>8.0270356111317618</v>
      </c>
      <c r="R9">
        <v>6.5795343060241347</v>
      </c>
      <c r="S9">
        <v>1.0610306137022145</v>
      </c>
      <c r="T9">
        <v>13.698390123922762</v>
      </c>
      <c r="U9">
        <v>23.154968295330654</v>
      </c>
      <c r="V9">
        <v>0.65975799234234844</v>
      </c>
      <c r="W9">
        <v>0.19804933163330218</v>
      </c>
      <c r="X9">
        <v>0.96213763230491689</v>
      </c>
      <c r="Y9">
        <v>5.9921707462754874</v>
      </c>
      <c r="Z9">
        <v>1300.5037911439103</v>
      </c>
      <c r="AA9">
        <v>1.003373386147181</v>
      </c>
      <c r="AB9">
        <v>0.64288773926185727</v>
      </c>
      <c r="AC9">
        <v>0.13331706651490427</v>
      </c>
      <c r="AD9">
        <v>1.6787600131360221E-2</v>
      </c>
      <c r="AE9">
        <v>1.6721271222373855E-2</v>
      </c>
      <c r="AF9">
        <v>3.4421832776421787E-2</v>
      </c>
      <c r="AG9">
        <v>0</v>
      </c>
      <c r="AH9">
        <v>0.84414138930607674</v>
      </c>
    </row>
    <row r="10" spans="1:34" x14ac:dyDescent="0.3">
      <c r="A10" t="s">
        <v>98</v>
      </c>
      <c r="B10">
        <v>60.23458613622703</v>
      </c>
      <c r="C10">
        <v>1.8280578000670953</v>
      </c>
      <c r="D10">
        <v>29.446721879081572</v>
      </c>
      <c r="E10">
        <v>7.5715111650770153</v>
      </c>
      <c r="F10">
        <v>0.42297221007993363</v>
      </c>
      <c r="G10">
        <v>6.0127141827917026</v>
      </c>
      <c r="H10">
        <v>14.048430422701715</v>
      </c>
      <c r="I10">
        <v>14.858244012019609</v>
      </c>
      <c r="J10">
        <v>7.5537631951358772</v>
      </c>
      <c r="K10">
        <v>5.1085264871045544</v>
      </c>
      <c r="L10">
        <v>7.6311755325400696</v>
      </c>
      <c r="M10">
        <v>13.538763027208638</v>
      </c>
      <c r="O10">
        <v>57.760553841417462</v>
      </c>
      <c r="P10">
        <v>7.1615423197213026</v>
      </c>
      <c r="Q10">
        <v>13.358905520307061</v>
      </c>
      <c r="R10">
        <v>16.233755374332652</v>
      </c>
      <c r="S10">
        <v>4.4516798769416788</v>
      </c>
      <c r="T10">
        <v>21.84769414204807</v>
      </c>
      <c r="U10">
        <v>32.004517569466202</v>
      </c>
      <c r="V10">
        <v>8.5577511402758617</v>
      </c>
      <c r="W10">
        <v>4.9022489877632838</v>
      </c>
      <c r="X10">
        <v>7.7023932308254004</v>
      </c>
      <c r="Y10">
        <v>5</v>
      </c>
      <c r="Z10">
        <v>1100</v>
      </c>
      <c r="AA10">
        <v>1.4438686306835922</v>
      </c>
      <c r="AB10">
        <v>1.5292182770506344</v>
      </c>
      <c r="AC10">
        <v>0.39747215326783625</v>
      </c>
      <c r="AD10">
        <v>3.3903147324836715E-2</v>
      </c>
      <c r="AE10">
        <v>4.5483900326195724E-2</v>
      </c>
      <c r="AF10">
        <v>0.20367039979456494</v>
      </c>
      <c r="AG10">
        <v>5.5873705561401996</v>
      </c>
      <c r="AH10" t="e">
        <v>#NUM!</v>
      </c>
    </row>
    <row r="11" spans="1:34" x14ac:dyDescent="0.3">
      <c r="A11" t="s">
        <v>98</v>
      </c>
      <c r="B11">
        <v>53.694789381790002</v>
      </c>
      <c r="C11">
        <v>0.94633465343140133</v>
      </c>
      <c r="D11">
        <v>18.780758311425071</v>
      </c>
      <c r="E11">
        <v>9.6021150744421302</v>
      </c>
      <c r="F11">
        <v>0.19597546737510596</v>
      </c>
      <c r="G11">
        <v>6.1331899541426687</v>
      </c>
      <c r="H11">
        <v>12.361974218326326</v>
      </c>
      <c r="I11">
        <v>3.7431402572058516</v>
      </c>
      <c r="J11">
        <v>0.17528322180493475</v>
      </c>
      <c r="K11">
        <v>0</v>
      </c>
      <c r="L11">
        <v>0.15318331772525651</v>
      </c>
      <c r="M11">
        <v>3.8166137325352434</v>
      </c>
      <c r="O11">
        <v>52.592172135234257</v>
      </c>
      <c r="P11">
        <v>0.54264915109252321</v>
      </c>
      <c r="Q11">
        <v>3.7655031761187518</v>
      </c>
      <c r="R11">
        <v>5.2160187705205017</v>
      </c>
      <c r="S11">
        <v>9.8289275523319924E-2</v>
      </c>
      <c r="T11">
        <v>16.745456395797962</v>
      </c>
      <c r="U11">
        <v>24.293327713353897</v>
      </c>
      <c r="V11">
        <v>0.24983419181621633</v>
      </c>
      <c r="W11">
        <v>0</v>
      </c>
      <c r="X11">
        <v>0.70898108373212465</v>
      </c>
      <c r="Y11">
        <v>1.0175764724092256</v>
      </c>
      <c r="Z11">
        <v>1339.8983273180088</v>
      </c>
      <c r="AA11">
        <v>1.0162826312284423</v>
      </c>
      <c r="AB11">
        <v>0.82944695808249513</v>
      </c>
      <c r="AC11">
        <v>7.8056849999703151E-2</v>
      </c>
      <c r="AD11">
        <v>1.0627838125232329E-2</v>
      </c>
      <c r="AE11">
        <v>1.6306904645838959E-2</v>
      </c>
      <c r="AF11">
        <v>5.0798958913637927E-2</v>
      </c>
      <c r="AG11">
        <v>0</v>
      </c>
      <c r="AH11">
        <v>0.98547560486083918</v>
      </c>
    </row>
    <row r="12" spans="1:34" x14ac:dyDescent="0.3">
      <c r="A12" t="s">
        <v>98</v>
      </c>
      <c r="B12">
        <v>53.57781186015692</v>
      </c>
      <c r="C12">
        <v>1.2077078878207983</v>
      </c>
      <c r="D12">
        <v>20.936970600783663</v>
      </c>
      <c r="E12">
        <v>2</v>
      </c>
      <c r="F12">
        <v>0.19042364719915189</v>
      </c>
      <c r="G12">
        <v>5.1509491663030271</v>
      </c>
      <c r="H12">
        <v>10.686843042270171</v>
      </c>
      <c r="I12">
        <v>4.0487826772471296</v>
      </c>
      <c r="J12">
        <v>0.44744180541957068</v>
      </c>
      <c r="K12">
        <v>0</v>
      </c>
      <c r="L12">
        <v>0.15036164574555611</v>
      </c>
      <c r="M12">
        <v>6.6550033076869362</v>
      </c>
      <c r="O12">
        <v>53.700558582232986</v>
      </c>
      <c r="P12">
        <v>0.77819125893396546</v>
      </c>
      <c r="Q12">
        <v>4.4998189074366515</v>
      </c>
      <c r="R12">
        <v>6.349088938323594</v>
      </c>
      <c r="S12">
        <v>0</v>
      </c>
      <c r="T12">
        <v>16.117154121307209</v>
      </c>
      <c r="U12">
        <v>5</v>
      </c>
      <c r="V12">
        <v>0.25979460273666211</v>
      </c>
      <c r="W12">
        <v>0</v>
      </c>
      <c r="X12">
        <v>0.3013147010463112</v>
      </c>
      <c r="Y12">
        <v>5</v>
      </c>
      <c r="Z12">
        <v>1100</v>
      </c>
      <c r="AA12">
        <v>0.70685594212573144</v>
      </c>
      <c r="AB12">
        <v>0.22253670547809329</v>
      </c>
      <c r="AC12">
        <v>2.7467520230458109</v>
      </c>
      <c r="AD12">
        <v>0.1301503344039075</v>
      </c>
      <c r="AE12">
        <v>1.9209678402968458E-2</v>
      </c>
      <c r="AF12">
        <v>3.5412124345680765E-2</v>
      </c>
      <c r="AG12">
        <v>0</v>
      </c>
      <c r="AH12" t="e">
        <v>#DIV/0!</v>
      </c>
    </row>
    <row r="13" spans="1:34" x14ac:dyDescent="0.3">
      <c r="A13" t="s">
        <v>98</v>
      </c>
      <c r="B13">
        <v>51.5</v>
      </c>
      <c r="C13">
        <v>2</v>
      </c>
      <c r="D13">
        <v>19.2</v>
      </c>
      <c r="E13">
        <v>8.6999999999999993</v>
      </c>
      <c r="F13">
        <v>0.19</v>
      </c>
      <c r="G13">
        <v>4.9800000000000004</v>
      </c>
      <c r="H13">
        <v>10</v>
      </c>
      <c r="I13">
        <v>3.72</v>
      </c>
      <c r="J13">
        <v>0.42</v>
      </c>
      <c r="K13">
        <v>3</v>
      </c>
      <c r="L13">
        <v>0.14000000000000001</v>
      </c>
      <c r="M13">
        <v>6.2</v>
      </c>
      <c r="O13">
        <v>50.3</v>
      </c>
      <c r="P13">
        <v>0.73</v>
      </c>
      <c r="Q13">
        <v>4.12</v>
      </c>
      <c r="R13">
        <v>5.83</v>
      </c>
      <c r="S13">
        <v>0</v>
      </c>
      <c r="T13">
        <v>15</v>
      </c>
      <c r="U13">
        <v>22.7</v>
      </c>
      <c r="V13">
        <v>0.24</v>
      </c>
      <c r="W13">
        <v>0</v>
      </c>
      <c r="X13">
        <v>0</v>
      </c>
      <c r="Y13">
        <v>1.5570088288422863</v>
      </c>
      <c r="Z13">
        <v>1287.6892548013516</v>
      </c>
      <c r="AA13">
        <v>1.1299401334271977</v>
      </c>
      <c r="AB13">
        <v>0.82030300300908587</v>
      </c>
      <c r="AC13">
        <v>8.1107065870070993E-2</v>
      </c>
      <c r="AD13">
        <v>9.9230897258373169E-3</v>
      </c>
      <c r="AE13">
        <v>1.6916981595956362E-2</v>
      </c>
      <c r="AF13">
        <v>8.6401953091382669E-2</v>
      </c>
      <c r="AG13">
        <v>7.2882960393894507</v>
      </c>
      <c r="AH13">
        <v>8.304140657040243</v>
      </c>
    </row>
    <row r="14" spans="1:34" x14ac:dyDescent="0.3">
      <c r="A14" t="s">
        <v>98</v>
      </c>
      <c r="B14">
        <v>51.5</v>
      </c>
      <c r="C14">
        <v>1.19</v>
      </c>
      <c r="D14">
        <v>19.2</v>
      </c>
      <c r="E14">
        <v>8.6999999999999993</v>
      </c>
      <c r="F14">
        <v>0.19</v>
      </c>
      <c r="G14">
        <v>4.9800000000000004</v>
      </c>
      <c r="H14">
        <v>10</v>
      </c>
      <c r="I14">
        <v>3.72</v>
      </c>
      <c r="J14">
        <v>0.42</v>
      </c>
      <c r="K14">
        <v>0</v>
      </c>
      <c r="L14">
        <v>0.14000000000000001</v>
      </c>
      <c r="M14">
        <v>6.2</v>
      </c>
      <c r="O14">
        <v>50.3</v>
      </c>
      <c r="P14">
        <v>0.73</v>
      </c>
      <c r="Q14">
        <v>4.12</v>
      </c>
      <c r="R14">
        <v>5.83</v>
      </c>
      <c r="S14">
        <v>0</v>
      </c>
      <c r="T14">
        <v>15</v>
      </c>
      <c r="U14">
        <v>22.7</v>
      </c>
      <c r="V14">
        <v>6</v>
      </c>
      <c r="W14">
        <v>0</v>
      </c>
      <c r="X14">
        <v>0.28000000000000003</v>
      </c>
      <c r="Y14">
        <v>5</v>
      </c>
      <c r="Z14">
        <v>1100</v>
      </c>
      <c r="AA14">
        <v>2.9839555797113064</v>
      </c>
      <c r="AB14">
        <v>0.67813822686328895</v>
      </c>
      <c r="AC14">
        <v>0.27110446272262045</v>
      </c>
      <c r="AD14">
        <v>9.9570648000091647E-3</v>
      </c>
      <c r="AE14">
        <v>1.7433039439054488E-2</v>
      </c>
      <c r="AF14">
        <v>6.4663578304539268E-2</v>
      </c>
      <c r="AG14">
        <v>0</v>
      </c>
      <c r="AH14" t="e">
        <v>#NUM!</v>
      </c>
    </row>
    <row r="15" spans="1:34" x14ac:dyDescent="0.3">
      <c r="A15" t="s">
        <v>98</v>
      </c>
      <c r="B15">
        <v>51.5</v>
      </c>
      <c r="C15">
        <v>1.19</v>
      </c>
      <c r="D15">
        <v>19.2</v>
      </c>
      <c r="E15">
        <v>8.6999999999999993</v>
      </c>
      <c r="F15">
        <v>0.19</v>
      </c>
      <c r="G15">
        <v>4.9800000000000004</v>
      </c>
      <c r="H15">
        <v>10</v>
      </c>
      <c r="I15">
        <v>3.72</v>
      </c>
      <c r="J15">
        <v>0.42</v>
      </c>
      <c r="K15">
        <v>0</v>
      </c>
      <c r="L15">
        <v>0.14000000000000001</v>
      </c>
      <c r="M15">
        <v>6.2</v>
      </c>
      <c r="O15">
        <v>50.3</v>
      </c>
      <c r="P15">
        <v>0.73</v>
      </c>
      <c r="Q15">
        <v>4.12</v>
      </c>
      <c r="R15">
        <v>5.83</v>
      </c>
      <c r="S15">
        <v>0</v>
      </c>
      <c r="T15">
        <v>15</v>
      </c>
      <c r="U15">
        <v>10</v>
      </c>
      <c r="V15">
        <v>0.24</v>
      </c>
      <c r="W15">
        <v>0</v>
      </c>
      <c r="X15">
        <v>0.28000000000000003</v>
      </c>
      <c r="Y15">
        <v>5</v>
      </c>
      <c r="Z15">
        <v>1422.7041608431005</v>
      </c>
      <c r="AA15">
        <v>0.40499559363154802</v>
      </c>
      <c r="AB15">
        <v>0.43426085724947294</v>
      </c>
      <c r="AC15">
        <v>0.66705382775021815</v>
      </c>
      <c r="AD15">
        <v>9.2547336036212471E-2</v>
      </c>
      <c r="AE15">
        <v>1.7428906004410934E-2</v>
      </c>
      <c r="AF15">
        <v>2.2453636593588421E-2</v>
      </c>
      <c r="AG15">
        <v>0</v>
      </c>
      <c r="AH15">
        <v>1.2336200533916795</v>
      </c>
    </row>
    <row r="16" spans="1:34" x14ac:dyDescent="0.3">
      <c r="A16" t="s">
        <v>98</v>
      </c>
      <c r="B16">
        <v>65</v>
      </c>
      <c r="C16">
        <v>1.19</v>
      </c>
      <c r="D16">
        <v>19.2</v>
      </c>
      <c r="E16">
        <v>8.6999999999999993</v>
      </c>
      <c r="F16">
        <v>0.19</v>
      </c>
      <c r="G16">
        <v>4.9800000000000004</v>
      </c>
      <c r="H16">
        <v>10</v>
      </c>
      <c r="I16">
        <v>3.72</v>
      </c>
      <c r="J16">
        <v>0.9</v>
      </c>
      <c r="K16">
        <v>0</v>
      </c>
      <c r="L16">
        <v>0.14000000000000001</v>
      </c>
      <c r="M16">
        <v>6.2</v>
      </c>
      <c r="O16">
        <v>50.3</v>
      </c>
      <c r="P16">
        <v>0.73</v>
      </c>
      <c r="Q16">
        <v>8</v>
      </c>
      <c r="R16">
        <v>5.83</v>
      </c>
      <c r="S16">
        <v>0</v>
      </c>
      <c r="T16">
        <v>15</v>
      </c>
      <c r="U16">
        <v>22.7</v>
      </c>
      <c r="V16">
        <v>0.24</v>
      </c>
      <c r="W16">
        <v>0</v>
      </c>
      <c r="X16">
        <v>0.28000000000000003</v>
      </c>
      <c r="Y16">
        <v>7.23258433817493E-2</v>
      </c>
      <c r="Z16">
        <v>1289.6946602093108</v>
      </c>
      <c r="AA16">
        <v>1.1086462084232191</v>
      </c>
      <c r="AB16">
        <v>0.79729595457897351</v>
      </c>
      <c r="AC16">
        <v>0.2275649027543579</v>
      </c>
      <c r="AD16">
        <v>1.6448111690338576E-2</v>
      </c>
      <c r="AE16">
        <v>1.4702048464235368E-2</v>
      </c>
      <c r="AF16">
        <v>2.9558171908128674E-2</v>
      </c>
      <c r="AG16">
        <v>0</v>
      </c>
      <c r="AH16">
        <v>1.0855157078134796</v>
      </c>
    </row>
    <row r="17" spans="1:34" x14ac:dyDescent="0.3">
      <c r="A17" t="s">
        <v>98</v>
      </c>
      <c r="B17">
        <v>51.5</v>
      </c>
      <c r="C17">
        <v>1.19</v>
      </c>
      <c r="D17">
        <v>19.2</v>
      </c>
      <c r="E17">
        <v>8.6999999999999993</v>
      </c>
      <c r="F17">
        <v>0.19</v>
      </c>
      <c r="G17">
        <v>4.9800000000000004</v>
      </c>
      <c r="H17">
        <v>10</v>
      </c>
      <c r="I17">
        <v>3.72</v>
      </c>
      <c r="J17">
        <v>0.42</v>
      </c>
      <c r="K17">
        <v>0</v>
      </c>
      <c r="L17">
        <v>0.14000000000000001</v>
      </c>
      <c r="M17">
        <v>6.2</v>
      </c>
      <c r="O17">
        <v>50.3</v>
      </c>
      <c r="P17">
        <v>0.73</v>
      </c>
      <c r="Q17">
        <v>4.12</v>
      </c>
      <c r="R17">
        <v>5.83</v>
      </c>
      <c r="S17">
        <v>0</v>
      </c>
      <c r="T17">
        <v>15</v>
      </c>
      <c r="U17">
        <v>22.7</v>
      </c>
      <c r="V17">
        <v>0.24</v>
      </c>
      <c r="W17">
        <v>0</v>
      </c>
      <c r="X17">
        <v>0.28000000000000003</v>
      </c>
      <c r="Y17">
        <v>1.5998490483689536</v>
      </c>
      <c r="Z17">
        <v>1291.6446664619009</v>
      </c>
      <c r="AA17">
        <v>1.1410384220760126</v>
      </c>
      <c r="AB17">
        <v>0.81091714294626349</v>
      </c>
      <c r="AC17">
        <v>9.3993475235263219E-2</v>
      </c>
      <c r="AD17">
        <v>1.1227222293330731E-2</v>
      </c>
      <c r="AE17">
        <v>1.7419785591721627E-2</v>
      </c>
      <c r="AF17">
        <v>6.1071884705477149E-2</v>
      </c>
      <c r="AG17">
        <v>0</v>
      </c>
      <c r="AH17">
        <v>0.99533112112227995</v>
      </c>
    </row>
    <row r="18" spans="1:34" x14ac:dyDescent="0.3">
      <c r="A18" t="s">
        <v>98</v>
      </c>
      <c r="B18">
        <v>51.5</v>
      </c>
      <c r="C18">
        <v>1.19</v>
      </c>
      <c r="D18">
        <v>19.2</v>
      </c>
      <c r="E18">
        <v>8.6999999999999993</v>
      </c>
      <c r="F18">
        <v>0.19</v>
      </c>
      <c r="G18">
        <v>4.9800000000000004</v>
      </c>
      <c r="H18">
        <v>10</v>
      </c>
      <c r="I18">
        <v>5</v>
      </c>
      <c r="J18">
        <v>0.42</v>
      </c>
      <c r="K18">
        <v>0</v>
      </c>
      <c r="L18">
        <v>0.14000000000000001</v>
      </c>
      <c r="M18">
        <v>6.2</v>
      </c>
      <c r="O18">
        <v>50.3</v>
      </c>
      <c r="P18">
        <v>2</v>
      </c>
      <c r="Q18">
        <v>5</v>
      </c>
      <c r="R18">
        <v>5.83</v>
      </c>
      <c r="S18">
        <v>0</v>
      </c>
      <c r="T18">
        <v>15</v>
      </c>
      <c r="U18">
        <v>22.7</v>
      </c>
      <c r="V18">
        <v>0.24</v>
      </c>
      <c r="W18">
        <v>0</v>
      </c>
      <c r="X18">
        <v>0.28000000000000003</v>
      </c>
      <c r="Y18">
        <v>1.6209717079519859</v>
      </c>
      <c r="Z18">
        <v>1292.3435086666891</v>
      </c>
      <c r="AA18">
        <v>1.1076740067058228</v>
      </c>
      <c r="AB18">
        <v>0.85009283245930523</v>
      </c>
      <c r="AC18">
        <v>0.10664943059265029</v>
      </c>
      <c r="AD18">
        <v>1.2705136182045849E-2</v>
      </c>
      <c r="AE18">
        <v>2.2984185373579807E-2</v>
      </c>
      <c r="AF18">
        <v>7.1016607680193994E-2</v>
      </c>
      <c r="AG18">
        <v>0</v>
      </c>
      <c r="AH18">
        <v>1.0641293028646934</v>
      </c>
    </row>
    <row r="19" spans="1:34" x14ac:dyDescent="0.3">
      <c r="A19" t="s">
        <v>98</v>
      </c>
      <c r="B19">
        <v>51.5</v>
      </c>
      <c r="C19">
        <v>1.19</v>
      </c>
      <c r="D19">
        <v>19.2</v>
      </c>
      <c r="E19">
        <v>8.6999999999999993</v>
      </c>
      <c r="F19">
        <v>0.19</v>
      </c>
      <c r="G19">
        <v>4.9800000000000004</v>
      </c>
      <c r="H19">
        <v>10</v>
      </c>
      <c r="I19">
        <v>3.72</v>
      </c>
      <c r="J19">
        <v>0.42</v>
      </c>
      <c r="K19">
        <v>0.3</v>
      </c>
      <c r="L19">
        <v>0.14000000000000001</v>
      </c>
      <c r="M19">
        <v>6.2</v>
      </c>
      <c r="O19">
        <v>49</v>
      </c>
      <c r="P19">
        <v>0.73</v>
      </c>
      <c r="Q19">
        <v>4.12</v>
      </c>
      <c r="R19">
        <v>5.83</v>
      </c>
      <c r="S19">
        <v>0</v>
      </c>
      <c r="T19">
        <v>15</v>
      </c>
      <c r="U19">
        <v>10</v>
      </c>
      <c r="V19">
        <v>0.24</v>
      </c>
      <c r="W19">
        <v>0</v>
      </c>
      <c r="X19">
        <v>0.28000000000000003</v>
      </c>
      <c r="Y19">
        <v>8.1701532334176132</v>
      </c>
      <c r="Z19">
        <v>1381.4302210358153</v>
      </c>
      <c r="AA19">
        <v>0.44468985955358936</v>
      </c>
      <c r="AB19">
        <v>0.37861233707287301</v>
      </c>
      <c r="AC19">
        <v>0.73915274199725201</v>
      </c>
      <c r="AD19">
        <v>8.894588014868357E-2</v>
      </c>
      <c r="AE19">
        <v>1.7397439212128468E-2</v>
      </c>
      <c r="AF19">
        <v>2.2921029375436754E-2</v>
      </c>
      <c r="AG19">
        <v>8.0525138893461967E-2</v>
      </c>
      <c r="AH19">
        <v>1.3271182086432101</v>
      </c>
    </row>
    <row r="20" spans="1:34" x14ac:dyDescent="0.3">
      <c r="A20" t="s">
        <v>98</v>
      </c>
      <c r="B20">
        <v>53</v>
      </c>
      <c r="C20">
        <v>1.19</v>
      </c>
      <c r="D20">
        <v>19.2</v>
      </c>
      <c r="E20">
        <v>8.6999999999999993</v>
      </c>
      <c r="F20">
        <v>0.19</v>
      </c>
      <c r="G20">
        <v>4.9800000000000004</v>
      </c>
      <c r="H20">
        <v>10</v>
      </c>
      <c r="I20">
        <v>7</v>
      </c>
      <c r="J20">
        <v>0.42</v>
      </c>
      <c r="K20">
        <v>0</v>
      </c>
      <c r="L20">
        <v>0.14000000000000001</v>
      </c>
      <c r="M20">
        <v>6.2</v>
      </c>
      <c r="O20">
        <v>50.3</v>
      </c>
      <c r="P20">
        <v>0.73</v>
      </c>
      <c r="Q20">
        <v>4.12</v>
      </c>
      <c r="R20">
        <v>5.83</v>
      </c>
      <c r="S20">
        <v>0</v>
      </c>
      <c r="T20">
        <v>15</v>
      </c>
      <c r="U20">
        <v>22.7</v>
      </c>
      <c r="V20">
        <v>6.5</v>
      </c>
      <c r="W20">
        <v>0</v>
      </c>
      <c r="X20">
        <v>0.28000000000000003</v>
      </c>
      <c r="Y20">
        <v>8</v>
      </c>
      <c r="Z20">
        <v>1400</v>
      </c>
      <c r="AA20">
        <v>0.76042715033821651</v>
      </c>
      <c r="AB20">
        <v>0.75548482988763754</v>
      </c>
      <c r="AC20">
        <v>7.7249968366672167E-2</v>
      </c>
      <c r="AD20">
        <v>1.3908078085523225E-2</v>
      </c>
      <c r="AE20">
        <v>3.0671098569858942E-2</v>
      </c>
      <c r="AF20">
        <v>8.4160505492455392E-2</v>
      </c>
      <c r="AG20">
        <v>0</v>
      </c>
      <c r="AH20" t="e">
        <v>#NUM!</v>
      </c>
    </row>
    <row r="21" spans="1:34" x14ac:dyDescent="0.3">
      <c r="A21" t="s">
        <v>98</v>
      </c>
      <c r="B21">
        <v>51.5</v>
      </c>
      <c r="C21">
        <v>1.19</v>
      </c>
      <c r="D21">
        <v>19.2</v>
      </c>
      <c r="E21">
        <v>8.6999999999999993</v>
      </c>
      <c r="F21">
        <v>0.19</v>
      </c>
      <c r="G21">
        <v>4.9800000000000004</v>
      </c>
      <c r="H21">
        <v>10</v>
      </c>
      <c r="I21">
        <v>3.72</v>
      </c>
      <c r="J21">
        <v>0.5</v>
      </c>
      <c r="K21">
        <v>0</v>
      </c>
      <c r="L21">
        <v>0.14000000000000001</v>
      </c>
      <c r="M21">
        <v>6.2</v>
      </c>
      <c r="O21">
        <v>50.3</v>
      </c>
      <c r="P21">
        <v>0.73</v>
      </c>
      <c r="Q21">
        <v>4.12</v>
      </c>
      <c r="R21">
        <v>5.83</v>
      </c>
      <c r="S21">
        <v>0</v>
      </c>
      <c r="T21">
        <v>15</v>
      </c>
      <c r="U21">
        <v>22.7</v>
      </c>
      <c r="V21">
        <v>0.24</v>
      </c>
      <c r="W21">
        <v>0</v>
      </c>
      <c r="X21">
        <v>0.28000000000000003</v>
      </c>
      <c r="Y21">
        <v>1.6404455531088109</v>
      </c>
      <c r="Z21">
        <v>1289.7900396803018</v>
      </c>
      <c r="AA21">
        <v>1.1480133146018787</v>
      </c>
      <c r="AB21">
        <v>0.81093428559475234</v>
      </c>
      <c r="AC21">
        <v>9.4090226978268104E-2</v>
      </c>
      <c r="AD21">
        <v>1.1158402244148064E-2</v>
      </c>
      <c r="AE21">
        <v>1.7402234008871954E-2</v>
      </c>
      <c r="AF21">
        <v>6.1293743961836601E-2</v>
      </c>
      <c r="AG21">
        <v>0</v>
      </c>
      <c r="AH21">
        <v>0.99560413495509659</v>
      </c>
    </row>
    <row r="22" spans="1:34" x14ac:dyDescent="0.3">
      <c r="A22" t="s">
        <v>98</v>
      </c>
      <c r="B22">
        <v>51.5</v>
      </c>
      <c r="C22">
        <v>1.19</v>
      </c>
      <c r="D22">
        <v>19.2</v>
      </c>
      <c r="E22">
        <v>8.6999999999999993</v>
      </c>
      <c r="F22">
        <v>0.19</v>
      </c>
      <c r="G22">
        <v>4</v>
      </c>
      <c r="H22">
        <v>10</v>
      </c>
      <c r="I22">
        <v>1</v>
      </c>
      <c r="J22">
        <v>0.42</v>
      </c>
      <c r="K22">
        <v>0</v>
      </c>
      <c r="L22">
        <v>0.14000000000000001</v>
      </c>
      <c r="M22">
        <v>6.2</v>
      </c>
      <c r="O22">
        <v>50.3</v>
      </c>
      <c r="P22">
        <v>0.73</v>
      </c>
      <c r="Q22">
        <v>4.12</v>
      </c>
      <c r="R22">
        <v>5.83</v>
      </c>
      <c r="S22">
        <v>0</v>
      </c>
      <c r="T22">
        <v>15</v>
      </c>
      <c r="U22">
        <v>22.7</v>
      </c>
      <c r="V22">
        <v>0.12</v>
      </c>
      <c r="W22">
        <v>0</v>
      </c>
      <c r="X22">
        <v>0.28000000000000003</v>
      </c>
      <c r="Y22">
        <v>2.7221395513239273</v>
      </c>
      <c r="Z22">
        <v>1285.5775195885856</v>
      </c>
      <c r="AA22">
        <v>1.2090157334696083</v>
      </c>
      <c r="AB22">
        <v>0.72619020694995284</v>
      </c>
      <c r="AC22">
        <v>0.11349635033458251</v>
      </c>
      <c r="AD22">
        <v>1.3851106031008349E-2</v>
      </c>
      <c r="AE22">
        <v>4.8892561521341835E-3</v>
      </c>
      <c r="AF22">
        <v>3.6819330729797962E-2</v>
      </c>
      <c r="AG22">
        <v>0</v>
      </c>
      <c r="AH22">
        <v>0.89553395340426145</v>
      </c>
    </row>
    <row r="23" spans="1:34" x14ac:dyDescent="0.3">
      <c r="A23" t="s">
        <v>98</v>
      </c>
      <c r="B23">
        <v>71</v>
      </c>
      <c r="C23">
        <v>1.19</v>
      </c>
      <c r="D23">
        <v>19.2</v>
      </c>
      <c r="E23">
        <v>8.6999999999999993</v>
      </c>
      <c r="F23">
        <v>0.19</v>
      </c>
      <c r="G23">
        <v>4.9800000000000004</v>
      </c>
      <c r="H23">
        <v>9</v>
      </c>
      <c r="I23">
        <v>3.72</v>
      </c>
      <c r="J23">
        <v>0.42</v>
      </c>
      <c r="K23">
        <v>0.1</v>
      </c>
      <c r="L23">
        <v>0.14000000000000001</v>
      </c>
      <c r="M23">
        <v>6.2</v>
      </c>
      <c r="O23">
        <v>50.3</v>
      </c>
      <c r="P23">
        <v>0.73</v>
      </c>
      <c r="Q23">
        <v>4.12</v>
      </c>
      <c r="R23">
        <v>5.83</v>
      </c>
      <c r="S23">
        <v>0</v>
      </c>
      <c r="T23">
        <v>15</v>
      </c>
      <c r="U23">
        <v>22.7</v>
      </c>
      <c r="V23">
        <v>0.24</v>
      </c>
      <c r="W23">
        <v>0</v>
      </c>
      <c r="X23">
        <v>0.28000000000000003</v>
      </c>
      <c r="Y23">
        <v>-1.6401195338433268</v>
      </c>
      <c r="Z23">
        <v>1253.9680080463893</v>
      </c>
      <c r="AA23">
        <v>1.2961589883949016</v>
      </c>
      <c r="AB23">
        <v>0.8483575207980234</v>
      </c>
      <c r="AC23">
        <v>0.14252425523322898</v>
      </c>
      <c r="AD23">
        <v>7.595307200828543E-3</v>
      </c>
      <c r="AE23">
        <v>1.3950273381210016E-2</v>
      </c>
      <c r="AF23">
        <v>3.0682155560145835E-2</v>
      </c>
      <c r="AG23">
        <v>5.9634461326590416E-3</v>
      </c>
      <c r="AH23">
        <v>1.0493242833442253</v>
      </c>
    </row>
    <row r="24" spans="1:34" x14ac:dyDescent="0.3">
      <c r="A24" t="s">
        <v>98</v>
      </c>
      <c r="B24">
        <v>51.5</v>
      </c>
      <c r="C24">
        <v>1.19</v>
      </c>
      <c r="D24">
        <v>19.2</v>
      </c>
      <c r="E24">
        <v>8.6999999999999993</v>
      </c>
      <c r="F24">
        <v>0.19</v>
      </c>
      <c r="G24">
        <v>4.9800000000000004</v>
      </c>
      <c r="H24">
        <v>10</v>
      </c>
      <c r="I24">
        <v>3.72</v>
      </c>
      <c r="J24">
        <v>0.42</v>
      </c>
      <c r="K24">
        <v>0</v>
      </c>
      <c r="L24">
        <v>0.14000000000000001</v>
      </c>
      <c r="M24">
        <v>6.2</v>
      </c>
      <c r="O24">
        <v>50.3</v>
      </c>
      <c r="P24">
        <v>0.73</v>
      </c>
      <c r="Q24">
        <v>4.12</v>
      </c>
      <c r="R24">
        <v>5.83</v>
      </c>
      <c r="S24">
        <v>0</v>
      </c>
      <c r="T24">
        <v>15</v>
      </c>
      <c r="U24">
        <v>22.7</v>
      </c>
      <c r="V24">
        <v>0.01</v>
      </c>
      <c r="W24">
        <v>0.2</v>
      </c>
      <c r="X24">
        <v>0.28000000000000003</v>
      </c>
      <c r="Y24">
        <v>-13.689099696080232</v>
      </c>
      <c r="Z24">
        <v>1162.1505482125979</v>
      </c>
      <c r="AA24">
        <v>2.0553217779687407</v>
      </c>
      <c r="AB24">
        <v>1.580198836346032</v>
      </c>
      <c r="AC24">
        <v>0.15585202776253568</v>
      </c>
      <c r="AD24">
        <v>9.1580384072394855E-3</v>
      </c>
      <c r="AE24">
        <v>1.7367705761454626E-2</v>
      </c>
      <c r="AF24">
        <v>6.7218866482892242E-2</v>
      </c>
      <c r="AG24">
        <v>0</v>
      </c>
      <c r="AH24">
        <v>1.8311436356304942</v>
      </c>
    </row>
    <row r="25" spans="1:34" x14ac:dyDescent="0.3">
      <c r="A25" t="s">
        <v>98</v>
      </c>
      <c r="B25">
        <v>51.5</v>
      </c>
      <c r="C25">
        <v>1.19</v>
      </c>
      <c r="D25">
        <v>19.2</v>
      </c>
      <c r="E25">
        <v>8.6999999999999993</v>
      </c>
      <c r="F25">
        <v>0.3</v>
      </c>
      <c r="G25">
        <v>3.1</v>
      </c>
      <c r="H25">
        <v>10</v>
      </c>
      <c r="I25">
        <v>3</v>
      </c>
      <c r="J25">
        <v>0.42</v>
      </c>
      <c r="K25">
        <v>0</v>
      </c>
      <c r="L25">
        <v>0.14000000000000001</v>
      </c>
      <c r="M25">
        <v>6.2</v>
      </c>
      <c r="O25">
        <v>50.3</v>
      </c>
      <c r="P25">
        <v>1</v>
      </c>
      <c r="Q25">
        <v>4</v>
      </c>
      <c r="R25">
        <v>3</v>
      </c>
      <c r="S25">
        <v>0</v>
      </c>
      <c r="T25">
        <v>15</v>
      </c>
      <c r="U25">
        <v>22.7</v>
      </c>
      <c r="V25">
        <v>0.24</v>
      </c>
      <c r="W25">
        <v>0</v>
      </c>
      <c r="X25">
        <v>0.28000000000000003</v>
      </c>
      <c r="Y25">
        <v>1.7394704675570687</v>
      </c>
      <c r="Z25">
        <v>1254.6466487840867</v>
      </c>
      <c r="AA25">
        <v>1.3361829442164235</v>
      </c>
      <c r="AB25">
        <v>0.79527957193155308</v>
      </c>
      <c r="AC25">
        <v>8.5847845629430486E-2</v>
      </c>
      <c r="AD25">
        <v>1.0958152975580743E-2</v>
      </c>
      <c r="AE25">
        <v>1.4583618937844484E-2</v>
      </c>
      <c r="AF25">
        <v>6.8681890187686834E-2</v>
      </c>
      <c r="AG25">
        <v>0</v>
      </c>
      <c r="AH25">
        <v>0.97660620705055801</v>
      </c>
    </row>
    <row r="26" spans="1:34" x14ac:dyDescent="0.3">
      <c r="A26" t="s">
        <v>98</v>
      </c>
      <c r="B26">
        <v>51.5</v>
      </c>
      <c r="C26">
        <v>1.19</v>
      </c>
      <c r="D26">
        <v>19.2</v>
      </c>
      <c r="E26">
        <v>10</v>
      </c>
      <c r="F26">
        <v>0.19</v>
      </c>
      <c r="G26">
        <v>4.9800000000000004</v>
      </c>
      <c r="H26">
        <v>10</v>
      </c>
      <c r="I26">
        <v>3.72</v>
      </c>
      <c r="J26">
        <v>0.42</v>
      </c>
      <c r="K26">
        <v>0</v>
      </c>
      <c r="L26">
        <v>0.14000000000000001</v>
      </c>
      <c r="M26">
        <v>6.2</v>
      </c>
      <c r="O26">
        <v>53</v>
      </c>
      <c r="P26">
        <v>0.73</v>
      </c>
      <c r="Q26">
        <v>4.12</v>
      </c>
      <c r="R26">
        <v>5.83</v>
      </c>
      <c r="S26">
        <v>0</v>
      </c>
      <c r="T26">
        <v>15</v>
      </c>
      <c r="U26">
        <v>22.7</v>
      </c>
      <c r="V26">
        <v>0</v>
      </c>
      <c r="W26">
        <v>0</v>
      </c>
      <c r="X26">
        <v>0.28000000000000003</v>
      </c>
      <c r="Y26">
        <v>9</v>
      </c>
      <c r="Z26">
        <v>1400</v>
      </c>
      <c r="AA26">
        <v>0.81061904020306297</v>
      </c>
      <c r="AB26">
        <v>0.62307066097086339</v>
      </c>
      <c r="AC26">
        <v>9.3414159753892723E-2</v>
      </c>
      <c r="AD26">
        <v>1.5314568984269073E-2</v>
      </c>
      <c r="AE26">
        <v>1.7253743811758988E-2</v>
      </c>
      <c r="AF26">
        <v>4.8417312988443845E-2</v>
      </c>
      <c r="AG26">
        <v>0</v>
      </c>
      <c r="AH26" t="e">
        <v>#NUM!</v>
      </c>
    </row>
    <row r="27" spans="1:34" x14ac:dyDescent="0.3">
      <c r="A27" t="s">
        <v>98</v>
      </c>
      <c r="B27">
        <v>51.5</v>
      </c>
      <c r="C27">
        <v>1.19</v>
      </c>
      <c r="D27">
        <v>20</v>
      </c>
      <c r="E27">
        <v>8.6999999999999993</v>
      </c>
      <c r="F27">
        <v>0.19</v>
      </c>
      <c r="G27">
        <v>4.9800000000000004</v>
      </c>
      <c r="H27">
        <v>10</v>
      </c>
      <c r="I27">
        <v>3.72</v>
      </c>
      <c r="J27">
        <v>0.42</v>
      </c>
      <c r="K27">
        <v>0</v>
      </c>
      <c r="L27">
        <v>0.14000000000000001</v>
      </c>
      <c r="M27">
        <v>6.2</v>
      </c>
      <c r="O27">
        <v>50.3</v>
      </c>
      <c r="P27">
        <v>0.73</v>
      </c>
      <c r="Q27">
        <v>4.12</v>
      </c>
      <c r="R27">
        <v>5.83</v>
      </c>
      <c r="S27">
        <v>0</v>
      </c>
      <c r="T27">
        <v>15</v>
      </c>
      <c r="U27">
        <v>22.7</v>
      </c>
      <c r="V27">
        <v>0.24</v>
      </c>
      <c r="W27">
        <v>0</v>
      </c>
      <c r="X27">
        <v>0.28000000000000003</v>
      </c>
      <c r="Y27">
        <v>2.0437418073793725</v>
      </c>
      <c r="Z27">
        <v>1287.8778791909431</v>
      </c>
      <c r="AA27">
        <v>1.1478388117167604</v>
      </c>
      <c r="AB27">
        <v>0.79866224653639539</v>
      </c>
      <c r="AC27">
        <v>9.1407983606368051E-2</v>
      </c>
      <c r="AD27">
        <v>1.1571155240268607E-2</v>
      </c>
      <c r="AE27">
        <v>1.7414794008578732E-2</v>
      </c>
      <c r="AF27">
        <v>6.3349619942575278E-2</v>
      </c>
      <c r="AG27">
        <v>0</v>
      </c>
      <c r="AH27">
        <v>0.98322205187034739</v>
      </c>
    </row>
    <row r="28" spans="1:34" x14ac:dyDescent="0.3">
      <c r="A28" t="s">
        <v>98</v>
      </c>
      <c r="B28">
        <v>51.5</v>
      </c>
      <c r="C28">
        <v>2</v>
      </c>
      <c r="D28">
        <v>19.2</v>
      </c>
      <c r="E28">
        <v>8.6999999999999993</v>
      </c>
      <c r="F28">
        <v>0.19</v>
      </c>
      <c r="G28">
        <v>4.9800000000000004</v>
      </c>
      <c r="H28">
        <v>10</v>
      </c>
      <c r="I28">
        <v>3.72</v>
      </c>
      <c r="J28">
        <v>0.42</v>
      </c>
      <c r="K28">
        <v>0</v>
      </c>
      <c r="L28">
        <v>0.14000000000000001</v>
      </c>
      <c r="M28">
        <v>6.2</v>
      </c>
      <c r="O28">
        <v>50.3</v>
      </c>
      <c r="P28">
        <v>0.73</v>
      </c>
      <c r="Q28">
        <v>4.12</v>
      </c>
      <c r="R28">
        <v>5.83</v>
      </c>
      <c r="S28">
        <v>0</v>
      </c>
      <c r="T28">
        <v>15</v>
      </c>
      <c r="U28">
        <v>22.7</v>
      </c>
      <c r="V28">
        <v>0.24</v>
      </c>
      <c r="W28">
        <v>0</v>
      </c>
      <c r="X28">
        <v>0.28000000000000003</v>
      </c>
      <c r="Y28">
        <v>1.6203061756584598</v>
      </c>
      <c r="Z28">
        <v>1294.7233724924386</v>
      </c>
      <c r="AA28">
        <v>1.1219069918070592</v>
      </c>
      <c r="AB28">
        <v>0.81192814254329415</v>
      </c>
      <c r="AC28">
        <v>9.0895700893982481E-2</v>
      </c>
      <c r="AD28">
        <v>1.1091602524528827E-2</v>
      </c>
      <c r="AE28">
        <v>1.731477173184303E-2</v>
      </c>
      <c r="AF28">
        <v>8.0796792978369905E-2</v>
      </c>
      <c r="AG28">
        <v>0</v>
      </c>
      <c r="AH28">
        <v>1.0130618449142137</v>
      </c>
    </row>
    <row r="29" spans="1:34" x14ac:dyDescent="0.3">
      <c r="A29" t="s">
        <v>98</v>
      </c>
      <c r="B29">
        <v>51.5</v>
      </c>
      <c r="C29">
        <v>1.19</v>
      </c>
      <c r="D29">
        <v>19.2</v>
      </c>
      <c r="E29">
        <v>8.6999999999999993</v>
      </c>
      <c r="F29">
        <v>0.19</v>
      </c>
      <c r="G29">
        <v>4.9800000000000004</v>
      </c>
      <c r="H29">
        <v>10</v>
      </c>
      <c r="I29">
        <v>3.72</v>
      </c>
      <c r="J29">
        <v>0.42</v>
      </c>
      <c r="K29">
        <v>0</v>
      </c>
      <c r="L29">
        <v>0.14000000000000001</v>
      </c>
      <c r="M29">
        <v>6.2</v>
      </c>
      <c r="O29">
        <v>50.3</v>
      </c>
      <c r="P29">
        <v>0.73</v>
      </c>
      <c r="Q29">
        <v>4.12</v>
      </c>
      <c r="R29">
        <v>5.83</v>
      </c>
      <c r="S29">
        <v>0</v>
      </c>
      <c r="T29">
        <v>15</v>
      </c>
      <c r="U29">
        <v>22.7</v>
      </c>
      <c r="V29">
        <v>0.24</v>
      </c>
      <c r="W29">
        <v>0</v>
      </c>
      <c r="X29">
        <v>0.28000000000000003</v>
      </c>
      <c r="Y29">
        <v>1.5837308153621108</v>
      </c>
      <c r="Z29">
        <v>1289.2408589429026</v>
      </c>
      <c r="AA29">
        <v>1.1514419075560551</v>
      </c>
      <c r="AB29">
        <v>0.81130306805535424</v>
      </c>
      <c r="AC29">
        <v>9.4631397596101688E-2</v>
      </c>
      <c r="AD29">
        <v>1.1180454468523057E-2</v>
      </c>
      <c r="AE29">
        <v>1.7419744754583053E-2</v>
      </c>
      <c r="AF29">
        <v>6.1192912941690818E-2</v>
      </c>
      <c r="AG29">
        <v>0</v>
      </c>
      <c r="AH29">
        <v>0.99644506129278976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D376-FA4A-41DB-832F-AA3C81DFA235}">
  <dimension ref="A1:BL6"/>
  <sheetViews>
    <sheetView topLeftCell="AX1" workbookViewId="0">
      <selection activeCell="BL3" sqref="BL3"/>
    </sheetView>
  </sheetViews>
  <sheetFormatPr defaultRowHeight="15.6" x14ac:dyDescent="0.3"/>
  <cols>
    <col min="1" max="1" width="22.3984375" customWidth="1"/>
    <col min="44" max="44" width="8.796875" style="27"/>
    <col min="53" max="53" width="10.59765625" bestFit="1" customWidth="1"/>
  </cols>
  <sheetData>
    <row r="1" spans="1:64" s="9" customFormat="1" ht="84.6" customHeight="1" x14ac:dyDescent="0.3">
      <c r="A1" s="6" t="s">
        <v>2</v>
      </c>
      <c r="B1" s="7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25</v>
      </c>
      <c r="O1" s="7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9" t="s">
        <v>0</v>
      </c>
      <c r="Z1" s="9" t="s">
        <v>59</v>
      </c>
      <c r="AA1" s="9" t="s">
        <v>1</v>
      </c>
      <c r="AB1" s="9" t="s">
        <v>60</v>
      </c>
      <c r="AC1" s="17" t="s">
        <v>27</v>
      </c>
      <c r="AD1" s="14" t="s">
        <v>28</v>
      </c>
      <c r="AE1" s="14" t="s">
        <v>30</v>
      </c>
      <c r="AF1" s="14" t="s">
        <v>31</v>
      </c>
      <c r="AG1" s="14" t="s">
        <v>32</v>
      </c>
      <c r="AH1" s="14" t="s">
        <v>33</v>
      </c>
      <c r="AI1" s="10" t="s">
        <v>34</v>
      </c>
      <c r="AJ1" s="11" t="s">
        <v>35</v>
      </c>
      <c r="AK1" s="12" t="s">
        <v>36</v>
      </c>
      <c r="AL1" s="11" t="s">
        <v>37</v>
      </c>
      <c r="AM1" s="11" t="s">
        <v>43</v>
      </c>
      <c r="AN1" s="12" t="s">
        <v>38</v>
      </c>
      <c r="AO1" s="22" t="s">
        <v>39</v>
      </c>
      <c r="AP1" s="9" t="s">
        <v>40</v>
      </c>
      <c r="AQ1" s="9" t="s">
        <v>41</v>
      </c>
      <c r="AR1" s="25" t="s">
        <v>42</v>
      </c>
      <c r="AS1" s="29" t="s">
        <v>44</v>
      </c>
      <c r="AT1" s="29" t="s">
        <v>45</v>
      </c>
      <c r="AU1" s="29" t="s">
        <v>46</v>
      </c>
      <c r="AV1" s="29" t="s">
        <v>47</v>
      </c>
      <c r="AW1" s="29" t="s">
        <v>48</v>
      </c>
      <c r="AX1" s="29" t="s">
        <v>49</v>
      </c>
      <c r="AY1" s="29" t="s">
        <v>50</v>
      </c>
      <c r="AZ1" s="29" t="s">
        <v>51</v>
      </c>
      <c r="BA1" s="9" t="s">
        <v>55</v>
      </c>
      <c r="BB1" s="9" t="s">
        <v>56</v>
      </c>
      <c r="BC1" s="9" t="s">
        <v>57</v>
      </c>
      <c r="BD1" s="9" t="s">
        <v>58</v>
      </c>
      <c r="BE1" s="9" t="s">
        <v>61</v>
      </c>
      <c r="BF1" s="9" t="s">
        <v>62</v>
      </c>
      <c r="BG1" s="9" t="s">
        <v>63</v>
      </c>
      <c r="BH1" s="9" t="s">
        <v>65</v>
      </c>
      <c r="BI1" s="9" t="s">
        <v>66</v>
      </c>
      <c r="BJ1" s="9" t="s">
        <v>64</v>
      </c>
      <c r="BK1" s="9" t="s">
        <v>67</v>
      </c>
      <c r="BL1" s="9" t="s">
        <v>68</v>
      </c>
    </row>
    <row r="2" spans="1:64" s="3" customFormat="1" x14ac:dyDescent="0.3">
      <c r="A2" t="s">
        <v>26</v>
      </c>
      <c r="B2" s="4">
        <v>51.1</v>
      </c>
      <c r="C2" s="4">
        <v>0.93</v>
      </c>
      <c r="D2" s="4">
        <v>17.5</v>
      </c>
      <c r="E2" s="4">
        <v>8.91</v>
      </c>
      <c r="F2" s="4">
        <v>0.18</v>
      </c>
      <c r="G2" s="5">
        <v>6.09</v>
      </c>
      <c r="H2" s="4">
        <v>11.5</v>
      </c>
      <c r="I2" s="4">
        <v>3.53</v>
      </c>
      <c r="J2" s="4">
        <v>0.17</v>
      </c>
      <c r="K2" s="4">
        <v>0</v>
      </c>
      <c r="L2" s="4">
        <v>0.15</v>
      </c>
      <c r="M2" s="4">
        <v>3.8</v>
      </c>
      <c r="N2" s="2">
        <v>0.2</v>
      </c>
      <c r="O2" s="4">
        <v>51.5</v>
      </c>
      <c r="P2" s="4">
        <v>0.5</v>
      </c>
      <c r="Q2" s="4">
        <v>3.7</v>
      </c>
      <c r="R2" s="4">
        <v>5.18</v>
      </c>
      <c r="S2" s="4">
        <v>0.09</v>
      </c>
      <c r="T2" s="4">
        <v>15.8</v>
      </c>
      <c r="U2" s="4">
        <v>22.8</v>
      </c>
      <c r="V2" s="4">
        <v>0.24</v>
      </c>
      <c r="W2" s="4">
        <v>0</v>
      </c>
      <c r="X2" s="4">
        <v>0.66</v>
      </c>
      <c r="Y2" s="3">
        <v>0.2</v>
      </c>
      <c r="Z2" s="3">
        <f>10*Y2</f>
        <v>2</v>
      </c>
      <c r="AA2" s="3">
        <v>1400</v>
      </c>
      <c r="AB2" s="3">
        <f>AA2-273.15</f>
        <v>1126.8499999999999</v>
      </c>
      <c r="AC2" s="18">
        <v>1349.7924280373211</v>
      </c>
      <c r="AD2" s="15">
        <v>1423.8037756218821</v>
      </c>
      <c r="AE2" s="15">
        <v>1428.8097349564514</v>
      </c>
      <c r="AF2" s="15">
        <v>1446.6257475979139</v>
      </c>
      <c r="AG2" s="15">
        <v>1431.0459459256645</v>
      </c>
      <c r="AH2" s="15">
        <v>1379.407636922097</v>
      </c>
      <c r="AI2" s="20">
        <v>1.4427861811705851</v>
      </c>
      <c r="AJ2" s="13">
        <v>0.14199454006249379</v>
      </c>
      <c r="AK2" s="13">
        <v>4.1051262675274636</v>
      </c>
      <c r="AL2" s="13">
        <v>4.3107285921916532</v>
      </c>
      <c r="AM2" s="28">
        <v>4.5457151498026365</v>
      </c>
      <c r="AN2" s="13">
        <v>1.3640067659384878</v>
      </c>
      <c r="AO2" s="23">
        <v>1431.2132601335561</v>
      </c>
      <c r="AP2" s="3">
        <v>2.5876786701523704</v>
      </c>
      <c r="AQ2" s="3">
        <v>1344.6988640868897</v>
      </c>
      <c r="AR2" s="26">
        <v>0.96064006088884235</v>
      </c>
      <c r="AS2" s="28">
        <v>0.99980045254778815</v>
      </c>
      <c r="AT2" s="28">
        <v>1.9939421481433577</v>
      </c>
      <c r="AU2" s="28">
        <v>1433.0183908622143</v>
      </c>
      <c r="AV2" s="28">
        <v>1.515722</v>
      </c>
      <c r="AW2" s="28">
        <v>1429.0101867547087</v>
      </c>
      <c r="AX2" s="28">
        <v>3.1638199999999999</v>
      </c>
      <c r="AY2" s="28">
        <v>1442.6509327170936</v>
      </c>
      <c r="AZ2" s="28">
        <v>1800.5185759634128</v>
      </c>
      <c r="BA2" s="30">
        <v>1.8321894872386744E-2</v>
      </c>
      <c r="BB2" s="3">
        <v>2.9870190695090393E-2</v>
      </c>
      <c r="BC2" s="3">
        <v>7.1766884297336103E-3</v>
      </c>
      <c r="BD2" s="3">
        <v>8.8869472222589119E-3</v>
      </c>
      <c r="BE2" s="3">
        <v>1321.0802339382567</v>
      </c>
      <c r="BF2" s="3">
        <v>1325.2140800558345</v>
      </c>
      <c r="BG2" s="3">
        <v>1549.8542506626991</v>
      </c>
      <c r="BH2" s="3">
        <v>4.5747026575275598</v>
      </c>
      <c r="BI2" s="3">
        <v>4.6781405443607031</v>
      </c>
      <c r="BJ2" s="3">
        <v>8.6692215020964802</v>
      </c>
      <c r="BK2" s="3">
        <v>1264.9186340036345</v>
      </c>
      <c r="BL2" s="3">
        <v>4.4685522165129195</v>
      </c>
    </row>
    <row r="3" spans="1:64" s="3" customFormat="1" x14ac:dyDescent="0.3">
      <c r="A3" t="s">
        <v>26</v>
      </c>
      <c r="B3" s="4">
        <v>51.5</v>
      </c>
      <c r="C3" s="4">
        <v>1.19</v>
      </c>
      <c r="D3" s="4">
        <v>19.2</v>
      </c>
      <c r="E3" s="4">
        <v>8.6999999999999993</v>
      </c>
      <c r="F3" s="4">
        <v>0.19</v>
      </c>
      <c r="G3" s="5">
        <v>4.9800000000000004</v>
      </c>
      <c r="H3" s="4">
        <v>10</v>
      </c>
      <c r="I3" s="4">
        <v>3.72</v>
      </c>
      <c r="J3" s="4">
        <v>0.42</v>
      </c>
      <c r="K3" s="4">
        <v>0</v>
      </c>
      <c r="L3" s="4">
        <v>0.14000000000000001</v>
      </c>
      <c r="M3" s="4">
        <v>6.2</v>
      </c>
      <c r="N3" s="2">
        <v>0.2</v>
      </c>
      <c r="O3" s="4">
        <v>50.3</v>
      </c>
      <c r="P3" s="4">
        <v>0.73</v>
      </c>
      <c r="Q3" s="4">
        <v>4.12</v>
      </c>
      <c r="R3" s="4">
        <v>5.83</v>
      </c>
      <c r="S3" s="4">
        <v>0</v>
      </c>
      <c r="T3" s="4">
        <v>15</v>
      </c>
      <c r="U3" s="4">
        <v>22.7</v>
      </c>
      <c r="V3" s="4">
        <v>0.24</v>
      </c>
      <c r="W3" s="4">
        <v>0</v>
      </c>
      <c r="X3" s="4">
        <v>0.28000000000000003</v>
      </c>
      <c r="Y3" s="3">
        <v>0.2</v>
      </c>
      <c r="Z3" s="3">
        <f t="shared" ref="Z3:Z6" si="0">10*Y3</f>
        <v>2</v>
      </c>
      <c r="AA3" s="3">
        <v>1400</v>
      </c>
      <c r="AB3" s="3">
        <f t="shared" ref="AB3:AB6" si="1">AA3-273.15</f>
        <v>1126.8499999999999</v>
      </c>
      <c r="AC3" s="18">
        <v>1291.1108075549075</v>
      </c>
      <c r="AD3" s="15">
        <v>1403.352444591532</v>
      </c>
      <c r="AE3" s="15">
        <v>1411.551891869254</v>
      </c>
      <c r="AF3" s="15">
        <v>1432.8153495181271</v>
      </c>
      <c r="AG3" s="15">
        <v>1390.2662685824444</v>
      </c>
      <c r="AH3" s="15">
        <v>1325.3956666196889</v>
      </c>
      <c r="AI3" s="20">
        <v>1.376793353579564</v>
      </c>
      <c r="AJ3" s="13">
        <v>0.76457309712503063</v>
      </c>
      <c r="AK3" s="13">
        <v>5.3679188546706351</v>
      </c>
      <c r="AL3" s="13">
        <v>6.815642868952196</v>
      </c>
      <c r="AM3" s="28">
        <v>7.0708439415178441</v>
      </c>
      <c r="AN3" s="13">
        <v>2.3264054635403628</v>
      </c>
      <c r="AO3" s="23">
        <v>1410.5945640600428</v>
      </c>
      <c r="AP3" s="3">
        <v>1.7596015712197888</v>
      </c>
      <c r="AQ3" s="3">
        <v>1289.2399400221575</v>
      </c>
      <c r="AR3" s="26">
        <v>1.5837233927419927</v>
      </c>
      <c r="AS3" s="28">
        <v>1.3973939632683141</v>
      </c>
      <c r="AT3" s="28">
        <v>3.4462931972656499</v>
      </c>
      <c r="AU3" s="28">
        <v>1416.5621905343853</v>
      </c>
      <c r="AV3" s="28">
        <v>1.607834</v>
      </c>
      <c r="AW3" s="28">
        <v>1413.3536398141327</v>
      </c>
      <c r="AX3" s="28">
        <v>4.433319</v>
      </c>
      <c r="AY3" s="28">
        <v>1436.4706666135298</v>
      </c>
      <c r="AZ3" s="28">
        <v>1635.1475092799487</v>
      </c>
      <c r="BA3" s="30">
        <v>2.5636493492351895E-2</v>
      </c>
      <c r="BB3" s="3">
        <v>4.1251144308844606E-2</v>
      </c>
      <c r="BC3" s="3">
        <v>9.3956395293978284E-3</v>
      </c>
      <c r="BD3" s="3">
        <v>1.2431535465112775E-2</v>
      </c>
      <c r="BE3" s="3">
        <v>1305.8880590976969</v>
      </c>
      <c r="BF3" s="3">
        <v>1309.1087420807144</v>
      </c>
      <c r="BG3" s="3">
        <v>1479.6361733773169</v>
      </c>
      <c r="BH3" s="3">
        <v>4.2094763182461348</v>
      </c>
      <c r="BI3" s="3">
        <v>4.2482270182016055</v>
      </c>
      <c r="BJ3" s="3">
        <v>7.9389649105605127</v>
      </c>
      <c r="BK3" s="3">
        <v>1260.6698225663611</v>
      </c>
      <c r="BL3" s="3">
        <v>4.1938531063609163</v>
      </c>
    </row>
    <row r="4" spans="1:64" s="3" customFormat="1" x14ac:dyDescent="0.3">
      <c r="A4" t="s">
        <v>26</v>
      </c>
      <c r="B4" s="4">
        <v>59.1</v>
      </c>
      <c r="C4" s="4">
        <v>0.54</v>
      </c>
      <c r="D4" s="4">
        <v>19.100000000000001</v>
      </c>
      <c r="E4" s="4">
        <v>5.22</v>
      </c>
      <c r="F4" s="4">
        <v>0.19</v>
      </c>
      <c r="G4" s="5">
        <v>3.25</v>
      </c>
      <c r="H4" s="4">
        <v>7.45</v>
      </c>
      <c r="I4" s="4">
        <v>4</v>
      </c>
      <c r="J4" s="4">
        <v>0.88</v>
      </c>
      <c r="K4" s="4">
        <v>0</v>
      </c>
      <c r="L4" s="4">
        <v>0.31</v>
      </c>
      <c r="M4" s="4">
        <v>6.2</v>
      </c>
      <c r="N4" s="2">
        <v>0.2</v>
      </c>
      <c r="O4" s="4">
        <v>47.3</v>
      </c>
      <c r="P4" s="4">
        <v>1.75</v>
      </c>
      <c r="Q4" s="4">
        <v>7.85</v>
      </c>
      <c r="R4" s="4">
        <v>6.51</v>
      </c>
      <c r="S4" s="4">
        <v>0.14000000000000001</v>
      </c>
      <c r="T4" s="4">
        <v>13.1</v>
      </c>
      <c r="U4" s="4">
        <v>22.5</v>
      </c>
      <c r="V4" s="4">
        <v>0.25</v>
      </c>
      <c r="W4" s="4">
        <v>0</v>
      </c>
      <c r="X4" s="4">
        <v>0.22</v>
      </c>
      <c r="Y4" s="3">
        <v>0.2</v>
      </c>
      <c r="Z4" s="3">
        <f t="shared" si="0"/>
        <v>2</v>
      </c>
      <c r="AA4" s="3">
        <v>1400</v>
      </c>
      <c r="AB4" s="3">
        <f t="shared" si="1"/>
        <v>1126.8499999999999</v>
      </c>
      <c r="AC4" s="18">
        <v>1259.4731796766412</v>
      </c>
      <c r="AD4" s="15">
        <v>1405.9287190069772</v>
      </c>
      <c r="AE4" s="15">
        <v>1408.8517118478094</v>
      </c>
      <c r="AF4" s="15">
        <v>1368.364692515946</v>
      </c>
      <c r="AG4" s="15">
        <v>1365.6164481716148</v>
      </c>
      <c r="AH4" s="15">
        <v>1290.6959384016889</v>
      </c>
      <c r="AI4" s="20">
        <v>0.2066112150812458</v>
      </c>
      <c r="AJ4" s="13">
        <v>3.3568868643820249E-2</v>
      </c>
      <c r="AK4" s="13">
        <v>5.7307837252671652</v>
      </c>
      <c r="AL4" s="13">
        <v>10.09213731709729</v>
      </c>
      <c r="AM4" s="28">
        <v>12.072468015418028</v>
      </c>
      <c r="AN4" s="13">
        <v>1.6997782836663999</v>
      </c>
      <c r="AO4" s="23">
        <v>1402.0507498711536</v>
      </c>
      <c r="AP4" s="3">
        <v>0.27848293126541979</v>
      </c>
      <c r="AQ4" s="3">
        <v>1254.7607652539491</v>
      </c>
      <c r="AR4" s="26">
        <v>0.89559120054235475</v>
      </c>
      <c r="AS4" s="28">
        <v>4.8190126748986586</v>
      </c>
      <c r="AT4" s="28">
        <v>4.3305590885674103</v>
      </c>
      <c r="AU4" s="28">
        <v>1391.7834276537237</v>
      </c>
      <c r="AV4" s="28">
        <v>5.0876440000000001</v>
      </c>
      <c r="AW4" s="28">
        <v>1416.6034521986103</v>
      </c>
      <c r="AX4" s="28">
        <v>4.6708119999999997</v>
      </c>
      <c r="AY4" s="28">
        <v>1413.2527484027407</v>
      </c>
      <c r="AZ4" s="28">
        <v>1206.7957439971663</v>
      </c>
      <c r="BA4" s="30">
        <v>7.7224677649491577E-2</v>
      </c>
      <c r="BB4" s="3">
        <v>0.15842619167692296</v>
      </c>
      <c r="BC4" s="3">
        <v>4.7900554043245225E-2</v>
      </c>
      <c r="BD4" s="3">
        <v>0.13954547613983137</v>
      </c>
      <c r="BE4" s="3">
        <v>1300.3198373868418</v>
      </c>
      <c r="BF4" s="3">
        <v>1301.9534419333886</v>
      </c>
      <c r="BG4" s="3">
        <v>1398.3977789904106</v>
      </c>
      <c r="BH4" s="3">
        <v>3.7107492079006423</v>
      </c>
      <c r="BI4" s="3">
        <v>3.7846020864077019</v>
      </c>
      <c r="BJ4" s="3">
        <v>7.6225733482668652</v>
      </c>
      <c r="BK4" s="3">
        <v>1251.4079617018115</v>
      </c>
      <c r="BL4" s="3">
        <v>4.065801072265816</v>
      </c>
    </row>
    <row r="5" spans="1:64" s="3" customFormat="1" x14ac:dyDescent="0.3">
      <c r="A5" t="s">
        <v>26</v>
      </c>
      <c r="B5" s="4">
        <v>52.5</v>
      </c>
      <c r="C5" s="4">
        <v>0.98</v>
      </c>
      <c r="D5" s="4">
        <v>19.2</v>
      </c>
      <c r="E5" s="4">
        <v>8.0399999999999991</v>
      </c>
      <c r="F5" s="4">
        <v>0.2</v>
      </c>
      <c r="G5" s="5">
        <v>4.99</v>
      </c>
      <c r="H5" s="4">
        <v>9.64</v>
      </c>
      <c r="I5" s="4">
        <v>4.1500000000000004</v>
      </c>
      <c r="J5" s="4">
        <v>0.21</v>
      </c>
      <c r="K5" s="4">
        <v>0</v>
      </c>
      <c r="L5" s="4">
        <v>0.14000000000000001</v>
      </c>
      <c r="M5" s="4">
        <v>6.2</v>
      </c>
      <c r="N5" s="2">
        <v>0.2</v>
      </c>
      <c r="O5" s="4">
        <v>51.1</v>
      </c>
      <c r="P5" s="4">
        <v>0.63</v>
      </c>
      <c r="Q5" s="4">
        <v>4.41</v>
      </c>
      <c r="R5" s="4">
        <v>5.66</v>
      </c>
      <c r="S5" s="4">
        <v>0.13</v>
      </c>
      <c r="T5" s="4">
        <v>15.6</v>
      </c>
      <c r="U5" s="4">
        <v>22.6</v>
      </c>
      <c r="V5" s="4">
        <v>0.23</v>
      </c>
      <c r="W5" s="4">
        <v>0</v>
      </c>
      <c r="X5" s="4">
        <v>0.27</v>
      </c>
      <c r="Y5" s="3">
        <v>0.3</v>
      </c>
      <c r="Z5" s="3">
        <f t="shared" si="0"/>
        <v>3</v>
      </c>
      <c r="AA5" s="3">
        <v>1400</v>
      </c>
      <c r="AB5" s="3">
        <f t="shared" si="1"/>
        <v>1126.8499999999999</v>
      </c>
      <c r="AC5" s="18">
        <v>1296.5458301772483</v>
      </c>
      <c r="AD5" s="15">
        <v>1403.3165024280454</v>
      </c>
      <c r="AE5" s="15">
        <v>1415.731805708034</v>
      </c>
      <c r="AF5" s="15">
        <v>1435.1326738591301</v>
      </c>
      <c r="AG5" s="15">
        <v>1390.8193218806814</v>
      </c>
      <c r="AH5" s="15">
        <v>1331.9471411208724</v>
      </c>
      <c r="AI5" s="20">
        <v>0.95161880421237832</v>
      </c>
      <c r="AJ5" s="13">
        <v>0.31558136623536681</v>
      </c>
      <c r="AK5" s="13">
        <v>5.5776284824097608</v>
      </c>
      <c r="AL5" s="13">
        <v>6.4085671799366217</v>
      </c>
      <c r="AM5" s="28">
        <v>7.3905868778620745</v>
      </c>
      <c r="AN5" s="13">
        <v>1.6249262337036079</v>
      </c>
      <c r="AO5" s="23">
        <v>1408.8059170174156</v>
      </c>
      <c r="AP5" s="3">
        <v>1.2637456139616967</v>
      </c>
      <c r="AQ5" s="3">
        <v>1287.3196986666621</v>
      </c>
      <c r="AR5" s="26">
        <v>0.95269951665603969</v>
      </c>
      <c r="AS5" s="28">
        <v>2.0268909516876192</v>
      </c>
      <c r="AT5" s="28">
        <v>3.6519093452447002</v>
      </c>
      <c r="AU5" s="28">
        <v>1439.192318502963</v>
      </c>
      <c r="AV5" s="28">
        <v>2.719843</v>
      </c>
      <c r="AW5" s="28">
        <v>1436.8769372960644</v>
      </c>
      <c r="AX5" s="28">
        <v>5.3018479999999997</v>
      </c>
      <c r="AY5" s="28">
        <v>1458.2161358637177</v>
      </c>
      <c r="AZ5" s="28">
        <v>1560.7297543641164</v>
      </c>
      <c r="BA5" s="30">
        <v>3.3498304304673654E-2</v>
      </c>
      <c r="BB5" s="3">
        <v>4.5103227186731154E-2</v>
      </c>
      <c r="BC5" s="3">
        <v>1.1897735414595739E-2</v>
      </c>
      <c r="BD5" s="3">
        <v>4.1506204784106826E-2</v>
      </c>
      <c r="BE5" s="3">
        <v>1308.5784260316718</v>
      </c>
      <c r="BF5" s="3">
        <v>1297.7588592233365</v>
      </c>
      <c r="BG5" s="3">
        <v>1453.6304363452045</v>
      </c>
      <c r="BH5" s="3">
        <v>3.9609189426351463</v>
      </c>
      <c r="BI5" s="3">
        <v>3.9563081357693193</v>
      </c>
      <c r="BJ5" s="3">
        <v>7.5868803305715975</v>
      </c>
      <c r="BK5" s="3">
        <v>1263.5860698633423</v>
      </c>
      <c r="BL5" s="3">
        <v>4.1313742590149394</v>
      </c>
    </row>
    <row r="6" spans="1:64" s="3" customFormat="1" x14ac:dyDescent="0.3">
      <c r="A6" t="s">
        <v>26</v>
      </c>
      <c r="B6" s="4">
        <v>56.2</v>
      </c>
      <c r="C6" s="4">
        <v>0.34</v>
      </c>
      <c r="D6" s="4">
        <v>20.399999999999999</v>
      </c>
      <c r="E6" s="4">
        <v>5.88</v>
      </c>
      <c r="F6" s="4">
        <v>0.2</v>
      </c>
      <c r="G6" s="5">
        <v>2.58</v>
      </c>
      <c r="H6" s="4">
        <v>7.18</v>
      </c>
      <c r="I6" s="4">
        <v>6.02</v>
      </c>
      <c r="J6" s="4">
        <v>1.02</v>
      </c>
      <c r="K6" s="4">
        <v>0</v>
      </c>
      <c r="L6" s="4">
        <v>0.23</v>
      </c>
      <c r="M6" s="4">
        <v>6.2</v>
      </c>
      <c r="N6" s="2">
        <v>0.2</v>
      </c>
      <c r="O6" s="4">
        <v>51</v>
      </c>
      <c r="P6" s="4">
        <v>0.56000000000000005</v>
      </c>
      <c r="Q6" s="4">
        <v>4.1399999999999997</v>
      </c>
      <c r="R6" s="4">
        <v>7.33</v>
      </c>
      <c r="S6" s="4">
        <v>0.2</v>
      </c>
      <c r="T6" s="4">
        <v>14.4</v>
      </c>
      <c r="U6" s="4">
        <v>22.4</v>
      </c>
      <c r="V6" s="4">
        <v>0.31</v>
      </c>
      <c r="W6" s="4">
        <v>0</v>
      </c>
      <c r="X6" s="4">
        <v>0.09</v>
      </c>
      <c r="Y6" s="3">
        <v>0.3</v>
      </c>
      <c r="Z6" s="3">
        <f t="shared" si="0"/>
        <v>3</v>
      </c>
      <c r="AA6" s="3">
        <v>1400</v>
      </c>
      <c r="AB6" s="3">
        <f t="shared" si="1"/>
        <v>1126.8499999999999</v>
      </c>
      <c r="AC6" s="18">
        <v>1244.4585607405124</v>
      </c>
      <c r="AD6" s="15">
        <v>1359.0042931439798</v>
      </c>
      <c r="AE6" s="15">
        <v>1378.2122923246404</v>
      </c>
      <c r="AF6" s="15">
        <v>1343.2945081212374</v>
      </c>
      <c r="AG6" s="15">
        <v>1311.9969771918743</v>
      </c>
      <c r="AH6" s="15">
        <v>1278.2228286683321</v>
      </c>
      <c r="AI6" s="20">
        <v>2.7058120913914463</v>
      </c>
      <c r="AJ6" s="13">
        <v>1.3607359108466381</v>
      </c>
      <c r="AK6" s="13">
        <v>7.6656579676752594</v>
      </c>
      <c r="AL6" s="13">
        <v>8.2672907886544387</v>
      </c>
      <c r="AM6" s="28">
        <v>9.1496343148323724</v>
      </c>
      <c r="AN6" s="13">
        <v>4.3674231349019745</v>
      </c>
      <c r="AO6" s="23">
        <v>1373.6376692101935</v>
      </c>
      <c r="AP6" s="3">
        <v>1.7918050578254654</v>
      </c>
      <c r="AQ6" s="3">
        <v>1246.8950448661155</v>
      </c>
      <c r="AR6" s="26">
        <v>3.5815532449523868</v>
      </c>
      <c r="AS6" s="28">
        <v>2.762577609823893</v>
      </c>
      <c r="AT6" s="28">
        <v>5.1159344357766017</v>
      </c>
      <c r="AU6" s="28">
        <v>1425.1435451903976</v>
      </c>
      <c r="AV6" s="28">
        <v>3.237622</v>
      </c>
      <c r="AW6" s="28">
        <v>1427.0882220679616</v>
      </c>
      <c r="AX6" s="28">
        <v>6.6700530000000002</v>
      </c>
      <c r="AY6" s="28">
        <v>1455.1789257887215</v>
      </c>
      <c r="AZ6" s="28">
        <v>1031.8660377359995</v>
      </c>
      <c r="BA6" s="30">
        <v>3.3482089697340518E-2</v>
      </c>
      <c r="BB6" s="3">
        <v>5.2825091339396085E-2</v>
      </c>
      <c r="BC6" s="3">
        <v>2.7102397692154626E-2</v>
      </c>
      <c r="BD6" s="3">
        <v>1.6244323110397918E-2</v>
      </c>
      <c r="BE6" s="3">
        <v>1276.5270411115196</v>
      </c>
      <c r="BF6" s="3">
        <v>1264.4172446168768</v>
      </c>
      <c r="BG6" s="3">
        <v>1295.9435432779212</v>
      </c>
      <c r="BH6" s="3">
        <v>3.4012217790136154</v>
      </c>
      <c r="BI6" s="3">
        <v>3.1288682379630348</v>
      </c>
      <c r="BJ6" s="3">
        <v>5.0586836829312176</v>
      </c>
      <c r="BK6" s="3">
        <v>1205.5799378846211</v>
      </c>
      <c r="BL6" s="3">
        <v>3.5345829061768295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0FE1-5D36-4FA2-8EFD-FD04CCF34F3F}">
  <dimension ref="A1:A3"/>
  <sheetViews>
    <sheetView workbookViewId="0">
      <selection activeCell="A4" sqref="A4"/>
    </sheetView>
  </sheetViews>
  <sheetFormatPr defaultRowHeight="15.6" x14ac:dyDescent="0.3"/>
  <sheetData>
    <row r="1" spans="1:1" x14ac:dyDescent="0.3">
      <c r="A1" t="s">
        <v>52</v>
      </c>
    </row>
    <row r="2" spans="1:1" x14ac:dyDescent="0.3">
      <c r="A2" t="s">
        <v>53</v>
      </c>
    </row>
    <row r="3" spans="1:1" x14ac:dyDescent="0.3">
      <c r="A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With_Errors</vt:lpstr>
      <vt:lpstr>All_Fe2+</vt:lpstr>
      <vt:lpstr>Sites</vt:lpstr>
      <vt:lpstr>SomeFe3+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penny wieser</cp:lastModifiedBy>
  <dcterms:created xsi:type="dcterms:W3CDTF">2020-04-11T11:13:41Z</dcterms:created>
  <dcterms:modified xsi:type="dcterms:W3CDTF">2021-08-26T20:53:07Z</dcterms:modified>
</cp:coreProperties>
</file>