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kegerritsen/Nextcloud/Papers/RCS paper/Figures and tables/"/>
    </mc:Choice>
  </mc:AlternateContent>
  <xr:revisionPtr revIDLastSave="0" documentId="13_ncr:1_{5AD4D068-9CEE-FF4B-B033-43282A5D0E22}" xr6:coauthVersionLast="47" xr6:coauthVersionMax="47" xr10:uidLastSave="{00000000-0000-0000-0000-000000000000}"/>
  <bookViews>
    <workbookView xWindow="0" yWindow="500" windowWidth="28800" windowHeight="15380" activeTab="2" xr2:uid="{D367A836-2E47-F342-9AFA-B8A0822B2B02}"/>
  </bookViews>
  <sheets>
    <sheet name="Rock magnetism" sheetId="1" r:id="rId1"/>
    <sheet name="Directions" sheetId="2" r:id="rId2"/>
    <sheet name="AARM dire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5" i="1"/>
  <c r="AJ86" i="1"/>
  <c r="AJ87" i="1"/>
  <c r="AJ88" i="1"/>
  <c r="AJ89" i="1"/>
  <c r="AJ90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2" i="1"/>
  <c r="AH2" i="1" l="1"/>
  <c r="AL162" i="1"/>
  <c r="AE162" i="1"/>
  <c r="AH162" i="1" s="1"/>
  <c r="AA162" i="1"/>
  <c r="N162" i="1"/>
  <c r="I162" i="1"/>
  <c r="G162" i="1"/>
  <c r="AL161" i="1"/>
  <c r="AE161" i="1"/>
  <c r="AH161" i="1" s="1"/>
  <c r="AA161" i="1"/>
  <c r="N161" i="1"/>
  <c r="I161" i="1"/>
  <c r="G161" i="1"/>
  <c r="AL160" i="1"/>
  <c r="AE160" i="1"/>
  <c r="AH160" i="1" s="1"/>
  <c r="AA160" i="1"/>
  <c r="N160" i="1"/>
  <c r="I160" i="1"/>
  <c r="G160" i="1"/>
  <c r="AL159" i="1"/>
  <c r="AE159" i="1"/>
  <c r="AH159" i="1" s="1"/>
  <c r="AA159" i="1"/>
  <c r="I159" i="1"/>
  <c r="G159" i="1"/>
  <c r="AL158" i="1"/>
  <c r="AE158" i="1"/>
  <c r="AH158" i="1" s="1"/>
  <c r="AA158" i="1"/>
  <c r="I158" i="1"/>
  <c r="G158" i="1"/>
  <c r="AL157" i="1"/>
  <c r="AE157" i="1"/>
  <c r="AH157" i="1" s="1"/>
  <c r="AA157" i="1"/>
  <c r="I157" i="1"/>
  <c r="G157" i="1"/>
  <c r="AL156" i="1"/>
  <c r="AE156" i="1"/>
  <c r="AH156" i="1" s="1"/>
  <c r="AA156" i="1"/>
  <c r="N156" i="1"/>
  <c r="I156" i="1"/>
  <c r="G156" i="1"/>
  <c r="AL155" i="1"/>
  <c r="AE155" i="1"/>
  <c r="AH155" i="1" s="1"/>
  <c r="AA155" i="1"/>
  <c r="N155" i="1"/>
  <c r="I155" i="1"/>
  <c r="G155" i="1"/>
  <c r="AL154" i="1"/>
  <c r="AE154" i="1"/>
  <c r="AH154" i="1" s="1"/>
  <c r="AA154" i="1"/>
  <c r="I154" i="1"/>
  <c r="G154" i="1"/>
  <c r="AL153" i="1"/>
  <c r="AE153" i="1"/>
  <c r="AH153" i="1" s="1"/>
  <c r="AA153" i="1"/>
  <c r="I153" i="1"/>
  <c r="G153" i="1"/>
  <c r="AL152" i="1"/>
  <c r="AE152" i="1"/>
  <c r="AH152" i="1" s="1"/>
  <c r="AA152" i="1"/>
  <c r="I152" i="1"/>
  <c r="G152" i="1"/>
  <c r="AL151" i="1"/>
  <c r="AE151" i="1"/>
  <c r="AH151" i="1" s="1"/>
  <c r="AA151" i="1"/>
  <c r="I151" i="1"/>
  <c r="G151" i="1"/>
  <c r="AL150" i="1"/>
  <c r="AE150" i="1"/>
  <c r="AH150" i="1" s="1"/>
  <c r="AA150" i="1"/>
  <c r="I150" i="1"/>
  <c r="G150" i="1"/>
  <c r="AL149" i="1"/>
  <c r="AE149" i="1"/>
  <c r="AH149" i="1" s="1"/>
  <c r="AA149" i="1"/>
  <c r="N149" i="1"/>
  <c r="I149" i="1"/>
  <c r="G149" i="1"/>
  <c r="AL148" i="1"/>
  <c r="AE148" i="1"/>
  <c r="AH148" i="1" s="1"/>
  <c r="AA148" i="1"/>
  <c r="N148" i="1"/>
  <c r="I148" i="1"/>
  <c r="G148" i="1"/>
  <c r="AL147" i="1"/>
  <c r="AE147" i="1"/>
  <c r="AH147" i="1" s="1"/>
  <c r="AA147" i="1"/>
  <c r="N147" i="1"/>
  <c r="I147" i="1"/>
  <c r="G147" i="1"/>
  <c r="AL146" i="1"/>
  <c r="AE146" i="1"/>
  <c r="AH146" i="1" s="1"/>
  <c r="AA146" i="1"/>
  <c r="N146" i="1"/>
  <c r="I146" i="1"/>
  <c r="G146" i="1"/>
  <c r="AL145" i="1"/>
  <c r="AE145" i="1"/>
  <c r="AH145" i="1" s="1"/>
  <c r="AA145" i="1"/>
  <c r="I145" i="1"/>
  <c r="G145" i="1"/>
  <c r="AL144" i="1"/>
  <c r="AE144" i="1"/>
  <c r="AH144" i="1" s="1"/>
  <c r="AA144" i="1"/>
  <c r="I144" i="1"/>
  <c r="G144" i="1"/>
  <c r="AL143" i="1"/>
  <c r="AH143" i="1"/>
  <c r="AA143" i="1"/>
  <c r="N143" i="1"/>
  <c r="I143" i="1"/>
  <c r="G143" i="1"/>
  <c r="AL142" i="1"/>
  <c r="AH142" i="1"/>
  <c r="AA142" i="1"/>
  <c r="N142" i="1"/>
  <c r="I142" i="1"/>
  <c r="G142" i="1"/>
  <c r="AL141" i="1"/>
  <c r="AE141" i="1"/>
  <c r="AH141" i="1" s="1"/>
  <c r="AA141" i="1"/>
  <c r="I141" i="1"/>
  <c r="G141" i="1"/>
  <c r="AL140" i="1"/>
  <c r="AH140" i="1"/>
  <c r="Z140" i="1"/>
  <c r="T140" i="1"/>
  <c r="I140" i="1"/>
  <c r="G140" i="1"/>
  <c r="AL139" i="1"/>
  <c r="AH139" i="1"/>
  <c r="Z139" i="1"/>
  <c r="T139" i="1"/>
  <c r="N139" i="1"/>
  <c r="I139" i="1"/>
  <c r="G139" i="1"/>
  <c r="AL138" i="1"/>
  <c r="AH138" i="1"/>
  <c r="Z138" i="1"/>
  <c r="T138" i="1"/>
  <c r="N138" i="1"/>
  <c r="I138" i="1"/>
  <c r="G138" i="1"/>
  <c r="AL137" i="1"/>
  <c r="AH137" i="1"/>
  <c r="Z137" i="1"/>
  <c r="T137" i="1"/>
  <c r="I137" i="1"/>
  <c r="G137" i="1"/>
  <c r="AL136" i="1"/>
  <c r="AH136" i="1"/>
  <c r="Z136" i="1"/>
  <c r="T136" i="1"/>
  <c r="N136" i="1"/>
  <c r="I136" i="1"/>
  <c r="G136" i="1"/>
  <c r="AL135" i="1"/>
  <c r="AH135" i="1"/>
  <c r="Z135" i="1"/>
  <c r="T135" i="1"/>
  <c r="I135" i="1"/>
  <c r="G135" i="1"/>
  <c r="AL134" i="1"/>
  <c r="AH134" i="1"/>
  <c r="Z134" i="1"/>
  <c r="T134" i="1"/>
  <c r="N134" i="1"/>
  <c r="I134" i="1"/>
  <c r="G134" i="1"/>
  <c r="AL133" i="1"/>
  <c r="AH133" i="1"/>
  <c r="Z133" i="1"/>
  <c r="T133" i="1"/>
  <c r="I133" i="1"/>
  <c r="G133" i="1"/>
  <c r="AL132" i="1"/>
  <c r="AH132" i="1"/>
  <c r="Z132" i="1"/>
  <c r="T132" i="1"/>
  <c r="N132" i="1"/>
  <c r="I132" i="1"/>
  <c r="G132" i="1"/>
  <c r="AL131" i="1"/>
  <c r="AE131" i="1"/>
  <c r="AH131" i="1" s="1"/>
  <c r="Z131" i="1"/>
  <c r="T131" i="1"/>
  <c r="I131" i="1"/>
  <c r="G131" i="1"/>
  <c r="AL130" i="1"/>
  <c r="AH130" i="1"/>
  <c r="Z130" i="1"/>
  <c r="T130" i="1"/>
  <c r="I130" i="1"/>
  <c r="G130" i="1"/>
  <c r="AL129" i="1"/>
  <c r="AE129" i="1"/>
  <c r="AH129" i="1" s="1"/>
  <c r="Z129" i="1"/>
  <c r="T129" i="1"/>
  <c r="N129" i="1"/>
  <c r="I129" i="1"/>
  <c r="G129" i="1"/>
  <c r="AL128" i="1"/>
  <c r="AE128" i="1"/>
  <c r="AH128" i="1" s="1"/>
  <c r="Z128" i="1"/>
  <c r="T128" i="1"/>
  <c r="N128" i="1"/>
  <c r="I128" i="1"/>
  <c r="G128" i="1"/>
  <c r="AL127" i="1"/>
  <c r="AE127" i="1"/>
  <c r="AH127" i="1" s="1"/>
  <c r="AL126" i="1"/>
  <c r="AE126" i="1"/>
  <c r="AH126" i="1" s="1"/>
  <c r="Z126" i="1"/>
  <c r="T126" i="1"/>
  <c r="N126" i="1"/>
  <c r="I126" i="1"/>
  <c r="G126" i="1"/>
  <c r="AL125" i="1"/>
  <c r="AE125" i="1"/>
  <c r="AH125" i="1" s="1"/>
  <c r="Z125" i="1"/>
  <c r="T125" i="1"/>
  <c r="I125" i="1"/>
  <c r="G125" i="1"/>
  <c r="AL124" i="1"/>
  <c r="AE124" i="1"/>
  <c r="AH124" i="1" s="1"/>
  <c r="Z124" i="1"/>
  <c r="T124" i="1"/>
  <c r="N124" i="1"/>
  <c r="I124" i="1"/>
  <c r="G124" i="1"/>
  <c r="AL123" i="1"/>
  <c r="AE123" i="1"/>
  <c r="AH123" i="1" s="1"/>
  <c r="Z123" i="1"/>
  <c r="T123" i="1"/>
  <c r="I123" i="1"/>
  <c r="G123" i="1"/>
  <c r="AL122" i="1"/>
  <c r="AE122" i="1"/>
  <c r="AH122" i="1" s="1"/>
  <c r="Z122" i="1"/>
  <c r="T122" i="1"/>
  <c r="I122" i="1"/>
  <c r="G122" i="1"/>
  <c r="AL121" i="1"/>
  <c r="AH121" i="1"/>
  <c r="Z121" i="1"/>
  <c r="T121" i="1"/>
  <c r="N121" i="1"/>
  <c r="I121" i="1"/>
  <c r="G121" i="1"/>
  <c r="AL120" i="1"/>
  <c r="AE120" i="1"/>
  <c r="AH120" i="1" s="1"/>
  <c r="Z120" i="1"/>
  <c r="T120" i="1"/>
  <c r="I120" i="1"/>
  <c r="G120" i="1"/>
  <c r="AL119" i="1"/>
  <c r="AH119" i="1"/>
  <c r="AM119" i="1" s="1"/>
  <c r="Z119" i="1"/>
  <c r="T119" i="1"/>
  <c r="I119" i="1"/>
  <c r="G119" i="1"/>
  <c r="AL118" i="1"/>
  <c r="AH118" i="1"/>
  <c r="Z118" i="1"/>
  <c r="T118" i="1"/>
  <c r="N118" i="1"/>
  <c r="I118" i="1"/>
  <c r="G118" i="1"/>
  <c r="AL117" i="1"/>
  <c r="AH117" i="1"/>
  <c r="Z117" i="1"/>
  <c r="T117" i="1"/>
  <c r="N117" i="1"/>
  <c r="I117" i="1"/>
  <c r="G117" i="1"/>
  <c r="AL116" i="1"/>
  <c r="AH116" i="1"/>
  <c r="Z116" i="1"/>
  <c r="T116" i="1"/>
  <c r="I116" i="1"/>
  <c r="G116" i="1"/>
  <c r="AL115" i="1"/>
  <c r="AH115" i="1"/>
  <c r="Z115" i="1"/>
  <c r="T115" i="1"/>
  <c r="I115" i="1"/>
  <c r="G115" i="1"/>
  <c r="AL114" i="1"/>
  <c r="AE114" i="1"/>
  <c r="AH114" i="1" s="1"/>
  <c r="Z114" i="1"/>
  <c r="T114" i="1"/>
  <c r="N114" i="1"/>
  <c r="I114" i="1"/>
  <c r="G114" i="1"/>
  <c r="AL113" i="1"/>
  <c r="AH113" i="1"/>
  <c r="Z113" i="1"/>
  <c r="T113" i="1"/>
  <c r="I113" i="1"/>
  <c r="G113" i="1"/>
  <c r="AL112" i="1"/>
  <c r="AE112" i="1"/>
  <c r="AH112" i="1" s="1"/>
  <c r="Z112" i="1"/>
  <c r="T112" i="1"/>
  <c r="N112" i="1"/>
  <c r="I112" i="1"/>
  <c r="G112" i="1"/>
  <c r="AL111" i="1"/>
  <c r="AE111" i="1"/>
  <c r="AH111" i="1" s="1"/>
  <c r="Z111" i="1"/>
  <c r="T111" i="1"/>
  <c r="N111" i="1"/>
  <c r="I111" i="1"/>
  <c r="G111" i="1"/>
  <c r="AL110" i="1"/>
  <c r="AE110" i="1"/>
  <c r="AH110" i="1" s="1"/>
  <c r="Z110" i="1"/>
  <c r="T110" i="1"/>
  <c r="N110" i="1"/>
  <c r="I110" i="1"/>
  <c r="G110" i="1"/>
  <c r="AL109" i="1"/>
  <c r="AH109" i="1"/>
  <c r="Z109" i="1"/>
  <c r="T109" i="1"/>
  <c r="N109" i="1"/>
  <c r="I109" i="1"/>
  <c r="G109" i="1"/>
  <c r="AL108" i="1"/>
  <c r="AE108" i="1"/>
  <c r="AH108" i="1" s="1"/>
  <c r="Z108" i="1"/>
  <c r="T108" i="1"/>
  <c r="I108" i="1"/>
  <c r="G108" i="1"/>
  <c r="AL107" i="1"/>
  <c r="AE107" i="1"/>
  <c r="AH107" i="1" s="1"/>
  <c r="Z107" i="1"/>
  <c r="T107" i="1"/>
  <c r="I107" i="1"/>
  <c r="G107" i="1"/>
  <c r="AL106" i="1"/>
  <c r="AH106" i="1"/>
  <c r="Z106" i="1"/>
  <c r="T106" i="1"/>
  <c r="I106" i="1"/>
  <c r="G106" i="1"/>
  <c r="AL105" i="1"/>
  <c r="AE105" i="1"/>
  <c r="AH105" i="1" s="1"/>
  <c r="Z105" i="1"/>
  <c r="T105" i="1"/>
  <c r="N105" i="1"/>
  <c r="I105" i="1"/>
  <c r="G105" i="1"/>
  <c r="AL104" i="1"/>
  <c r="AH104" i="1"/>
  <c r="Z104" i="1"/>
  <c r="T104" i="1"/>
  <c r="I104" i="1"/>
  <c r="G104" i="1"/>
  <c r="AL103" i="1"/>
  <c r="AH103" i="1"/>
  <c r="Z103" i="1"/>
  <c r="T103" i="1"/>
  <c r="N103" i="1"/>
  <c r="I103" i="1"/>
  <c r="G103" i="1"/>
  <c r="AL102" i="1"/>
  <c r="AH102" i="1"/>
  <c r="Z102" i="1"/>
  <c r="T102" i="1"/>
  <c r="I102" i="1"/>
  <c r="G102" i="1"/>
  <c r="AL101" i="1"/>
  <c r="AE101" i="1"/>
  <c r="AH101" i="1" s="1"/>
  <c r="Z101" i="1"/>
  <c r="T101" i="1"/>
  <c r="I101" i="1"/>
  <c r="G101" i="1"/>
  <c r="AL100" i="1"/>
  <c r="AE100" i="1"/>
  <c r="AH100" i="1" s="1"/>
  <c r="Z100" i="1"/>
  <c r="T100" i="1"/>
  <c r="N100" i="1"/>
  <c r="I100" i="1"/>
  <c r="G100" i="1"/>
  <c r="AL99" i="1"/>
  <c r="AH99" i="1"/>
  <c r="Z99" i="1"/>
  <c r="T99" i="1"/>
  <c r="I99" i="1"/>
  <c r="G99" i="1"/>
  <c r="AL98" i="1"/>
  <c r="AH98" i="1"/>
  <c r="Z98" i="1"/>
  <c r="T98" i="1"/>
  <c r="N98" i="1"/>
  <c r="I98" i="1"/>
  <c r="G98" i="1"/>
  <c r="AL97" i="1"/>
  <c r="AE97" i="1"/>
  <c r="AH97" i="1" s="1"/>
  <c r="Z97" i="1"/>
  <c r="T97" i="1"/>
  <c r="I97" i="1"/>
  <c r="G97" i="1"/>
  <c r="AL96" i="1"/>
  <c r="AH96" i="1"/>
  <c r="Z96" i="1"/>
  <c r="T96" i="1"/>
  <c r="N96" i="1"/>
  <c r="I96" i="1"/>
  <c r="G96" i="1"/>
  <c r="AL95" i="1"/>
  <c r="AE95" i="1"/>
  <c r="AH95" i="1" s="1"/>
  <c r="Z95" i="1"/>
  <c r="T95" i="1"/>
  <c r="N95" i="1"/>
  <c r="I95" i="1"/>
  <c r="G95" i="1"/>
  <c r="AL94" i="1"/>
  <c r="AE94" i="1"/>
  <c r="AH94" i="1" s="1"/>
  <c r="Z94" i="1"/>
  <c r="T94" i="1"/>
  <c r="I94" i="1"/>
  <c r="G94" i="1"/>
  <c r="AL93" i="1"/>
  <c r="AE93" i="1"/>
  <c r="AH93" i="1" s="1"/>
  <c r="Z93" i="1"/>
  <c r="T93" i="1"/>
  <c r="N93" i="1"/>
  <c r="I93" i="1"/>
  <c r="G93" i="1"/>
  <c r="AL92" i="1"/>
  <c r="AE92" i="1"/>
  <c r="AH92" i="1" s="1"/>
  <c r="Z92" i="1"/>
  <c r="T92" i="1"/>
  <c r="N92" i="1"/>
  <c r="I92" i="1"/>
  <c r="G92" i="1"/>
  <c r="AL91" i="1"/>
  <c r="AE91" i="1"/>
  <c r="AH91" i="1" s="1"/>
  <c r="Z91" i="1"/>
  <c r="T91" i="1"/>
  <c r="AL90" i="1"/>
  <c r="AH90" i="1"/>
  <c r="Z90" i="1"/>
  <c r="T90" i="1"/>
  <c r="N90" i="1"/>
  <c r="I90" i="1"/>
  <c r="G90" i="1"/>
  <c r="AL89" i="1"/>
  <c r="AH89" i="1"/>
  <c r="Z89" i="1"/>
  <c r="T89" i="1"/>
  <c r="N89" i="1"/>
  <c r="I89" i="1"/>
  <c r="G89" i="1"/>
  <c r="AL88" i="1"/>
  <c r="AH88" i="1"/>
  <c r="Z88" i="1"/>
  <c r="T88" i="1"/>
  <c r="I88" i="1"/>
  <c r="G88" i="1"/>
  <c r="AL87" i="1"/>
  <c r="AH87" i="1"/>
  <c r="Z87" i="1"/>
  <c r="T87" i="1"/>
  <c r="N87" i="1"/>
  <c r="I87" i="1"/>
  <c r="G87" i="1"/>
  <c r="AL86" i="1"/>
  <c r="AH86" i="1"/>
  <c r="Z86" i="1"/>
  <c r="T86" i="1"/>
  <c r="N86" i="1"/>
  <c r="I86" i="1"/>
  <c r="G86" i="1"/>
  <c r="AL85" i="1"/>
  <c r="AE85" i="1"/>
  <c r="AH85" i="1" s="1"/>
  <c r="T85" i="1"/>
  <c r="AA85" i="1" s="1"/>
  <c r="N85" i="1"/>
  <c r="I85" i="1"/>
  <c r="G85" i="1"/>
  <c r="AL84" i="1"/>
  <c r="AE84" i="1"/>
  <c r="AH84" i="1" s="1"/>
  <c r="T84" i="1"/>
  <c r="AA84" i="1" s="1"/>
  <c r="AL83" i="1"/>
  <c r="AE83" i="1"/>
  <c r="AH83" i="1" s="1"/>
  <c r="T83" i="1"/>
  <c r="AA83" i="1" s="1"/>
  <c r="N83" i="1"/>
  <c r="I83" i="1"/>
  <c r="G83" i="1"/>
  <c r="AL82" i="1"/>
  <c r="AE82" i="1"/>
  <c r="AH82" i="1" s="1"/>
  <c r="T82" i="1"/>
  <c r="AA82" i="1" s="1"/>
  <c r="N82" i="1"/>
  <c r="I82" i="1"/>
  <c r="G82" i="1"/>
  <c r="AL81" i="1"/>
  <c r="AE81" i="1"/>
  <c r="AH81" i="1" s="1"/>
  <c r="T81" i="1"/>
  <c r="AA81" i="1" s="1"/>
  <c r="I81" i="1"/>
  <c r="G81" i="1"/>
  <c r="AL80" i="1"/>
  <c r="AH80" i="1"/>
  <c r="T80" i="1"/>
  <c r="AA80" i="1" s="1"/>
  <c r="I80" i="1"/>
  <c r="G80" i="1"/>
  <c r="AL79" i="1"/>
  <c r="AE79" i="1"/>
  <c r="AH79" i="1" s="1"/>
  <c r="T79" i="1"/>
  <c r="AA79" i="1" s="1"/>
  <c r="I79" i="1"/>
  <c r="G79" i="1"/>
  <c r="AL78" i="1"/>
  <c r="AE78" i="1"/>
  <c r="AH78" i="1" s="1"/>
  <c r="T78" i="1"/>
  <c r="AA78" i="1" s="1"/>
  <c r="N78" i="1"/>
  <c r="I78" i="1"/>
  <c r="G78" i="1"/>
  <c r="AL77" i="1"/>
  <c r="AE77" i="1"/>
  <c r="AH77" i="1" s="1"/>
  <c r="T77" i="1"/>
  <c r="AA77" i="1" s="1"/>
  <c r="N77" i="1"/>
  <c r="I77" i="1"/>
  <c r="G77" i="1"/>
  <c r="AL76" i="1"/>
  <c r="AH76" i="1"/>
  <c r="T76" i="1"/>
  <c r="AA76" i="1" s="1"/>
  <c r="N76" i="1"/>
  <c r="I76" i="1"/>
  <c r="G76" i="1"/>
  <c r="AL75" i="1"/>
  <c r="AE75" i="1"/>
  <c r="AH75" i="1" s="1"/>
  <c r="T75" i="1"/>
  <c r="AA75" i="1" s="1"/>
  <c r="N75" i="1"/>
  <c r="I75" i="1"/>
  <c r="G75" i="1"/>
  <c r="AL74" i="1"/>
  <c r="AE74" i="1"/>
  <c r="AH74" i="1" s="1"/>
  <c r="T74" i="1"/>
  <c r="AA74" i="1" s="1"/>
  <c r="N74" i="1"/>
  <c r="I74" i="1"/>
  <c r="G74" i="1"/>
  <c r="AL73" i="1"/>
  <c r="AE73" i="1"/>
  <c r="AH73" i="1" s="1"/>
  <c r="T73" i="1"/>
  <c r="AA73" i="1" s="1"/>
  <c r="I73" i="1"/>
  <c r="G73" i="1"/>
  <c r="AL72" i="1"/>
  <c r="AE72" i="1"/>
  <c r="AH72" i="1" s="1"/>
  <c r="T72" i="1"/>
  <c r="AA72" i="1" s="1"/>
  <c r="N72" i="1"/>
  <c r="I72" i="1"/>
  <c r="G72" i="1"/>
  <c r="AL71" i="1"/>
  <c r="AH71" i="1"/>
  <c r="T71" i="1"/>
  <c r="AA71" i="1" s="1"/>
  <c r="N71" i="1"/>
  <c r="I71" i="1"/>
  <c r="G71" i="1"/>
  <c r="AL70" i="1"/>
  <c r="AE70" i="1"/>
  <c r="AH70" i="1" s="1"/>
  <c r="T70" i="1"/>
  <c r="AA70" i="1" s="1"/>
  <c r="N70" i="1"/>
  <c r="I70" i="1"/>
  <c r="G70" i="1"/>
  <c r="AL69" i="1"/>
  <c r="AE69" i="1"/>
  <c r="AH69" i="1" s="1"/>
  <c r="T69" i="1"/>
  <c r="AA69" i="1" s="1"/>
  <c r="I69" i="1"/>
  <c r="G69" i="1"/>
  <c r="AL68" i="1"/>
  <c r="AE68" i="1"/>
  <c r="AH68" i="1" s="1"/>
  <c r="T68" i="1"/>
  <c r="AA68" i="1" s="1"/>
  <c r="N68" i="1"/>
  <c r="I68" i="1"/>
  <c r="G68" i="1"/>
  <c r="AL67" i="1"/>
  <c r="AE67" i="1"/>
  <c r="AH67" i="1" s="1"/>
  <c r="T67" i="1"/>
  <c r="AA67" i="1" s="1"/>
  <c r="N67" i="1"/>
  <c r="I67" i="1"/>
  <c r="G67" i="1"/>
  <c r="AL66" i="1"/>
  <c r="AE66" i="1"/>
  <c r="AH66" i="1" s="1"/>
  <c r="T66" i="1"/>
  <c r="AA66" i="1" s="1"/>
  <c r="N66" i="1"/>
  <c r="I66" i="1"/>
  <c r="G66" i="1"/>
  <c r="AL65" i="1"/>
  <c r="AE65" i="1"/>
  <c r="AH65" i="1" s="1"/>
  <c r="T65" i="1"/>
  <c r="AA65" i="1" s="1"/>
  <c r="I65" i="1"/>
  <c r="G65" i="1"/>
  <c r="AL64" i="1"/>
  <c r="AE64" i="1"/>
  <c r="AH64" i="1" s="1"/>
  <c r="T64" i="1"/>
  <c r="AA64" i="1" s="1"/>
  <c r="I64" i="1"/>
  <c r="G64" i="1"/>
  <c r="AL63" i="1"/>
  <c r="AE63" i="1"/>
  <c r="AH63" i="1" s="1"/>
  <c r="T63" i="1"/>
  <c r="AA63" i="1" s="1"/>
  <c r="N63" i="1"/>
  <c r="I63" i="1"/>
  <c r="G63" i="1"/>
  <c r="AL62" i="1"/>
  <c r="AE62" i="1"/>
  <c r="AH62" i="1" s="1"/>
  <c r="T62" i="1"/>
  <c r="AA62" i="1" s="1"/>
  <c r="N62" i="1"/>
  <c r="I62" i="1"/>
  <c r="G62" i="1"/>
  <c r="AL61" i="1"/>
  <c r="AE61" i="1"/>
  <c r="AH61" i="1" s="1"/>
  <c r="T61" i="1"/>
  <c r="AA61" i="1" s="1"/>
  <c r="I61" i="1"/>
  <c r="G61" i="1"/>
  <c r="AL60" i="1"/>
  <c r="AE60" i="1"/>
  <c r="AH60" i="1" s="1"/>
  <c r="T60" i="1"/>
  <c r="AA60" i="1" s="1"/>
  <c r="N60" i="1"/>
  <c r="I60" i="1"/>
  <c r="G60" i="1"/>
  <c r="AL59" i="1"/>
  <c r="AE59" i="1"/>
  <c r="AH59" i="1" s="1"/>
  <c r="T59" i="1"/>
  <c r="AA59" i="1" s="1"/>
  <c r="I59" i="1"/>
  <c r="G59" i="1"/>
  <c r="AL58" i="1"/>
  <c r="AE58" i="1"/>
  <c r="AH58" i="1" s="1"/>
  <c r="T58" i="1"/>
  <c r="AA58" i="1" s="1"/>
  <c r="N58" i="1"/>
  <c r="I58" i="1"/>
  <c r="G58" i="1"/>
  <c r="AL57" i="1"/>
  <c r="AE57" i="1"/>
  <c r="AH57" i="1" s="1"/>
  <c r="T57" i="1"/>
  <c r="AA57" i="1" s="1"/>
  <c r="I57" i="1"/>
  <c r="G57" i="1"/>
  <c r="AL56" i="1"/>
  <c r="AE56" i="1"/>
  <c r="AH56" i="1" s="1"/>
  <c r="T56" i="1"/>
  <c r="AA56" i="1" s="1"/>
  <c r="N56" i="1"/>
  <c r="I56" i="1"/>
  <c r="G56" i="1"/>
  <c r="AL55" i="1"/>
  <c r="AE55" i="1"/>
  <c r="AH55" i="1" s="1"/>
  <c r="T55" i="1"/>
  <c r="AA55" i="1" s="1"/>
  <c r="N55" i="1"/>
  <c r="I55" i="1"/>
  <c r="G55" i="1"/>
  <c r="AL54" i="1"/>
  <c r="AE54" i="1"/>
  <c r="AH54" i="1" s="1"/>
  <c r="T54" i="1"/>
  <c r="AA54" i="1" s="1"/>
  <c r="I54" i="1"/>
  <c r="G54" i="1"/>
  <c r="AL53" i="1"/>
  <c r="AE53" i="1"/>
  <c r="AH53" i="1" s="1"/>
  <c r="T53" i="1"/>
  <c r="AA53" i="1" s="1"/>
  <c r="N53" i="1"/>
  <c r="I53" i="1"/>
  <c r="G53" i="1"/>
  <c r="AL52" i="1"/>
  <c r="AE52" i="1"/>
  <c r="AH52" i="1" s="1"/>
  <c r="T52" i="1"/>
  <c r="AA52" i="1" s="1"/>
  <c r="N52" i="1"/>
  <c r="I52" i="1"/>
  <c r="G52" i="1"/>
  <c r="AL51" i="1"/>
  <c r="AE51" i="1"/>
  <c r="AH51" i="1" s="1"/>
  <c r="T51" i="1"/>
  <c r="AA51" i="1" s="1"/>
  <c r="I51" i="1"/>
  <c r="G51" i="1"/>
  <c r="AL50" i="1"/>
  <c r="AH50" i="1"/>
  <c r="T50" i="1"/>
  <c r="AA50" i="1" s="1"/>
  <c r="I50" i="1"/>
  <c r="G50" i="1"/>
  <c r="AL49" i="1"/>
  <c r="AE49" i="1"/>
  <c r="AH49" i="1" s="1"/>
  <c r="T49" i="1"/>
  <c r="AA49" i="1" s="1"/>
  <c r="I49" i="1"/>
  <c r="G49" i="1"/>
  <c r="AL48" i="1"/>
  <c r="AH48" i="1"/>
  <c r="T48" i="1"/>
  <c r="AA48" i="1" s="1"/>
  <c r="N48" i="1"/>
  <c r="H48" i="1"/>
  <c r="I48" i="1" s="1"/>
  <c r="F48" i="1"/>
  <c r="G48" i="1" s="1"/>
  <c r="AL47" i="1"/>
  <c r="AE47" i="1"/>
  <c r="AH47" i="1" s="1"/>
  <c r="T47" i="1"/>
  <c r="AA47" i="1" s="1"/>
  <c r="N47" i="1"/>
  <c r="H47" i="1"/>
  <c r="I47" i="1" s="1"/>
  <c r="F47" i="1"/>
  <c r="G47" i="1" s="1"/>
  <c r="AL46" i="1"/>
  <c r="AH46" i="1"/>
  <c r="T46" i="1"/>
  <c r="AA46" i="1" s="1"/>
  <c r="I46" i="1"/>
  <c r="G46" i="1"/>
  <c r="AL45" i="1"/>
  <c r="AE45" i="1"/>
  <c r="AH45" i="1" s="1"/>
  <c r="T45" i="1"/>
  <c r="AA45" i="1" s="1"/>
  <c r="N45" i="1"/>
  <c r="I45" i="1"/>
  <c r="G45" i="1"/>
  <c r="AL44" i="1"/>
  <c r="AH44" i="1"/>
  <c r="T44" i="1"/>
  <c r="AA44" i="1" s="1"/>
  <c r="N44" i="1"/>
  <c r="I44" i="1"/>
  <c r="G44" i="1"/>
  <c r="AL43" i="1"/>
  <c r="AE43" i="1"/>
  <c r="AH43" i="1" s="1"/>
  <c r="T43" i="1"/>
  <c r="AA43" i="1" s="1"/>
  <c r="N43" i="1"/>
  <c r="I43" i="1"/>
  <c r="G43" i="1"/>
  <c r="AL42" i="1"/>
  <c r="AE42" i="1"/>
  <c r="AH42" i="1" s="1"/>
  <c r="T42" i="1"/>
  <c r="AA42" i="1" s="1"/>
  <c r="I42" i="1"/>
  <c r="G42" i="1"/>
  <c r="AL41" i="1"/>
  <c r="AE41" i="1"/>
  <c r="AH41" i="1" s="1"/>
  <c r="T41" i="1"/>
  <c r="AA41" i="1" s="1"/>
  <c r="N41" i="1"/>
  <c r="I41" i="1"/>
  <c r="G41" i="1"/>
  <c r="AL40" i="1"/>
  <c r="AE40" i="1"/>
  <c r="AH40" i="1" s="1"/>
  <c r="T40" i="1"/>
  <c r="AA40" i="1" s="1"/>
  <c r="N40" i="1"/>
  <c r="I40" i="1"/>
  <c r="G40" i="1"/>
  <c r="AL39" i="1"/>
  <c r="AH39" i="1"/>
  <c r="T39" i="1"/>
  <c r="AA39" i="1" s="1"/>
  <c r="N39" i="1"/>
  <c r="I39" i="1"/>
  <c r="G39" i="1"/>
  <c r="AL38" i="1"/>
  <c r="AH38" i="1"/>
  <c r="T38" i="1"/>
  <c r="AA38" i="1" s="1"/>
  <c r="N38" i="1"/>
  <c r="I38" i="1"/>
  <c r="G38" i="1"/>
  <c r="AL37" i="1"/>
  <c r="AH37" i="1"/>
  <c r="T37" i="1"/>
  <c r="AA37" i="1" s="1"/>
  <c r="N37" i="1"/>
  <c r="I37" i="1"/>
  <c r="G37" i="1"/>
  <c r="AL36" i="1"/>
  <c r="AE36" i="1"/>
  <c r="AH36" i="1" s="1"/>
  <c r="T36" i="1"/>
  <c r="AA36" i="1" s="1"/>
  <c r="N36" i="1"/>
  <c r="I36" i="1"/>
  <c r="G36" i="1"/>
  <c r="AL35" i="1"/>
  <c r="AE35" i="1"/>
  <c r="AH35" i="1" s="1"/>
  <c r="T35" i="1"/>
  <c r="AA35" i="1" s="1"/>
  <c r="N35" i="1"/>
  <c r="I35" i="1"/>
  <c r="G35" i="1"/>
  <c r="AL34" i="1"/>
  <c r="AE34" i="1"/>
  <c r="AH34" i="1" s="1"/>
  <c r="T34" i="1"/>
  <c r="AA34" i="1" s="1"/>
  <c r="N34" i="1"/>
  <c r="I34" i="1"/>
  <c r="G34" i="1"/>
  <c r="AL33" i="1"/>
  <c r="AE33" i="1"/>
  <c r="AH33" i="1" s="1"/>
  <c r="T33" i="1"/>
  <c r="AA33" i="1" s="1"/>
  <c r="N33" i="1"/>
  <c r="I33" i="1"/>
  <c r="G33" i="1"/>
  <c r="AL32" i="1"/>
  <c r="AE32" i="1"/>
  <c r="AH32" i="1" s="1"/>
  <c r="T32" i="1"/>
  <c r="AA32" i="1" s="1"/>
  <c r="N32" i="1"/>
  <c r="I32" i="1"/>
  <c r="G32" i="1"/>
  <c r="AL31" i="1"/>
  <c r="AE31" i="1"/>
  <c r="AH31" i="1" s="1"/>
  <c r="T31" i="1"/>
  <c r="AA31" i="1" s="1"/>
  <c r="I31" i="1"/>
  <c r="G31" i="1"/>
  <c r="AL30" i="1"/>
  <c r="AE30" i="1"/>
  <c r="AH30" i="1" s="1"/>
  <c r="T30" i="1"/>
  <c r="AA30" i="1" s="1"/>
  <c r="N30" i="1"/>
  <c r="I30" i="1"/>
  <c r="G30" i="1"/>
  <c r="AL29" i="1"/>
  <c r="AE29" i="1"/>
  <c r="AH29" i="1" s="1"/>
  <c r="T29" i="1"/>
  <c r="AA29" i="1" s="1"/>
  <c r="N29" i="1"/>
  <c r="I29" i="1"/>
  <c r="G29" i="1"/>
  <c r="AL28" i="1"/>
  <c r="AE28" i="1"/>
  <c r="AH28" i="1" s="1"/>
  <c r="T28" i="1"/>
  <c r="AA28" i="1" s="1"/>
  <c r="I28" i="1"/>
  <c r="G28" i="1"/>
  <c r="AL27" i="1"/>
  <c r="AE27" i="1"/>
  <c r="AH27" i="1" s="1"/>
  <c r="T27" i="1"/>
  <c r="AA27" i="1" s="1"/>
  <c r="N27" i="1"/>
  <c r="I27" i="1"/>
  <c r="G27" i="1"/>
  <c r="AL26" i="1"/>
  <c r="AE26" i="1"/>
  <c r="AH26" i="1" s="1"/>
  <c r="T26" i="1"/>
  <c r="AA26" i="1" s="1"/>
  <c r="I26" i="1"/>
  <c r="G26" i="1"/>
  <c r="AL25" i="1"/>
  <c r="AE25" i="1"/>
  <c r="AH25" i="1" s="1"/>
  <c r="T25" i="1"/>
  <c r="AA25" i="1" s="1"/>
  <c r="N25" i="1"/>
  <c r="I25" i="1"/>
  <c r="G25" i="1"/>
  <c r="AL24" i="1"/>
  <c r="AE24" i="1"/>
  <c r="AH24" i="1" s="1"/>
  <c r="T24" i="1"/>
  <c r="AA24" i="1" s="1"/>
  <c r="AL23" i="1"/>
  <c r="AH23" i="1"/>
  <c r="T23" i="1"/>
  <c r="AA23" i="1" s="1"/>
  <c r="N23" i="1"/>
  <c r="I23" i="1"/>
  <c r="G23" i="1"/>
  <c r="AL22" i="1"/>
  <c r="AE22" i="1"/>
  <c r="AH22" i="1" s="1"/>
  <c r="T22" i="1"/>
  <c r="AA22" i="1" s="1"/>
  <c r="N22" i="1"/>
  <c r="I22" i="1"/>
  <c r="G22" i="1"/>
  <c r="AL21" i="1"/>
  <c r="AE21" i="1"/>
  <c r="AH21" i="1" s="1"/>
  <c r="T21" i="1"/>
  <c r="AA21" i="1" s="1"/>
  <c r="N21" i="1"/>
  <c r="I21" i="1"/>
  <c r="G21" i="1"/>
  <c r="AL20" i="1"/>
  <c r="AE20" i="1"/>
  <c r="AH20" i="1" s="1"/>
  <c r="T20" i="1"/>
  <c r="AA20" i="1" s="1"/>
  <c r="N20" i="1"/>
  <c r="I20" i="1"/>
  <c r="G20" i="1"/>
  <c r="AL19" i="1"/>
  <c r="AE19" i="1"/>
  <c r="AH19" i="1" s="1"/>
  <c r="T19" i="1"/>
  <c r="AA19" i="1" s="1"/>
  <c r="N19" i="1"/>
  <c r="I19" i="1"/>
  <c r="G19" i="1"/>
  <c r="AL18" i="1"/>
  <c r="AE18" i="1"/>
  <c r="AH18" i="1" s="1"/>
  <c r="T18" i="1"/>
  <c r="AA18" i="1" s="1"/>
  <c r="N18" i="1"/>
  <c r="I18" i="1"/>
  <c r="G18" i="1"/>
  <c r="AL17" i="1"/>
  <c r="AE17" i="1"/>
  <c r="AH17" i="1" s="1"/>
  <c r="T17" i="1"/>
  <c r="AA17" i="1" s="1"/>
  <c r="N17" i="1"/>
  <c r="I17" i="1"/>
  <c r="G17" i="1"/>
  <c r="AL16" i="1"/>
  <c r="AE16" i="1"/>
  <c r="AH16" i="1" s="1"/>
  <c r="T16" i="1"/>
  <c r="AA16" i="1" s="1"/>
  <c r="N16" i="1"/>
  <c r="I16" i="1"/>
  <c r="G16" i="1"/>
  <c r="AL15" i="1"/>
  <c r="AE15" i="1"/>
  <c r="AH15" i="1" s="1"/>
  <c r="T15" i="1"/>
  <c r="AA15" i="1" s="1"/>
  <c r="N15" i="1"/>
  <c r="I15" i="1"/>
  <c r="G15" i="1"/>
  <c r="AL14" i="1"/>
  <c r="AE14" i="1"/>
  <c r="AH14" i="1" s="1"/>
  <c r="T14" i="1"/>
  <c r="AA14" i="1" s="1"/>
  <c r="N14" i="1"/>
  <c r="I14" i="1"/>
  <c r="G14" i="1"/>
  <c r="AL13" i="1"/>
  <c r="AH13" i="1"/>
  <c r="T13" i="1"/>
  <c r="AA13" i="1" s="1"/>
  <c r="N13" i="1"/>
  <c r="I13" i="1"/>
  <c r="G13" i="1"/>
  <c r="AL12" i="1"/>
  <c r="AH12" i="1"/>
  <c r="Z12" i="1"/>
  <c r="T12" i="1"/>
  <c r="N12" i="1"/>
  <c r="I12" i="1"/>
  <c r="G12" i="1"/>
  <c r="AL11" i="1"/>
  <c r="AH11" i="1"/>
  <c r="Z11" i="1"/>
  <c r="T11" i="1"/>
  <c r="I11" i="1"/>
  <c r="G11" i="1"/>
  <c r="AL10" i="1"/>
  <c r="AH10" i="1"/>
  <c r="Z10" i="1"/>
  <c r="T10" i="1"/>
  <c r="N10" i="1"/>
  <c r="I10" i="1"/>
  <c r="G10" i="1"/>
  <c r="AL9" i="1"/>
  <c r="AH9" i="1"/>
  <c r="Z9" i="1"/>
  <c r="T9" i="1"/>
  <c r="N9" i="1"/>
  <c r="I9" i="1"/>
  <c r="G9" i="1"/>
  <c r="AL8" i="1"/>
  <c r="AH8" i="1"/>
  <c r="Z8" i="1"/>
  <c r="T8" i="1"/>
  <c r="I8" i="1"/>
  <c r="G8" i="1"/>
  <c r="AL7" i="1"/>
  <c r="AH7" i="1"/>
  <c r="Z7" i="1"/>
  <c r="T7" i="1"/>
  <c r="N7" i="1"/>
  <c r="I7" i="1"/>
  <c r="G7" i="1"/>
  <c r="AL6" i="1"/>
  <c r="AH6" i="1"/>
  <c r="Z6" i="1"/>
  <c r="T6" i="1"/>
  <c r="N6" i="1"/>
  <c r="I6" i="1"/>
  <c r="G6" i="1"/>
  <c r="AL5" i="1"/>
  <c r="AH5" i="1"/>
  <c r="Z5" i="1"/>
  <c r="T5" i="1"/>
  <c r="N5" i="1"/>
  <c r="I5" i="1"/>
  <c r="G5" i="1"/>
  <c r="AL4" i="1"/>
  <c r="AH4" i="1"/>
  <c r="Z4" i="1"/>
  <c r="T4" i="1"/>
  <c r="N4" i="1"/>
  <c r="I4" i="1"/>
  <c r="G4" i="1"/>
  <c r="AL3" i="1"/>
  <c r="AH3" i="1"/>
  <c r="Z3" i="1"/>
  <c r="T3" i="1"/>
  <c r="I3" i="1"/>
  <c r="G3" i="1"/>
  <c r="AL2" i="1"/>
  <c r="Z2" i="1"/>
  <c r="T2" i="1"/>
  <c r="I2" i="1"/>
  <c r="G2" i="1"/>
  <c r="AM85" i="1" l="1"/>
  <c r="AM151" i="1"/>
  <c r="AM118" i="1"/>
  <c r="J102" i="1"/>
  <c r="AM12" i="1"/>
  <c r="AM13" i="1"/>
  <c r="J136" i="1"/>
  <c r="AM155" i="1"/>
  <c r="AA10" i="1"/>
  <c r="AM2" i="1"/>
  <c r="AM14" i="1"/>
  <c r="J79" i="1"/>
  <c r="AA88" i="1"/>
  <c r="J97" i="1"/>
  <c r="J103" i="1"/>
  <c r="AM128" i="1"/>
  <c r="AM149" i="1"/>
  <c r="J83" i="1"/>
  <c r="AM148" i="1"/>
  <c r="AM58" i="1"/>
  <c r="J118" i="1"/>
  <c r="AM24" i="1"/>
  <c r="AA121" i="1"/>
  <c r="AM4" i="1"/>
  <c r="AM44" i="1"/>
  <c r="AM48" i="1"/>
  <c r="J107" i="1"/>
  <c r="AM47" i="1"/>
  <c r="AM55" i="1"/>
  <c r="J121" i="1"/>
  <c r="J154" i="1"/>
  <c r="AA95" i="1"/>
  <c r="J100" i="1"/>
  <c r="AM101" i="1"/>
  <c r="AM115" i="1"/>
  <c r="J155" i="1"/>
  <c r="AM34" i="1"/>
  <c r="J94" i="1"/>
  <c r="AA4" i="1"/>
  <c r="AM10" i="1"/>
  <c r="J37" i="1"/>
  <c r="J39" i="1"/>
  <c r="AM69" i="1"/>
  <c r="J95" i="1"/>
  <c r="AM104" i="1"/>
  <c r="AM131" i="1"/>
  <c r="AA133" i="1"/>
  <c r="AM139" i="1"/>
  <c r="AM143" i="1"/>
  <c r="AA100" i="1"/>
  <c r="AM112" i="1"/>
  <c r="AA114" i="1"/>
  <c r="J68" i="1"/>
  <c r="J75" i="1"/>
  <c r="J89" i="1"/>
  <c r="J20" i="1"/>
  <c r="N153" i="1"/>
  <c r="J159" i="1"/>
  <c r="AA129" i="1"/>
  <c r="J148" i="1"/>
  <c r="J19" i="1"/>
  <c r="J114" i="1"/>
  <c r="J132" i="1"/>
  <c r="AA135" i="1"/>
  <c r="J43" i="1"/>
  <c r="J54" i="1"/>
  <c r="AM25" i="1"/>
  <c r="AA111" i="1"/>
  <c r="J143" i="1"/>
  <c r="AM65" i="1"/>
  <c r="AA106" i="1"/>
  <c r="J66" i="1"/>
  <c r="J111" i="1"/>
  <c r="J135" i="1"/>
  <c r="AA9" i="1"/>
  <c r="J69" i="1"/>
  <c r="J85" i="1"/>
  <c r="AM107" i="1"/>
  <c r="AA108" i="1"/>
  <c r="AM116" i="1"/>
  <c r="J150" i="1"/>
  <c r="J22" i="1"/>
  <c r="AM142" i="1"/>
  <c r="AM147" i="1"/>
  <c r="J58" i="1"/>
  <c r="AM90" i="1"/>
  <c r="J110" i="1"/>
  <c r="AM71" i="1"/>
  <c r="N79" i="1"/>
  <c r="AM98" i="1"/>
  <c r="AM76" i="1"/>
  <c r="AM7" i="1"/>
  <c r="J13" i="1"/>
  <c r="J7" i="1"/>
  <c r="AM21" i="1"/>
  <c r="J30" i="1"/>
  <c r="J33" i="1"/>
  <c r="J35" i="1"/>
  <c r="AM39" i="1"/>
  <c r="AM123" i="1"/>
  <c r="J129" i="1"/>
  <c r="AA140" i="1"/>
  <c r="AM154" i="1"/>
  <c r="AM159" i="1"/>
  <c r="J45" i="1"/>
  <c r="J55" i="1"/>
  <c r="J60" i="1"/>
  <c r="AM26" i="1"/>
  <c r="J36" i="1"/>
  <c r="J41" i="1"/>
  <c r="AM42" i="1"/>
  <c r="AM50" i="1"/>
  <c r="AM53" i="1"/>
  <c r="J80" i="1"/>
  <c r="AM95" i="1"/>
  <c r="J157" i="1"/>
  <c r="J38" i="1"/>
  <c r="AM3" i="1"/>
  <c r="AA5" i="1"/>
  <c r="J9" i="1"/>
  <c r="AA11" i="1"/>
  <c r="AM18" i="1"/>
  <c r="J76" i="1"/>
  <c r="N81" i="1"/>
  <c r="AA96" i="1"/>
  <c r="AA101" i="1"/>
  <c r="AM109" i="1"/>
  <c r="AM114" i="1"/>
  <c r="AA120" i="1"/>
  <c r="AA123" i="1"/>
  <c r="J133" i="1"/>
  <c r="AM134" i="1"/>
  <c r="AM157" i="1"/>
  <c r="AM160" i="1"/>
  <c r="J3" i="1"/>
  <c r="AA6" i="1"/>
  <c r="J10" i="1"/>
  <c r="AA12" i="1"/>
  <c r="J18" i="1"/>
  <c r="AM23" i="1"/>
  <c r="J26" i="1"/>
  <c r="J32" i="1"/>
  <c r="AM40" i="1"/>
  <c r="J49" i="1"/>
  <c r="J61" i="1"/>
  <c r="J77" i="1"/>
  <c r="AA91" i="1"/>
  <c r="AM93" i="1"/>
  <c r="AA94" i="1"/>
  <c r="AA116" i="1"/>
  <c r="AA124" i="1"/>
  <c r="J128" i="1"/>
  <c r="J134" i="1"/>
  <c r="J149" i="1"/>
  <c r="N31" i="1"/>
  <c r="J101" i="1"/>
  <c r="AA103" i="1"/>
  <c r="J151" i="1"/>
  <c r="AA2" i="1"/>
  <c r="J6" i="1"/>
  <c r="AA8" i="1"/>
  <c r="J14" i="1"/>
  <c r="J29" i="1"/>
  <c r="AM30" i="1"/>
  <c r="AM36" i="1"/>
  <c r="AM67" i="1"/>
  <c r="J71" i="1"/>
  <c r="AM81" i="1"/>
  <c r="AM82" i="1"/>
  <c r="AM102" i="1"/>
  <c r="J116" i="1"/>
  <c r="AA118" i="1"/>
  <c r="J124" i="1"/>
  <c r="AM126" i="1"/>
  <c r="AA132" i="1"/>
  <c r="AM137" i="1"/>
  <c r="AA138" i="1"/>
  <c r="J141" i="1"/>
  <c r="J145" i="1"/>
  <c r="N157" i="1"/>
  <c r="AA87" i="1"/>
  <c r="AM94" i="1"/>
  <c r="AM113" i="1"/>
  <c r="J123" i="1"/>
  <c r="AA131" i="1"/>
  <c r="AM74" i="1"/>
  <c r="J28" i="1"/>
  <c r="J62" i="1"/>
  <c r="J70" i="1"/>
  <c r="AA98" i="1"/>
  <c r="AM110" i="1"/>
  <c r="AM136" i="1"/>
  <c r="J2" i="1"/>
  <c r="AM9" i="1"/>
  <c r="J15" i="1"/>
  <c r="AM15" i="1"/>
  <c r="AM17" i="1"/>
  <c r="J31" i="1"/>
  <c r="AM37" i="1"/>
  <c r="AM49" i="1"/>
  <c r="J57" i="1"/>
  <c r="J82" i="1"/>
  <c r="J87" i="1"/>
  <c r="AM88" i="1"/>
  <c r="AA89" i="1"/>
  <c r="AM92" i="1"/>
  <c r="J98" i="1"/>
  <c r="AA105" i="1"/>
  <c r="N106" i="1"/>
  <c r="J108" i="1"/>
  <c r="AA109" i="1"/>
  <c r="AA119" i="1"/>
  <c r="N120" i="1"/>
  <c r="AA128" i="1"/>
  <c r="J131" i="1"/>
  <c r="AA134" i="1"/>
  <c r="J138" i="1"/>
  <c r="N140" i="1"/>
  <c r="J146" i="1"/>
  <c r="AM156" i="1"/>
  <c r="AM29" i="1"/>
  <c r="N64" i="1"/>
  <c r="N8" i="1"/>
  <c r="N54" i="1"/>
  <c r="AM6" i="1"/>
  <c r="J11" i="1"/>
  <c r="AM35" i="1"/>
  <c r="J50" i="1"/>
  <c r="AM11" i="1"/>
  <c r="AA3" i="1"/>
  <c r="N28" i="1"/>
  <c r="J51" i="1"/>
  <c r="AM52" i="1"/>
  <c r="AM141" i="1"/>
  <c r="AM8" i="1"/>
  <c r="J23" i="1"/>
  <c r="N46" i="1"/>
  <c r="N3" i="1"/>
  <c r="J8" i="1"/>
  <c r="N11" i="1"/>
  <c r="N51" i="1"/>
  <c r="J4" i="1"/>
  <c r="AM5" i="1"/>
  <c r="J27" i="1"/>
  <c r="AM46" i="1"/>
  <c r="J64" i="1"/>
  <c r="J88" i="1"/>
  <c r="AM28" i="1"/>
  <c r="AM33" i="1"/>
  <c r="AM43" i="1"/>
  <c r="AM57" i="1"/>
  <c r="AM61" i="1"/>
  <c r="AM75" i="1"/>
  <c r="AM103" i="1"/>
  <c r="N104" i="1"/>
  <c r="AM124" i="1"/>
  <c r="AM130" i="1"/>
  <c r="N145" i="1"/>
  <c r="J153" i="1"/>
  <c r="N158" i="1"/>
  <c r="J161" i="1"/>
  <c r="J47" i="1"/>
  <c r="AM59" i="1"/>
  <c r="AM62" i="1"/>
  <c r="J78" i="1"/>
  <c r="AM78" i="1"/>
  <c r="J96" i="1"/>
  <c r="AA97" i="1"/>
  <c r="J106" i="1"/>
  <c r="AA107" i="1"/>
  <c r="J120" i="1"/>
  <c r="AM120" i="1"/>
  <c r="AM135" i="1"/>
  <c r="AA136" i="1"/>
  <c r="J144" i="1"/>
  <c r="AM161" i="1"/>
  <c r="N50" i="1"/>
  <c r="AA93" i="1"/>
  <c r="AM99" i="1"/>
  <c r="AA102" i="1"/>
  <c r="AM106" i="1"/>
  <c r="N108" i="1"/>
  <c r="J117" i="1"/>
  <c r="AM117" i="1"/>
  <c r="J125" i="1"/>
  <c r="N150" i="1"/>
  <c r="J158" i="1"/>
  <c r="AM20" i="1"/>
  <c r="J34" i="1"/>
  <c r="J59" i="1"/>
  <c r="J5" i="1"/>
  <c r="J12" i="1"/>
  <c r="J16" i="1"/>
  <c r="J17" i="1"/>
  <c r="J21" i="1"/>
  <c r="AM22" i="1"/>
  <c r="N26" i="1"/>
  <c r="J52" i="1"/>
  <c r="AM63" i="1"/>
  <c r="AM66" i="1"/>
  <c r="J73" i="1"/>
  <c r="AM73" i="1"/>
  <c r="AM87" i="1"/>
  <c r="J90" i="1"/>
  <c r="AA110" i="1"/>
  <c r="AA113" i="1"/>
  <c r="N116" i="1"/>
  <c r="J126" i="1"/>
  <c r="AM133" i="1"/>
  <c r="AA137" i="1"/>
  <c r="J162" i="1"/>
  <c r="AA122" i="1"/>
  <c r="AM80" i="1"/>
  <c r="J86" i="1"/>
  <c r="AM91" i="1"/>
  <c r="AA7" i="1"/>
  <c r="AM32" i="1"/>
  <c r="J42" i="1"/>
  <c r="J46" i="1"/>
  <c r="J56" i="1"/>
  <c r="N59" i="1"/>
  <c r="AM86" i="1"/>
  <c r="N99" i="1"/>
  <c r="AM100" i="1"/>
  <c r="N101" i="1"/>
  <c r="J105" i="1"/>
  <c r="AM105" i="1"/>
  <c r="J113" i="1"/>
  <c r="AM129" i="1"/>
  <c r="N131" i="1"/>
  <c r="J137" i="1"/>
  <c r="J140" i="1"/>
  <c r="AM144" i="1"/>
  <c r="AM152" i="1"/>
  <c r="J160" i="1"/>
  <c r="AM16" i="1"/>
  <c r="AM97" i="1"/>
  <c r="N61" i="1"/>
  <c r="N102" i="1"/>
  <c r="N123" i="1"/>
  <c r="N159" i="1"/>
  <c r="AM27" i="1"/>
  <c r="AM38" i="1"/>
  <c r="J44" i="1"/>
  <c r="AM51" i="1"/>
  <c r="AM64" i="1"/>
  <c r="N73" i="1"/>
  <c r="J81" i="1"/>
  <c r="AM89" i="1"/>
  <c r="J99" i="1"/>
  <c r="AM111" i="1"/>
  <c r="N115" i="1"/>
  <c r="J122" i="1"/>
  <c r="N2" i="1"/>
  <c r="AM19" i="1"/>
  <c r="J48" i="1"/>
  <c r="AM60" i="1"/>
  <c r="N113" i="1"/>
  <c r="N144" i="1"/>
  <c r="AM31" i="1"/>
  <c r="AM56" i="1"/>
  <c r="J63" i="1"/>
  <c r="J65" i="1"/>
  <c r="J72" i="1"/>
  <c r="N80" i="1"/>
  <c r="AA86" i="1"/>
  <c r="N97" i="1"/>
  <c r="AA104" i="1"/>
  <c r="AA115" i="1"/>
  <c r="N119" i="1"/>
  <c r="AM127" i="1"/>
  <c r="N135" i="1"/>
  <c r="N42" i="1"/>
  <c r="AM54" i="1"/>
  <c r="N107" i="1"/>
  <c r="N133" i="1"/>
  <c r="J25" i="1"/>
  <c r="AM41" i="1"/>
  <c r="N65" i="1"/>
  <c r="AM70" i="1"/>
  <c r="AM77" i="1"/>
  <c r="AM84" i="1"/>
  <c r="J93" i="1"/>
  <c r="N94" i="1"/>
  <c r="N69" i="1"/>
  <c r="J40" i="1"/>
  <c r="AM45" i="1"/>
  <c r="J53" i="1"/>
  <c r="N88" i="1"/>
  <c r="AA99" i="1"/>
  <c r="AM108" i="1"/>
  <c r="N125" i="1"/>
  <c r="N154" i="1"/>
  <c r="J109" i="1"/>
  <c r="J112" i="1"/>
  <c r="N122" i="1"/>
  <c r="AA130" i="1"/>
  <c r="AM138" i="1"/>
  <c r="AA139" i="1"/>
  <c r="AM140" i="1"/>
  <c r="AM146" i="1"/>
  <c r="AM121" i="1"/>
  <c r="AA125" i="1"/>
  <c r="J130" i="1"/>
  <c r="J139" i="1"/>
  <c r="J147" i="1"/>
  <c r="J152" i="1"/>
  <c r="AM162" i="1"/>
  <c r="N151" i="1"/>
  <c r="N57" i="1"/>
  <c r="AM68" i="1"/>
  <c r="J74" i="1"/>
  <c r="AA92" i="1"/>
  <c r="J104" i="1"/>
  <c r="AA117" i="1"/>
  <c r="AM125" i="1"/>
  <c r="AA126" i="1"/>
  <c r="N137" i="1"/>
  <c r="J142" i="1"/>
  <c r="AM145" i="1"/>
  <c r="AM150" i="1"/>
  <c r="J156" i="1"/>
  <c r="N49" i="1"/>
  <c r="J67" i="1"/>
  <c r="AM72" i="1"/>
  <c r="AM79" i="1"/>
  <c r="AM83" i="1"/>
  <c r="AA90" i="1"/>
  <c r="J92" i="1"/>
  <c r="AM96" i="1"/>
  <c r="AA112" i="1"/>
  <c r="J115" i="1"/>
  <c r="J119" i="1"/>
  <c r="AM122" i="1"/>
  <c r="N130" i="1"/>
  <c r="AM132" i="1"/>
  <c r="N141" i="1"/>
  <c r="N152" i="1"/>
  <c r="AM153" i="1"/>
  <c r="AM158" i="1"/>
</calcChain>
</file>

<file path=xl/sharedStrings.xml><?xml version="1.0" encoding="utf-8"?>
<sst xmlns="http://schemas.openxmlformats.org/spreadsheetml/2006/main" count="2190" uniqueCount="551">
  <si>
    <t>Sample</t>
  </si>
  <si>
    <t>Ms [Am2]</t>
  </si>
  <si>
    <t>Ms [Am2/kg]</t>
  </si>
  <si>
    <t>Mrs [Am2]</t>
  </si>
  <si>
    <t>Mrs [Am2/kg]</t>
  </si>
  <si>
    <t>Mrs/Ms</t>
  </si>
  <si>
    <t>Bc [mT]</t>
  </si>
  <si>
    <t>Shape</t>
  </si>
  <si>
    <t>Bcr/Bc</t>
  </si>
  <si>
    <t>IRM step</t>
  </si>
  <si>
    <t>Mx</t>
  </si>
  <si>
    <t>My</t>
  </si>
  <si>
    <t>Mz</t>
  </si>
  <si>
    <t>E</t>
  </si>
  <si>
    <t>S-ratio</t>
  </si>
  <si>
    <t>Comment</t>
  </si>
  <si>
    <t>RCS5-22</t>
  </si>
  <si>
    <t>a</t>
  </si>
  <si>
    <t>IRM800</t>
  </si>
  <si>
    <t>IRM300</t>
  </si>
  <si>
    <t>A000</t>
  </si>
  <si>
    <t>RCS5-20</t>
  </si>
  <si>
    <t>RCS5-18</t>
  </si>
  <si>
    <t>RCS5-16</t>
  </si>
  <si>
    <t>RCS5-14</t>
  </si>
  <si>
    <t>RCS5-12</t>
  </si>
  <si>
    <t>RCS5-10</t>
  </si>
  <si>
    <t>A004</t>
  </si>
  <si>
    <t>RCS5-08</t>
  </si>
  <si>
    <t>RCS5-06</t>
  </si>
  <si>
    <t>RCS5-04</t>
  </si>
  <si>
    <t>RCS5-02</t>
  </si>
  <si>
    <t>HDS4-10_1</t>
  </si>
  <si>
    <t>xB</t>
  </si>
  <si>
    <t>0.10</t>
  </si>
  <si>
    <t>0.17</t>
  </si>
  <si>
    <t>T000</t>
  </si>
  <si>
    <t>HDS4-08_8</t>
  </si>
  <si>
    <t>0.12</t>
  </si>
  <si>
    <t>0.05</t>
  </si>
  <si>
    <t>HDS4-08_1</t>
  </si>
  <si>
    <t>xC</t>
  </si>
  <si>
    <t>0.14</t>
  </si>
  <si>
    <t>HDS4-07_3</t>
  </si>
  <si>
    <t>0.00</t>
  </si>
  <si>
    <t>HDS4-04_8</t>
  </si>
  <si>
    <t>xC_2</t>
  </si>
  <si>
    <t>HDS4-05_8</t>
  </si>
  <si>
    <t>0.91</t>
  </si>
  <si>
    <t>HDS4-03_6</t>
  </si>
  <si>
    <t>0.23</t>
  </si>
  <si>
    <t>HDS4-02_3</t>
  </si>
  <si>
    <t>yC</t>
  </si>
  <si>
    <t>HDS4-01_8</t>
  </si>
  <si>
    <t>HDS4-00_0</t>
  </si>
  <si>
    <t>0.02</t>
  </si>
  <si>
    <t>HDS3-26_5</t>
  </si>
  <si>
    <t>T100</t>
  </si>
  <si>
    <t>HDS3-25_1</t>
  </si>
  <si>
    <t>0.11</t>
  </si>
  <si>
    <t>HDS3-24_3</t>
  </si>
  <si>
    <t>HDS3-23_3</t>
  </si>
  <si>
    <t>HDS3-21_2</t>
  </si>
  <si>
    <t>0.03</t>
  </si>
  <si>
    <t>HDS3-20_2</t>
  </si>
  <si>
    <t>0.16</t>
  </si>
  <si>
    <t>HDS3-18_3</t>
  </si>
  <si>
    <t>0.06</t>
  </si>
  <si>
    <t>HDS3-16_5</t>
  </si>
  <si>
    <t>0.08</t>
  </si>
  <si>
    <t>HDS3-15_3</t>
  </si>
  <si>
    <t>0.19</t>
  </si>
  <si>
    <t>0.01</t>
  </si>
  <si>
    <t>HDS3-14_5</t>
  </si>
  <si>
    <t>HDS3-12_5</t>
  </si>
  <si>
    <t>HDS3-10_8</t>
  </si>
  <si>
    <t>0.20</t>
  </si>
  <si>
    <t>HDS3-09_8</t>
  </si>
  <si>
    <t>0.13</t>
  </si>
  <si>
    <t>HDS3-08_6</t>
  </si>
  <si>
    <t>0.15</t>
  </si>
  <si>
    <t>HDS3-07_2</t>
  </si>
  <si>
    <t>0.07</t>
  </si>
  <si>
    <t>HDS3-05_4</t>
  </si>
  <si>
    <t>0.22</t>
  </si>
  <si>
    <t>HDS3-04_7</t>
  </si>
  <si>
    <t>0.18</t>
  </si>
  <si>
    <t>HDS3-03_4</t>
  </si>
  <si>
    <t>HDS3-01_9</t>
  </si>
  <si>
    <t>HDS3-00_0</t>
  </si>
  <si>
    <t>yB</t>
  </si>
  <si>
    <t>DS03-29_0</t>
  </si>
  <si>
    <t>DS03-27_7</t>
  </si>
  <si>
    <t>0.74</t>
  </si>
  <si>
    <t>T250</t>
  </si>
  <si>
    <t>DS03-26_2</t>
  </si>
  <si>
    <t>xa</t>
  </si>
  <si>
    <t>1.00</t>
  </si>
  <si>
    <t>DS03-24_8</t>
  </si>
  <si>
    <t>DS03-23_4</t>
  </si>
  <si>
    <t>0.09</t>
  </si>
  <si>
    <t>DS03-22_0</t>
  </si>
  <si>
    <t>T175</t>
  </si>
  <si>
    <t>DS03-20_1</t>
  </si>
  <si>
    <t>DS03-18_5</t>
  </si>
  <si>
    <t>DS03-16_7</t>
  </si>
  <si>
    <t>DS03-14_7</t>
  </si>
  <si>
    <t>DS03-13_9</t>
  </si>
  <si>
    <t>xD</t>
  </si>
  <si>
    <t>DS03-12_2</t>
  </si>
  <si>
    <t>DS03-10_2</t>
  </si>
  <si>
    <t>DS03-08_8</t>
  </si>
  <si>
    <t>0.27</t>
  </si>
  <si>
    <t>DS03-07_5</t>
  </si>
  <si>
    <t>DS03-06_3</t>
  </si>
  <si>
    <t>0.04</t>
  </si>
  <si>
    <t>DS03-05_1</t>
  </si>
  <si>
    <t>DS03-03_8</t>
  </si>
  <si>
    <t>DS03-02_5</t>
  </si>
  <si>
    <t>DS03-02_4</t>
  </si>
  <si>
    <t>ST02-06_6</t>
  </si>
  <si>
    <t>DS03-01_6</t>
  </si>
  <si>
    <t>0.21</t>
  </si>
  <si>
    <t>ST02-05_0</t>
  </si>
  <si>
    <t>0.65</t>
  </si>
  <si>
    <t>DS03-00_0</t>
  </si>
  <si>
    <t>ST02-02_1</t>
  </si>
  <si>
    <t>ST02-01_2</t>
  </si>
  <si>
    <t>1.52</t>
  </si>
  <si>
    <t>ST01-23_2</t>
  </si>
  <si>
    <t>1.06</t>
  </si>
  <si>
    <t>ST02-00_1</t>
  </si>
  <si>
    <t>ST02-00_0</t>
  </si>
  <si>
    <t>0.46</t>
  </si>
  <si>
    <t>T300</t>
  </si>
  <si>
    <t>ST01-21_8</t>
  </si>
  <si>
    <t>0.51</t>
  </si>
  <si>
    <t>ST01-20_0</t>
  </si>
  <si>
    <t>ST01-18_3</t>
  </si>
  <si>
    <t>ST01-17_5</t>
  </si>
  <si>
    <t>ST01-16_1</t>
  </si>
  <si>
    <t>ST01-13_5</t>
  </si>
  <si>
    <t>ST01-11_5</t>
  </si>
  <si>
    <t>ST01-10_1</t>
  </si>
  <si>
    <t>0.93</t>
  </si>
  <si>
    <t>ST01-07_4</t>
  </si>
  <si>
    <t>DS04-0_09</t>
  </si>
  <si>
    <t>0.39</t>
  </si>
  <si>
    <t>DS04-0_00</t>
  </si>
  <si>
    <t>0.59</t>
  </si>
  <si>
    <t>ST01-04_4</t>
  </si>
  <si>
    <t>ST01-02_2</t>
  </si>
  <si>
    <t>ST01-00_0</t>
  </si>
  <si>
    <t>xB_2</t>
  </si>
  <si>
    <t>0.35</t>
  </si>
  <si>
    <t>RCS3-10</t>
  </si>
  <si>
    <t>RCS3-08</t>
  </si>
  <si>
    <t>RCS3-06</t>
  </si>
  <si>
    <t>RCS3-04</t>
  </si>
  <si>
    <t>RCS3-02</t>
  </si>
  <si>
    <t>WRC-44_5</t>
  </si>
  <si>
    <t>WRC-31_5</t>
  </si>
  <si>
    <t>WRC-30_3</t>
  </si>
  <si>
    <t>WRC-29_9</t>
  </si>
  <si>
    <t>WRC-27_8</t>
  </si>
  <si>
    <t>RCS4-12</t>
  </si>
  <si>
    <t>WRC-25_6</t>
  </si>
  <si>
    <t>RCS4-10</t>
  </si>
  <si>
    <t>WRC-23_8</t>
  </si>
  <si>
    <t>WRC-21_2</t>
  </si>
  <si>
    <t>RCS4-08</t>
  </si>
  <si>
    <t>RCS4-06</t>
  </si>
  <si>
    <t>RCS4-04</t>
  </si>
  <si>
    <t>WRC-18_6</t>
  </si>
  <si>
    <t>RCS4-02</t>
  </si>
  <si>
    <t>WRC-16_6</t>
  </si>
  <si>
    <t>WRC-10_8</t>
  </si>
  <si>
    <t>0.36</t>
  </si>
  <si>
    <t>WRC-05_6</t>
  </si>
  <si>
    <t>WRC-03_5</t>
  </si>
  <si>
    <t>WRC-02_1</t>
  </si>
  <si>
    <t>0.43</t>
  </si>
  <si>
    <t>WRC-02_0</t>
  </si>
  <si>
    <t>WRC-01_6</t>
  </si>
  <si>
    <t>0.44</t>
  </si>
  <si>
    <t>WRC-00_0</t>
  </si>
  <si>
    <t>RCS2-12</t>
  </si>
  <si>
    <t>RCS2-10</t>
  </si>
  <si>
    <t>RCS2-08</t>
  </si>
  <si>
    <t>RCS2-06</t>
  </si>
  <si>
    <t>RCS2-04</t>
  </si>
  <si>
    <t>WH04-08_2</t>
  </si>
  <si>
    <t>RCS2-02</t>
  </si>
  <si>
    <t>WH04-02_7</t>
  </si>
  <si>
    <t>1.02</t>
  </si>
  <si>
    <t>WH04-01_3</t>
  </si>
  <si>
    <t>WH04-00_0</t>
  </si>
  <si>
    <t>WH04--00_1</t>
  </si>
  <si>
    <t>WH03-05_2</t>
  </si>
  <si>
    <t>WH03-03_2</t>
  </si>
  <si>
    <t>WH03-02_2</t>
  </si>
  <si>
    <t>xa1</t>
  </si>
  <si>
    <t>WH03-01_4</t>
  </si>
  <si>
    <t>RCS1-20</t>
  </si>
  <si>
    <t>WH03-00_0</t>
  </si>
  <si>
    <t>0.47</t>
  </si>
  <si>
    <t>RCS1-18</t>
  </si>
  <si>
    <t>RCS1-16</t>
  </si>
  <si>
    <t>RCS1-14</t>
  </si>
  <si>
    <t>RCS1-12</t>
  </si>
  <si>
    <t>RCS1-10</t>
  </si>
  <si>
    <t>RCS1-08</t>
  </si>
  <si>
    <t>RCS1-06</t>
  </si>
  <si>
    <t>RCS1-04</t>
  </si>
  <si>
    <t>RCS1-02</t>
  </si>
  <si>
    <t>WH02-05_5</t>
  </si>
  <si>
    <t>WH02-03_9</t>
  </si>
  <si>
    <t>WH02-01_9</t>
  </si>
  <si>
    <t>0.30</t>
  </si>
  <si>
    <t>WH02-00_0</t>
  </si>
  <si>
    <t>WH01-03_0</t>
  </si>
  <si>
    <t>WH01-01_2</t>
  </si>
  <si>
    <t>WH01-01_0</t>
  </si>
  <si>
    <t>0.37</t>
  </si>
  <si>
    <t>WH01-00_0</t>
  </si>
  <si>
    <t>0.41</t>
  </si>
  <si>
    <t>WH05-34_5</t>
  </si>
  <si>
    <t>WH05-31_2</t>
  </si>
  <si>
    <t>WH05-27_8</t>
  </si>
  <si>
    <t>0.31</t>
  </si>
  <si>
    <t>WH05-23_4</t>
  </si>
  <si>
    <t>WH05-20_5</t>
  </si>
  <si>
    <t>WH05-19_5</t>
  </si>
  <si>
    <t>WH05-17_7</t>
  </si>
  <si>
    <t>WH05-13_5</t>
  </si>
  <si>
    <t>WH05-09_6</t>
  </si>
  <si>
    <t>WH05-06_9</t>
  </si>
  <si>
    <t>WH05-05_4</t>
  </si>
  <si>
    <t>WH05-02_9</t>
  </si>
  <si>
    <t>WH05-00_0</t>
  </si>
  <si>
    <t>Mass [g]</t>
  </si>
  <si>
    <t>Mass rockmag [mg]</t>
  </si>
  <si>
    <t>Bcr [mT]</t>
  </si>
  <si>
    <t>NRM/sus [A/m]</t>
  </si>
  <si>
    <t>Mz 300 mT [Am2]</t>
  </si>
  <si>
    <t>Mz 800 mT [Am2]</t>
  </si>
  <si>
    <t>Calibration mass [g]</t>
  </si>
  <si>
    <t>Calcite peak height [-]</t>
  </si>
  <si>
    <t>Excluded from Ms, Mrs, and Mrs/Ms; extreme outlier</t>
  </si>
  <si>
    <t>NRM moment [Am2]</t>
  </si>
  <si>
    <t>WH05-48_5</t>
  </si>
  <si>
    <t>WRC-22_8</t>
  </si>
  <si>
    <t>Specimen</t>
  </si>
  <si>
    <t>Technique</t>
  </si>
  <si>
    <t>Polarity</t>
  </si>
  <si>
    <t>Type</t>
  </si>
  <si>
    <t>Quality</t>
  </si>
  <si>
    <t>Steps</t>
  </si>
  <si>
    <t>n</t>
  </si>
  <si>
    <t>Dg</t>
  </si>
  <si>
    <t>Ig</t>
  </si>
  <si>
    <t>Ds</t>
  </si>
  <si>
    <t>Is</t>
  </si>
  <si>
    <t>MAD</t>
  </si>
  <si>
    <t>Bedding strike</t>
  </si>
  <si>
    <t>Bedding dip</t>
  </si>
  <si>
    <t>Quality explanation</t>
  </si>
  <si>
    <t>R</t>
  </si>
  <si>
    <t>GC</t>
  </si>
  <si>
    <t>D</t>
  </si>
  <si>
    <t>A</t>
  </si>
  <si>
    <t>AF</t>
  </si>
  <si>
    <t>N</t>
  </si>
  <si>
    <t>DirKir</t>
  </si>
  <si>
    <t>A011-A055</t>
  </si>
  <si>
    <t>B</t>
  </si>
  <si>
    <t>A000-A030</t>
  </si>
  <si>
    <t>MAD &gt; 10</t>
  </si>
  <si>
    <t>A011-A040</t>
  </si>
  <si>
    <t>C</t>
  </si>
  <si>
    <t>A000-A016</t>
  </si>
  <si>
    <t>All steps &lt; 30 mT</t>
  </si>
  <si>
    <t>HDS4-10_1x</t>
  </si>
  <si>
    <t>A004-A040</t>
  </si>
  <si>
    <t>HDS4-08_8x</t>
  </si>
  <si>
    <t>A016-A055</t>
  </si>
  <si>
    <t>HDS4-08_1x</t>
  </si>
  <si>
    <t>HDS4-07_3x</t>
  </si>
  <si>
    <t>Lightning struck</t>
  </si>
  <si>
    <t>HDS4-05_8x</t>
  </si>
  <si>
    <t>HDS3-26_5x</t>
  </si>
  <si>
    <t>HDS3-25_1x</t>
  </si>
  <si>
    <t>HDS3-23_3y</t>
  </si>
  <si>
    <t>TD</t>
  </si>
  <si>
    <t>T000-T300</t>
  </si>
  <si>
    <t>All steps &lt; 350 degrees</t>
  </si>
  <si>
    <t>HDS3-21_2x</t>
  </si>
  <si>
    <t>A030-A070</t>
  </si>
  <si>
    <t>n &lt; 5</t>
  </si>
  <si>
    <t>HDS3-20_2x</t>
  </si>
  <si>
    <t>A000-A011</t>
  </si>
  <si>
    <t>HDS3-18_3y</t>
  </si>
  <si>
    <t>T000-T350</t>
  </si>
  <si>
    <t>HDS3-16_5x</t>
  </si>
  <si>
    <t>HDS3-15_3x</t>
  </si>
  <si>
    <t>A007-A030</t>
  </si>
  <si>
    <t>HDS3-14_5y</t>
  </si>
  <si>
    <t>HDS3-12_5x</t>
  </si>
  <si>
    <t>HDS3-08_6x</t>
  </si>
  <si>
    <t>A007-A090</t>
  </si>
  <si>
    <t>HDS3-07_2x</t>
  </si>
  <si>
    <t>A022-A055</t>
  </si>
  <si>
    <t>HDS3-04_7y</t>
  </si>
  <si>
    <t>T000-T250</t>
  </si>
  <si>
    <t>HDS3-01_9x</t>
  </si>
  <si>
    <t>A007-A055</t>
  </si>
  <si>
    <t>HDS3-00_0x</t>
  </si>
  <si>
    <t>DS03-29_0x</t>
  </si>
  <si>
    <t>A000-A022</t>
  </si>
  <si>
    <t>DS03-27_7x</t>
  </si>
  <si>
    <t>DS03-26_2x</t>
  </si>
  <si>
    <t>DS03-24_8x</t>
  </si>
  <si>
    <t>DS03-23_4x</t>
  </si>
  <si>
    <t>DS03-20_1y</t>
  </si>
  <si>
    <t>T000-T465</t>
  </si>
  <si>
    <t>DS03-18_5y</t>
  </si>
  <si>
    <t>T000-T390</t>
  </si>
  <si>
    <t>DS03-16_7x</t>
  </si>
  <si>
    <t>A016-A070</t>
  </si>
  <si>
    <t>DS03-13_9x</t>
  </si>
  <si>
    <t>DS03-12_2x</t>
  </si>
  <si>
    <t>A022-A070</t>
  </si>
  <si>
    <t>DS03-10_2x</t>
  </si>
  <si>
    <t>DS03-08_8x</t>
  </si>
  <si>
    <t>DS03-06_3y</t>
  </si>
  <si>
    <t>DS03-05_1x</t>
  </si>
  <si>
    <t>DS03-03_8y</t>
  </si>
  <si>
    <t>A011-A070</t>
  </si>
  <si>
    <t>DS03-02_5x</t>
  </si>
  <si>
    <t>DS03-02_4x</t>
  </si>
  <si>
    <t>ST02-06_6y</t>
  </si>
  <si>
    <t>DS03-01_6x</t>
  </si>
  <si>
    <t>ST02-05_0x</t>
  </si>
  <si>
    <t>ST02-02_1y</t>
  </si>
  <si>
    <t>T100-T465</t>
  </si>
  <si>
    <t>ST02-01_2x</t>
  </si>
  <si>
    <t>ST01-23_2y</t>
  </si>
  <si>
    <t>ST02-00_1x</t>
  </si>
  <si>
    <t>ST02-00_0x</t>
  </si>
  <si>
    <t>ST01-21_9y</t>
  </si>
  <si>
    <t>ST01-20_0x</t>
  </si>
  <si>
    <t>ST01-18_3x</t>
  </si>
  <si>
    <t>ST01-17_5x</t>
  </si>
  <si>
    <t>ST01-16_1x</t>
  </si>
  <si>
    <t>ST01-13_5y</t>
  </si>
  <si>
    <t>ST01-11_5y</t>
  </si>
  <si>
    <t>A000-A090</t>
  </si>
  <si>
    <t>ST01-10_1x</t>
  </si>
  <si>
    <t>ST01-07_4y</t>
  </si>
  <si>
    <t>A000-A040</t>
  </si>
  <si>
    <t>DS04-00_9x</t>
  </si>
  <si>
    <t>DS04-00_0x</t>
  </si>
  <si>
    <t>A000-A055</t>
  </si>
  <si>
    <t>ST01-04_4x</t>
  </si>
  <si>
    <t>ST01-02_2x</t>
  </si>
  <si>
    <t>ST01-00_0x</t>
  </si>
  <si>
    <t>A022-A090</t>
  </si>
  <si>
    <t>WRC-44_5x</t>
  </si>
  <si>
    <t>All steps &lt; 30 mT and MAD &gt; 10</t>
  </si>
  <si>
    <t>WRC-31_5x</t>
  </si>
  <si>
    <t>WRC-30_3y</t>
  </si>
  <si>
    <t>WRC-27_8x</t>
  </si>
  <si>
    <t>WRC-23_8x</t>
  </si>
  <si>
    <t>WRC-22_8x</t>
  </si>
  <si>
    <t>WRC-21_2x</t>
  </si>
  <si>
    <t>WRC-18_6x</t>
  </si>
  <si>
    <t>WRC-16_6x</t>
  </si>
  <si>
    <t>WRC-10_8x</t>
  </si>
  <si>
    <t>WRC-05_6x</t>
  </si>
  <si>
    <t>WRC-03_5x</t>
  </si>
  <si>
    <t>WRC-02_1x</t>
  </si>
  <si>
    <t>WRC-02_0x</t>
  </si>
  <si>
    <t>WRC-01_6x</t>
  </si>
  <si>
    <t>WRC-00_0x</t>
  </si>
  <si>
    <t>WH04-08_2x</t>
  </si>
  <si>
    <t>WH04-02_7y</t>
  </si>
  <si>
    <t>A007-A070</t>
  </si>
  <si>
    <t>WH04-01_3x</t>
  </si>
  <si>
    <t>A007-A040</t>
  </si>
  <si>
    <t>WH04-00_0x</t>
  </si>
  <si>
    <t>A040-A090</t>
  </si>
  <si>
    <t>WH04--00_1x</t>
  </si>
  <si>
    <t>A000-A007</t>
  </si>
  <si>
    <t>WH03-05_2y</t>
  </si>
  <si>
    <t>WH03-03_2y</t>
  </si>
  <si>
    <t>T250-T430</t>
  </si>
  <si>
    <t>WH03-02_2x</t>
  </si>
  <si>
    <t>WH03-01_4y</t>
  </si>
  <si>
    <t>A016-A030</t>
  </si>
  <si>
    <t>WH02-05_5y</t>
  </si>
  <si>
    <t>WH02-03_9x</t>
  </si>
  <si>
    <t>WH02-01_9x</t>
  </si>
  <si>
    <t>WH02-00_0x</t>
  </si>
  <si>
    <t>WH01-03_0y</t>
  </si>
  <si>
    <t>WH01-01_2x</t>
  </si>
  <si>
    <t>WH01-01_0x</t>
  </si>
  <si>
    <t>WH01-00_0x</t>
  </si>
  <si>
    <t>WH05-34_5x</t>
  </si>
  <si>
    <t>WH05-31_2x</t>
  </si>
  <si>
    <t>WH05-27_8y</t>
  </si>
  <si>
    <t>WH05-23_4x</t>
  </si>
  <si>
    <t>WH05-20_5x</t>
  </si>
  <si>
    <t>WH05-19_5x</t>
  </si>
  <si>
    <t>WH05-09_6x</t>
  </si>
  <si>
    <t>A007-A022</t>
  </si>
  <si>
    <t>WH05-06_9x</t>
  </si>
  <si>
    <t>WH05-05_4y</t>
  </si>
  <si>
    <t>WH05-02_9x</t>
  </si>
  <si>
    <t>WH05-00_0x</t>
  </si>
  <si>
    <t>WH05-48_5y</t>
  </si>
  <si>
    <t>k1/k2</t>
  </si>
  <si>
    <t>k2/k3</t>
  </si>
  <si>
    <t>D1</t>
  </si>
  <si>
    <t>I1</t>
  </si>
  <si>
    <t>D2</t>
  </si>
  <si>
    <t>I2</t>
  </si>
  <si>
    <t>D3</t>
  </si>
  <si>
    <t>I3</t>
  </si>
  <si>
    <t>M</t>
  </si>
  <si>
    <t>L</t>
  </si>
  <si>
    <t>F</t>
  </si>
  <si>
    <t>P</t>
  </si>
  <si>
    <t>P1</t>
  </si>
  <si>
    <t>T</t>
  </si>
  <si>
    <t>U</t>
  </si>
  <si>
    <t>Q</t>
  </si>
  <si>
    <t>S0</t>
  </si>
  <si>
    <t>stddev</t>
  </si>
  <si>
    <t>E12</t>
  </si>
  <si>
    <t>E23</t>
  </si>
  <si>
    <t>E13</t>
  </si>
  <si>
    <t>F0</t>
  </si>
  <si>
    <t>F12</t>
  </si>
  <si>
    <t>F23</t>
  </si>
  <si>
    <t>QF</t>
  </si>
  <si>
    <t>max_dev_perc</t>
  </si>
  <si>
    <t>RCS5-22A</t>
  </si>
  <si>
    <t>RCS5-18B</t>
  </si>
  <si>
    <t>RCS5-14A</t>
  </si>
  <si>
    <t>RCS5-12A</t>
  </si>
  <si>
    <t>RCS5-06A</t>
  </si>
  <si>
    <t>HDS4-10_1yB</t>
  </si>
  <si>
    <t>HDS4-07_3xB</t>
  </si>
  <si>
    <t>HDS3-21_2xB</t>
  </si>
  <si>
    <t>HDS3-20_2xB</t>
  </si>
  <si>
    <t>HDS3-18_3xB</t>
  </si>
  <si>
    <t>HDS3-15_3xB</t>
  </si>
  <si>
    <t>HDS3-14_5xB</t>
  </si>
  <si>
    <t>HDS3-12_5yB</t>
  </si>
  <si>
    <t>HDS3-10_8xB</t>
  </si>
  <si>
    <t>HDS3-09_8yB</t>
  </si>
  <si>
    <t>HDS3-08_6xB</t>
  </si>
  <si>
    <t>HDS3-07_2xB</t>
  </si>
  <si>
    <t>HDS3-05_4xB</t>
  </si>
  <si>
    <t>HDS3-04_7xB</t>
  </si>
  <si>
    <t>DS03-29_0xB</t>
  </si>
  <si>
    <t>DS03-18_5xB</t>
  </si>
  <si>
    <t>DS03-16_7xB</t>
  </si>
  <si>
    <t>DS03-14_7xB</t>
  </si>
  <si>
    <t>DS03-13_9xB</t>
  </si>
  <si>
    <t>DS03-12_2xB</t>
  </si>
  <si>
    <t>DS03-08_8xB</t>
  </si>
  <si>
    <t>DS03-07_5xB</t>
  </si>
  <si>
    <t>DS03-06_3yB</t>
  </si>
  <si>
    <t>DS03-05_1yB</t>
  </si>
  <si>
    <t>DS03-03_8yB</t>
  </si>
  <si>
    <t>DS03-02_4xB</t>
  </si>
  <si>
    <t>ST01-11_5yB</t>
  </si>
  <si>
    <t>DS03-01_6xB</t>
  </si>
  <si>
    <t>ST01-10_1xB</t>
  </si>
  <si>
    <t>ST01-23_2xB</t>
  </si>
  <si>
    <t>DS04-00_0xB</t>
  </si>
  <si>
    <t>ST01-00_0yB</t>
  </si>
  <si>
    <t>RCS3-10A</t>
  </si>
  <si>
    <t>RCS3-08A</t>
  </si>
  <si>
    <t>RCS3-06A</t>
  </si>
  <si>
    <t>RCS3-04A</t>
  </si>
  <si>
    <t>RCS3-02A</t>
  </si>
  <si>
    <t>WRC-44_5xB</t>
  </si>
  <si>
    <t>WRC-30_3yB</t>
  </si>
  <si>
    <t>RCS4-12A</t>
  </si>
  <si>
    <t>RCS4-12B</t>
  </si>
  <si>
    <t>RCS4-10A</t>
  </si>
  <si>
    <t>RCS4-08A</t>
  </si>
  <si>
    <t>RCS4-06A</t>
  </si>
  <si>
    <t>RCS4-04A</t>
  </si>
  <si>
    <t>RCS4-02A</t>
  </si>
  <si>
    <t>RCS2-08a</t>
  </si>
  <si>
    <t>RCS2-02A</t>
  </si>
  <si>
    <t>WH04-02_7yB</t>
  </si>
  <si>
    <t>WH04-00_0xB</t>
  </si>
  <si>
    <t>WH04--00_1xB</t>
  </si>
  <si>
    <t>WH03-05_2yB</t>
  </si>
  <si>
    <t>WH03-01_4yB</t>
  </si>
  <si>
    <t>RCS1-20A</t>
  </si>
  <si>
    <t>WH03-00_0yB</t>
  </si>
  <si>
    <t>RCS1-16A</t>
  </si>
  <si>
    <t>RCS1-14A</t>
  </si>
  <si>
    <t>RCS1-12A</t>
  </si>
  <si>
    <t>RCS1-12B</t>
  </si>
  <si>
    <t>RCS1-10A</t>
  </si>
  <si>
    <t>RCS1-08A</t>
  </si>
  <si>
    <t>RCS1-08bb</t>
  </si>
  <si>
    <t>RCS1-06A</t>
  </si>
  <si>
    <t>RCS1-01B</t>
  </si>
  <si>
    <t>RCS1-02A</t>
  </si>
  <si>
    <t>WH02-03_9xB</t>
  </si>
  <si>
    <t>WH02-01_9xB</t>
  </si>
  <si>
    <t>WH02-00_0xB</t>
  </si>
  <si>
    <t>WH01-03_0xB</t>
  </si>
  <si>
    <t>WH01-01_2xB</t>
  </si>
  <si>
    <t>WH01-01_0xB</t>
  </si>
  <si>
    <t>WH05-48_5xB</t>
  </si>
  <si>
    <t>WH05-31_2xB</t>
  </si>
  <si>
    <t>WH05-23_4xB</t>
  </si>
  <si>
    <t>WH05-19_5xB</t>
  </si>
  <si>
    <t>WH05-13_5yB</t>
  </si>
  <si>
    <t>WH05-05_4xB</t>
  </si>
  <si>
    <t>WH05-02_9xB</t>
  </si>
  <si>
    <t>WH05-00_0xB</t>
  </si>
  <si>
    <t>k1</t>
  </si>
  <si>
    <t>k2</t>
  </si>
  <si>
    <t>k3</t>
  </si>
  <si>
    <t>High field susceptibility [m3]</t>
  </si>
  <si>
    <t>Mass normalized susceptibility [m3/kg]</t>
  </si>
  <si>
    <t>In phase susceptibility</t>
  </si>
  <si>
    <t>Out of phase susceptibility</t>
  </si>
  <si>
    <t>Stratigraphic height [m]</t>
  </si>
  <si>
    <t>Corrected susceptibility</t>
  </si>
  <si>
    <t>Bartington susceptibility</t>
  </si>
  <si>
    <t>Outlier removed from mean</t>
  </si>
  <si>
    <t>Stratigraphic height (m)</t>
  </si>
  <si>
    <t>VGP latitude</t>
  </si>
  <si>
    <t>Site latitude</t>
  </si>
  <si>
    <t>Site longitude</t>
  </si>
  <si>
    <t>Susceptibility demagnetisation step</t>
  </si>
  <si>
    <t>Mass normalised NRM moment [Am2/kg]</t>
  </si>
  <si>
    <t>Mass normalised high field susceptibility [m3/kg]</t>
  </si>
  <si>
    <t>Rock magnetic specimen</t>
  </si>
  <si>
    <t>stratigraphic height (m)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</si>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</sst>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C00000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Liberation Sans"/>
    </font>
    <font>
      <sz val="10"/>
      <color rgb="FF000000"/>
      <name val="Arial"/>
      <family val="2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1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5" fillId="0" borderId="0" xfId="0" applyFont="1"/>
    <xf numFmtId="11" fontId="2" fillId="0" borderId="0" xfId="0" applyNumberFormat="1" applyFont="1"/>
    <xf numFmtId="0" fontId="7" fillId="0" borderId="0" xfId="0" applyFont="1"/>
    <xf numFmtId="11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1" fontId="10" fillId="0" borderId="0" xfId="0" applyNumberFormat="1" applyFont="1"/>
    <xf numFmtId="2" fontId="10" fillId="0" borderId="0" xfId="0" applyNumberFormat="1" applyFont="1"/>
    <xf numFmtId="0" fontId="10" fillId="0" borderId="0" xfId="0" applyFont="1"/>
    <xf numFmtId="1" fontId="10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1" fontId="9" fillId="0" borderId="0" xfId="0" applyNumberFormat="1" applyFont="1"/>
    <xf numFmtId="165" fontId="9" fillId="0" borderId="0" xfId="0" applyNumberFormat="1" applyFont="1"/>
    <xf numFmtId="2" fontId="9" fillId="0" borderId="0" xfId="0" applyNumberFormat="1" applyFont="1"/>
    <xf numFmtId="1" fontId="9" fillId="0" borderId="0" xfId="0" applyNumberFormat="1" applyFont="1"/>
    <xf numFmtId="11" fontId="12" fillId="0" borderId="0" xfId="0" applyNumberFormat="1" applyFont="1"/>
    <xf numFmtId="2" fontId="12" fillId="0" borderId="0" xfId="0" applyNumberFormat="1" applyFont="1"/>
    <xf numFmtId="1" fontId="12" fillId="0" borderId="0" xfId="0" applyNumberFormat="1" applyFont="1"/>
    <xf numFmtId="2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164" fontId="14" fillId="0" borderId="0" xfId="0" applyNumberFormat="1" applyFont="1"/>
    <xf numFmtId="0" fontId="14" fillId="0" borderId="0" xfId="0" applyFont="1"/>
    <xf numFmtId="164" fontId="2" fillId="0" borderId="0" xfId="0" applyNumberFormat="1" applyFont="1"/>
    <xf numFmtId="0" fontId="15" fillId="0" borderId="0" xfId="0" applyFont="1"/>
    <xf numFmtId="0" fontId="16" fillId="0" borderId="0" xfId="0" applyFont="1"/>
    <xf numFmtId="49" fontId="2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11" fontId="19" fillId="0" borderId="0" xfId="0" applyNumberFormat="1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AB81-50B8-D24F-9929-7291F3EE5E59}">
  <dimension ref="A1:AO169"/>
  <sheetViews>
    <sheetView workbookViewId="0">
      <selection activeCell="B2" sqref="B2"/>
    </sheetView>
  </sheetViews>
  <sheetFormatPr baseColWidth="10" defaultRowHeight="16"/>
  <cols>
    <col min="1" max="1" width="11.5" style="4" bestFit="1" customWidth="1"/>
    <col min="2" max="2" width="23.1640625" style="4" bestFit="1" customWidth="1"/>
    <col min="3" max="3" width="22.5" style="4" bestFit="1" customWidth="1"/>
    <col min="4" max="4" width="8.6640625" style="4" bestFit="1" customWidth="1"/>
    <col min="5" max="5" width="18.6640625" style="4" bestFit="1" customWidth="1"/>
    <col min="6" max="6" width="9.5" style="2" bestFit="1" customWidth="1"/>
    <col min="7" max="7" width="12.1640625" style="4" bestFit="1" customWidth="1"/>
    <col min="8" max="8" width="10.1640625" style="2" bestFit="1" customWidth="1"/>
    <col min="9" max="9" width="12.83203125" style="2" bestFit="1" customWidth="1"/>
    <col min="10" max="10" width="8.5" style="4" bestFit="1" customWidth="1"/>
    <col min="11" max="11" width="8.1640625" style="7" bestFit="1" customWidth="1"/>
    <col min="12" max="12" width="6.6640625" style="8" bestFit="1" customWidth="1"/>
    <col min="13" max="13" width="8.83203125" style="2" bestFit="1" customWidth="1"/>
    <col min="14" max="14" width="7" style="2" bestFit="1" customWidth="1"/>
    <col min="15" max="15" width="8.83203125" style="4" bestFit="1" customWidth="1"/>
    <col min="16" max="17" width="5.83203125" style="4" bestFit="1" customWidth="1"/>
    <col min="18" max="18" width="6.1640625" style="4" customWidth="1"/>
    <col min="19" max="19" width="2.83203125" style="4" bestFit="1" customWidth="1"/>
    <col min="20" max="20" width="16.5" style="4" bestFit="1" customWidth="1"/>
    <col min="21" max="21" width="8.83203125" style="4" bestFit="1" customWidth="1"/>
    <col min="22" max="23" width="5.83203125" style="4" bestFit="1" customWidth="1"/>
    <col min="24" max="24" width="6.83203125" style="4" bestFit="1" customWidth="1"/>
    <col min="25" max="25" width="2.83203125" style="4" bestFit="1" customWidth="1"/>
    <col min="26" max="26" width="16.5" style="4" bestFit="1" customWidth="1"/>
    <col min="27" max="27" width="7" style="4" bestFit="1" customWidth="1"/>
    <col min="28" max="28" width="33.5" bestFit="1" customWidth="1"/>
    <col min="29" max="29" width="21.1640625" bestFit="1" customWidth="1"/>
    <col min="30" max="30" width="25.33203125" bestFit="1" customWidth="1"/>
    <col min="31" max="31" width="25" bestFit="1" customWidth="1"/>
    <col min="32" max="32" width="25.83203125" bestFit="1" customWidth="1"/>
    <col min="33" max="33" width="19.1640625" bestFit="1" customWidth="1"/>
    <col min="34" max="34" width="36.1640625" bestFit="1" customWidth="1"/>
    <col min="35" max="35" width="26.33203125" customWidth="1"/>
    <col min="36" max="36" width="43.6640625" customWidth="1"/>
    <col min="37" max="37" width="19" bestFit="1" customWidth="1"/>
    <col min="38" max="38" width="37.83203125" bestFit="1" customWidth="1"/>
    <col min="39" max="39" width="14.33203125" style="1" bestFit="1" customWidth="1"/>
    <col min="40" max="40" width="20.6640625" bestFit="1" customWidth="1"/>
    <col min="41" max="41" width="44.6640625" bestFit="1" customWidth="1"/>
  </cols>
  <sheetData>
    <row r="1" spans="1:41">
      <c r="A1" s="11" t="s">
        <v>0</v>
      </c>
      <c r="B1" s="11" t="s">
        <v>548</v>
      </c>
      <c r="C1" s="11" t="s">
        <v>537</v>
      </c>
      <c r="D1" s="11" t="s">
        <v>240</v>
      </c>
      <c r="E1" s="11" t="s">
        <v>241</v>
      </c>
      <c r="F1" s="12" t="s">
        <v>1</v>
      </c>
      <c r="G1" s="11" t="s">
        <v>2</v>
      </c>
      <c r="H1" s="12" t="s">
        <v>3</v>
      </c>
      <c r="I1" s="12" t="s">
        <v>4</v>
      </c>
      <c r="J1" s="11" t="s">
        <v>5</v>
      </c>
      <c r="K1" s="13" t="s">
        <v>6</v>
      </c>
      <c r="L1" s="14" t="s">
        <v>7</v>
      </c>
      <c r="M1" s="12" t="s">
        <v>242</v>
      </c>
      <c r="N1" s="12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245</v>
      </c>
      <c r="U1" s="11" t="s">
        <v>9</v>
      </c>
      <c r="V1" s="11" t="s">
        <v>10</v>
      </c>
      <c r="W1" s="11" t="s">
        <v>11</v>
      </c>
      <c r="X1" s="11" t="s">
        <v>12</v>
      </c>
      <c r="Y1" s="11" t="s">
        <v>13</v>
      </c>
      <c r="Z1" s="11" t="s">
        <v>244</v>
      </c>
      <c r="AA1" s="11" t="s">
        <v>14</v>
      </c>
      <c r="AB1" s="36" t="s">
        <v>545</v>
      </c>
      <c r="AC1" s="36" t="s">
        <v>535</v>
      </c>
      <c r="AD1" s="36" t="s">
        <v>536</v>
      </c>
      <c r="AE1" s="15" t="s">
        <v>538</v>
      </c>
      <c r="AF1" s="15" t="s">
        <v>539</v>
      </c>
      <c r="AG1" s="15" t="s">
        <v>246</v>
      </c>
      <c r="AH1" s="15" t="s">
        <v>534</v>
      </c>
      <c r="AI1" s="15" t="s">
        <v>533</v>
      </c>
      <c r="AJ1" s="15" t="s">
        <v>547</v>
      </c>
      <c r="AK1" s="15" t="s">
        <v>249</v>
      </c>
      <c r="AL1" s="15" t="s">
        <v>546</v>
      </c>
      <c r="AM1" s="15" t="s">
        <v>243</v>
      </c>
      <c r="AN1" s="15" t="s">
        <v>247</v>
      </c>
      <c r="AO1" s="15" t="s">
        <v>15</v>
      </c>
    </row>
    <row r="2" spans="1:41">
      <c r="A2" s="16" t="s">
        <v>16</v>
      </c>
      <c r="B2" s="16" t="s">
        <v>17</v>
      </c>
      <c r="C2" s="17">
        <v>673</v>
      </c>
      <c r="D2" s="16">
        <v>11.356</v>
      </c>
      <c r="E2" s="20">
        <v>212.6</v>
      </c>
      <c r="F2" s="18">
        <v>5.57E-6</v>
      </c>
      <c r="G2" s="18">
        <f t="shared" ref="G2:G23" si="0">F2/(E2/10^6)</f>
        <v>2.6199435559736597E-2</v>
      </c>
      <c r="H2" s="18">
        <v>1.19E-6</v>
      </c>
      <c r="I2" s="18">
        <f t="shared" ref="I2:I23" si="1">H2/(E2/10^6)</f>
        <v>5.5973659454374419E-3</v>
      </c>
      <c r="J2" s="18">
        <f t="shared" ref="J2:J23" si="2">I2/G2</f>
        <v>0.21364452423698385</v>
      </c>
      <c r="K2" s="22">
        <v>11.3</v>
      </c>
      <c r="L2" s="23">
        <v>4.8000000000000001E-2</v>
      </c>
      <c r="M2" s="19">
        <v>30.45026198132139</v>
      </c>
      <c r="N2" s="19">
        <f t="shared" ref="N2:N23" si="3">M2/K2</f>
        <v>2.6947134496744591</v>
      </c>
      <c r="O2" s="20" t="s">
        <v>18</v>
      </c>
      <c r="P2" s="19">
        <v>0.33</v>
      </c>
      <c r="Q2" s="19">
        <v>0.24</v>
      </c>
      <c r="R2" s="19">
        <v>6.05</v>
      </c>
      <c r="S2" s="21">
        <v>0</v>
      </c>
      <c r="T2" s="18">
        <f t="shared" ref="T2:T65" si="4">R2*(10^(S2))</f>
        <v>6.05</v>
      </c>
      <c r="U2" s="18" t="s">
        <v>19</v>
      </c>
      <c r="V2" s="19">
        <v>0.08</v>
      </c>
      <c r="W2" s="19">
        <v>0.06</v>
      </c>
      <c r="X2" s="19">
        <v>-5.85</v>
      </c>
      <c r="Y2" s="21">
        <v>0</v>
      </c>
      <c r="Z2" s="18">
        <f t="shared" ref="Z2:Z12" si="5">X2*(10^(Y2))</f>
        <v>-5.85</v>
      </c>
      <c r="AA2" s="19">
        <f t="shared" ref="AA2:AA65" si="6">((-Z2/T2)+1)/2</f>
        <v>0.98347107438016534</v>
      </c>
      <c r="AB2" s="37" t="s">
        <v>20</v>
      </c>
      <c r="AC2" s="20"/>
      <c r="AD2" s="20"/>
      <c r="AE2" s="20"/>
      <c r="AF2" s="16">
        <v>32.6</v>
      </c>
      <c r="AG2" s="16">
        <v>10</v>
      </c>
      <c r="AH2" s="16">
        <f t="shared" ref="AH2:AH12" si="7">AF2*10^(-8)*(AG2/D2)</f>
        <v>2.8707291299753436E-7</v>
      </c>
      <c r="AI2" s="16">
        <v>1.27E-11</v>
      </c>
      <c r="AJ2" s="16">
        <f>AI2/(E2/10^6)</f>
        <v>5.9736594543744129E-8</v>
      </c>
      <c r="AK2" s="18">
        <v>8.9999999999999993E-3</v>
      </c>
      <c r="AL2" s="27">
        <f t="shared" ref="AL2:AL33" si="8">AK2*(AG2/D2)</f>
        <v>7.9253258189503333E-3</v>
      </c>
      <c r="AM2" s="27">
        <f t="shared" ref="AM2:AM33" si="9">AL2/AH2</f>
        <v>27607.361963190178</v>
      </c>
      <c r="AN2" s="28">
        <v>0.61720541360149606</v>
      </c>
      <c r="AO2" s="20"/>
    </row>
    <row r="3" spans="1:41">
      <c r="A3" s="16" t="s">
        <v>21</v>
      </c>
      <c r="B3" s="16" t="s">
        <v>17</v>
      </c>
      <c r="C3" s="17">
        <v>666.8</v>
      </c>
      <c r="D3" s="16">
        <v>11.362</v>
      </c>
      <c r="E3" s="20">
        <v>273.29999999999995</v>
      </c>
      <c r="F3" s="18">
        <v>3.8899999999999997E-5</v>
      </c>
      <c r="G3" s="18">
        <f t="shared" si="0"/>
        <v>0.14233443102817417</v>
      </c>
      <c r="H3" s="18">
        <v>4.16E-6</v>
      </c>
      <c r="I3" s="18">
        <f t="shared" si="1"/>
        <v>1.5221368459568242E-2</v>
      </c>
      <c r="J3" s="18">
        <f t="shared" si="2"/>
        <v>0.10694087403598973</v>
      </c>
      <c r="K3" s="22">
        <v>8.9</v>
      </c>
      <c r="L3" s="23">
        <v>-0.48699999999999999</v>
      </c>
      <c r="M3" s="19">
        <v>26.390924167793763</v>
      </c>
      <c r="N3" s="19">
        <f t="shared" si="3"/>
        <v>2.9652723784037933</v>
      </c>
      <c r="O3" s="20" t="s">
        <v>18</v>
      </c>
      <c r="P3" s="19">
        <v>-1.98</v>
      </c>
      <c r="Q3" s="19">
        <v>0.56999999999999995</v>
      </c>
      <c r="R3" s="19">
        <v>18.77</v>
      </c>
      <c r="S3" s="21">
        <v>0</v>
      </c>
      <c r="T3" s="18">
        <f t="shared" si="4"/>
        <v>18.77</v>
      </c>
      <c r="U3" s="18" t="s">
        <v>19</v>
      </c>
      <c r="V3" s="19">
        <v>2.77</v>
      </c>
      <c r="W3" s="19">
        <v>-0.34</v>
      </c>
      <c r="X3" s="19">
        <v>-17.66</v>
      </c>
      <c r="Y3" s="21">
        <v>0</v>
      </c>
      <c r="Z3" s="18">
        <f t="shared" si="5"/>
        <v>-17.66</v>
      </c>
      <c r="AA3" s="19">
        <f t="shared" si="6"/>
        <v>0.97043153969099627</v>
      </c>
      <c r="AB3" s="37" t="s">
        <v>20</v>
      </c>
      <c r="AC3" s="20"/>
      <c r="AD3" s="20"/>
      <c r="AE3" s="20"/>
      <c r="AF3" s="16">
        <v>119.9</v>
      </c>
      <c r="AG3" s="16">
        <v>10</v>
      </c>
      <c r="AH3" s="16">
        <f t="shared" si="7"/>
        <v>1.0552719591621195E-6</v>
      </c>
      <c r="AI3" s="16">
        <v>-6.6699999999999996E-12</v>
      </c>
      <c r="AJ3" s="16">
        <f t="shared" ref="AJ3:AJ66" si="10">AI3/(E3/10^6)</f>
        <v>-2.4405415294548116E-8</v>
      </c>
      <c r="AK3" s="18">
        <v>9.7000000000000003E-2</v>
      </c>
      <c r="AL3" s="27">
        <f t="shared" si="8"/>
        <v>8.5372293610279884E-2</v>
      </c>
      <c r="AM3" s="27">
        <f t="shared" si="9"/>
        <v>80900.750625521265</v>
      </c>
      <c r="AN3" s="28">
        <v>0.37438283339628065</v>
      </c>
      <c r="AO3" s="20"/>
    </row>
    <row r="4" spans="1:41">
      <c r="A4" s="16" t="s">
        <v>22</v>
      </c>
      <c r="B4" s="16" t="s">
        <v>17</v>
      </c>
      <c r="C4" s="17">
        <v>661.7</v>
      </c>
      <c r="D4" s="16">
        <v>12.634</v>
      </c>
      <c r="E4" s="20">
        <v>243.1</v>
      </c>
      <c r="F4" s="18">
        <v>1.98E-5</v>
      </c>
      <c r="G4" s="18">
        <f t="shared" si="0"/>
        <v>8.1447963800904979E-2</v>
      </c>
      <c r="H4" s="18">
        <v>4.4499999999999997E-6</v>
      </c>
      <c r="I4" s="18">
        <f t="shared" si="1"/>
        <v>1.8305224187577129E-2</v>
      </c>
      <c r="J4" s="18">
        <f t="shared" si="2"/>
        <v>0.22474747474747475</v>
      </c>
      <c r="K4" s="22">
        <v>9.6</v>
      </c>
      <c r="L4" s="23">
        <v>-1.2999999999999999E-2</v>
      </c>
      <c r="M4" s="19">
        <v>24.360416078003098</v>
      </c>
      <c r="N4" s="19">
        <f t="shared" si="3"/>
        <v>2.5375433414586563</v>
      </c>
      <c r="O4" s="20" t="s">
        <v>18</v>
      </c>
      <c r="P4" s="19">
        <v>7.0000000000000007E-2</v>
      </c>
      <c r="Q4" s="19">
        <v>-7.0000000000000007E-2</v>
      </c>
      <c r="R4" s="19">
        <v>2.59</v>
      </c>
      <c r="S4" s="21">
        <v>1</v>
      </c>
      <c r="T4" s="18">
        <f t="shared" si="4"/>
        <v>25.9</v>
      </c>
      <c r="U4" s="18" t="s">
        <v>19</v>
      </c>
      <c r="V4" s="19">
        <v>0.13</v>
      </c>
      <c r="W4" s="19">
        <v>0.06</v>
      </c>
      <c r="X4" s="19">
        <v>-2.5</v>
      </c>
      <c r="Y4" s="21">
        <v>1</v>
      </c>
      <c r="Z4" s="18">
        <f t="shared" si="5"/>
        <v>-25</v>
      </c>
      <c r="AA4" s="19">
        <f t="shared" si="6"/>
        <v>0.98262548262548266</v>
      </c>
      <c r="AB4" s="37" t="s">
        <v>20</v>
      </c>
      <c r="AC4" s="20"/>
      <c r="AD4" s="20"/>
      <c r="AE4" s="20"/>
      <c r="AF4" s="16">
        <v>170</v>
      </c>
      <c r="AG4" s="16">
        <v>10</v>
      </c>
      <c r="AH4" s="16">
        <f t="shared" si="7"/>
        <v>1.345575431375653E-6</v>
      </c>
      <c r="AI4" s="16">
        <v>3.1000000000000003E-11</v>
      </c>
      <c r="AJ4" s="16">
        <f t="shared" si="10"/>
        <v>1.2751953928424519E-7</v>
      </c>
      <c r="AK4" s="18">
        <v>0.12</v>
      </c>
      <c r="AL4" s="27">
        <f t="shared" si="8"/>
        <v>9.4981795155928431E-2</v>
      </c>
      <c r="AM4" s="27">
        <f t="shared" si="9"/>
        <v>70588.235294117636</v>
      </c>
      <c r="AN4" s="28">
        <v>0.63740649101411417</v>
      </c>
      <c r="AO4" s="20"/>
    </row>
    <row r="5" spans="1:41">
      <c r="A5" s="16" t="s">
        <v>23</v>
      </c>
      <c r="B5" s="16" t="s">
        <v>17</v>
      </c>
      <c r="C5" s="17">
        <v>658.8</v>
      </c>
      <c r="D5" s="16">
        <v>13.113</v>
      </c>
      <c r="E5" s="20">
        <v>231.6</v>
      </c>
      <c r="F5" s="18">
        <v>1.73E-5</v>
      </c>
      <c r="G5" s="18">
        <f t="shared" si="0"/>
        <v>7.4697754749568232E-2</v>
      </c>
      <c r="H5" s="18">
        <v>3.9600000000000002E-6</v>
      </c>
      <c r="I5" s="18">
        <f t="shared" si="1"/>
        <v>1.7098445595854925E-2</v>
      </c>
      <c r="J5" s="18">
        <f t="shared" si="2"/>
        <v>0.22890173410404624</v>
      </c>
      <c r="K5" s="22">
        <v>10.7</v>
      </c>
      <c r="L5" s="23">
        <v>-1.2999999999999999E-2</v>
      </c>
      <c r="M5" s="19">
        <v>27.406083342594645</v>
      </c>
      <c r="N5" s="19">
        <f t="shared" si="3"/>
        <v>2.5613162002424903</v>
      </c>
      <c r="O5" s="20" t="s">
        <v>18</v>
      </c>
      <c r="P5" s="19">
        <v>0.03</v>
      </c>
      <c r="Q5" s="19">
        <v>0.05</v>
      </c>
      <c r="R5" s="19">
        <v>2.48</v>
      </c>
      <c r="S5" s="21">
        <v>1</v>
      </c>
      <c r="T5" s="18">
        <f t="shared" si="4"/>
        <v>24.8</v>
      </c>
      <c r="U5" s="18" t="s">
        <v>19</v>
      </c>
      <c r="V5" s="19">
        <v>0.12</v>
      </c>
      <c r="W5" s="19">
        <v>0.03</v>
      </c>
      <c r="X5" s="19">
        <v>-2.35</v>
      </c>
      <c r="Y5" s="21">
        <v>1</v>
      </c>
      <c r="Z5" s="18">
        <f t="shared" si="5"/>
        <v>-23.5</v>
      </c>
      <c r="AA5" s="19">
        <f t="shared" si="6"/>
        <v>0.97379032258064513</v>
      </c>
      <c r="AB5" s="37" t="s">
        <v>20</v>
      </c>
      <c r="AC5" s="20"/>
      <c r="AD5" s="20"/>
      <c r="AE5" s="20"/>
      <c r="AF5" s="16">
        <v>169.3</v>
      </c>
      <c r="AG5" s="16">
        <v>10</v>
      </c>
      <c r="AH5" s="16">
        <f t="shared" si="7"/>
        <v>1.2910851826431786E-6</v>
      </c>
      <c r="AI5" s="16">
        <v>2.9900000000000001E-11</v>
      </c>
      <c r="AJ5" s="16">
        <f t="shared" si="10"/>
        <v>1.2910189982728844E-7</v>
      </c>
      <c r="AK5" s="18">
        <v>6.3E-2</v>
      </c>
      <c r="AL5" s="27">
        <f t="shared" si="8"/>
        <v>4.8043925875085797E-2</v>
      </c>
      <c r="AM5" s="27">
        <f t="shared" si="9"/>
        <v>37212.049616066157</v>
      </c>
      <c r="AN5" s="28">
        <v>0.45419918150978456</v>
      </c>
      <c r="AO5" s="20"/>
    </row>
    <row r="6" spans="1:41">
      <c r="A6" s="16" t="s">
        <v>24</v>
      </c>
      <c r="B6" s="16" t="s">
        <v>17</v>
      </c>
      <c r="C6" s="17">
        <v>653.9</v>
      </c>
      <c r="D6" s="16">
        <v>13.91</v>
      </c>
      <c r="E6" s="20">
        <v>250.70000000000002</v>
      </c>
      <c r="F6" s="18">
        <v>2.0999999999999999E-5</v>
      </c>
      <c r="G6" s="18">
        <f t="shared" si="0"/>
        <v>8.3765456721180687E-2</v>
      </c>
      <c r="H6" s="18">
        <v>4.6600000000000003E-6</v>
      </c>
      <c r="I6" s="18">
        <f t="shared" si="1"/>
        <v>1.8587953729557238E-2</v>
      </c>
      <c r="J6" s="18">
        <f t="shared" si="2"/>
        <v>0.22190476190476191</v>
      </c>
      <c r="K6" s="22">
        <v>10</v>
      </c>
      <c r="L6" s="23">
        <v>0</v>
      </c>
      <c r="M6" s="19">
        <v>26.391085783035063</v>
      </c>
      <c r="N6" s="19">
        <f t="shared" si="3"/>
        <v>2.6391085783035062</v>
      </c>
      <c r="O6" s="20" t="s">
        <v>18</v>
      </c>
      <c r="P6" s="19">
        <v>0.06</v>
      </c>
      <c r="Q6" s="19">
        <v>-0.05</v>
      </c>
      <c r="R6" s="19">
        <v>2.8</v>
      </c>
      <c r="S6" s="21">
        <v>1</v>
      </c>
      <c r="T6" s="18">
        <f t="shared" si="4"/>
        <v>28</v>
      </c>
      <c r="U6" s="18" t="s">
        <v>19</v>
      </c>
      <c r="V6" s="19">
        <v>0.12</v>
      </c>
      <c r="W6" s="19">
        <v>0.04</v>
      </c>
      <c r="X6" s="19">
        <v>-2.65</v>
      </c>
      <c r="Y6" s="21">
        <v>1</v>
      </c>
      <c r="Z6" s="18">
        <f t="shared" si="5"/>
        <v>-26.5</v>
      </c>
      <c r="AA6" s="19">
        <f t="shared" si="6"/>
        <v>0.9732142857142857</v>
      </c>
      <c r="AB6" s="37" t="s">
        <v>20</v>
      </c>
      <c r="AC6" s="20"/>
      <c r="AD6" s="20"/>
      <c r="AE6" s="20"/>
      <c r="AF6" s="16">
        <v>211.60000000000002</v>
      </c>
      <c r="AG6" s="16">
        <v>10</v>
      </c>
      <c r="AH6" s="16">
        <f t="shared" si="7"/>
        <v>1.5212077641984185E-6</v>
      </c>
      <c r="AI6" s="16">
        <v>4.0299999999999999E-11</v>
      </c>
      <c r="AJ6" s="16">
        <f t="shared" si="10"/>
        <v>1.6074990027921818E-7</v>
      </c>
      <c r="AK6" s="18">
        <v>1.7999999999999999E-2</v>
      </c>
      <c r="AL6" s="27">
        <f t="shared" si="8"/>
        <v>1.2940330697340042E-2</v>
      </c>
      <c r="AM6" s="27">
        <f t="shared" si="9"/>
        <v>8506.6162570888446</v>
      </c>
      <c r="AN6" s="28">
        <v>0.73734795288532551</v>
      </c>
      <c r="AO6" s="20"/>
    </row>
    <row r="7" spans="1:41">
      <c r="A7" s="16" t="s">
        <v>25</v>
      </c>
      <c r="B7" s="16" t="s">
        <v>17</v>
      </c>
      <c r="C7" s="17">
        <v>653.20000000000005</v>
      </c>
      <c r="D7" s="16">
        <v>12.875999999999999</v>
      </c>
      <c r="E7" s="20">
        <v>254.1</v>
      </c>
      <c r="F7" s="18">
        <v>1.63E-5</v>
      </c>
      <c r="G7" s="18">
        <f t="shared" si="0"/>
        <v>6.4147973238882328E-2</v>
      </c>
      <c r="H7" s="18">
        <v>4.1400000000000002E-6</v>
      </c>
      <c r="I7" s="18">
        <f t="shared" si="1"/>
        <v>1.6292798110979931E-2</v>
      </c>
      <c r="J7" s="18">
        <f t="shared" si="2"/>
        <v>0.25398773006134973</v>
      </c>
      <c r="K7" s="22">
        <v>10.9</v>
      </c>
      <c r="L7" s="23">
        <v>0.04</v>
      </c>
      <c r="M7" s="19">
        <v>27.406017823675576</v>
      </c>
      <c r="N7" s="19">
        <f t="shared" si="3"/>
        <v>2.5143135618050985</v>
      </c>
      <c r="O7" s="20" t="s">
        <v>18</v>
      </c>
      <c r="P7" s="19">
        <v>0.05</v>
      </c>
      <c r="Q7" s="19">
        <v>7.0000000000000007E-2</v>
      </c>
      <c r="R7" s="19">
        <v>2.27</v>
      </c>
      <c r="S7" s="21">
        <v>1</v>
      </c>
      <c r="T7" s="18">
        <f t="shared" si="4"/>
        <v>22.7</v>
      </c>
      <c r="U7" s="18" t="s">
        <v>19</v>
      </c>
      <c r="V7" s="19">
        <v>0.17</v>
      </c>
      <c r="W7" s="19">
        <v>-0.05</v>
      </c>
      <c r="X7" s="19">
        <v>-2.15</v>
      </c>
      <c r="Y7" s="21">
        <v>1</v>
      </c>
      <c r="Z7" s="18">
        <f t="shared" si="5"/>
        <v>-21.5</v>
      </c>
      <c r="AA7" s="19">
        <f t="shared" si="6"/>
        <v>0.97356828193832601</v>
      </c>
      <c r="AB7" s="37" t="s">
        <v>20</v>
      </c>
      <c r="AC7" s="20"/>
      <c r="AD7" s="20"/>
      <c r="AE7" s="20"/>
      <c r="AF7" s="16">
        <v>173.8</v>
      </c>
      <c r="AG7" s="16">
        <v>10</v>
      </c>
      <c r="AH7" s="16">
        <f t="shared" si="7"/>
        <v>1.3497980739360052E-6</v>
      </c>
      <c r="AI7" s="16">
        <v>3.7199999999999998E-11</v>
      </c>
      <c r="AJ7" s="16">
        <f t="shared" si="10"/>
        <v>1.4639905548996457E-7</v>
      </c>
      <c r="AK7" s="18">
        <v>2.8000000000000001E-2</v>
      </c>
      <c r="AL7" s="27">
        <f t="shared" si="8"/>
        <v>2.1745883814849331E-2</v>
      </c>
      <c r="AM7" s="27">
        <f t="shared" si="9"/>
        <v>16110.471806674335</v>
      </c>
      <c r="AN7" s="28">
        <v>0.46426912353738636</v>
      </c>
      <c r="AO7" s="20"/>
    </row>
    <row r="8" spans="1:41">
      <c r="A8" s="16" t="s">
        <v>26</v>
      </c>
      <c r="B8" s="16" t="s">
        <v>17</v>
      </c>
      <c r="C8" s="17">
        <v>649.79999999999995</v>
      </c>
      <c r="D8" s="16">
        <v>13.023</v>
      </c>
      <c r="E8" s="20">
        <v>212</v>
      </c>
      <c r="F8" s="18">
        <v>8.5499999999999995E-6</v>
      </c>
      <c r="G8" s="18">
        <f t="shared" si="0"/>
        <v>4.0330188679245281E-2</v>
      </c>
      <c r="H8" s="18">
        <v>9.9999999999999995E-7</v>
      </c>
      <c r="I8" s="18">
        <f t="shared" si="1"/>
        <v>4.7169811320754715E-3</v>
      </c>
      <c r="J8" s="18">
        <f t="shared" si="2"/>
        <v>0.11695906432748539</v>
      </c>
      <c r="K8" s="22">
        <v>9.6</v>
      </c>
      <c r="L8" s="23">
        <v>-0.38600000000000001</v>
      </c>
      <c r="M8" s="19">
        <v>30.450522899639566</v>
      </c>
      <c r="N8" s="19">
        <f t="shared" si="3"/>
        <v>3.1719294687124551</v>
      </c>
      <c r="O8" s="20" t="s">
        <v>18</v>
      </c>
      <c r="P8" s="19">
        <v>-0.02</v>
      </c>
      <c r="Q8" s="19">
        <v>-0.22</v>
      </c>
      <c r="R8" s="19">
        <v>5.99</v>
      </c>
      <c r="S8" s="21">
        <v>0</v>
      </c>
      <c r="T8" s="18">
        <f t="shared" si="4"/>
        <v>5.99</v>
      </c>
      <c r="U8" s="18" t="s">
        <v>19</v>
      </c>
      <c r="V8" s="19">
        <v>0.28000000000000003</v>
      </c>
      <c r="W8" s="19">
        <v>-0.05</v>
      </c>
      <c r="X8" s="19">
        <v>-5.61</v>
      </c>
      <c r="Y8" s="21">
        <v>0</v>
      </c>
      <c r="Z8" s="18">
        <f t="shared" si="5"/>
        <v>-5.61</v>
      </c>
      <c r="AA8" s="19">
        <f t="shared" si="6"/>
        <v>0.96828046744574292</v>
      </c>
      <c r="AB8" s="37" t="s">
        <v>27</v>
      </c>
      <c r="AC8" s="20"/>
      <c r="AD8" s="20"/>
      <c r="AE8" s="20"/>
      <c r="AF8" s="16">
        <v>45.900000000000006</v>
      </c>
      <c r="AG8" s="16">
        <v>10</v>
      </c>
      <c r="AH8" s="16">
        <f t="shared" si="7"/>
        <v>3.524533517622668E-7</v>
      </c>
      <c r="AI8" s="16">
        <v>8.0899999999999997E-12</v>
      </c>
      <c r="AJ8" s="16">
        <f t="shared" si="10"/>
        <v>3.8160377358490565E-8</v>
      </c>
      <c r="AK8" s="18">
        <v>0.01</v>
      </c>
      <c r="AL8" s="27">
        <f t="shared" si="8"/>
        <v>7.6787222606158334E-3</v>
      </c>
      <c r="AM8" s="27">
        <f t="shared" si="9"/>
        <v>21786.492374727666</v>
      </c>
      <c r="AN8" s="28">
        <v>0.31725438135641326</v>
      </c>
      <c r="AO8" s="20"/>
    </row>
    <row r="9" spans="1:41">
      <c r="A9" s="16" t="s">
        <v>28</v>
      </c>
      <c r="B9" s="20" t="s">
        <v>17</v>
      </c>
      <c r="C9" s="17">
        <v>641.6</v>
      </c>
      <c r="D9" s="16">
        <v>11.36</v>
      </c>
      <c r="E9" s="20">
        <v>260.5</v>
      </c>
      <c r="F9" s="18">
        <v>1.7200000000000001E-5</v>
      </c>
      <c r="G9" s="18">
        <f t="shared" si="0"/>
        <v>6.6026871401151641E-2</v>
      </c>
      <c r="H9" s="18">
        <v>3.8099999999999999E-6</v>
      </c>
      <c r="I9" s="18">
        <f t="shared" si="1"/>
        <v>1.4625719769673706E-2</v>
      </c>
      <c r="J9" s="18">
        <f t="shared" si="2"/>
        <v>0.22151162790697673</v>
      </c>
      <c r="K9" s="22">
        <v>10.5</v>
      </c>
      <c r="L9" s="23">
        <v>3.4000000000000002E-2</v>
      </c>
      <c r="M9" s="19">
        <v>28.420965509917796</v>
      </c>
      <c r="N9" s="19">
        <f t="shared" si="3"/>
        <v>2.7067586199921712</v>
      </c>
      <c r="O9" s="20" t="s">
        <v>18</v>
      </c>
      <c r="P9" s="19">
        <v>0.16</v>
      </c>
      <c r="Q9" s="19">
        <v>0.56000000000000005</v>
      </c>
      <c r="R9" s="19">
        <v>18.920000000000002</v>
      </c>
      <c r="S9" s="21">
        <v>0</v>
      </c>
      <c r="T9" s="18">
        <f t="shared" si="4"/>
        <v>18.920000000000002</v>
      </c>
      <c r="U9" s="18" t="s">
        <v>19</v>
      </c>
      <c r="V9" s="19">
        <v>1.67</v>
      </c>
      <c r="W9" s="19">
        <v>-0.04</v>
      </c>
      <c r="X9" s="19">
        <v>-17.649999999999999</v>
      </c>
      <c r="Y9" s="21">
        <v>0</v>
      </c>
      <c r="Z9" s="18">
        <f t="shared" si="5"/>
        <v>-17.649999999999999</v>
      </c>
      <c r="AA9" s="19">
        <f t="shared" si="6"/>
        <v>0.96643763213530653</v>
      </c>
      <c r="AB9" s="37" t="s">
        <v>20</v>
      </c>
      <c r="AC9" s="11"/>
      <c r="AD9" s="11"/>
      <c r="AE9" s="11"/>
      <c r="AF9" s="16">
        <v>133.5</v>
      </c>
      <c r="AG9" s="16">
        <v>10</v>
      </c>
      <c r="AH9" s="16">
        <f t="shared" si="7"/>
        <v>1.1751760563380281E-6</v>
      </c>
      <c r="AI9" s="16">
        <v>3.8500000000000003E-11</v>
      </c>
      <c r="AJ9" s="16">
        <f t="shared" si="10"/>
        <v>1.4779270633397315E-7</v>
      </c>
      <c r="AK9" s="18">
        <v>2.5000000000000001E-2</v>
      </c>
      <c r="AL9" s="27">
        <f t="shared" si="8"/>
        <v>2.2007042253521129E-2</v>
      </c>
      <c r="AM9" s="27">
        <f t="shared" si="9"/>
        <v>18726.591760299627</v>
      </c>
      <c r="AN9" s="28">
        <v>0.55998858571573162</v>
      </c>
      <c r="AO9" s="20"/>
    </row>
    <row r="10" spans="1:41">
      <c r="A10" s="16" t="s">
        <v>29</v>
      </c>
      <c r="B10" s="20" t="s">
        <v>17</v>
      </c>
      <c r="C10" s="17">
        <v>638.5</v>
      </c>
      <c r="D10" s="16">
        <v>12.54</v>
      </c>
      <c r="E10" s="20">
        <v>253.6</v>
      </c>
      <c r="F10" s="18">
        <v>1.3699999999999999E-5</v>
      </c>
      <c r="G10" s="18">
        <f t="shared" si="0"/>
        <v>5.4022082018927442E-2</v>
      </c>
      <c r="H10" s="18">
        <v>2.8899999999999999E-6</v>
      </c>
      <c r="I10" s="18">
        <f t="shared" si="1"/>
        <v>1.1395899053627761E-2</v>
      </c>
      <c r="J10" s="18">
        <f t="shared" si="2"/>
        <v>0.21094890510948908</v>
      </c>
      <c r="K10" s="22">
        <v>9.9</v>
      </c>
      <c r="L10" s="23">
        <v>-2.1999999999999999E-2</v>
      </c>
      <c r="M10" s="19">
        <v>26.390778329839716</v>
      </c>
      <c r="N10" s="19">
        <f t="shared" si="3"/>
        <v>2.6657351848322945</v>
      </c>
      <c r="O10" s="20" t="s">
        <v>18</v>
      </c>
      <c r="P10" s="19">
        <v>0.54</v>
      </c>
      <c r="Q10" s="19">
        <v>0.24</v>
      </c>
      <c r="R10" s="19">
        <v>16.62</v>
      </c>
      <c r="S10" s="21">
        <v>0</v>
      </c>
      <c r="T10" s="18">
        <f t="shared" si="4"/>
        <v>16.62</v>
      </c>
      <c r="U10" s="18" t="s">
        <v>19</v>
      </c>
      <c r="V10" s="19">
        <v>0.7</v>
      </c>
      <c r="W10" s="19">
        <v>0.23</v>
      </c>
      <c r="X10" s="19">
        <v>-15.74</v>
      </c>
      <c r="Y10" s="21">
        <v>0</v>
      </c>
      <c r="Z10" s="18">
        <f t="shared" si="5"/>
        <v>-15.74</v>
      </c>
      <c r="AA10" s="19">
        <f t="shared" si="6"/>
        <v>0.97352587244283995</v>
      </c>
      <c r="AB10" s="37" t="s">
        <v>20</v>
      </c>
      <c r="AC10" s="11"/>
      <c r="AD10" s="11"/>
      <c r="AE10" s="11"/>
      <c r="AF10" s="16">
        <v>130</v>
      </c>
      <c r="AG10" s="16">
        <v>10</v>
      </c>
      <c r="AH10" s="16">
        <f t="shared" si="7"/>
        <v>1.036682615629984E-6</v>
      </c>
      <c r="AI10" s="16">
        <v>3.1900000000000001E-11</v>
      </c>
      <c r="AJ10" s="16">
        <f t="shared" si="10"/>
        <v>1.2578864353312303E-7</v>
      </c>
      <c r="AK10" s="18">
        <v>1.7999999999999999E-2</v>
      </c>
      <c r="AL10" s="27">
        <f t="shared" si="8"/>
        <v>1.4354066985645932E-2</v>
      </c>
      <c r="AM10" s="27">
        <f t="shared" si="9"/>
        <v>13846.153846153846</v>
      </c>
      <c r="AN10" s="28">
        <v>0.59554376575257084</v>
      </c>
      <c r="AO10" s="20"/>
    </row>
    <row r="11" spans="1:41">
      <c r="A11" s="16" t="s">
        <v>30</v>
      </c>
      <c r="B11" s="20" t="s">
        <v>17</v>
      </c>
      <c r="C11" s="17">
        <v>637.5</v>
      </c>
      <c r="D11" s="16">
        <v>12.237</v>
      </c>
      <c r="E11" s="20">
        <v>270.3</v>
      </c>
      <c r="F11" s="18">
        <v>2.7100000000000001E-5</v>
      </c>
      <c r="G11" s="18">
        <f t="shared" si="0"/>
        <v>0.10025897151313355</v>
      </c>
      <c r="H11" s="18">
        <v>5.2800000000000003E-6</v>
      </c>
      <c r="I11" s="18">
        <f t="shared" si="1"/>
        <v>1.95338512763596E-2</v>
      </c>
      <c r="J11" s="18">
        <f t="shared" si="2"/>
        <v>0.19483394833948339</v>
      </c>
      <c r="K11" s="22">
        <v>10.7</v>
      </c>
      <c r="L11" s="23">
        <v>-4.3999999999999997E-2</v>
      </c>
      <c r="M11" s="19">
        <v>28.420258450342239</v>
      </c>
      <c r="N11" s="19">
        <f t="shared" si="3"/>
        <v>2.6560989205927328</v>
      </c>
      <c r="O11" s="20" t="s">
        <v>18</v>
      </c>
      <c r="P11" s="19">
        <v>-0.04</v>
      </c>
      <c r="Q11" s="19">
        <v>7.0000000000000007E-2</v>
      </c>
      <c r="R11" s="19">
        <v>2.5499999999999998</v>
      </c>
      <c r="S11" s="21">
        <v>1</v>
      </c>
      <c r="T11" s="18">
        <f t="shared" si="4"/>
        <v>25.5</v>
      </c>
      <c r="U11" s="18" t="s">
        <v>19</v>
      </c>
      <c r="V11" s="19">
        <v>0.17</v>
      </c>
      <c r="W11" s="19">
        <v>0.14000000000000001</v>
      </c>
      <c r="X11" s="19">
        <v>-2.38</v>
      </c>
      <c r="Y11" s="21">
        <v>1</v>
      </c>
      <c r="Z11" s="18">
        <f t="shared" si="5"/>
        <v>-23.799999999999997</v>
      </c>
      <c r="AA11" s="19">
        <f t="shared" si="6"/>
        <v>0.96666666666666656</v>
      </c>
      <c r="AB11" s="37" t="s">
        <v>20</v>
      </c>
      <c r="AC11" s="11"/>
      <c r="AD11" s="11"/>
      <c r="AE11" s="11"/>
      <c r="AF11" s="16">
        <v>186</v>
      </c>
      <c r="AG11" s="16">
        <v>10</v>
      </c>
      <c r="AH11" s="16">
        <f t="shared" si="7"/>
        <v>1.5199803873498407E-6</v>
      </c>
      <c r="AI11" s="16">
        <v>3.7300000000000003E-11</v>
      </c>
      <c r="AJ11" s="16">
        <f t="shared" si="10"/>
        <v>1.3799482056973733E-7</v>
      </c>
      <c r="AK11" s="18">
        <v>3.3E-3</v>
      </c>
      <c r="AL11" s="27">
        <f t="shared" si="8"/>
        <v>2.6967393969110076E-3</v>
      </c>
      <c r="AM11" s="27">
        <f t="shared" si="9"/>
        <v>1774.1935483870968</v>
      </c>
      <c r="AN11" s="28">
        <v>0.71020742229370715</v>
      </c>
      <c r="AO11" s="20"/>
    </row>
    <row r="12" spans="1:41">
      <c r="A12" s="16" t="s">
        <v>31</v>
      </c>
      <c r="B12" s="20" t="s">
        <v>17</v>
      </c>
      <c r="C12" s="17">
        <v>634.20000000000005</v>
      </c>
      <c r="D12" s="16">
        <v>12.878</v>
      </c>
      <c r="E12" s="20">
        <v>291.39999999999998</v>
      </c>
      <c r="F12" s="18">
        <v>3.1099999999999997E-5</v>
      </c>
      <c r="G12" s="18">
        <f t="shared" si="0"/>
        <v>0.10672614962251201</v>
      </c>
      <c r="H12" s="18">
        <v>5.9900000000000002E-6</v>
      </c>
      <c r="I12" s="18">
        <f t="shared" si="1"/>
        <v>2.0555936856554567E-2</v>
      </c>
      <c r="J12" s="18">
        <f t="shared" si="2"/>
        <v>0.19260450160771708</v>
      </c>
      <c r="K12" s="22">
        <v>10.7</v>
      </c>
      <c r="L12" s="23">
        <v>-0.03</v>
      </c>
      <c r="M12" s="19">
        <v>30.45007680216505</v>
      </c>
      <c r="N12" s="19">
        <f t="shared" si="3"/>
        <v>2.8458015702957993</v>
      </c>
      <c r="O12" s="20" t="s">
        <v>18</v>
      </c>
      <c r="P12" s="19">
        <v>-0.13</v>
      </c>
      <c r="Q12" s="19">
        <v>0.18</v>
      </c>
      <c r="R12" s="19">
        <v>3.26</v>
      </c>
      <c r="S12" s="21">
        <v>1</v>
      </c>
      <c r="T12" s="18">
        <f t="shared" si="4"/>
        <v>32.599999999999994</v>
      </c>
      <c r="U12" s="18" t="s">
        <v>19</v>
      </c>
      <c r="V12" s="19">
        <v>0.09</v>
      </c>
      <c r="W12" s="19">
        <v>-0.03</v>
      </c>
      <c r="X12" s="19">
        <v>-3.03</v>
      </c>
      <c r="Y12" s="21">
        <v>1</v>
      </c>
      <c r="Z12" s="18">
        <f t="shared" si="5"/>
        <v>-30.299999999999997</v>
      </c>
      <c r="AA12" s="19">
        <f t="shared" si="6"/>
        <v>0.96472392638036819</v>
      </c>
      <c r="AB12" s="37" t="s">
        <v>20</v>
      </c>
      <c r="AC12" s="11"/>
      <c r="AD12" s="11"/>
      <c r="AE12" s="11"/>
      <c r="AF12" s="16">
        <v>211.10000000000002</v>
      </c>
      <c r="AG12" s="16">
        <v>10</v>
      </c>
      <c r="AH12" s="16">
        <f t="shared" si="7"/>
        <v>1.6392296940518715E-6</v>
      </c>
      <c r="AI12" s="16">
        <v>5.2599999999999998E-11</v>
      </c>
      <c r="AJ12" s="16">
        <f t="shared" si="10"/>
        <v>1.8050789293067949E-7</v>
      </c>
      <c r="AK12" s="18">
        <v>1.6E-2</v>
      </c>
      <c r="AL12" s="27">
        <f t="shared" si="8"/>
        <v>1.2424289485945024E-2</v>
      </c>
      <c r="AM12" s="27">
        <f t="shared" si="9"/>
        <v>7579.3462813832311</v>
      </c>
      <c r="AN12" s="28">
        <v>0.62850618491925303</v>
      </c>
      <c r="AO12" s="20"/>
    </row>
    <row r="13" spans="1:41">
      <c r="A13" s="20" t="s">
        <v>32</v>
      </c>
      <c r="B13" s="20" t="s">
        <v>33</v>
      </c>
      <c r="C13" s="17">
        <v>618.870047</v>
      </c>
      <c r="D13" s="20">
        <v>12.8643</v>
      </c>
      <c r="E13" s="20">
        <v>224.60000000000002</v>
      </c>
      <c r="F13" s="18">
        <v>3.5200000000000002E-5</v>
      </c>
      <c r="G13" s="18">
        <f t="shared" si="0"/>
        <v>0.15672306322350846</v>
      </c>
      <c r="H13" s="18">
        <v>4.4299999999999999E-6</v>
      </c>
      <c r="I13" s="18">
        <f t="shared" si="1"/>
        <v>1.9723953695458592E-2</v>
      </c>
      <c r="J13" s="18">
        <f t="shared" si="2"/>
        <v>0.12585227272727273</v>
      </c>
      <c r="K13" s="22">
        <v>10.3</v>
      </c>
      <c r="L13" s="23">
        <v>-0.36299999999999999</v>
      </c>
      <c r="M13" s="19">
        <v>29.445167851801735</v>
      </c>
      <c r="N13" s="19">
        <f t="shared" si="3"/>
        <v>2.8587541603691005</v>
      </c>
      <c r="O13" s="20" t="s">
        <v>18</v>
      </c>
      <c r="P13" s="19">
        <v>0.06</v>
      </c>
      <c r="Q13" s="19">
        <v>0.05</v>
      </c>
      <c r="R13" s="19">
        <v>2.6</v>
      </c>
      <c r="S13" s="21">
        <v>1</v>
      </c>
      <c r="T13" s="18">
        <f t="shared" si="4"/>
        <v>26</v>
      </c>
      <c r="U13" s="18" t="s">
        <v>19</v>
      </c>
      <c r="V13" s="19" t="s">
        <v>34</v>
      </c>
      <c r="W13" s="19" t="s">
        <v>35</v>
      </c>
      <c r="X13" s="19">
        <v>-2.4700000000000002</v>
      </c>
      <c r="Y13" s="21">
        <v>1</v>
      </c>
      <c r="Z13" s="18">
        <v>-24.7</v>
      </c>
      <c r="AA13" s="19">
        <f t="shared" si="6"/>
        <v>0.97499999999999998</v>
      </c>
      <c r="AB13" s="37" t="s">
        <v>36</v>
      </c>
      <c r="AC13" s="16">
        <v>-5.9772110000000002E-6</v>
      </c>
      <c r="AD13" s="16">
        <v>-5.3000000000000997E-5</v>
      </c>
      <c r="AE13" s="16">
        <f>AC13/-0.003368808*10^5</f>
        <v>177.42806951301472</v>
      </c>
      <c r="AF13" s="16"/>
      <c r="AG13" s="16">
        <v>10</v>
      </c>
      <c r="AH13" s="16">
        <f t="shared" ref="AH13:AH44" si="11">AE13*10^(-8)*(AG13/D13)</f>
        <v>1.379228325777654E-6</v>
      </c>
      <c r="AI13" s="16">
        <v>4.3499999999999998E-12</v>
      </c>
      <c r="AJ13" s="16">
        <f t="shared" si="10"/>
        <v>1.9367764915405162E-8</v>
      </c>
      <c r="AK13" s="27">
        <v>0.03</v>
      </c>
      <c r="AL13" s="27">
        <f t="shared" si="8"/>
        <v>2.3320351670903197E-2</v>
      </c>
      <c r="AM13" s="27">
        <f t="shared" si="9"/>
        <v>16908.260391008444</v>
      </c>
      <c r="AN13" s="28">
        <v>0.2845389184784719</v>
      </c>
      <c r="AO13" s="20"/>
    </row>
    <row r="14" spans="1:41">
      <c r="A14" s="20" t="s">
        <v>37</v>
      </c>
      <c r="B14" s="20" t="s">
        <v>33</v>
      </c>
      <c r="C14" s="17">
        <v>617.78514099999995</v>
      </c>
      <c r="D14" s="20">
        <v>12.9034</v>
      </c>
      <c r="E14" s="20">
        <v>229.6</v>
      </c>
      <c r="F14" s="18">
        <v>1.7200000000000001E-5</v>
      </c>
      <c r="G14" s="18">
        <f t="shared" si="0"/>
        <v>7.4912891986062727E-2</v>
      </c>
      <c r="H14" s="18">
        <v>3.9899999999999999E-6</v>
      </c>
      <c r="I14" s="18">
        <f t="shared" si="1"/>
        <v>1.7378048780487806E-2</v>
      </c>
      <c r="J14" s="18">
        <f t="shared" si="2"/>
        <v>0.2319767441860465</v>
      </c>
      <c r="K14" s="22">
        <v>10.7</v>
      </c>
      <c r="L14" s="23">
        <v>2E-3</v>
      </c>
      <c r="M14" s="19">
        <v>27.98270245032225</v>
      </c>
      <c r="N14" s="19">
        <f t="shared" si="3"/>
        <v>2.6152058364787152</v>
      </c>
      <c r="O14" s="20" t="s">
        <v>18</v>
      </c>
      <c r="P14" s="19">
        <v>0.01</v>
      </c>
      <c r="Q14" s="19">
        <v>7.0000000000000007E-2</v>
      </c>
      <c r="R14" s="19">
        <v>2.38</v>
      </c>
      <c r="S14" s="21">
        <v>1</v>
      </c>
      <c r="T14" s="18">
        <f t="shared" si="4"/>
        <v>23.799999999999997</v>
      </c>
      <c r="U14" s="18" t="s">
        <v>19</v>
      </c>
      <c r="V14" s="19" t="s">
        <v>38</v>
      </c>
      <c r="W14" s="19" t="s">
        <v>39</v>
      </c>
      <c r="X14" s="19">
        <v>-2.27</v>
      </c>
      <c r="Y14" s="21">
        <v>1</v>
      </c>
      <c r="Z14" s="18">
        <v>-22.7</v>
      </c>
      <c r="AA14" s="19">
        <f t="shared" si="6"/>
        <v>0.97689075630252109</v>
      </c>
      <c r="AB14" s="37" t="s">
        <v>36</v>
      </c>
      <c r="AC14" s="16">
        <v>-6.0804299999999998E-6</v>
      </c>
      <c r="AD14" s="16">
        <v>-5.1499999999999497E-5</v>
      </c>
      <c r="AE14" s="16">
        <f t="shared" ref="AE14:AE22" si="12">AC14/-0.003368808*10^5</f>
        <v>180.49203160286962</v>
      </c>
      <c r="AF14" s="16"/>
      <c r="AG14" s="16">
        <v>10</v>
      </c>
      <c r="AH14" s="16">
        <f t="shared" si="11"/>
        <v>1.3987943611983635E-6</v>
      </c>
      <c r="AI14" s="16">
        <v>2.7899999999999999E-11</v>
      </c>
      <c r="AJ14" s="16">
        <f t="shared" si="10"/>
        <v>1.2151567944250871E-7</v>
      </c>
      <c r="AK14" s="27">
        <v>4.8000000000000001E-2</v>
      </c>
      <c r="AL14" s="27">
        <f t="shared" si="8"/>
        <v>3.7199497806779613E-2</v>
      </c>
      <c r="AM14" s="27">
        <f t="shared" si="9"/>
        <v>26593.971807914902</v>
      </c>
      <c r="AN14" s="28">
        <v>0.27016639195478476</v>
      </c>
      <c r="AO14" s="20"/>
    </row>
    <row r="15" spans="1:41">
      <c r="A15" s="20" t="s">
        <v>40</v>
      </c>
      <c r="B15" s="20" t="s">
        <v>41</v>
      </c>
      <c r="C15" s="17">
        <v>616.35708599999998</v>
      </c>
      <c r="D15" s="20">
        <v>12.6347</v>
      </c>
      <c r="E15" s="20">
        <v>230.7</v>
      </c>
      <c r="F15" s="18">
        <v>1.7600000000000001E-5</v>
      </c>
      <c r="G15" s="18">
        <f t="shared" si="0"/>
        <v>7.6289553532726484E-2</v>
      </c>
      <c r="H15" s="18">
        <v>4.0400000000000003E-6</v>
      </c>
      <c r="I15" s="18">
        <f t="shared" si="1"/>
        <v>1.7511920242739488E-2</v>
      </c>
      <c r="J15" s="18">
        <f t="shared" si="2"/>
        <v>0.22954545454545455</v>
      </c>
      <c r="K15" s="22">
        <v>10.8</v>
      </c>
      <c r="L15" s="23">
        <v>3.0000000000000001E-3</v>
      </c>
      <c r="M15" s="19">
        <v>27.98346834878074</v>
      </c>
      <c r="N15" s="19">
        <f t="shared" si="3"/>
        <v>2.5910618841463644</v>
      </c>
      <c r="O15" s="20" t="s">
        <v>18</v>
      </c>
      <c r="P15" s="19">
        <v>0.03</v>
      </c>
      <c r="Q15" s="19">
        <v>7.0000000000000007E-2</v>
      </c>
      <c r="R15" s="19">
        <v>2.69</v>
      </c>
      <c r="S15" s="21">
        <v>1</v>
      </c>
      <c r="T15" s="18">
        <f t="shared" si="4"/>
        <v>26.9</v>
      </c>
      <c r="U15" s="18" t="s">
        <v>19</v>
      </c>
      <c r="V15" s="19" t="s">
        <v>42</v>
      </c>
      <c r="W15" s="19" t="s">
        <v>39</v>
      </c>
      <c r="X15" s="19">
        <v>-2.54</v>
      </c>
      <c r="Y15" s="21">
        <v>1</v>
      </c>
      <c r="Z15" s="18">
        <v>-25.4</v>
      </c>
      <c r="AA15" s="19">
        <f t="shared" si="6"/>
        <v>0.97211895910780677</v>
      </c>
      <c r="AB15" s="37" t="s">
        <v>36</v>
      </c>
      <c r="AC15" s="16">
        <v>-5.74782E-6</v>
      </c>
      <c r="AD15" s="16">
        <v>-5.0599999999999597E-5</v>
      </c>
      <c r="AE15" s="16">
        <f t="shared" si="12"/>
        <v>170.61880641461312</v>
      </c>
      <c r="AF15" s="16"/>
      <c r="AG15" s="16">
        <v>10</v>
      </c>
      <c r="AH15" s="16">
        <f t="shared" si="11"/>
        <v>1.3503985564723588E-6</v>
      </c>
      <c r="AI15" s="16">
        <v>2.8E-11</v>
      </c>
      <c r="AJ15" s="16">
        <f t="shared" si="10"/>
        <v>1.2136974425661033E-7</v>
      </c>
      <c r="AK15" s="27">
        <v>1.4E-2</v>
      </c>
      <c r="AL15" s="27">
        <f t="shared" si="8"/>
        <v>1.1080595502861168E-2</v>
      </c>
      <c r="AM15" s="27">
        <f t="shared" si="9"/>
        <v>8205.4260571834184</v>
      </c>
      <c r="AN15" s="28">
        <v>0.35388833397329567</v>
      </c>
      <c r="AO15" s="20"/>
    </row>
    <row r="16" spans="1:41">
      <c r="A16" s="20" t="s">
        <v>43</v>
      </c>
      <c r="B16" s="20" t="s">
        <v>41</v>
      </c>
      <c r="C16" s="17">
        <v>615.70326899999998</v>
      </c>
      <c r="D16" s="20">
        <v>11.0715</v>
      </c>
      <c r="E16" s="20">
        <v>255.00000000000003</v>
      </c>
      <c r="F16" s="18">
        <v>3.3200000000000001E-5</v>
      </c>
      <c r="G16" s="18">
        <f t="shared" si="0"/>
        <v>0.13019607843137254</v>
      </c>
      <c r="H16" s="18">
        <v>6.2899999999999999E-6</v>
      </c>
      <c r="I16" s="18">
        <f t="shared" si="1"/>
        <v>2.4666666666666663E-2</v>
      </c>
      <c r="J16" s="18">
        <f t="shared" si="2"/>
        <v>0.1894578313253012</v>
      </c>
      <c r="K16" s="22">
        <v>10.8</v>
      </c>
      <c r="L16" s="23">
        <v>8.6999999999999994E-2</v>
      </c>
      <c r="M16" s="19">
        <v>32.494606385817804</v>
      </c>
      <c r="N16" s="19">
        <f t="shared" si="3"/>
        <v>3.0087598505386852</v>
      </c>
      <c r="O16" s="20" t="s">
        <v>18</v>
      </c>
      <c r="P16" s="19">
        <v>-0.18</v>
      </c>
      <c r="Q16" s="19">
        <v>0</v>
      </c>
      <c r="R16" s="19">
        <v>3.29</v>
      </c>
      <c r="S16" s="21">
        <v>1</v>
      </c>
      <c r="T16" s="18">
        <f t="shared" si="4"/>
        <v>32.9</v>
      </c>
      <c r="U16" s="18" t="s">
        <v>19</v>
      </c>
      <c r="V16" s="19" t="s">
        <v>35</v>
      </c>
      <c r="W16" s="19" t="s">
        <v>44</v>
      </c>
      <c r="X16" s="19">
        <v>-3.05</v>
      </c>
      <c r="Y16" s="21">
        <v>1</v>
      </c>
      <c r="Z16" s="18">
        <v>-30.5</v>
      </c>
      <c r="AA16" s="19">
        <f t="shared" si="6"/>
        <v>0.96352583586626139</v>
      </c>
      <c r="AB16" s="37" t="s">
        <v>36</v>
      </c>
      <c r="AC16" s="16">
        <v>-5.5804599999999999E-6</v>
      </c>
      <c r="AD16" s="16">
        <v>-5.2299999999999902E-5</v>
      </c>
      <c r="AE16" s="16">
        <f t="shared" si="12"/>
        <v>165.6508771054925</v>
      </c>
      <c r="AF16" s="16"/>
      <c r="AG16" s="16">
        <v>10</v>
      </c>
      <c r="AH16" s="16">
        <f t="shared" si="11"/>
        <v>1.4961918177798175E-6</v>
      </c>
      <c r="AI16" s="16">
        <v>3.0200000000000003E-11</v>
      </c>
      <c r="AJ16" s="16">
        <f t="shared" si="10"/>
        <v>1.1843137254901961E-7</v>
      </c>
      <c r="AK16" s="27">
        <v>1.4E-2</v>
      </c>
      <c r="AL16" s="27">
        <f t="shared" si="8"/>
        <v>1.2645079709163166E-2</v>
      </c>
      <c r="AM16" s="27">
        <f t="shared" si="9"/>
        <v>8451.5097321726171</v>
      </c>
      <c r="AN16" s="28">
        <v>0.10319571655976745</v>
      </c>
      <c r="AO16" s="20"/>
    </row>
    <row r="17" spans="1:41">
      <c r="A17" s="16" t="s">
        <v>45</v>
      </c>
      <c r="B17" s="20" t="s">
        <v>46</v>
      </c>
      <c r="C17" s="17">
        <v>610.008689</v>
      </c>
      <c r="D17" s="20">
        <v>11.398</v>
      </c>
      <c r="E17" s="20">
        <v>228.29999999999998</v>
      </c>
      <c r="F17" s="18">
        <v>1.8600000000000001E-5</v>
      </c>
      <c r="G17" s="18">
        <f t="shared" si="0"/>
        <v>8.1471747700394226E-2</v>
      </c>
      <c r="H17" s="18">
        <v>2.6699999999999998E-6</v>
      </c>
      <c r="I17" s="18">
        <f t="shared" si="1"/>
        <v>1.1695137976346911E-2</v>
      </c>
      <c r="J17" s="18">
        <f t="shared" si="2"/>
        <v>0.14354838709677417</v>
      </c>
      <c r="K17" s="22">
        <v>5.2</v>
      </c>
      <c r="L17" s="23">
        <v>7.0999999999999994E-2</v>
      </c>
      <c r="M17" s="19">
        <v>13.738670214702708</v>
      </c>
      <c r="N17" s="19">
        <f t="shared" si="3"/>
        <v>2.6420519643659053</v>
      </c>
      <c r="O17" s="20" t="s">
        <v>18</v>
      </c>
      <c r="P17" s="19">
        <v>0.23</v>
      </c>
      <c r="Q17" s="19">
        <v>0.19</v>
      </c>
      <c r="R17" s="19">
        <v>10.35</v>
      </c>
      <c r="S17" s="21">
        <v>0</v>
      </c>
      <c r="T17" s="18">
        <f t="shared" si="4"/>
        <v>10.35</v>
      </c>
      <c r="U17" s="18" t="s">
        <v>19</v>
      </c>
      <c r="V17" s="20">
        <v>-0.12</v>
      </c>
      <c r="W17" s="20">
        <v>0.47</v>
      </c>
      <c r="X17" s="20">
        <v>-10.050000000000001</v>
      </c>
      <c r="Y17" s="20">
        <v>0</v>
      </c>
      <c r="Z17" s="18">
        <v>-10.050000000000001</v>
      </c>
      <c r="AA17" s="19">
        <f t="shared" si="6"/>
        <v>0.98550724637681164</v>
      </c>
      <c r="AB17" s="37" t="s">
        <v>36</v>
      </c>
      <c r="AC17" s="16">
        <v>-2.6763399999999999E-6</v>
      </c>
      <c r="AD17" s="16">
        <v>-2.0499999999999699E-5</v>
      </c>
      <c r="AE17" s="16">
        <f t="shared" si="12"/>
        <v>79.444717538072823</v>
      </c>
      <c r="AF17" s="16"/>
      <c r="AG17" s="16">
        <v>10</v>
      </c>
      <c r="AH17" s="16">
        <f t="shared" si="11"/>
        <v>6.9700576888991782E-7</v>
      </c>
      <c r="AI17" s="16">
        <v>2.88E-11</v>
      </c>
      <c r="AJ17" s="16">
        <f t="shared" si="10"/>
        <v>1.26149802890933E-7</v>
      </c>
      <c r="AK17" s="27">
        <v>0.41</v>
      </c>
      <c r="AL17" s="27">
        <f t="shared" si="8"/>
        <v>0.35971223021582732</v>
      </c>
      <c r="AM17" s="27">
        <f t="shared" si="9"/>
        <v>516082.14202978677</v>
      </c>
      <c r="AN17" s="28"/>
      <c r="AO17" s="24"/>
    </row>
    <row r="18" spans="1:41">
      <c r="A18" s="16" t="s">
        <v>47</v>
      </c>
      <c r="B18" s="20" t="s">
        <v>33</v>
      </c>
      <c r="C18" s="17">
        <v>609.77139299999999</v>
      </c>
      <c r="D18" s="20">
        <v>12.688800000000001</v>
      </c>
      <c r="E18" s="20">
        <v>236.70000000000002</v>
      </c>
      <c r="F18" s="18">
        <v>1.4800000000000001E-5</v>
      </c>
      <c r="G18" s="18">
        <f t="shared" si="0"/>
        <v>6.2526404731727922E-2</v>
      </c>
      <c r="H18" s="18">
        <v>3.3500000000000001E-6</v>
      </c>
      <c r="I18" s="18">
        <f t="shared" si="1"/>
        <v>1.4152936206168145E-2</v>
      </c>
      <c r="J18" s="18">
        <f t="shared" si="2"/>
        <v>0.22635135135135134</v>
      </c>
      <c r="K18" s="22">
        <v>9.9</v>
      </c>
      <c r="L18" s="23">
        <v>5.5E-2</v>
      </c>
      <c r="M18" s="19">
        <v>26.96587335748346</v>
      </c>
      <c r="N18" s="19">
        <f t="shared" si="3"/>
        <v>2.7238255916649958</v>
      </c>
      <c r="O18" s="20" t="s">
        <v>18</v>
      </c>
      <c r="P18" s="19">
        <v>-0.65</v>
      </c>
      <c r="Q18" s="19">
        <v>-0.49</v>
      </c>
      <c r="R18" s="19">
        <v>17.7</v>
      </c>
      <c r="S18" s="21">
        <v>0</v>
      </c>
      <c r="T18" s="18">
        <f t="shared" si="4"/>
        <v>17.7</v>
      </c>
      <c r="U18" s="18" t="s">
        <v>19</v>
      </c>
      <c r="V18" s="20" t="s">
        <v>48</v>
      </c>
      <c r="W18" s="20">
        <v>-0.04</v>
      </c>
      <c r="X18" s="20">
        <v>-16.920000000000002</v>
      </c>
      <c r="Y18" s="20">
        <v>0</v>
      </c>
      <c r="Z18" s="18">
        <v>-16.920000000000002</v>
      </c>
      <c r="AA18" s="19">
        <f t="shared" si="6"/>
        <v>0.97796610169491527</v>
      </c>
      <c r="AB18" s="37" t="s">
        <v>36</v>
      </c>
      <c r="AC18" s="16">
        <v>-4.5743800000000001E-6</v>
      </c>
      <c r="AD18" s="16">
        <v>-4.0800000000000599E-5</v>
      </c>
      <c r="AE18" s="16">
        <f t="shared" si="12"/>
        <v>135.78630779789171</v>
      </c>
      <c r="AF18" s="16"/>
      <c r="AG18" s="16">
        <v>10</v>
      </c>
      <c r="AH18" s="16">
        <f t="shared" si="11"/>
        <v>1.0701272602444022E-6</v>
      </c>
      <c r="AI18" s="16">
        <v>3.0600000000000003E-11</v>
      </c>
      <c r="AJ18" s="16">
        <f t="shared" si="10"/>
        <v>1.2927756653992396E-7</v>
      </c>
      <c r="AK18" s="27">
        <v>7.4999999999999997E-2</v>
      </c>
      <c r="AL18" s="27">
        <f t="shared" si="8"/>
        <v>5.9107244183847163E-2</v>
      </c>
      <c r="AM18" s="27">
        <f t="shared" si="9"/>
        <v>55233.845898241947</v>
      </c>
      <c r="AN18" s="28">
        <v>0.59926708873703216</v>
      </c>
      <c r="AO18" s="20"/>
    </row>
    <row r="19" spans="1:41">
      <c r="A19" s="16" t="s">
        <v>49</v>
      </c>
      <c r="B19" s="20" t="s">
        <v>41</v>
      </c>
      <c r="C19" s="17">
        <v>608.32574799999998</v>
      </c>
      <c r="D19" s="16">
        <v>13.282500000000001</v>
      </c>
      <c r="E19" s="20">
        <v>229.4</v>
      </c>
      <c r="F19" s="18">
        <v>2.3799999999999999E-5</v>
      </c>
      <c r="G19" s="18">
        <f t="shared" si="0"/>
        <v>0.1037489102005231</v>
      </c>
      <c r="H19" s="18">
        <v>4.9599999999999999E-6</v>
      </c>
      <c r="I19" s="18">
        <f t="shared" si="1"/>
        <v>2.1621621621621623E-2</v>
      </c>
      <c r="J19" s="18">
        <f t="shared" si="2"/>
        <v>0.20840336134453785</v>
      </c>
      <c r="K19" s="22">
        <v>10.5</v>
      </c>
      <c r="L19" s="23">
        <v>-1.7000000000000001E-2</v>
      </c>
      <c r="M19" s="19">
        <v>27.981552623743688</v>
      </c>
      <c r="N19" s="19">
        <f t="shared" si="3"/>
        <v>2.664909773689875</v>
      </c>
      <c r="O19" s="20" t="s">
        <v>18</v>
      </c>
      <c r="P19" s="19">
        <v>0.04</v>
      </c>
      <c r="Q19" s="19">
        <v>0.12</v>
      </c>
      <c r="R19" s="19">
        <v>2.92</v>
      </c>
      <c r="S19" s="21">
        <v>1</v>
      </c>
      <c r="T19" s="18">
        <f t="shared" si="4"/>
        <v>29.2</v>
      </c>
      <c r="U19" s="18" t="s">
        <v>19</v>
      </c>
      <c r="V19" s="20" t="s">
        <v>50</v>
      </c>
      <c r="W19" s="20">
        <v>-0.21</v>
      </c>
      <c r="X19" s="20">
        <v>-2.86</v>
      </c>
      <c r="Y19" s="20">
        <v>1</v>
      </c>
      <c r="Z19" s="18">
        <v>-28.6</v>
      </c>
      <c r="AA19" s="19">
        <f t="shared" si="6"/>
        <v>0.98972602739726034</v>
      </c>
      <c r="AB19" s="37" t="s">
        <v>36</v>
      </c>
      <c r="AC19" s="16">
        <v>-6.7257860000000001E-6</v>
      </c>
      <c r="AD19" s="16">
        <v>-5.9299999999999998E-5</v>
      </c>
      <c r="AE19" s="16">
        <f t="shared" si="12"/>
        <v>199.64883721482497</v>
      </c>
      <c r="AF19" s="16"/>
      <c r="AG19" s="16">
        <v>10</v>
      </c>
      <c r="AH19" s="16">
        <f t="shared" si="11"/>
        <v>1.5030968357976659E-6</v>
      </c>
      <c r="AI19" s="16">
        <v>2.8099999999999999E-11</v>
      </c>
      <c r="AJ19" s="16">
        <f t="shared" si="10"/>
        <v>1.2249346120313863E-7</v>
      </c>
      <c r="AK19" s="27">
        <v>0.87</v>
      </c>
      <c r="AL19" s="27">
        <f t="shared" si="8"/>
        <v>0.65499717673630709</v>
      </c>
      <c r="AM19" s="27">
        <f t="shared" si="9"/>
        <v>435765.12247044424</v>
      </c>
      <c r="AN19" s="28"/>
      <c r="AO19" s="20"/>
    </row>
    <row r="20" spans="1:41">
      <c r="A20" s="16" t="s">
        <v>51</v>
      </c>
      <c r="B20" s="20" t="s">
        <v>52</v>
      </c>
      <c r="C20" s="17">
        <v>605.84440500000005</v>
      </c>
      <c r="D20" s="16">
        <v>12.2982</v>
      </c>
      <c r="E20" s="20">
        <v>221</v>
      </c>
      <c r="F20" s="18">
        <v>1.27E-5</v>
      </c>
      <c r="G20" s="18">
        <f t="shared" si="0"/>
        <v>5.7466063348416287E-2</v>
      </c>
      <c r="H20" s="18">
        <v>2.7999999999999999E-6</v>
      </c>
      <c r="I20" s="18">
        <f t="shared" si="1"/>
        <v>1.266968325791855E-2</v>
      </c>
      <c r="J20" s="18">
        <f t="shared" si="2"/>
        <v>0.22047244094488186</v>
      </c>
      <c r="K20" s="22">
        <v>10.1</v>
      </c>
      <c r="L20" s="23">
        <v>3.0000000000000001E-3</v>
      </c>
      <c r="M20" s="19">
        <v>27.473974455405447</v>
      </c>
      <c r="N20" s="19">
        <f t="shared" si="3"/>
        <v>2.720195490634203</v>
      </c>
      <c r="O20" s="20" t="s">
        <v>18</v>
      </c>
      <c r="P20" s="19">
        <v>0.54</v>
      </c>
      <c r="Q20" s="19">
        <v>0.41</v>
      </c>
      <c r="R20" s="19">
        <v>16.079999999999998</v>
      </c>
      <c r="S20" s="21">
        <v>0</v>
      </c>
      <c r="T20" s="18">
        <f t="shared" si="4"/>
        <v>16.079999999999998</v>
      </c>
      <c r="U20" s="18" t="s">
        <v>19</v>
      </c>
      <c r="V20" s="20">
        <v>-0.66</v>
      </c>
      <c r="W20" s="20">
        <v>1.04</v>
      </c>
      <c r="X20" s="20">
        <v>-15.58</v>
      </c>
      <c r="Y20" s="20">
        <v>0</v>
      </c>
      <c r="Z20" s="18">
        <v>-15.58</v>
      </c>
      <c r="AA20" s="19">
        <f t="shared" si="6"/>
        <v>0.98445273631840802</v>
      </c>
      <c r="AB20" s="37" t="s">
        <v>36</v>
      </c>
      <c r="AC20" s="16">
        <v>-4.1217900000000002E-6</v>
      </c>
      <c r="AD20" s="16">
        <v>-3.6899999999999399E-5</v>
      </c>
      <c r="AE20" s="16">
        <f t="shared" si="12"/>
        <v>122.35158548661722</v>
      </c>
      <c r="AF20" s="16"/>
      <c r="AG20" s="16">
        <v>10</v>
      </c>
      <c r="AH20" s="16">
        <f t="shared" si="11"/>
        <v>9.948739285961948E-7</v>
      </c>
      <c r="AI20" s="16">
        <v>2.4499999999999999E-11</v>
      </c>
      <c r="AJ20" s="16">
        <f t="shared" si="10"/>
        <v>1.1085972850678732E-7</v>
      </c>
      <c r="AK20" s="27">
        <v>1</v>
      </c>
      <c r="AL20" s="27">
        <f t="shared" si="8"/>
        <v>0.8131271242946122</v>
      </c>
      <c r="AM20" s="27">
        <f t="shared" si="9"/>
        <v>817316.74830595439</v>
      </c>
      <c r="AN20" s="28">
        <v>0.47157995354090154</v>
      </c>
      <c r="AO20" s="20"/>
    </row>
    <row r="21" spans="1:41">
      <c r="A21" s="16" t="s">
        <v>53</v>
      </c>
      <c r="B21" s="20" t="s">
        <v>41</v>
      </c>
      <c r="C21" s="17">
        <v>603.60681099999999</v>
      </c>
      <c r="D21" s="16">
        <v>10.361000000000001</v>
      </c>
      <c r="E21" s="20">
        <v>214.7</v>
      </c>
      <c r="F21" s="18">
        <v>1.45E-5</v>
      </c>
      <c r="G21" s="18">
        <f t="shared" si="0"/>
        <v>6.7536096879366556E-2</v>
      </c>
      <c r="H21" s="18">
        <v>1.7799999999999999E-6</v>
      </c>
      <c r="I21" s="18">
        <f t="shared" si="1"/>
        <v>8.290638099673963E-3</v>
      </c>
      <c r="J21" s="18">
        <f t="shared" si="2"/>
        <v>0.12275862068965517</v>
      </c>
      <c r="K21" s="22">
        <v>9.3000000000000007</v>
      </c>
      <c r="L21" s="23">
        <v>-0.41</v>
      </c>
      <c r="M21" s="19">
        <v>27.418077220432437</v>
      </c>
      <c r="N21" s="19">
        <f t="shared" si="3"/>
        <v>2.9481803462830576</v>
      </c>
      <c r="O21" s="20" t="s">
        <v>18</v>
      </c>
      <c r="P21" s="19">
        <v>0.71</v>
      </c>
      <c r="Q21" s="19">
        <v>0.28000000000000003</v>
      </c>
      <c r="R21" s="19">
        <v>10.11</v>
      </c>
      <c r="S21" s="21">
        <v>0</v>
      </c>
      <c r="T21" s="18">
        <f t="shared" si="4"/>
        <v>10.11</v>
      </c>
      <c r="U21" s="18" t="s">
        <v>19</v>
      </c>
      <c r="V21" s="20">
        <v>-0.62</v>
      </c>
      <c r="W21" s="20">
        <v>0.16</v>
      </c>
      <c r="X21" s="20">
        <v>-9.5</v>
      </c>
      <c r="Y21" s="20">
        <v>0</v>
      </c>
      <c r="Z21" s="18">
        <v>-9.5</v>
      </c>
      <c r="AA21" s="19">
        <f t="shared" si="6"/>
        <v>0.96983184965380809</v>
      </c>
      <c r="AB21" s="37" t="s">
        <v>36</v>
      </c>
      <c r="AC21" s="16">
        <v>-2.4294699999999998E-6</v>
      </c>
      <c r="AD21" s="16">
        <v>-1.98000000000004E-5</v>
      </c>
      <c r="AE21" s="16">
        <f t="shared" si="12"/>
        <v>72.116606229859329</v>
      </c>
      <c r="AF21" s="16"/>
      <c r="AG21" s="16">
        <v>10</v>
      </c>
      <c r="AH21" s="16">
        <f t="shared" si="11"/>
        <v>6.9603905250322681E-7</v>
      </c>
      <c r="AI21" s="16">
        <v>3.0099999999999999E-12</v>
      </c>
      <c r="AJ21" s="16">
        <f t="shared" si="10"/>
        <v>1.4019562179785748E-8</v>
      </c>
      <c r="AK21" s="27">
        <v>0.35</v>
      </c>
      <c r="AL21" s="27">
        <f t="shared" si="8"/>
        <v>0.33780523115529387</v>
      </c>
      <c r="AM21" s="27">
        <f t="shared" si="9"/>
        <v>485325.11206147849</v>
      </c>
      <c r="AN21" s="28">
        <v>0.23942541902219894</v>
      </c>
      <c r="AO21" s="20"/>
    </row>
    <row r="22" spans="1:41">
      <c r="A22" s="16" t="s">
        <v>54</v>
      </c>
      <c r="B22" s="20" t="s">
        <v>41</v>
      </c>
      <c r="C22" s="17">
        <v>594.869686</v>
      </c>
      <c r="D22" s="16">
        <v>12.855499999999999</v>
      </c>
      <c r="E22" s="20">
        <v>263.8</v>
      </c>
      <c r="F22" s="18">
        <v>3.1399999999999998E-5</v>
      </c>
      <c r="G22" s="18">
        <f t="shared" si="0"/>
        <v>0.11902956785443516</v>
      </c>
      <c r="H22" s="18">
        <v>5.6400000000000002E-6</v>
      </c>
      <c r="I22" s="18">
        <f t="shared" si="1"/>
        <v>2.137983320697498E-2</v>
      </c>
      <c r="J22" s="18">
        <f t="shared" si="2"/>
        <v>0.17961783439490447</v>
      </c>
      <c r="K22" s="22">
        <v>9.9</v>
      </c>
      <c r="L22" s="23">
        <v>2.4E-2</v>
      </c>
      <c r="M22" s="19">
        <v>28.433196851950115</v>
      </c>
      <c r="N22" s="19">
        <f t="shared" si="3"/>
        <v>2.8720400860555668</v>
      </c>
      <c r="O22" s="20" t="s">
        <v>18</v>
      </c>
      <c r="P22" s="19">
        <v>-0.26</v>
      </c>
      <c r="Q22" s="19">
        <v>-7.0000000000000007E-2</v>
      </c>
      <c r="R22" s="19">
        <v>3.4</v>
      </c>
      <c r="S22" s="21">
        <v>1</v>
      </c>
      <c r="T22" s="18">
        <f t="shared" si="4"/>
        <v>34</v>
      </c>
      <c r="U22" s="18" t="s">
        <v>19</v>
      </c>
      <c r="V22" s="20" t="s">
        <v>42</v>
      </c>
      <c r="W22" s="20" t="s">
        <v>55</v>
      </c>
      <c r="X22" s="20">
        <v>-3.29</v>
      </c>
      <c r="Y22" s="20">
        <v>1</v>
      </c>
      <c r="Z22" s="18">
        <v>-32.9</v>
      </c>
      <c r="AA22" s="19">
        <f t="shared" si="6"/>
        <v>0.98382352941176476</v>
      </c>
      <c r="AB22" s="37" t="s">
        <v>36</v>
      </c>
      <c r="AC22" s="16">
        <v>-6.9514199999999998E-6</v>
      </c>
      <c r="AD22" s="16">
        <v>-6.2200000000000102E-5</v>
      </c>
      <c r="AE22" s="16">
        <f t="shared" si="12"/>
        <v>206.34657718694564</v>
      </c>
      <c r="AF22" s="16"/>
      <c r="AG22" s="16">
        <v>10</v>
      </c>
      <c r="AH22" s="16">
        <f t="shared" si="11"/>
        <v>1.6051229216051156E-6</v>
      </c>
      <c r="AI22" s="16">
        <v>2.8499999999999999E-11</v>
      </c>
      <c r="AJ22" s="16">
        <f t="shared" si="10"/>
        <v>1.0803639120545867E-7</v>
      </c>
      <c r="AK22" s="27">
        <v>0.52</v>
      </c>
      <c r="AL22" s="27">
        <f t="shared" si="8"/>
        <v>0.40449613006106339</v>
      </c>
      <c r="AM22" s="27">
        <f t="shared" si="9"/>
        <v>252003.21085476063</v>
      </c>
      <c r="AN22" s="28">
        <v>0.39917596619635232</v>
      </c>
      <c r="AO22" s="20"/>
    </row>
    <row r="23" spans="1:41">
      <c r="A23" s="16" t="s">
        <v>56</v>
      </c>
      <c r="B23" s="20" t="s">
        <v>33</v>
      </c>
      <c r="C23" s="17">
        <v>553.737435</v>
      </c>
      <c r="D23" s="16">
        <v>13.3629</v>
      </c>
      <c r="E23" s="20">
        <v>229.2</v>
      </c>
      <c r="F23" s="18">
        <v>1.6699999999999999E-5</v>
      </c>
      <c r="G23" s="18">
        <f t="shared" si="0"/>
        <v>7.2862129144851656E-2</v>
      </c>
      <c r="H23" s="18">
        <v>3.5200000000000002E-6</v>
      </c>
      <c r="I23" s="18">
        <f t="shared" si="1"/>
        <v>1.5357766143106459E-2</v>
      </c>
      <c r="J23" s="18">
        <f t="shared" si="2"/>
        <v>0.21077844311377247</v>
      </c>
      <c r="K23" s="22">
        <v>10.4</v>
      </c>
      <c r="L23" s="23">
        <v>-5.0999999999999997E-2</v>
      </c>
      <c r="M23" s="19">
        <v>27.983058731291312</v>
      </c>
      <c r="N23" s="19">
        <f t="shared" si="3"/>
        <v>2.690678724162626</v>
      </c>
      <c r="O23" s="20" t="s">
        <v>18</v>
      </c>
      <c r="P23" s="19">
        <v>0.1</v>
      </c>
      <c r="Q23" s="19">
        <v>0.12</v>
      </c>
      <c r="R23" s="19">
        <v>2.14</v>
      </c>
      <c r="S23" s="21">
        <v>1</v>
      </c>
      <c r="T23" s="18">
        <f t="shared" si="4"/>
        <v>21.400000000000002</v>
      </c>
      <c r="U23" s="18" t="s">
        <v>19</v>
      </c>
      <c r="V23" s="20">
        <v>0.11</v>
      </c>
      <c r="W23" s="20">
        <v>0.05</v>
      </c>
      <c r="X23" s="20">
        <v>-2.04</v>
      </c>
      <c r="Y23" s="20">
        <v>1</v>
      </c>
      <c r="Z23" s="18">
        <v>-20.399999999999999</v>
      </c>
      <c r="AA23" s="19">
        <f t="shared" si="6"/>
        <v>0.97663551401869153</v>
      </c>
      <c r="AB23" s="37" t="s">
        <v>57</v>
      </c>
      <c r="AC23" s="16">
        <v>-5.4023900000000003E-6</v>
      </c>
      <c r="AD23" s="16">
        <v>-5.0299999999999698E-5</v>
      </c>
      <c r="AE23" s="16">
        <v>160.36503119204181</v>
      </c>
      <c r="AF23" s="16"/>
      <c r="AG23" s="16">
        <v>10</v>
      </c>
      <c r="AH23" s="16">
        <f t="shared" si="11"/>
        <v>1.2000765641592903E-6</v>
      </c>
      <c r="AI23" s="16">
        <v>3.0600000000000003E-11</v>
      </c>
      <c r="AJ23" s="16">
        <f t="shared" si="10"/>
        <v>1.3350785340314139E-7</v>
      </c>
      <c r="AK23" s="27">
        <v>2.9000000000000001E-2</v>
      </c>
      <c r="AL23" s="27">
        <f t="shared" si="8"/>
        <v>2.1701876089770932E-2</v>
      </c>
      <c r="AM23" s="27">
        <f t="shared" si="9"/>
        <v>18083.742935996845</v>
      </c>
      <c r="AN23" s="28">
        <v>0.42462351414108701</v>
      </c>
      <c r="AO23" s="20"/>
    </row>
    <row r="24" spans="1:41">
      <c r="A24" s="16" t="s">
        <v>58</v>
      </c>
      <c r="B24" s="25"/>
      <c r="C24" s="17">
        <v>550.60690199999999</v>
      </c>
      <c r="D24" s="16">
        <v>13.716200000000001</v>
      </c>
      <c r="E24" s="20"/>
      <c r="F24" s="18"/>
      <c r="G24" s="18"/>
      <c r="H24" s="18"/>
      <c r="I24" s="18"/>
      <c r="J24" s="18"/>
      <c r="K24" s="22"/>
      <c r="L24" s="23"/>
      <c r="M24" s="19"/>
      <c r="N24" s="19"/>
      <c r="O24" s="20" t="s">
        <v>18</v>
      </c>
      <c r="P24" s="19">
        <v>-0.14000000000000001</v>
      </c>
      <c r="Q24" s="19">
        <v>0.08</v>
      </c>
      <c r="R24" s="19">
        <v>3.38</v>
      </c>
      <c r="S24" s="21">
        <v>1</v>
      </c>
      <c r="T24" s="18">
        <f t="shared" si="4"/>
        <v>33.799999999999997</v>
      </c>
      <c r="U24" s="18" t="s">
        <v>19</v>
      </c>
      <c r="V24" s="20" t="s">
        <v>42</v>
      </c>
      <c r="W24" s="20" t="s">
        <v>59</v>
      </c>
      <c r="X24" s="20">
        <v>-3.28</v>
      </c>
      <c r="Y24" s="20">
        <v>1</v>
      </c>
      <c r="Z24" s="18">
        <v>-32.799999999999997</v>
      </c>
      <c r="AA24" s="19">
        <f t="shared" si="6"/>
        <v>0.98520710059171601</v>
      </c>
      <c r="AB24" s="37" t="s">
        <v>36</v>
      </c>
      <c r="AC24" s="16">
        <v>-7.1710039999999997E-6</v>
      </c>
      <c r="AD24" s="16">
        <v>-6.6699999999999399E-5</v>
      </c>
      <c r="AE24" s="16">
        <f t="shared" ref="AE24:AE36" si="13">AC24/-0.003368808*10^5</f>
        <v>212.86472841432342</v>
      </c>
      <c r="AF24" s="16"/>
      <c r="AG24" s="16">
        <v>10</v>
      </c>
      <c r="AH24" s="16">
        <f t="shared" si="11"/>
        <v>1.5519220222388374E-6</v>
      </c>
      <c r="AI24" s="16"/>
      <c r="AJ24" s="16"/>
      <c r="AK24" s="27">
        <v>0.04</v>
      </c>
      <c r="AL24" s="27">
        <f t="shared" si="8"/>
        <v>2.916259605430075E-2</v>
      </c>
      <c r="AM24" s="27">
        <f t="shared" si="9"/>
        <v>18791.276646896302</v>
      </c>
      <c r="AN24" s="28"/>
      <c r="AO24" s="16"/>
    </row>
    <row r="25" spans="1:41">
      <c r="A25" s="16" t="s">
        <v>60</v>
      </c>
      <c r="B25" s="20" t="s">
        <v>41</v>
      </c>
      <c r="C25" s="17">
        <v>547.48264099999994</v>
      </c>
      <c r="D25" s="16">
        <v>13.1114</v>
      </c>
      <c r="E25" s="20">
        <v>241.4</v>
      </c>
      <c r="F25" s="18">
        <v>2.4199999999999999E-5</v>
      </c>
      <c r="G25" s="18">
        <f t="shared" ref="G25:G83" si="14">F25/(E25/10^6)</f>
        <v>0.10024855012427505</v>
      </c>
      <c r="H25" s="18">
        <v>5.4199999999999998E-6</v>
      </c>
      <c r="I25" s="18">
        <f t="shared" ref="I25:I83" si="15">H25/(E25/10^6)</f>
        <v>2.245236122618061E-2</v>
      </c>
      <c r="J25" s="18">
        <f t="shared" ref="J25:J83" si="16">I25/G25</f>
        <v>0.22396694214876031</v>
      </c>
      <c r="K25" s="22">
        <v>12.2</v>
      </c>
      <c r="L25" s="23">
        <v>6.4000000000000001E-2</v>
      </c>
      <c r="M25" s="19">
        <v>31.543134713049035</v>
      </c>
      <c r="N25" s="19">
        <f t="shared" ref="N25:N56" si="17">M25/K25</f>
        <v>2.5855028453318885</v>
      </c>
      <c r="O25" s="20" t="s">
        <v>18</v>
      </c>
      <c r="P25" s="19">
        <v>-0.05</v>
      </c>
      <c r="Q25" s="19">
        <v>0.09</v>
      </c>
      <c r="R25" s="19">
        <v>2.92</v>
      </c>
      <c r="S25" s="21">
        <v>1</v>
      </c>
      <c r="T25" s="18">
        <f t="shared" si="4"/>
        <v>29.2</v>
      </c>
      <c r="U25" s="18" t="s">
        <v>19</v>
      </c>
      <c r="V25" s="20" t="s">
        <v>34</v>
      </c>
      <c r="W25" s="20">
        <v>-0.14000000000000001</v>
      </c>
      <c r="X25" s="20">
        <v>-2.78</v>
      </c>
      <c r="Y25" s="20">
        <v>1</v>
      </c>
      <c r="Z25" s="18">
        <v>-27.8</v>
      </c>
      <c r="AA25" s="19">
        <f t="shared" si="6"/>
        <v>0.97602739726027399</v>
      </c>
      <c r="AB25" s="37" t="s">
        <v>36</v>
      </c>
      <c r="AC25" s="16">
        <v>-5.80749E-6</v>
      </c>
      <c r="AD25" s="16">
        <v>-5.3899999999999101E-5</v>
      </c>
      <c r="AE25" s="16">
        <f t="shared" si="13"/>
        <v>172.39005606730925</v>
      </c>
      <c r="AF25" s="16"/>
      <c r="AG25" s="16">
        <v>10</v>
      </c>
      <c r="AH25" s="16">
        <f t="shared" si="11"/>
        <v>1.3148104402833356E-6</v>
      </c>
      <c r="AI25" s="16">
        <v>3.1599999999999999E-11</v>
      </c>
      <c r="AJ25" s="16">
        <f t="shared" si="10"/>
        <v>1.3090306545153271E-7</v>
      </c>
      <c r="AK25" s="27">
        <v>3.5000000000000003E-2</v>
      </c>
      <c r="AL25" s="27">
        <f t="shared" si="8"/>
        <v>2.6694327074149218E-2</v>
      </c>
      <c r="AM25" s="27">
        <f t="shared" si="9"/>
        <v>20302.795183461363</v>
      </c>
      <c r="AN25" s="28">
        <v>0.29348887687402625</v>
      </c>
      <c r="AO25" s="20"/>
    </row>
    <row r="26" spans="1:41">
      <c r="A26" s="16" t="s">
        <v>61</v>
      </c>
      <c r="B26" s="20" t="s">
        <v>33</v>
      </c>
      <c r="C26" s="17">
        <v>547.40444500000001</v>
      </c>
      <c r="D26" s="16">
        <v>14.4636</v>
      </c>
      <c r="E26" s="20">
        <v>241.3</v>
      </c>
      <c r="F26" s="18">
        <v>1.8E-5</v>
      </c>
      <c r="G26" s="18">
        <f t="shared" si="14"/>
        <v>7.4595938665561537E-2</v>
      </c>
      <c r="H26" s="18">
        <v>4.0600000000000001E-6</v>
      </c>
      <c r="I26" s="18">
        <f t="shared" si="15"/>
        <v>1.6825528387898879E-2</v>
      </c>
      <c r="J26" s="18">
        <f t="shared" si="16"/>
        <v>0.22555555555555554</v>
      </c>
      <c r="K26" s="22">
        <v>11.5</v>
      </c>
      <c r="L26" s="23">
        <v>0.10100000000000001</v>
      </c>
      <c r="M26" s="19">
        <v>31.478862768720695</v>
      </c>
      <c r="N26" s="19">
        <f t="shared" si="17"/>
        <v>2.7372924146713649</v>
      </c>
      <c r="O26" s="20" t="s">
        <v>18</v>
      </c>
      <c r="P26" s="19">
        <v>0.05</v>
      </c>
      <c r="Q26" s="19">
        <v>0.02</v>
      </c>
      <c r="R26" s="19">
        <v>2.67</v>
      </c>
      <c r="S26" s="21">
        <v>1</v>
      </c>
      <c r="T26" s="18">
        <f t="shared" si="4"/>
        <v>26.7</v>
      </c>
      <c r="U26" s="18" t="s">
        <v>19</v>
      </c>
      <c r="V26" s="20" t="s">
        <v>59</v>
      </c>
      <c r="W26" s="20">
        <v>-0.02</v>
      </c>
      <c r="X26" s="20">
        <v>-2.5</v>
      </c>
      <c r="Y26" s="20">
        <v>1</v>
      </c>
      <c r="Z26" s="18">
        <v>-25</v>
      </c>
      <c r="AA26" s="19">
        <f t="shared" si="6"/>
        <v>0.96816479400749067</v>
      </c>
      <c r="AB26" s="37" t="s">
        <v>36</v>
      </c>
      <c r="AC26" s="16">
        <v>-6.4520560000000001E-6</v>
      </c>
      <c r="AD26" s="16">
        <v>-5.7900000000001401E-5</v>
      </c>
      <c r="AE26" s="16">
        <f t="shared" si="13"/>
        <v>191.52341124813287</v>
      </c>
      <c r="AF26" s="16"/>
      <c r="AG26" s="16">
        <v>10</v>
      </c>
      <c r="AH26" s="16">
        <f t="shared" si="11"/>
        <v>1.3241752485420843E-6</v>
      </c>
      <c r="AI26" s="16">
        <v>3.4099999999999997E-11</v>
      </c>
      <c r="AJ26" s="16">
        <f t="shared" si="10"/>
        <v>1.4131786158309157E-7</v>
      </c>
      <c r="AK26" s="27">
        <v>1.6E-2</v>
      </c>
      <c r="AL26" s="27">
        <f t="shared" si="8"/>
        <v>1.1062252827788379E-2</v>
      </c>
      <c r="AM26" s="27">
        <f t="shared" si="9"/>
        <v>8354.0700824667347</v>
      </c>
      <c r="AN26" s="28">
        <v>0.48343278395088785</v>
      </c>
      <c r="AO26" s="20"/>
    </row>
    <row r="27" spans="1:41">
      <c r="A27" s="20" t="s">
        <v>62</v>
      </c>
      <c r="B27" s="20" t="s">
        <v>33</v>
      </c>
      <c r="C27" s="17">
        <v>543.26025000000004</v>
      </c>
      <c r="D27" s="16">
        <v>13.4824</v>
      </c>
      <c r="E27" s="20">
        <v>251.2</v>
      </c>
      <c r="F27" s="18">
        <v>1.9400000000000001E-5</v>
      </c>
      <c r="G27" s="18">
        <f t="shared" si="14"/>
        <v>7.7229299363057335E-2</v>
      </c>
      <c r="H27" s="18">
        <v>4.0099999999999997E-6</v>
      </c>
      <c r="I27" s="18">
        <f t="shared" si="15"/>
        <v>1.5963375796178344E-2</v>
      </c>
      <c r="J27" s="18">
        <f t="shared" si="16"/>
        <v>0.20670103092783501</v>
      </c>
      <c r="K27" s="22">
        <v>10.7</v>
      </c>
      <c r="L27" s="23">
        <v>1.7999999999999999E-2</v>
      </c>
      <c r="M27" s="19">
        <v>28.432348069380442</v>
      </c>
      <c r="N27" s="19">
        <f t="shared" si="17"/>
        <v>2.6572287915308825</v>
      </c>
      <c r="O27" s="20" t="s">
        <v>18</v>
      </c>
      <c r="P27" s="19">
        <v>-0.02</v>
      </c>
      <c r="Q27" s="19">
        <v>0.06</v>
      </c>
      <c r="R27" s="19">
        <v>2.2799999999999998</v>
      </c>
      <c r="S27" s="21">
        <v>1</v>
      </c>
      <c r="T27" s="18">
        <f t="shared" si="4"/>
        <v>22.799999999999997</v>
      </c>
      <c r="U27" s="18" t="s">
        <v>19</v>
      </c>
      <c r="V27" s="20" t="s">
        <v>35</v>
      </c>
      <c r="W27" s="20" t="s">
        <v>63</v>
      </c>
      <c r="X27" s="20">
        <v>-2.16</v>
      </c>
      <c r="Y27" s="20">
        <v>1</v>
      </c>
      <c r="Z27" s="18">
        <v>-21.6</v>
      </c>
      <c r="AA27" s="19">
        <f t="shared" si="6"/>
        <v>0.97368421052631593</v>
      </c>
      <c r="AB27" s="37" t="s">
        <v>36</v>
      </c>
      <c r="AC27" s="16">
        <v>-5.8419699999999997E-6</v>
      </c>
      <c r="AD27" s="16">
        <v>-5.2200000000000503E-5</v>
      </c>
      <c r="AE27" s="16">
        <f t="shared" si="13"/>
        <v>173.41356349189385</v>
      </c>
      <c r="AF27" s="16"/>
      <c r="AG27" s="16">
        <v>10</v>
      </c>
      <c r="AH27" s="16">
        <f t="shared" si="11"/>
        <v>1.2862217668359777E-6</v>
      </c>
      <c r="AI27" s="16">
        <v>3.3800000000000002E-11</v>
      </c>
      <c r="AJ27" s="16">
        <f t="shared" si="10"/>
        <v>1.3455414012738855E-7</v>
      </c>
      <c r="AK27" s="27">
        <v>1.2E-2</v>
      </c>
      <c r="AL27" s="27">
        <f t="shared" si="8"/>
        <v>8.9004924939179979E-3</v>
      </c>
      <c r="AM27" s="27">
        <f t="shared" si="9"/>
        <v>6919.873946631018</v>
      </c>
      <c r="AN27" s="28">
        <v>0.77131904947653762</v>
      </c>
      <c r="AO27" s="20"/>
    </row>
    <row r="28" spans="1:41">
      <c r="A28" s="20" t="s">
        <v>64</v>
      </c>
      <c r="B28" s="20" t="s">
        <v>41</v>
      </c>
      <c r="C28" s="17">
        <v>542.36731299999997</v>
      </c>
      <c r="D28" s="20">
        <v>12.7151</v>
      </c>
      <c r="E28" s="20">
        <v>284.8</v>
      </c>
      <c r="F28" s="18">
        <v>3.3800000000000002E-5</v>
      </c>
      <c r="G28" s="18">
        <f t="shared" si="14"/>
        <v>0.11867977528089886</v>
      </c>
      <c r="H28" s="18">
        <v>5.8900000000000004E-6</v>
      </c>
      <c r="I28" s="18">
        <f t="shared" si="15"/>
        <v>2.0681179775280896E-2</v>
      </c>
      <c r="J28" s="18">
        <f t="shared" si="16"/>
        <v>0.17426035502958578</v>
      </c>
      <c r="K28" s="22">
        <v>11</v>
      </c>
      <c r="L28" s="23">
        <v>7.6999999999999999E-2</v>
      </c>
      <c r="M28" s="19">
        <v>32.493869400493594</v>
      </c>
      <c r="N28" s="19">
        <f t="shared" si="17"/>
        <v>2.9539881273175994</v>
      </c>
      <c r="O28" s="20" t="s">
        <v>18</v>
      </c>
      <c r="P28" s="19">
        <v>0.22</v>
      </c>
      <c r="Q28" s="19">
        <v>-0.04</v>
      </c>
      <c r="R28" s="19">
        <v>2.83</v>
      </c>
      <c r="S28" s="21">
        <v>1</v>
      </c>
      <c r="T28" s="18">
        <f t="shared" si="4"/>
        <v>28.3</v>
      </c>
      <c r="U28" s="18" t="s">
        <v>19</v>
      </c>
      <c r="V28" s="20" t="s">
        <v>65</v>
      </c>
      <c r="W28" s="20" t="s">
        <v>35</v>
      </c>
      <c r="X28" s="20">
        <v>-2.6</v>
      </c>
      <c r="Y28" s="20">
        <v>1</v>
      </c>
      <c r="Z28" s="18">
        <v>-26</v>
      </c>
      <c r="AA28" s="19">
        <f t="shared" si="6"/>
        <v>0.95936395759717308</v>
      </c>
      <c r="AB28" s="37" t="s">
        <v>36</v>
      </c>
      <c r="AC28" s="16">
        <v>-5.9710899999999996E-6</v>
      </c>
      <c r="AD28" s="16">
        <v>-5.6900000000000401E-5</v>
      </c>
      <c r="AE28" s="16">
        <f t="shared" si="13"/>
        <v>177.24637319787888</v>
      </c>
      <c r="AF28" s="16"/>
      <c r="AG28" s="16">
        <v>10</v>
      </c>
      <c r="AH28" s="16">
        <f t="shared" si="11"/>
        <v>1.3939833206021099E-6</v>
      </c>
      <c r="AI28" s="16">
        <v>3.1599999999999999E-11</v>
      </c>
      <c r="AJ28" s="16">
        <f t="shared" si="10"/>
        <v>1.1095505617977526E-7</v>
      </c>
      <c r="AK28" s="27">
        <v>3.1E-2</v>
      </c>
      <c r="AL28" s="27">
        <f t="shared" si="8"/>
        <v>2.4380461026653349E-2</v>
      </c>
      <c r="AM28" s="27">
        <f t="shared" si="9"/>
        <v>17489.779587981426</v>
      </c>
      <c r="AN28" s="28">
        <v>0.10106569419074951</v>
      </c>
      <c r="AO28" s="20"/>
    </row>
    <row r="29" spans="1:41">
      <c r="A29" s="20" t="s">
        <v>66</v>
      </c>
      <c r="B29" s="20" t="s">
        <v>41</v>
      </c>
      <c r="C29" s="17">
        <v>540.56672300000002</v>
      </c>
      <c r="D29" s="20">
        <v>15.420299999999999</v>
      </c>
      <c r="E29" s="20">
        <v>254.60000000000002</v>
      </c>
      <c r="F29" s="18">
        <v>2.76E-5</v>
      </c>
      <c r="G29" s="18">
        <f t="shared" si="14"/>
        <v>0.10840534171249018</v>
      </c>
      <c r="H29" s="18">
        <v>5.1599999999999997E-6</v>
      </c>
      <c r="I29" s="18">
        <f t="shared" si="15"/>
        <v>2.0267085624509032E-2</v>
      </c>
      <c r="J29" s="18">
        <f t="shared" si="16"/>
        <v>0.18695652173913041</v>
      </c>
      <c r="K29" s="22">
        <v>11.1</v>
      </c>
      <c r="L29" s="23">
        <v>1.2999999999999999E-2</v>
      </c>
      <c r="M29" s="19">
        <v>31.033667233603623</v>
      </c>
      <c r="N29" s="19">
        <f t="shared" si="17"/>
        <v>2.7958258769012274</v>
      </c>
      <c r="O29" s="20" t="s">
        <v>18</v>
      </c>
      <c r="P29" s="19">
        <v>-0.11</v>
      </c>
      <c r="Q29" s="19">
        <v>0</v>
      </c>
      <c r="R29" s="19">
        <v>3.21</v>
      </c>
      <c r="S29" s="21">
        <v>1</v>
      </c>
      <c r="T29" s="18">
        <f t="shared" si="4"/>
        <v>32.1</v>
      </c>
      <c r="U29" s="18" t="s">
        <v>19</v>
      </c>
      <c r="V29" s="20" t="s">
        <v>59</v>
      </c>
      <c r="W29" s="20" t="s">
        <v>67</v>
      </c>
      <c r="X29" s="20">
        <v>-2.99</v>
      </c>
      <c r="Y29" s="20">
        <v>1</v>
      </c>
      <c r="Z29" s="18">
        <v>-29.9</v>
      </c>
      <c r="AA29" s="19">
        <f t="shared" si="6"/>
        <v>0.96573208722741422</v>
      </c>
      <c r="AB29" s="37" t="s">
        <v>36</v>
      </c>
      <c r="AC29" s="16">
        <v>-7.2552984999999999E-6</v>
      </c>
      <c r="AD29" s="16">
        <v>-6.6600000000000006E-5</v>
      </c>
      <c r="AE29" s="16">
        <f t="shared" si="13"/>
        <v>215.36693394221336</v>
      </c>
      <c r="AF29" s="16"/>
      <c r="AG29" s="16">
        <v>10</v>
      </c>
      <c r="AH29" s="16">
        <f t="shared" si="11"/>
        <v>1.3966455512682205E-6</v>
      </c>
      <c r="AI29" s="16">
        <v>3.6200000000000002E-11</v>
      </c>
      <c r="AJ29" s="16">
        <f t="shared" si="10"/>
        <v>1.4218381775333858E-7</v>
      </c>
      <c r="AK29" s="27">
        <v>1.7000000000000001E-2</v>
      </c>
      <c r="AL29" s="27">
        <f t="shared" si="8"/>
        <v>1.1024428837311856E-2</v>
      </c>
      <c r="AM29" s="27">
        <f t="shared" si="9"/>
        <v>7893.5051397265051</v>
      </c>
      <c r="AN29" s="28">
        <v>0.5676757969728552</v>
      </c>
      <c r="AO29" s="20"/>
    </row>
    <row r="30" spans="1:41">
      <c r="A30" s="20" t="s">
        <v>68</v>
      </c>
      <c r="B30" s="20" t="s">
        <v>33</v>
      </c>
      <c r="C30" s="17">
        <v>537.23273800000004</v>
      </c>
      <c r="D30" s="20">
        <v>7.8358999999999996</v>
      </c>
      <c r="E30" s="20">
        <v>221.5</v>
      </c>
      <c r="F30" s="18">
        <v>2.6299999999999999E-5</v>
      </c>
      <c r="G30" s="18">
        <f t="shared" si="14"/>
        <v>0.11873589164785553</v>
      </c>
      <c r="H30" s="18">
        <v>5.5999999999999997E-6</v>
      </c>
      <c r="I30" s="18">
        <f t="shared" si="15"/>
        <v>2.5282167042889391E-2</v>
      </c>
      <c r="J30" s="18">
        <f t="shared" si="16"/>
        <v>0.21292775665399241</v>
      </c>
      <c r="K30" s="22">
        <v>11.4</v>
      </c>
      <c r="L30" s="23">
        <v>0.09</v>
      </c>
      <c r="M30" s="19">
        <v>30.013759803923957</v>
      </c>
      <c r="N30" s="19">
        <f t="shared" si="17"/>
        <v>2.6327859477126276</v>
      </c>
      <c r="O30" s="20" t="s">
        <v>18</v>
      </c>
      <c r="P30" s="19">
        <v>-0.1</v>
      </c>
      <c r="Q30" s="19">
        <v>0</v>
      </c>
      <c r="R30" s="19">
        <v>3.74</v>
      </c>
      <c r="S30" s="21">
        <v>1</v>
      </c>
      <c r="T30" s="18">
        <f t="shared" si="4"/>
        <v>37.400000000000006</v>
      </c>
      <c r="U30" s="18" t="s">
        <v>19</v>
      </c>
      <c r="V30" s="20" t="s">
        <v>42</v>
      </c>
      <c r="W30" s="20" t="s">
        <v>69</v>
      </c>
      <c r="X30" s="20">
        <v>-3.53</v>
      </c>
      <c r="Y30" s="20">
        <v>1</v>
      </c>
      <c r="Z30" s="18">
        <v>-35.299999999999997</v>
      </c>
      <c r="AA30" s="19">
        <f t="shared" si="6"/>
        <v>0.97192513368983946</v>
      </c>
      <c r="AB30" s="37" t="s">
        <v>36</v>
      </c>
      <c r="AC30" s="16">
        <v>-4.7700799999999997E-6</v>
      </c>
      <c r="AD30" s="16">
        <v>-4.2099999999999797E-5</v>
      </c>
      <c r="AE30" s="16">
        <f t="shared" si="13"/>
        <v>141.59548421875036</v>
      </c>
      <c r="AF30" s="16"/>
      <c r="AG30" s="16">
        <v>10</v>
      </c>
      <c r="AH30" s="16">
        <f t="shared" si="11"/>
        <v>1.8070098421208842E-6</v>
      </c>
      <c r="AI30" s="16">
        <v>3.2300000000000001E-11</v>
      </c>
      <c r="AJ30" s="16">
        <f t="shared" si="10"/>
        <v>1.4582392776523704E-7</v>
      </c>
      <c r="AK30" s="27">
        <v>1.9E-2</v>
      </c>
      <c r="AL30" s="27">
        <f t="shared" si="8"/>
        <v>2.4247374264602661E-2</v>
      </c>
      <c r="AM30" s="27">
        <f t="shared" si="9"/>
        <v>13418.507027135813</v>
      </c>
      <c r="AN30" s="28">
        <v>0.64959922225875655</v>
      </c>
      <c r="AO30" s="20"/>
    </row>
    <row r="31" spans="1:41">
      <c r="A31" s="20" t="s">
        <v>70</v>
      </c>
      <c r="B31" s="26" t="s">
        <v>41</v>
      </c>
      <c r="C31" s="17">
        <v>535.46892300000002</v>
      </c>
      <c r="D31" s="20">
        <v>15.013199999999999</v>
      </c>
      <c r="E31" s="20">
        <v>264.20000000000005</v>
      </c>
      <c r="F31" s="18">
        <v>3.0000000000000001E-5</v>
      </c>
      <c r="G31" s="18">
        <f t="shared" si="14"/>
        <v>0.11355034065102194</v>
      </c>
      <c r="H31" s="18">
        <v>6.1099999999999999E-6</v>
      </c>
      <c r="I31" s="18">
        <f t="shared" si="15"/>
        <v>2.3126419379258134E-2</v>
      </c>
      <c r="J31" s="18">
        <f t="shared" si="16"/>
        <v>0.20366666666666666</v>
      </c>
      <c r="K31" s="22">
        <v>12.2</v>
      </c>
      <c r="L31" s="23">
        <v>0.14699999999999999</v>
      </c>
      <c r="M31" s="19">
        <v>34.523794957207144</v>
      </c>
      <c r="N31" s="19">
        <f t="shared" si="17"/>
        <v>2.8298192587874711</v>
      </c>
      <c r="O31" s="20" t="s">
        <v>18</v>
      </c>
      <c r="P31" s="19">
        <v>-0.01</v>
      </c>
      <c r="Q31" s="19">
        <v>-0.09</v>
      </c>
      <c r="R31" s="19">
        <v>3.36</v>
      </c>
      <c r="S31" s="21">
        <v>1</v>
      </c>
      <c r="T31" s="18">
        <f t="shared" si="4"/>
        <v>33.6</v>
      </c>
      <c r="U31" s="18" t="s">
        <v>19</v>
      </c>
      <c r="V31" s="20" t="s">
        <v>71</v>
      </c>
      <c r="W31" s="20" t="s">
        <v>72</v>
      </c>
      <c r="X31" s="20">
        <v>-3.08</v>
      </c>
      <c r="Y31" s="20">
        <v>1</v>
      </c>
      <c r="Z31" s="18">
        <v>-30.8</v>
      </c>
      <c r="AA31" s="19">
        <f t="shared" si="6"/>
        <v>0.95833333333333326</v>
      </c>
      <c r="AB31" s="37" t="s">
        <v>36</v>
      </c>
      <c r="AC31" s="16">
        <v>-7.6594940000000004E-6</v>
      </c>
      <c r="AD31" s="16">
        <v>-6.9399999999999004E-5</v>
      </c>
      <c r="AE31" s="16">
        <f t="shared" si="13"/>
        <v>227.36510955803953</v>
      </c>
      <c r="AF31" s="16"/>
      <c r="AG31" s="16">
        <v>10</v>
      </c>
      <c r="AH31" s="16">
        <f t="shared" si="11"/>
        <v>1.5144346945224174E-6</v>
      </c>
      <c r="AI31" s="16">
        <v>3.4200000000000002E-11</v>
      </c>
      <c r="AJ31" s="16">
        <f t="shared" si="10"/>
        <v>1.2944738834216503E-7</v>
      </c>
      <c r="AK31" s="27">
        <v>2.7E-2</v>
      </c>
      <c r="AL31" s="27">
        <f t="shared" si="8"/>
        <v>1.7984173926944291E-2</v>
      </c>
      <c r="AM31" s="27">
        <f t="shared" si="9"/>
        <v>11875.172955289212</v>
      </c>
      <c r="AN31" s="28">
        <v>3.4105812644968925E-2</v>
      </c>
      <c r="AO31" s="20"/>
    </row>
    <row r="32" spans="1:41">
      <c r="A32" s="20" t="s">
        <v>73</v>
      </c>
      <c r="B32" s="26" t="s">
        <v>41</v>
      </c>
      <c r="C32" s="17">
        <v>533.22422400000005</v>
      </c>
      <c r="D32" s="20">
        <v>14.5585</v>
      </c>
      <c r="E32" s="20">
        <v>247.29999999999998</v>
      </c>
      <c r="F32" s="18">
        <v>2.7699999999999999E-5</v>
      </c>
      <c r="G32" s="18">
        <f t="shared" si="14"/>
        <v>0.11200970481196927</v>
      </c>
      <c r="H32" s="18">
        <v>6.6200000000000001E-6</v>
      </c>
      <c r="I32" s="18">
        <f t="shared" si="15"/>
        <v>2.6769106348564498E-2</v>
      </c>
      <c r="J32" s="18">
        <f t="shared" si="16"/>
        <v>0.23898916967509026</v>
      </c>
      <c r="K32" s="22">
        <v>13.5</v>
      </c>
      <c r="L32" s="23">
        <v>0.25800000000000001</v>
      </c>
      <c r="M32" s="19">
        <v>37.569903405111013</v>
      </c>
      <c r="N32" s="19">
        <f t="shared" si="17"/>
        <v>2.782955807786001</v>
      </c>
      <c r="O32" s="20" t="s">
        <v>18</v>
      </c>
      <c r="P32" s="19">
        <v>-0.06</v>
      </c>
      <c r="Q32" s="19">
        <v>-0.02</v>
      </c>
      <c r="R32" s="19">
        <v>3.84</v>
      </c>
      <c r="S32" s="21">
        <v>1</v>
      </c>
      <c r="T32" s="18">
        <f t="shared" si="4"/>
        <v>38.4</v>
      </c>
      <c r="U32" s="18" t="s">
        <v>19</v>
      </c>
      <c r="V32" s="20" t="s">
        <v>59</v>
      </c>
      <c r="W32" s="20">
        <v>-0.06</v>
      </c>
      <c r="X32" s="20">
        <v>-3.44</v>
      </c>
      <c r="Y32" s="20">
        <v>1</v>
      </c>
      <c r="Z32" s="18">
        <v>-34.4</v>
      </c>
      <c r="AA32" s="19">
        <f t="shared" si="6"/>
        <v>0.94791666666666674</v>
      </c>
      <c r="AB32" s="37" t="s">
        <v>36</v>
      </c>
      <c r="AC32" s="16">
        <v>-8.63106E-6</v>
      </c>
      <c r="AD32" s="16">
        <v>-7.1800000000000295E-5</v>
      </c>
      <c r="AE32" s="16">
        <f t="shared" si="13"/>
        <v>256.20516218199435</v>
      </c>
      <c r="AF32" s="16"/>
      <c r="AG32" s="16">
        <v>10</v>
      </c>
      <c r="AH32" s="16">
        <f t="shared" si="11"/>
        <v>1.7598321405501555E-6</v>
      </c>
      <c r="AI32" s="16">
        <v>3.83E-11</v>
      </c>
      <c r="AJ32" s="16">
        <f t="shared" si="10"/>
        <v>1.5487262434290337E-7</v>
      </c>
      <c r="AK32" s="27">
        <v>2.5000000000000001E-2</v>
      </c>
      <c r="AL32" s="27">
        <f t="shared" si="8"/>
        <v>1.717209877391215E-2</v>
      </c>
      <c r="AM32" s="27">
        <f t="shared" si="9"/>
        <v>9757.804950956197</v>
      </c>
      <c r="AN32" s="28">
        <v>0.25350952050322562</v>
      </c>
      <c r="AO32" s="20"/>
    </row>
    <row r="33" spans="1:41">
      <c r="A33" s="20" t="s">
        <v>74</v>
      </c>
      <c r="B33" s="20" t="s">
        <v>33</v>
      </c>
      <c r="C33" s="17">
        <v>530.79802800000004</v>
      </c>
      <c r="D33" s="20">
        <v>14.7067</v>
      </c>
      <c r="E33" s="20">
        <v>231.7</v>
      </c>
      <c r="F33" s="18">
        <v>1.9899999999999999E-5</v>
      </c>
      <c r="G33" s="18">
        <f t="shared" si="14"/>
        <v>8.588692274492879E-2</v>
      </c>
      <c r="H33" s="18">
        <v>4.8899999999999998E-6</v>
      </c>
      <c r="I33" s="18">
        <f t="shared" si="15"/>
        <v>2.1104876996115667E-2</v>
      </c>
      <c r="J33" s="18">
        <f t="shared" si="16"/>
        <v>0.2457286432160804</v>
      </c>
      <c r="K33" s="22">
        <v>11.6</v>
      </c>
      <c r="L33" s="23">
        <v>0.107</v>
      </c>
      <c r="M33" s="19">
        <v>30.52557797070271</v>
      </c>
      <c r="N33" s="19">
        <f t="shared" si="17"/>
        <v>2.6315153423019577</v>
      </c>
      <c r="O33" s="20" t="s">
        <v>18</v>
      </c>
      <c r="P33" s="19">
        <v>-0.02</v>
      </c>
      <c r="Q33" s="19">
        <v>0.06</v>
      </c>
      <c r="R33" s="19">
        <v>3.43</v>
      </c>
      <c r="S33" s="21">
        <v>1</v>
      </c>
      <c r="T33" s="18">
        <f t="shared" si="4"/>
        <v>34.300000000000004</v>
      </c>
      <c r="U33" s="18" t="s">
        <v>19</v>
      </c>
      <c r="V33" s="20" t="s">
        <v>38</v>
      </c>
      <c r="W33" s="20" t="s">
        <v>39</v>
      </c>
      <c r="X33" s="20">
        <v>-3.21</v>
      </c>
      <c r="Y33" s="20">
        <v>1</v>
      </c>
      <c r="Z33" s="18">
        <v>-32.1</v>
      </c>
      <c r="AA33" s="19">
        <f t="shared" si="6"/>
        <v>0.96793002915451898</v>
      </c>
      <c r="AB33" s="37" t="s">
        <v>36</v>
      </c>
      <c r="AC33" s="16">
        <v>-8.2441490000000003E-6</v>
      </c>
      <c r="AD33" s="16">
        <v>-7.0499999999999396E-5</v>
      </c>
      <c r="AE33" s="16">
        <f t="shared" si="13"/>
        <v>244.7200612204673</v>
      </c>
      <c r="AF33" s="16"/>
      <c r="AG33" s="16">
        <v>10</v>
      </c>
      <c r="AH33" s="16">
        <f t="shared" si="11"/>
        <v>1.6640038976824666E-6</v>
      </c>
      <c r="AI33" s="16">
        <v>4.18E-11</v>
      </c>
      <c r="AJ33" s="16">
        <f t="shared" si="10"/>
        <v>1.8040569702201123E-7</v>
      </c>
      <c r="AK33" s="27">
        <v>1.9E-2</v>
      </c>
      <c r="AL33" s="27">
        <f t="shared" si="8"/>
        <v>1.2919281687938152E-2</v>
      </c>
      <c r="AM33" s="27">
        <f t="shared" si="9"/>
        <v>7763.9732130023367</v>
      </c>
      <c r="AN33" s="28">
        <v>0.7308679747213942</v>
      </c>
      <c r="AO33" s="20"/>
    </row>
    <row r="34" spans="1:41">
      <c r="A34" s="20" t="s">
        <v>75</v>
      </c>
      <c r="B34" s="26" t="s">
        <v>41</v>
      </c>
      <c r="C34" s="17">
        <v>530.116265</v>
      </c>
      <c r="D34" s="20">
        <v>15.594799999999999</v>
      </c>
      <c r="E34" s="20">
        <v>246.79999999999998</v>
      </c>
      <c r="F34" s="18">
        <v>2.72E-5</v>
      </c>
      <c r="G34" s="18">
        <f t="shared" si="14"/>
        <v>0.11021069692058348</v>
      </c>
      <c r="H34" s="18">
        <v>6.7900000000000002E-6</v>
      </c>
      <c r="I34" s="18">
        <f t="shared" si="15"/>
        <v>2.7512155591572125E-2</v>
      </c>
      <c r="J34" s="18">
        <f t="shared" si="16"/>
        <v>0.24963235294117644</v>
      </c>
      <c r="K34" s="22">
        <v>13</v>
      </c>
      <c r="L34" s="23">
        <v>0.20899999999999999</v>
      </c>
      <c r="M34" s="19">
        <v>33.508671787963792</v>
      </c>
      <c r="N34" s="19">
        <f t="shared" si="17"/>
        <v>2.5775901375356765</v>
      </c>
      <c r="O34" s="20" t="s">
        <v>18</v>
      </c>
      <c r="P34" s="19">
        <v>-0.01</v>
      </c>
      <c r="Q34" s="19">
        <v>0.12</v>
      </c>
      <c r="R34" s="19">
        <v>4.37</v>
      </c>
      <c r="S34" s="21">
        <v>1</v>
      </c>
      <c r="T34" s="18">
        <f t="shared" si="4"/>
        <v>43.7</v>
      </c>
      <c r="U34" s="18" t="s">
        <v>19</v>
      </c>
      <c r="V34" s="20" t="s">
        <v>76</v>
      </c>
      <c r="W34" s="20" t="s">
        <v>69</v>
      </c>
      <c r="X34" s="20">
        <v>-4.03</v>
      </c>
      <c r="Y34" s="20">
        <v>1</v>
      </c>
      <c r="Z34" s="18">
        <v>-40.299999999999997</v>
      </c>
      <c r="AA34" s="19">
        <f t="shared" si="6"/>
        <v>0.9610983981693364</v>
      </c>
      <c r="AB34" s="37" t="s">
        <v>36</v>
      </c>
      <c r="AC34" s="16">
        <v>-1.019546E-5</v>
      </c>
      <c r="AD34" s="16">
        <v>-8.6900000000000906E-5</v>
      </c>
      <c r="AE34" s="16">
        <f t="shared" si="13"/>
        <v>302.64295264081539</v>
      </c>
      <c r="AF34" s="16"/>
      <c r="AG34" s="16">
        <v>10</v>
      </c>
      <c r="AH34" s="16">
        <f t="shared" si="11"/>
        <v>1.9406658157899777E-6</v>
      </c>
      <c r="AI34" s="16">
        <v>4.0900000000000002E-11</v>
      </c>
      <c r="AJ34" s="16">
        <f t="shared" si="10"/>
        <v>1.6572123176661267E-7</v>
      </c>
      <c r="AK34" s="27">
        <v>1.9E-2</v>
      </c>
      <c r="AL34" s="27">
        <f t="shared" ref="AL34:AL65" si="18">AK34*(AG34/D34)</f>
        <v>1.2183548362274605E-2</v>
      </c>
      <c r="AM34" s="27">
        <f t="shared" ref="AM34:AM65" si="19">AL34/AH34</f>
        <v>6278.0249248194777</v>
      </c>
      <c r="AN34" s="28">
        <v>0.52604809539797959</v>
      </c>
      <c r="AO34" s="20"/>
    </row>
    <row r="35" spans="1:41">
      <c r="A35" s="20" t="s">
        <v>77</v>
      </c>
      <c r="B35" s="20" t="s">
        <v>33</v>
      </c>
      <c r="C35" s="17">
        <v>527.90223600000002</v>
      </c>
      <c r="D35" s="20">
        <v>15.4922</v>
      </c>
      <c r="E35" s="20">
        <v>227.8</v>
      </c>
      <c r="F35" s="18">
        <v>2.1999999999999999E-5</v>
      </c>
      <c r="G35" s="18">
        <f t="shared" si="14"/>
        <v>9.6575943810359957E-2</v>
      </c>
      <c r="H35" s="18">
        <v>4.8199999999999996E-6</v>
      </c>
      <c r="I35" s="18">
        <f t="shared" si="15"/>
        <v>2.1158911325724318E-2</v>
      </c>
      <c r="J35" s="18">
        <f t="shared" si="16"/>
        <v>0.21909090909090909</v>
      </c>
      <c r="K35" s="22">
        <v>11.4</v>
      </c>
      <c r="L35" s="23">
        <v>7.5999999999999998E-2</v>
      </c>
      <c r="M35" s="19">
        <v>30.463477728871034</v>
      </c>
      <c r="N35" s="19">
        <f t="shared" si="17"/>
        <v>2.6722348884974592</v>
      </c>
      <c r="O35" s="20" t="s">
        <v>18</v>
      </c>
      <c r="P35" s="19">
        <v>0.05</v>
      </c>
      <c r="Q35" s="19">
        <v>0</v>
      </c>
      <c r="R35" s="19">
        <v>3.04</v>
      </c>
      <c r="S35" s="21">
        <v>1</v>
      </c>
      <c r="T35" s="18">
        <f t="shared" si="4"/>
        <v>30.4</v>
      </c>
      <c r="U35" s="18" t="s">
        <v>19</v>
      </c>
      <c r="V35" s="20" t="s">
        <v>78</v>
      </c>
      <c r="W35" s="20" t="s">
        <v>44</v>
      </c>
      <c r="X35" s="20">
        <v>-2.84</v>
      </c>
      <c r="Y35" s="20">
        <v>1</v>
      </c>
      <c r="Z35" s="18">
        <v>-28.4</v>
      </c>
      <c r="AA35" s="19">
        <f t="shared" si="6"/>
        <v>0.96710526315789469</v>
      </c>
      <c r="AB35" s="37" t="s">
        <v>36</v>
      </c>
      <c r="AC35" s="16">
        <v>-8.5015899999999994E-6</v>
      </c>
      <c r="AD35" s="16">
        <v>-7.1999999999999094E-5</v>
      </c>
      <c r="AE35" s="16">
        <f t="shared" si="13"/>
        <v>252.36196304449524</v>
      </c>
      <c r="AF35" s="16"/>
      <c r="AG35" s="16">
        <v>10</v>
      </c>
      <c r="AH35" s="16">
        <f t="shared" si="11"/>
        <v>1.6289614324918039E-6</v>
      </c>
      <c r="AI35" s="16">
        <v>4.22E-11</v>
      </c>
      <c r="AJ35" s="16">
        <f t="shared" si="10"/>
        <v>1.8525021949078139E-7</v>
      </c>
      <c r="AK35" s="27">
        <v>0.01</v>
      </c>
      <c r="AL35" s="27">
        <f t="shared" si="18"/>
        <v>6.4548611559365355E-3</v>
      </c>
      <c r="AM35" s="27">
        <f t="shared" si="19"/>
        <v>3962.5622971702942</v>
      </c>
      <c r="AN35" s="28">
        <v>0.38042972558807175</v>
      </c>
      <c r="AO35" s="20"/>
    </row>
    <row r="36" spans="1:41">
      <c r="A36" s="20" t="s">
        <v>79</v>
      </c>
      <c r="B36" s="26" t="s">
        <v>41</v>
      </c>
      <c r="C36" s="17">
        <v>524.92109800000003</v>
      </c>
      <c r="D36" s="20">
        <v>15.573600000000001</v>
      </c>
      <c r="E36" s="20">
        <v>227.5</v>
      </c>
      <c r="F36" s="18">
        <v>1.5999999999999999E-5</v>
      </c>
      <c r="G36" s="18">
        <f t="shared" si="14"/>
        <v>7.032967032967033E-2</v>
      </c>
      <c r="H36" s="18">
        <v>3.9999999999999998E-6</v>
      </c>
      <c r="I36" s="18">
        <f t="shared" si="15"/>
        <v>1.7582417582417582E-2</v>
      </c>
      <c r="J36" s="18">
        <f t="shared" si="16"/>
        <v>0.25</v>
      </c>
      <c r="K36" s="22">
        <v>11.1</v>
      </c>
      <c r="L36" s="23">
        <v>0.108</v>
      </c>
      <c r="M36" s="19">
        <v>29.447886401571477</v>
      </c>
      <c r="N36" s="19">
        <f t="shared" si="17"/>
        <v>2.6529627388803134</v>
      </c>
      <c r="O36" s="20" t="s">
        <v>18</v>
      </c>
      <c r="P36" s="19">
        <v>-0.04</v>
      </c>
      <c r="Q36" s="19">
        <v>0.15</v>
      </c>
      <c r="R36" s="19">
        <v>2.87</v>
      </c>
      <c r="S36" s="21">
        <v>1</v>
      </c>
      <c r="T36" s="18">
        <f t="shared" si="4"/>
        <v>28.700000000000003</v>
      </c>
      <c r="U36" s="18" t="s">
        <v>19</v>
      </c>
      <c r="V36" s="20" t="s">
        <v>80</v>
      </c>
      <c r="W36" s="20">
        <v>-0.1</v>
      </c>
      <c r="X36" s="20">
        <v>-2.71</v>
      </c>
      <c r="Y36" s="20">
        <v>1</v>
      </c>
      <c r="Z36" s="18">
        <v>-27.1</v>
      </c>
      <c r="AA36" s="19">
        <f t="shared" si="6"/>
        <v>0.97212543554006969</v>
      </c>
      <c r="AB36" s="37" t="s">
        <v>36</v>
      </c>
      <c r="AC36" s="16">
        <v>-8.0928860000000001E-6</v>
      </c>
      <c r="AD36" s="16">
        <v>-6.9100000000000799E-5</v>
      </c>
      <c r="AE36" s="16">
        <f t="shared" si="13"/>
        <v>240.22995670872311</v>
      </c>
      <c r="AF36" s="16"/>
      <c r="AG36" s="16">
        <v>10</v>
      </c>
      <c r="AH36" s="16">
        <f t="shared" si="11"/>
        <v>1.542546082528915E-6</v>
      </c>
      <c r="AI36" s="16">
        <v>3.8900000000000003E-11</v>
      </c>
      <c r="AJ36" s="16">
        <f t="shared" si="10"/>
        <v>1.70989010989011E-7</v>
      </c>
      <c r="AK36" s="27">
        <v>1.0999999999999999E-2</v>
      </c>
      <c r="AL36" s="27">
        <f t="shared" si="18"/>
        <v>7.0632352185750246E-3</v>
      </c>
      <c r="AM36" s="27">
        <f t="shared" si="19"/>
        <v>4578.9460026991601</v>
      </c>
      <c r="AN36" s="28">
        <v>0.48757417923740443</v>
      </c>
      <c r="AO36" s="20"/>
    </row>
    <row r="37" spans="1:41">
      <c r="A37" s="20" t="s">
        <v>81</v>
      </c>
      <c r="B37" s="26" t="s">
        <v>41</v>
      </c>
      <c r="C37" s="17">
        <v>522.64664100000005</v>
      </c>
      <c r="D37" s="20">
        <v>15.009399999999999</v>
      </c>
      <c r="E37" s="20">
        <v>226.3</v>
      </c>
      <c r="F37" s="18">
        <v>1.7E-5</v>
      </c>
      <c r="G37" s="18">
        <f t="shared" si="14"/>
        <v>7.5121520106053913E-2</v>
      </c>
      <c r="H37" s="18">
        <v>4.33E-6</v>
      </c>
      <c r="I37" s="18">
        <f t="shared" si="15"/>
        <v>1.9133893062306673E-2</v>
      </c>
      <c r="J37" s="18">
        <f t="shared" si="16"/>
        <v>0.25470588235294117</v>
      </c>
      <c r="K37" s="22">
        <v>11.3</v>
      </c>
      <c r="L37" s="23">
        <v>0.13200000000000001</v>
      </c>
      <c r="M37" s="19">
        <v>30.463104344973011</v>
      </c>
      <c r="N37" s="19">
        <f t="shared" si="17"/>
        <v>2.6958499420330098</v>
      </c>
      <c r="O37" s="20" t="s">
        <v>18</v>
      </c>
      <c r="P37" s="19">
        <v>0.03</v>
      </c>
      <c r="Q37" s="19">
        <v>0.04</v>
      </c>
      <c r="R37" s="19">
        <v>2.75</v>
      </c>
      <c r="S37" s="21">
        <v>1</v>
      </c>
      <c r="T37" s="18">
        <f t="shared" si="4"/>
        <v>27.5</v>
      </c>
      <c r="U37" s="18" t="s">
        <v>19</v>
      </c>
      <c r="V37" s="20" t="s">
        <v>82</v>
      </c>
      <c r="W37" s="20">
        <v>-0.01</v>
      </c>
      <c r="X37" s="20">
        <v>-2.58</v>
      </c>
      <c r="Y37" s="20">
        <v>1</v>
      </c>
      <c r="Z37" s="18">
        <v>-25.8</v>
      </c>
      <c r="AA37" s="19">
        <f t="shared" si="6"/>
        <v>0.96909090909090911</v>
      </c>
      <c r="AB37" s="37" t="s">
        <v>57</v>
      </c>
      <c r="AC37" s="16">
        <v>-8.4785300000000006E-6</v>
      </c>
      <c r="AD37" s="16">
        <v>-7.1200000000000403E-5</v>
      </c>
      <c r="AE37" s="16">
        <v>251.67744792816922</v>
      </c>
      <c r="AF37" s="16"/>
      <c r="AG37" s="16">
        <v>10</v>
      </c>
      <c r="AH37" s="16">
        <f t="shared" si="11"/>
        <v>1.6767988589028826E-6</v>
      </c>
      <c r="AI37" s="16">
        <v>4.0200000000000001E-11</v>
      </c>
      <c r="AJ37" s="16">
        <f t="shared" si="10"/>
        <v>1.7764030048608042E-7</v>
      </c>
      <c r="AK37" s="27">
        <v>1.4999999999999999E-2</v>
      </c>
      <c r="AL37" s="27">
        <f t="shared" si="18"/>
        <v>9.993737257984997E-3</v>
      </c>
      <c r="AM37" s="27">
        <f t="shared" si="19"/>
        <v>5960.0095771318856</v>
      </c>
      <c r="AN37" s="28">
        <v>0.82491316355208788</v>
      </c>
      <c r="AO37" s="20"/>
    </row>
    <row r="38" spans="1:41">
      <c r="A38" s="20" t="s">
        <v>83</v>
      </c>
      <c r="B38" s="20" t="s">
        <v>33</v>
      </c>
      <c r="C38" s="17">
        <v>520.641842</v>
      </c>
      <c r="D38" s="20">
        <v>16.3202</v>
      </c>
      <c r="E38" s="20">
        <v>246.89999999999998</v>
      </c>
      <c r="F38" s="18">
        <v>2.4000000000000001E-5</v>
      </c>
      <c r="G38" s="18">
        <f t="shared" si="14"/>
        <v>9.7205346294046188E-2</v>
      </c>
      <c r="H38" s="18">
        <v>5.04E-6</v>
      </c>
      <c r="I38" s="18">
        <f t="shared" si="15"/>
        <v>2.0413122721749697E-2</v>
      </c>
      <c r="J38" s="18">
        <f t="shared" si="16"/>
        <v>0.20999999999999996</v>
      </c>
      <c r="K38" s="22">
        <v>10.3</v>
      </c>
      <c r="L38" s="23">
        <v>1E-3</v>
      </c>
      <c r="M38" s="19">
        <v>27.47340051999997</v>
      </c>
      <c r="N38" s="19">
        <f t="shared" si="17"/>
        <v>2.6673204388349485</v>
      </c>
      <c r="O38" s="20" t="s">
        <v>18</v>
      </c>
      <c r="P38" s="19">
        <v>-0.01</v>
      </c>
      <c r="Q38" s="19">
        <v>0.13</v>
      </c>
      <c r="R38" s="19">
        <v>3.64</v>
      </c>
      <c r="S38" s="21">
        <v>1</v>
      </c>
      <c r="T38" s="18">
        <f t="shared" si="4"/>
        <v>36.4</v>
      </c>
      <c r="U38" s="18" t="s">
        <v>19</v>
      </c>
      <c r="V38" s="20" t="s">
        <v>84</v>
      </c>
      <c r="W38" s="20">
        <v>-0.03</v>
      </c>
      <c r="X38" s="20">
        <v>-3.45</v>
      </c>
      <c r="Y38" s="20">
        <v>1</v>
      </c>
      <c r="Z38" s="18">
        <v>-34.5</v>
      </c>
      <c r="AA38" s="19">
        <f t="shared" si="6"/>
        <v>0.97390109890109899</v>
      </c>
      <c r="AB38" s="37" t="s">
        <v>57</v>
      </c>
      <c r="AC38" s="16">
        <v>-1.0047438E-5</v>
      </c>
      <c r="AD38" s="16">
        <v>-8.58000000000005E-5</v>
      </c>
      <c r="AE38" s="16">
        <v>298.2490542648913</v>
      </c>
      <c r="AF38" s="16"/>
      <c r="AG38" s="16">
        <v>10</v>
      </c>
      <c r="AH38" s="16">
        <f t="shared" si="11"/>
        <v>1.8274840643183989E-6</v>
      </c>
      <c r="AI38" s="16">
        <v>4.1499999999999999E-11</v>
      </c>
      <c r="AJ38" s="16">
        <f t="shared" si="10"/>
        <v>1.6808424463345486E-7</v>
      </c>
      <c r="AK38" s="27">
        <v>2.5000000000000001E-2</v>
      </c>
      <c r="AL38" s="27">
        <f t="shared" si="18"/>
        <v>1.5318439725003373E-2</v>
      </c>
      <c r="AM38" s="27">
        <f t="shared" si="19"/>
        <v>8382.2562527880254</v>
      </c>
      <c r="AN38" s="28">
        <v>0.59072531617098134</v>
      </c>
      <c r="AO38" s="20"/>
    </row>
    <row r="39" spans="1:41">
      <c r="A39" s="20" t="s">
        <v>85</v>
      </c>
      <c r="B39" s="20" t="s">
        <v>33</v>
      </c>
      <c r="C39" s="17">
        <v>519.67030299999999</v>
      </c>
      <c r="D39" s="20">
        <v>12.747299999999999</v>
      </c>
      <c r="E39" s="20">
        <v>270.90000000000003</v>
      </c>
      <c r="F39" s="18">
        <v>4.6E-5</v>
      </c>
      <c r="G39" s="18">
        <f t="shared" si="14"/>
        <v>0.16980435585086745</v>
      </c>
      <c r="H39" s="18">
        <v>7.1199999999999996E-6</v>
      </c>
      <c r="I39" s="18">
        <f t="shared" si="15"/>
        <v>2.6282761166482094E-2</v>
      </c>
      <c r="J39" s="18">
        <f t="shared" si="16"/>
        <v>0.15478260869565219</v>
      </c>
      <c r="K39" s="22">
        <v>10.3</v>
      </c>
      <c r="L39" s="23">
        <v>-9.0999999999999998E-2</v>
      </c>
      <c r="M39" s="19">
        <v>31.034031579939946</v>
      </c>
      <c r="N39" s="19">
        <f t="shared" si="17"/>
        <v>3.0130127747514508</v>
      </c>
      <c r="O39" s="20" t="s">
        <v>18</v>
      </c>
      <c r="P39" s="19">
        <v>-0.17</v>
      </c>
      <c r="Q39" s="19">
        <v>0.01</v>
      </c>
      <c r="R39" s="19">
        <v>3.44</v>
      </c>
      <c r="S39" s="21">
        <v>1</v>
      </c>
      <c r="T39" s="18">
        <f t="shared" si="4"/>
        <v>34.4</v>
      </c>
      <c r="U39" s="18" t="s">
        <v>19</v>
      </c>
      <c r="V39" s="20" t="s">
        <v>86</v>
      </c>
      <c r="W39" s="20">
        <v>-0.18</v>
      </c>
      <c r="X39" s="20">
        <v>-3.24</v>
      </c>
      <c r="Y39" s="20">
        <v>1</v>
      </c>
      <c r="Z39" s="18">
        <v>-32.4</v>
      </c>
      <c r="AA39" s="19">
        <f t="shared" si="6"/>
        <v>0.97093023255813948</v>
      </c>
      <c r="AB39" s="37" t="s">
        <v>57</v>
      </c>
      <c r="AC39" s="16">
        <v>-7.8667599999999995E-6</v>
      </c>
      <c r="AD39" s="16">
        <v>-6.9899999999999504E-5</v>
      </c>
      <c r="AE39" s="16">
        <v>233.51761216430265</v>
      </c>
      <c r="AF39" s="16"/>
      <c r="AG39" s="16">
        <v>10</v>
      </c>
      <c r="AH39" s="16">
        <f t="shared" si="11"/>
        <v>1.831898615113025E-6</v>
      </c>
      <c r="AI39" s="16">
        <v>5.3600000000000001E-11</v>
      </c>
      <c r="AJ39" s="16">
        <f t="shared" si="10"/>
        <v>1.9785898855666297E-7</v>
      </c>
      <c r="AK39" s="27">
        <v>2.3E-2</v>
      </c>
      <c r="AL39" s="27">
        <f t="shared" si="18"/>
        <v>1.804303656460584E-2</v>
      </c>
      <c r="AM39" s="27">
        <f t="shared" si="19"/>
        <v>9849.3641600862356</v>
      </c>
      <c r="AN39" s="28">
        <v>0.59072193625557823</v>
      </c>
      <c r="AO39" s="20"/>
    </row>
    <row r="40" spans="1:41">
      <c r="A40" s="20" t="s">
        <v>87</v>
      </c>
      <c r="B40" s="20" t="s">
        <v>33</v>
      </c>
      <c r="C40" s="17">
        <v>517.86032999999998</v>
      </c>
      <c r="D40" s="20">
        <v>13.780200000000001</v>
      </c>
      <c r="E40" s="20">
        <v>238.7</v>
      </c>
      <c r="F40" s="18">
        <v>2.1500000000000001E-5</v>
      </c>
      <c r="G40" s="18">
        <f t="shared" si="14"/>
        <v>9.0071219103477165E-2</v>
      </c>
      <c r="H40" s="18">
        <v>4.8999999999999997E-6</v>
      </c>
      <c r="I40" s="18">
        <f t="shared" si="15"/>
        <v>2.0527859237536656E-2</v>
      </c>
      <c r="J40" s="18">
        <f t="shared" si="16"/>
        <v>0.22790697674418606</v>
      </c>
      <c r="K40" s="22">
        <v>10</v>
      </c>
      <c r="L40" s="23">
        <v>-0.02</v>
      </c>
      <c r="M40" s="19">
        <v>25.438539720077145</v>
      </c>
      <c r="N40" s="19">
        <f t="shared" si="17"/>
        <v>2.5438539720077147</v>
      </c>
      <c r="O40" s="20" t="s">
        <v>18</v>
      </c>
      <c r="P40" s="19">
        <v>-0.06</v>
      </c>
      <c r="Q40" s="19">
        <v>0.03</v>
      </c>
      <c r="R40" s="19">
        <v>2.99</v>
      </c>
      <c r="S40" s="21">
        <v>1</v>
      </c>
      <c r="T40" s="18">
        <f t="shared" si="4"/>
        <v>29.900000000000002</v>
      </c>
      <c r="U40" s="18" t="s">
        <v>19</v>
      </c>
      <c r="V40" s="20">
        <v>-0.01</v>
      </c>
      <c r="W40" s="20" t="s">
        <v>55</v>
      </c>
      <c r="X40" s="20">
        <v>-2.9</v>
      </c>
      <c r="Y40" s="20">
        <v>1</v>
      </c>
      <c r="Z40" s="18">
        <v>-29</v>
      </c>
      <c r="AA40" s="19">
        <f t="shared" si="6"/>
        <v>0.98494983277591963</v>
      </c>
      <c r="AB40" s="37" t="s">
        <v>36</v>
      </c>
      <c r="AC40" s="16">
        <v>-8.3262500000000001E-6</v>
      </c>
      <c r="AD40" s="16">
        <v>-7.0099999999999996E-5</v>
      </c>
      <c r="AE40" s="16">
        <f>AC40/-0.003368808*10^5</f>
        <v>247.15715469685421</v>
      </c>
      <c r="AF40" s="16"/>
      <c r="AG40" s="16">
        <v>10</v>
      </c>
      <c r="AH40" s="16">
        <f t="shared" si="11"/>
        <v>1.7935672537180461E-6</v>
      </c>
      <c r="AI40" s="16">
        <v>4.3099999999999999E-11</v>
      </c>
      <c r="AJ40" s="16">
        <f t="shared" si="10"/>
        <v>1.8056137410976121E-7</v>
      </c>
      <c r="AK40" s="27">
        <v>3.3000000000000002E-2</v>
      </c>
      <c r="AL40" s="27">
        <f t="shared" si="18"/>
        <v>2.3947402795315018E-2</v>
      </c>
      <c r="AM40" s="27">
        <f t="shared" si="19"/>
        <v>13351.828734424262</v>
      </c>
      <c r="AN40" s="28">
        <v>0.75663052999581648</v>
      </c>
      <c r="AO40" s="20"/>
    </row>
    <row r="41" spans="1:41">
      <c r="A41" s="20" t="s">
        <v>88</v>
      </c>
      <c r="B41" s="20" t="s">
        <v>33</v>
      </c>
      <c r="C41" s="17">
        <v>515.79903000000002</v>
      </c>
      <c r="D41" s="20">
        <v>15.032299999999999</v>
      </c>
      <c r="E41" s="20">
        <v>228</v>
      </c>
      <c r="F41" s="18">
        <v>2.0599999999999999E-5</v>
      </c>
      <c r="G41" s="18">
        <f t="shared" si="14"/>
        <v>9.0350877192982446E-2</v>
      </c>
      <c r="H41" s="18">
        <v>4.9100000000000004E-6</v>
      </c>
      <c r="I41" s="18">
        <f t="shared" si="15"/>
        <v>2.1535087719298247E-2</v>
      </c>
      <c r="J41" s="18">
        <f t="shared" si="16"/>
        <v>0.23834951456310685</v>
      </c>
      <c r="K41" s="22">
        <v>11</v>
      </c>
      <c r="L41" s="23">
        <v>0.10299999999999999</v>
      </c>
      <c r="M41" s="19">
        <v>28.432716307282281</v>
      </c>
      <c r="N41" s="19">
        <f t="shared" si="17"/>
        <v>2.5847923915711166</v>
      </c>
      <c r="O41" s="20" t="s">
        <v>18</v>
      </c>
      <c r="P41" s="19">
        <v>-0.11</v>
      </c>
      <c r="Q41" s="19">
        <v>0.04</v>
      </c>
      <c r="R41" s="19">
        <v>3.43</v>
      </c>
      <c r="S41" s="21">
        <v>1</v>
      </c>
      <c r="T41" s="18">
        <f t="shared" si="4"/>
        <v>34.300000000000004</v>
      </c>
      <c r="U41" s="18" t="s">
        <v>19</v>
      </c>
      <c r="V41" s="20" t="s">
        <v>67</v>
      </c>
      <c r="W41" s="20">
        <v>-0.11</v>
      </c>
      <c r="X41" s="20">
        <v>-3.25</v>
      </c>
      <c r="Y41" s="20">
        <v>1</v>
      </c>
      <c r="Z41" s="18">
        <v>-32.5</v>
      </c>
      <c r="AA41" s="19">
        <f t="shared" si="6"/>
        <v>0.97376093294460642</v>
      </c>
      <c r="AB41" s="37" t="s">
        <v>36</v>
      </c>
      <c r="AC41" s="16">
        <v>-9.6564999999999998E-6</v>
      </c>
      <c r="AD41" s="16">
        <v>-7.9700000000000297E-5</v>
      </c>
      <c r="AE41" s="16">
        <f>AC41/-0.003368808*10^5</f>
        <v>286.64441547277255</v>
      </c>
      <c r="AF41" s="16"/>
      <c r="AG41" s="16">
        <v>10</v>
      </c>
      <c r="AH41" s="16">
        <f t="shared" si="11"/>
        <v>1.9068566717852397E-6</v>
      </c>
      <c r="AI41" s="16">
        <v>4.1099999999999999E-11</v>
      </c>
      <c r="AJ41" s="16">
        <f t="shared" si="10"/>
        <v>1.8026315789473683E-7</v>
      </c>
      <c r="AK41" s="27">
        <v>2.5999999999999999E-2</v>
      </c>
      <c r="AL41" s="27">
        <f t="shared" si="18"/>
        <v>1.7296089088163488E-2</v>
      </c>
      <c r="AM41" s="27">
        <f t="shared" si="19"/>
        <v>9070.4714958836012</v>
      </c>
      <c r="AN41" s="28">
        <v>0.81962470939983545</v>
      </c>
      <c r="AO41" s="20"/>
    </row>
    <row r="42" spans="1:41">
      <c r="A42" s="20" t="s">
        <v>89</v>
      </c>
      <c r="B42" s="20" t="s">
        <v>90</v>
      </c>
      <c r="C42" s="17">
        <v>513.91087100000004</v>
      </c>
      <c r="D42" s="20">
        <v>14.9962</v>
      </c>
      <c r="E42" s="20">
        <v>231.1</v>
      </c>
      <c r="F42" s="18">
        <v>1.9599999999999999E-5</v>
      </c>
      <c r="G42" s="18">
        <f t="shared" si="14"/>
        <v>8.4811769796624831E-2</v>
      </c>
      <c r="H42" s="18">
        <v>4.7999999999999998E-6</v>
      </c>
      <c r="I42" s="18">
        <f t="shared" si="15"/>
        <v>2.0770229337948937E-2</v>
      </c>
      <c r="J42" s="18">
        <f t="shared" si="16"/>
        <v>0.24489795918367346</v>
      </c>
      <c r="K42" s="22">
        <v>11.3</v>
      </c>
      <c r="L42" s="23">
        <v>0.13500000000000001</v>
      </c>
      <c r="M42" s="19">
        <v>29.447780822952964</v>
      </c>
      <c r="N42" s="19">
        <f t="shared" si="17"/>
        <v>2.6059983029161913</v>
      </c>
      <c r="O42" s="20" t="s">
        <v>18</v>
      </c>
      <c r="P42" s="19">
        <v>-0.06</v>
      </c>
      <c r="Q42" s="19">
        <v>0.03</v>
      </c>
      <c r="R42" s="19">
        <v>2.74</v>
      </c>
      <c r="S42" s="21">
        <v>1</v>
      </c>
      <c r="T42" s="18">
        <f t="shared" si="4"/>
        <v>27.400000000000002</v>
      </c>
      <c r="U42" s="18" t="s">
        <v>19</v>
      </c>
      <c r="V42" s="20">
        <v>-0.01</v>
      </c>
      <c r="W42" s="20" t="s">
        <v>82</v>
      </c>
      <c r="X42" s="20">
        <v>-2.58</v>
      </c>
      <c r="Y42" s="20">
        <v>1</v>
      </c>
      <c r="Z42" s="18">
        <v>-25.8</v>
      </c>
      <c r="AA42" s="19">
        <f t="shared" si="6"/>
        <v>0.97080291970802923</v>
      </c>
      <c r="AB42" s="37" t="s">
        <v>36</v>
      </c>
      <c r="AC42" s="16">
        <v>-9.1712199999999992E-6</v>
      </c>
      <c r="AD42" s="16">
        <v>-7.4699999999998699E-5</v>
      </c>
      <c r="AE42" s="16">
        <f>AC42/-0.003368808*10^5</f>
        <v>272.23932025808534</v>
      </c>
      <c r="AF42" s="16"/>
      <c r="AG42" s="16">
        <v>10</v>
      </c>
      <c r="AH42" s="16">
        <f t="shared" si="11"/>
        <v>1.8153887001912839E-6</v>
      </c>
      <c r="AI42" s="16">
        <v>4.0299999999999999E-11</v>
      </c>
      <c r="AJ42" s="16">
        <f t="shared" si="10"/>
        <v>1.7438338381652964E-7</v>
      </c>
      <c r="AK42" s="27">
        <v>3.9E-2</v>
      </c>
      <c r="AL42" s="27">
        <f t="shared" si="18"/>
        <v>2.6006588335711713E-2</v>
      </c>
      <c r="AM42" s="27">
        <f t="shared" si="19"/>
        <v>14325.630832103037</v>
      </c>
      <c r="AN42" s="28"/>
      <c r="AO42" s="20"/>
    </row>
    <row r="43" spans="1:41">
      <c r="A43" s="20" t="s">
        <v>91</v>
      </c>
      <c r="B43" s="20" t="s">
        <v>41</v>
      </c>
      <c r="C43" s="17">
        <v>476.567677</v>
      </c>
      <c r="D43" s="20">
        <v>12.206799999999999</v>
      </c>
      <c r="E43" s="20">
        <v>236.4</v>
      </c>
      <c r="F43" s="18">
        <v>1.98E-5</v>
      </c>
      <c r="G43" s="18">
        <f t="shared" si="14"/>
        <v>8.3756345177664976E-2</v>
      </c>
      <c r="H43" s="18">
        <v>4.0199999999999996E-6</v>
      </c>
      <c r="I43" s="18">
        <f t="shared" si="15"/>
        <v>1.7005076142131977E-2</v>
      </c>
      <c r="J43" s="18">
        <f t="shared" si="16"/>
        <v>0.20303030303030301</v>
      </c>
      <c r="K43" s="22">
        <v>10.5</v>
      </c>
      <c r="L43" s="23">
        <v>5.7000000000000002E-2</v>
      </c>
      <c r="M43" s="19">
        <v>27.38753570263075</v>
      </c>
      <c r="N43" s="19">
        <f t="shared" si="17"/>
        <v>2.6083367335838807</v>
      </c>
      <c r="O43" s="20" t="s">
        <v>18</v>
      </c>
      <c r="P43" s="19">
        <v>-0.05</v>
      </c>
      <c r="Q43" s="19">
        <v>-0.01</v>
      </c>
      <c r="R43" s="19">
        <v>2.61</v>
      </c>
      <c r="S43" s="21">
        <v>1</v>
      </c>
      <c r="T43" s="18">
        <f t="shared" si="4"/>
        <v>26.099999999999998</v>
      </c>
      <c r="U43" s="18" t="s">
        <v>19</v>
      </c>
      <c r="V43" s="20" t="s">
        <v>67</v>
      </c>
      <c r="W43" s="20">
        <v>-0.08</v>
      </c>
      <c r="X43" s="20">
        <v>-2.46</v>
      </c>
      <c r="Y43" s="20">
        <v>1</v>
      </c>
      <c r="Z43" s="18">
        <v>-24.6</v>
      </c>
      <c r="AA43" s="19">
        <f t="shared" si="6"/>
        <v>0.97126436781609204</v>
      </c>
      <c r="AB43" s="37" t="s">
        <v>36</v>
      </c>
      <c r="AC43" s="16">
        <v>-5.7075900000000004E-6</v>
      </c>
      <c r="AD43" s="16">
        <v>-5.1199999999999503E-5</v>
      </c>
      <c r="AE43" s="16">
        <f>AC43/-0.003368808*10^5</f>
        <v>169.42461547229763</v>
      </c>
      <c r="AF43" s="16"/>
      <c r="AG43" s="16">
        <v>10</v>
      </c>
      <c r="AH43" s="16">
        <f t="shared" si="11"/>
        <v>1.3879527433258319E-6</v>
      </c>
      <c r="AI43" s="16">
        <v>2.5899999999999999E-11</v>
      </c>
      <c r="AJ43" s="16">
        <f t="shared" si="10"/>
        <v>1.0956006768189509E-7</v>
      </c>
      <c r="AK43" s="27">
        <v>3.6999999999999998E-2</v>
      </c>
      <c r="AL43" s="27">
        <f t="shared" si="18"/>
        <v>3.0310974211095455E-2</v>
      </c>
      <c r="AM43" s="27">
        <f t="shared" si="19"/>
        <v>21838.621204396248</v>
      </c>
      <c r="AN43" s="28">
        <v>0.66292350249608223</v>
      </c>
      <c r="AO43" s="20"/>
    </row>
    <row r="44" spans="1:41">
      <c r="A44" s="20" t="s">
        <v>92</v>
      </c>
      <c r="B44" s="20" t="s">
        <v>33</v>
      </c>
      <c r="C44" s="17">
        <v>473.185228</v>
      </c>
      <c r="D44" s="20">
        <v>14.0185</v>
      </c>
      <c r="E44" s="20">
        <v>212.1</v>
      </c>
      <c r="F44" s="18">
        <v>1.5299999999999999E-5</v>
      </c>
      <c r="G44" s="18">
        <f t="shared" si="14"/>
        <v>7.2135785007072128E-2</v>
      </c>
      <c r="H44" s="18">
        <v>3.01E-6</v>
      </c>
      <c r="I44" s="18">
        <f t="shared" si="15"/>
        <v>1.4191419141914191E-2</v>
      </c>
      <c r="J44" s="18">
        <f t="shared" si="16"/>
        <v>0.19673202614379087</v>
      </c>
      <c r="K44" s="22">
        <v>9.6999999999999993</v>
      </c>
      <c r="L44" s="23">
        <v>-1.2E-2</v>
      </c>
      <c r="M44" s="19">
        <v>25.868368144544629</v>
      </c>
      <c r="N44" s="19">
        <f t="shared" si="17"/>
        <v>2.6668420767571783</v>
      </c>
      <c r="O44" s="20" t="s">
        <v>18</v>
      </c>
      <c r="P44" s="19">
        <v>0.02</v>
      </c>
      <c r="Q44" s="19">
        <v>0.04</v>
      </c>
      <c r="R44" s="19">
        <v>2.0299999999999998</v>
      </c>
      <c r="S44" s="21">
        <v>1</v>
      </c>
      <c r="T44" s="18">
        <f t="shared" si="4"/>
        <v>20.299999999999997</v>
      </c>
      <c r="U44" s="18" t="s">
        <v>19</v>
      </c>
      <c r="V44" s="20" t="s">
        <v>93</v>
      </c>
      <c r="W44" s="20">
        <v>-0.11</v>
      </c>
      <c r="X44" s="20">
        <v>-19.54</v>
      </c>
      <c r="Y44" s="20">
        <v>0</v>
      </c>
      <c r="Z44" s="18">
        <v>-19.54</v>
      </c>
      <c r="AA44" s="19">
        <f t="shared" si="6"/>
        <v>0.98128078817733999</v>
      </c>
      <c r="AB44" s="37" t="s">
        <v>94</v>
      </c>
      <c r="AC44" s="16">
        <v>-5.8904299999999999E-6</v>
      </c>
      <c r="AD44" s="16">
        <v>-5.1900000000000597E-5</v>
      </c>
      <c r="AE44" s="16">
        <v>174.85205449523986</v>
      </c>
      <c r="AF44" s="16"/>
      <c r="AG44" s="16">
        <v>10</v>
      </c>
      <c r="AH44" s="16">
        <f t="shared" si="11"/>
        <v>1.2472950350981906E-6</v>
      </c>
      <c r="AI44" s="16">
        <v>2.29E-11</v>
      </c>
      <c r="AJ44" s="16">
        <f t="shared" si="10"/>
        <v>1.0796793965110796E-7</v>
      </c>
      <c r="AK44" s="27">
        <v>2.5000000000000001E-2</v>
      </c>
      <c r="AL44" s="27">
        <f t="shared" si="18"/>
        <v>1.7833577058886472E-2</v>
      </c>
      <c r="AM44" s="27">
        <f t="shared" si="19"/>
        <v>14297.80168850152</v>
      </c>
      <c r="AN44" s="28">
        <v>0.51093973961676697</v>
      </c>
      <c r="AO44" s="20"/>
    </row>
    <row r="45" spans="1:41">
      <c r="A45" s="20" t="s">
        <v>95</v>
      </c>
      <c r="B45" s="20" t="s">
        <v>96</v>
      </c>
      <c r="C45" s="17">
        <v>470.33644399999997</v>
      </c>
      <c r="D45" s="20">
        <v>12.4337</v>
      </c>
      <c r="E45" s="20">
        <v>220.29999999999998</v>
      </c>
      <c r="F45" s="18">
        <v>1.7799999999999999E-5</v>
      </c>
      <c r="G45" s="18">
        <f t="shared" si="14"/>
        <v>8.079891057648661E-2</v>
      </c>
      <c r="H45" s="18">
        <v>3.0699999999999998E-6</v>
      </c>
      <c r="I45" s="18">
        <f t="shared" si="15"/>
        <v>1.3935542442124376E-2</v>
      </c>
      <c r="J45" s="18">
        <f t="shared" si="16"/>
        <v>0.17247191011235954</v>
      </c>
      <c r="K45" s="22">
        <v>10.199999999999999</v>
      </c>
      <c r="L45" s="23">
        <v>-0.127</v>
      </c>
      <c r="M45" s="19">
        <v>27.389554975873807</v>
      </c>
      <c r="N45" s="19">
        <f t="shared" si="17"/>
        <v>2.6852504878307655</v>
      </c>
      <c r="O45" s="20" t="s">
        <v>18</v>
      </c>
      <c r="P45" s="19">
        <v>-0.55000000000000004</v>
      </c>
      <c r="Q45" s="19">
        <v>-0.48</v>
      </c>
      <c r="R45" s="19">
        <v>18.28</v>
      </c>
      <c r="S45" s="21">
        <v>0</v>
      </c>
      <c r="T45" s="18">
        <f t="shared" si="4"/>
        <v>18.28</v>
      </c>
      <c r="U45" s="18" t="s">
        <v>19</v>
      </c>
      <c r="V45" s="20" t="s">
        <v>97</v>
      </c>
      <c r="W45" s="20">
        <v>-0.56999999999999995</v>
      </c>
      <c r="X45" s="20">
        <v>-17.420000000000002</v>
      </c>
      <c r="Y45" s="20">
        <v>0</v>
      </c>
      <c r="Z45" s="18">
        <v>-17.420000000000002</v>
      </c>
      <c r="AA45" s="19">
        <f t="shared" si="6"/>
        <v>0.9764770240700219</v>
      </c>
      <c r="AB45" s="37" t="s">
        <v>36</v>
      </c>
      <c r="AC45" s="16">
        <v>-4.5557399999999997E-6</v>
      </c>
      <c r="AD45" s="16">
        <v>-3.9400000000000199E-5</v>
      </c>
      <c r="AE45" s="16">
        <f>AC45/-0.003368808*10^5</f>
        <v>135.23299635954319</v>
      </c>
      <c r="AF45" s="16"/>
      <c r="AG45" s="16">
        <v>10</v>
      </c>
      <c r="AH45" s="16">
        <f t="shared" ref="AH45:AH76" si="20">AE45*10^(-8)*(AG45/D45)</f>
        <v>1.0876327751155585E-6</v>
      </c>
      <c r="AI45" s="16">
        <v>1.6999999999999999E-11</v>
      </c>
      <c r="AJ45" s="16">
        <f t="shared" si="10"/>
        <v>7.7167498865183843E-8</v>
      </c>
      <c r="AK45" s="27">
        <v>0.02</v>
      </c>
      <c r="AL45" s="27">
        <f t="shared" si="18"/>
        <v>1.6085316518815802E-2</v>
      </c>
      <c r="AM45" s="27">
        <f t="shared" si="19"/>
        <v>14789.28999460022</v>
      </c>
      <c r="AN45" s="28">
        <v>0.18661236220701705</v>
      </c>
      <c r="AO45" s="20"/>
    </row>
    <row r="46" spans="1:41">
      <c r="A46" s="20" t="s">
        <v>98</v>
      </c>
      <c r="B46" s="26" t="s">
        <v>41</v>
      </c>
      <c r="C46" s="17">
        <v>468.00241499999998</v>
      </c>
      <c r="D46" s="20">
        <v>14.801500000000001</v>
      </c>
      <c r="E46" s="20">
        <v>236.70000000000002</v>
      </c>
      <c r="F46" s="18">
        <v>2.1299999999999999E-5</v>
      </c>
      <c r="G46" s="18">
        <f t="shared" si="14"/>
        <v>8.9987325728770592E-2</v>
      </c>
      <c r="H46" s="18">
        <v>4.4000000000000002E-6</v>
      </c>
      <c r="I46" s="18">
        <f t="shared" si="15"/>
        <v>1.8588931136459656E-2</v>
      </c>
      <c r="J46" s="18">
        <f t="shared" si="16"/>
        <v>0.20657276995305168</v>
      </c>
      <c r="K46" s="22">
        <v>10.4</v>
      </c>
      <c r="L46" s="23">
        <v>6.9000000000000006E-2</v>
      </c>
      <c r="M46" s="19">
        <v>27.389033317738676</v>
      </c>
      <c r="N46" s="19">
        <f t="shared" si="17"/>
        <v>2.633560895936411</v>
      </c>
      <c r="O46" s="20" t="s">
        <v>18</v>
      </c>
      <c r="P46" s="19">
        <v>-0.04</v>
      </c>
      <c r="Q46" s="19">
        <v>0.01</v>
      </c>
      <c r="R46" s="19">
        <v>2.31</v>
      </c>
      <c r="S46" s="21">
        <v>1</v>
      </c>
      <c r="T46" s="18">
        <f t="shared" si="4"/>
        <v>23.1</v>
      </c>
      <c r="U46" s="18" t="s">
        <v>19</v>
      </c>
      <c r="V46" s="20">
        <v>-0.05</v>
      </c>
      <c r="W46" s="20" t="s">
        <v>39</v>
      </c>
      <c r="X46" s="20">
        <v>-2.19</v>
      </c>
      <c r="Y46" s="20">
        <v>1</v>
      </c>
      <c r="Z46" s="18">
        <v>-21.9</v>
      </c>
      <c r="AA46" s="19">
        <f t="shared" si="6"/>
        <v>0.97402597402597402</v>
      </c>
      <c r="AB46" s="37" t="s">
        <v>94</v>
      </c>
      <c r="AC46" s="16">
        <v>-7.9466600000000002E-6</v>
      </c>
      <c r="AD46" s="16">
        <v>-7.0099999999999996E-5</v>
      </c>
      <c r="AE46" s="16">
        <v>235.88937095851117</v>
      </c>
      <c r="AF46" s="16"/>
      <c r="AG46" s="16">
        <v>10</v>
      </c>
      <c r="AH46" s="16">
        <f t="shared" si="20"/>
        <v>1.5936855788839723E-6</v>
      </c>
      <c r="AI46" s="16">
        <v>2.9E-11</v>
      </c>
      <c r="AJ46" s="16">
        <f t="shared" si="10"/>
        <v>1.2251795521757498E-7</v>
      </c>
      <c r="AK46" s="27">
        <v>1.6E-2</v>
      </c>
      <c r="AL46" s="27">
        <f t="shared" si="18"/>
        <v>1.0809715231564369E-2</v>
      </c>
      <c r="AM46" s="27">
        <f t="shared" si="19"/>
        <v>6782.840589631367</v>
      </c>
      <c r="AN46" s="28">
        <v>0.90826383709685654</v>
      </c>
      <c r="AO46" s="20"/>
    </row>
    <row r="47" spans="1:41">
      <c r="A47" s="20" t="s">
        <v>99</v>
      </c>
      <c r="B47" s="26" t="s">
        <v>41</v>
      </c>
      <c r="C47" s="17">
        <v>466.77842399999997</v>
      </c>
      <c r="D47" s="20">
        <v>15.550700000000001</v>
      </c>
      <c r="E47" s="20">
        <v>242.79999999999998</v>
      </c>
      <c r="F47" s="18">
        <f>24.2*10^-6</f>
        <v>2.4199999999999999E-5</v>
      </c>
      <c r="G47" s="18">
        <f t="shared" si="14"/>
        <v>9.967051070840198E-2</v>
      </c>
      <c r="H47" s="18">
        <f>5.19*10^-6</f>
        <v>5.1900000000000003E-6</v>
      </c>
      <c r="I47" s="18">
        <f t="shared" si="15"/>
        <v>2.1375617792421749E-2</v>
      </c>
      <c r="J47" s="18">
        <f t="shared" si="16"/>
        <v>0.21446280991735539</v>
      </c>
      <c r="K47" s="22">
        <v>11.6</v>
      </c>
      <c r="L47" s="23">
        <v>0.154</v>
      </c>
      <c r="M47" s="19">
        <v>31.952953452306197</v>
      </c>
      <c r="N47" s="19">
        <f t="shared" si="17"/>
        <v>2.7545649527850169</v>
      </c>
      <c r="O47" s="20" t="s">
        <v>18</v>
      </c>
      <c r="P47" s="19">
        <v>-0.15</v>
      </c>
      <c r="Q47" s="19">
        <v>0.01</v>
      </c>
      <c r="R47" s="19">
        <v>3.3</v>
      </c>
      <c r="S47" s="21">
        <v>1</v>
      </c>
      <c r="T47" s="18">
        <f t="shared" si="4"/>
        <v>33</v>
      </c>
      <c r="U47" s="18" t="s">
        <v>19</v>
      </c>
      <c r="V47" s="20" t="s">
        <v>100</v>
      </c>
      <c r="W47" s="20">
        <v>-0.2</v>
      </c>
      <c r="X47" s="20">
        <v>-3.03</v>
      </c>
      <c r="Y47" s="20">
        <v>1</v>
      </c>
      <c r="Z47" s="18">
        <v>-30.3</v>
      </c>
      <c r="AA47" s="19">
        <f t="shared" si="6"/>
        <v>0.95909090909090911</v>
      </c>
      <c r="AB47" s="37" t="s">
        <v>36</v>
      </c>
      <c r="AC47" s="16">
        <v>-8.0331749999999995E-6</v>
      </c>
      <c r="AD47" s="16">
        <v>-7.0999999999999896E-5</v>
      </c>
      <c r="AE47" s="16">
        <f>AC47/-0.003368808*10^5</f>
        <v>238.4574900083353</v>
      </c>
      <c r="AF47" s="16"/>
      <c r="AG47" s="16">
        <v>10</v>
      </c>
      <c r="AH47" s="16">
        <f t="shared" si="20"/>
        <v>1.5334196531881864E-6</v>
      </c>
      <c r="AI47" s="16">
        <v>3.1800000000000003E-11</v>
      </c>
      <c r="AJ47" s="16">
        <f t="shared" si="10"/>
        <v>1.3097199341021418E-7</v>
      </c>
      <c r="AK47" s="27">
        <v>3.1E-2</v>
      </c>
      <c r="AL47" s="27">
        <f t="shared" si="18"/>
        <v>1.9934793932105951E-2</v>
      </c>
      <c r="AM47" s="27">
        <f t="shared" si="19"/>
        <v>13000.220709744279</v>
      </c>
      <c r="AN47" s="28">
        <v>0.30507798845402778</v>
      </c>
      <c r="AO47" s="20"/>
    </row>
    <row r="48" spans="1:41">
      <c r="A48" s="20" t="s">
        <v>101</v>
      </c>
      <c r="B48" s="20" t="s">
        <v>96</v>
      </c>
      <c r="C48" s="17">
        <v>464.12598200000002</v>
      </c>
      <c r="D48" s="20">
        <v>14.9597</v>
      </c>
      <c r="E48" s="20">
        <v>261.5</v>
      </c>
      <c r="F48" s="18">
        <f>24.3*10^-6</f>
        <v>2.4300000000000001E-5</v>
      </c>
      <c r="G48" s="18">
        <f t="shared" si="14"/>
        <v>9.2925430210325052E-2</v>
      </c>
      <c r="H48" s="18">
        <f>5.29*10^-6</f>
        <v>5.2900000000000002E-6</v>
      </c>
      <c r="I48" s="18">
        <f t="shared" si="15"/>
        <v>2.0229445506692159E-2</v>
      </c>
      <c r="J48" s="18">
        <f t="shared" si="16"/>
        <v>0.21769547325102878</v>
      </c>
      <c r="K48" s="22">
        <v>11.5</v>
      </c>
      <c r="L48" s="23">
        <v>0.14499999999999999</v>
      </c>
      <c r="M48" s="19">
        <v>30.481806082960915</v>
      </c>
      <c r="N48" s="19">
        <f t="shared" si="17"/>
        <v>2.6505918333009491</v>
      </c>
      <c r="O48" s="20" t="s">
        <v>18</v>
      </c>
      <c r="P48" s="19">
        <v>0.14000000000000001</v>
      </c>
      <c r="Q48" s="19">
        <v>0.01</v>
      </c>
      <c r="R48" s="19">
        <v>3.49</v>
      </c>
      <c r="S48" s="21">
        <v>1</v>
      </c>
      <c r="T48" s="18">
        <f t="shared" si="4"/>
        <v>34.900000000000006</v>
      </c>
      <c r="U48" s="18" t="s">
        <v>19</v>
      </c>
      <c r="V48" s="20" t="s">
        <v>55</v>
      </c>
      <c r="W48" s="20">
        <v>-7.0000000000000007E-2</v>
      </c>
      <c r="X48" s="20">
        <v>-3.15</v>
      </c>
      <c r="Y48" s="20">
        <v>1</v>
      </c>
      <c r="Z48" s="18">
        <v>-31.5</v>
      </c>
      <c r="AA48" s="19">
        <f t="shared" si="6"/>
        <v>0.95128939828080217</v>
      </c>
      <c r="AB48" s="37" t="s">
        <v>102</v>
      </c>
      <c r="AC48" s="16">
        <v>-9.2462499999999998E-6</v>
      </c>
      <c r="AD48" s="16">
        <v>-7.9400000000000304E-5</v>
      </c>
      <c r="AE48" s="16">
        <v>274.46651753379831</v>
      </c>
      <c r="AF48" s="16"/>
      <c r="AG48" s="16">
        <v>10</v>
      </c>
      <c r="AH48" s="16">
        <f t="shared" si="20"/>
        <v>1.8347060270847566E-6</v>
      </c>
      <c r="AI48" s="16">
        <v>3.3400000000000002E-11</v>
      </c>
      <c r="AJ48" s="16">
        <f t="shared" si="10"/>
        <v>1.2772466539196941E-7</v>
      </c>
      <c r="AK48" s="27">
        <v>0.34</v>
      </c>
      <c r="AL48" s="27">
        <f t="shared" si="18"/>
        <v>0.22727728497229227</v>
      </c>
      <c r="AM48" s="27">
        <f t="shared" si="19"/>
        <v>123876.67649046912</v>
      </c>
      <c r="AN48" s="28">
        <v>0.35670120435707942</v>
      </c>
      <c r="AO48" s="20"/>
    </row>
    <row r="49" spans="1:41">
      <c r="A49" s="20" t="s">
        <v>103</v>
      </c>
      <c r="B49" s="26" t="s">
        <v>41</v>
      </c>
      <c r="C49" s="17">
        <v>460.75413600000002</v>
      </c>
      <c r="D49" s="20">
        <v>15.211499999999999</v>
      </c>
      <c r="E49" s="20">
        <v>230</v>
      </c>
      <c r="F49" s="18">
        <v>3.65E-5</v>
      </c>
      <c r="G49" s="18">
        <f t="shared" si="14"/>
        <v>0.15869565217391304</v>
      </c>
      <c r="H49" s="18">
        <v>5.4E-6</v>
      </c>
      <c r="I49" s="18">
        <f t="shared" si="15"/>
        <v>2.3478260869565216E-2</v>
      </c>
      <c r="J49" s="18">
        <f t="shared" si="16"/>
        <v>0.14794520547945206</v>
      </c>
      <c r="K49" s="22">
        <v>11.2</v>
      </c>
      <c r="L49" s="23">
        <v>-0.124</v>
      </c>
      <c r="M49" s="19">
        <v>30.483659744198089</v>
      </c>
      <c r="N49" s="19">
        <f t="shared" si="17"/>
        <v>2.7217553343034009</v>
      </c>
      <c r="O49" s="20" t="s">
        <v>18</v>
      </c>
      <c r="P49" s="19">
        <v>-0.03</v>
      </c>
      <c r="Q49" s="19">
        <v>0.09</v>
      </c>
      <c r="R49" s="19">
        <v>3.48</v>
      </c>
      <c r="S49" s="21">
        <v>1</v>
      </c>
      <c r="T49" s="18">
        <f t="shared" si="4"/>
        <v>34.799999999999997</v>
      </c>
      <c r="U49" s="18" t="s">
        <v>19</v>
      </c>
      <c r="V49" s="20" t="s">
        <v>80</v>
      </c>
      <c r="W49" s="20" t="s">
        <v>59</v>
      </c>
      <c r="X49" s="20">
        <v>-3.2</v>
      </c>
      <c r="Y49" s="20">
        <v>1</v>
      </c>
      <c r="Z49" s="18">
        <v>-32</v>
      </c>
      <c r="AA49" s="19">
        <f t="shared" si="6"/>
        <v>0.95977011494252884</v>
      </c>
      <c r="AB49" s="37" t="s">
        <v>36</v>
      </c>
      <c r="AC49" s="16">
        <v>-7.9744930000000005E-6</v>
      </c>
      <c r="AD49" s="16">
        <v>-7.0099999999999996E-5</v>
      </c>
      <c r="AE49" s="16">
        <f>AC49/-0.003368808*10^5</f>
        <v>236.71556823659884</v>
      </c>
      <c r="AF49" s="16"/>
      <c r="AG49" s="16">
        <v>10</v>
      </c>
      <c r="AH49" s="16">
        <f t="shared" si="20"/>
        <v>1.5561619053781604E-6</v>
      </c>
      <c r="AI49" s="16">
        <v>2.25E-11</v>
      </c>
      <c r="AJ49" s="16">
        <f t="shared" si="10"/>
        <v>9.7826086956521736E-8</v>
      </c>
      <c r="AK49" s="27">
        <v>0.03</v>
      </c>
      <c r="AL49" s="27">
        <f t="shared" si="18"/>
        <v>1.9721920915097134E-2</v>
      </c>
      <c r="AM49" s="27">
        <f t="shared" si="19"/>
        <v>12673.437671836942</v>
      </c>
      <c r="AN49" s="28">
        <v>0.53361837190625261</v>
      </c>
      <c r="AO49" s="20"/>
    </row>
    <row r="50" spans="1:41">
      <c r="A50" s="20" t="s">
        <v>104</v>
      </c>
      <c r="B50" s="26" t="s">
        <v>41</v>
      </c>
      <c r="C50" s="17">
        <v>459.10086200000001</v>
      </c>
      <c r="D50" s="20">
        <v>14.933</v>
      </c>
      <c r="E50" s="20">
        <v>223.20000000000002</v>
      </c>
      <c r="F50" s="18">
        <v>3.0700000000000001E-5</v>
      </c>
      <c r="G50" s="18">
        <f t="shared" si="14"/>
        <v>0.13754480286738352</v>
      </c>
      <c r="H50" s="18">
        <v>5.0499999999999999E-6</v>
      </c>
      <c r="I50" s="18">
        <f t="shared" si="15"/>
        <v>2.2625448028673834E-2</v>
      </c>
      <c r="J50" s="18">
        <f t="shared" si="16"/>
        <v>0.16449511400651465</v>
      </c>
      <c r="K50" s="22">
        <v>11.3</v>
      </c>
      <c r="L50" s="23">
        <v>-0.109</v>
      </c>
      <c r="M50" s="19">
        <v>29.468113447277176</v>
      </c>
      <c r="N50" s="19">
        <f t="shared" si="17"/>
        <v>2.6077976502015199</v>
      </c>
      <c r="O50" s="20" t="s">
        <v>18</v>
      </c>
      <c r="P50" s="19">
        <v>0</v>
      </c>
      <c r="Q50" s="19">
        <v>-0.03</v>
      </c>
      <c r="R50" s="19">
        <v>3.39</v>
      </c>
      <c r="S50" s="21">
        <v>1</v>
      </c>
      <c r="T50" s="18">
        <f t="shared" si="4"/>
        <v>33.9</v>
      </c>
      <c r="U50" s="18" t="s">
        <v>19</v>
      </c>
      <c r="V50" s="20" t="s">
        <v>86</v>
      </c>
      <c r="W50" s="20" t="s">
        <v>72</v>
      </c>
      <c r="X50" s="20">
        <v>-3.18</v>
      </c>
      <c r="Y50" s="20">
        <v>1</v>
      </c>
      <c r="Z50" s="18">
        <v>-31.8</v>
      </c>
      <c r="AA50" s="19">
        <f t="shared" si="6"/>
        <v>0.96902654867256643</v>
      </c>
      <c r="AB50" s="37" t="s">
        <v>94</v>
      </c>
      <c r="AC50" s="16">
        <v>-9.7821999999999993E-6</v>
      </c>
      <c r="AD50" s="16">
        <v>-8.2099999999999895E-5</v>
      </c>
      <c r="AE50" s="16">
        <v>290.37570559082025</v>
      </c>
      <c r="AF50" s="16"/>
      <c r="AG50" s="16">
        <v>10</v>
      </c>
      <c r="AH50" s="16">
        <f t="shared" si="20"/>
        <v>1.9445235759112053E-6</v>
      </c>
      <c r="AI50" s="16">
        <v>2.4899999999999999E-11</v>
      </c>
      <c r="AJ50" s="16">
        <f t="shared" si="10"/>
        <v>1.1155913978494623E-7</v>
      </c>
      <c r="AK50" s="27">
        <v>8.0999999999999996E-3</v>
      </c>
      <c r="AL50" s="27">
        <f t="shared" si="18"/>
        <v>5.4242282193798967E-3</v>
      </c>
      <c r="AM50" s="27">
        <f t="shared" si="19"/>
        <v>2789.4895626750626</v>
      </c>
      <c r="AN50" s="28">
        <v>0.70069013886117082</v>
      </c>
      <c r="AO50" s="20"/>
    </row>
    <row r="51" spans="1:41">
      <c r="A51" s="20" t="s">
        <v>105</v>
      </c>
      <c r="B51" s="26" t="s">
        <v>41</v>
      </c>
      <c r="C51" s="17">
        <v>456.71668399999999</v>
      </c>
      <c r="D51" s="20">
        <v>14.7361</v>
      </c>
      <c r="E51" s="20">
        <v>211.6</v>
      </c>
      <c r="F51" s="18">
        <v>2.16E-5</v>
      </c>
      <c r="G51" s="18">
        <f t="shared" si="14"/>
        <v>0.10207939508506617</v>
      </c>
      <c r="H51" s="18">
        <v>4.7999999999999998E-6</v>
      </c>
      <c r="I51" s="18">
        <f t="shared" si="15"/>
        <v>2.268431001890359E-2</v>
      </c>
      <c r="J51" s="18">
        <f t="shared" si="16"/>
        <v>0.22222222222222218</v>
      </c>
      <c r="K51" s="22">
        <v>10.8</v>
      </c>
      <c r="L51" s="23">
        <v>0.111</v>
      </c>
      <c r="M51" s="19">
        <v>28.457159918041096</v>
      </c>
      <c r="N51" s="19">
        <f t="shared" si="17"/>
        <v>2.6349222146334346</v>
      </c>
      <c r="O51" s="20" t="s">
        <v>18</v>
      </c>
      <c r="P51" s="19">
        <v>0.09</v>
      </c>
      <c r="Q51" s="19">
        <v>-0.03</v>
      </c>
      <c r="R51" s="19">
        <v>3.79</v>
      </c>
      <c r="S51" s="21">
        <v>1</v>
      </c>
      <c r="T51" s="18">
        <f t="shared" si="4"/>
        <v>37.9</v>
      </c>
      <c r="U51" s="18" t="s">
        <v>19</v>
      </c>
      <c r="V51" s="20" t="s">
        <v>67</v>
      </c>
      <c r="W51" s="20" t="s">
        <v>55</v>
      </c>
      <c r="X51" s="20">
        <v>-3.56</v>
      </c>
      <c r="Y51" s="20">
        <v>1</v>
      </c>
      <c r="Z51" s="18">
        <v>-35.6</v>
      </c>
      <c r="AA51" s="19">
        <f t="shared" si="6"/>
        <v>0.96965699208443268</v>
      </c>
      <c r="AB51" s="37" t="s">
        <v>36</v>
      </c>
      <c r="AC51" s="16">
        <v>-8.1870699999999995E-6</v>
      </c>
      <c r="AD51" s="16">
        <v>-6.8900000000000198E-5</v>
      </c>
      <c r="AE51" s="16">
        <f t="shared" ref="AE51:AE70" si="21">AC51/-0.003368808*10^5</f>
        <v>243.02572304506521</v>
      </c>
      <c r="AF51" s="16"/>
      <c r="AG51" s="16">
        <v>10</v>
      </c>
      <c r="AH51" s="16">
        <f t="shared" si="20"/>
        <v>1.6491861689664511E-6</v>
      </c>
      <c r="AI51" s="16">
        <v>3.3100000000000001E-11</v>
      </c>
      <c r="AJ51" s="16">
        <f t="shared" si="10"/>
        <v>1.5642722117202269E-7</v>
      </c>
      <c r="AK51" s="27">
        <v>8.6E-3</v>
      </c>
      <c r="AL51" s="27">
        <f t="shared" si="18"/>
        <v>5.8360081704114386E-3</v>
      </c>
      <c r="AM51" s="27">
        <f t="shared" si="19"/>
        <v>3538.7200549158611</v>
      </c>
      <c r="AN51" s="28">
        <v>0.3863238419488102</v>
      </c>
      <c r="AO51" s="20"/>
    </row>
    <row r="52" spans="1:41">
      <c r="A52" s="20" t="s">
        <v>106</v>
      </c>
      <c r="B52" s="26" t="s">
        <v>41</v>
      </c>
      <c r="C52" s="17">
        <v>454.46796399999999</v>
      </c>
      <c r="D52" s="20">
        <v>15.7156</v>
      </c>
      <c r="E52" s="20">
        <v>261.5</v>
      </c>
      <c r="F52" s="18">
        <v>2.5700000000000001E-5</v>
      </c>
      <c r="G52" s="18">
        <f t="shared" si="14"/>
        <v>9.82791586998088E-2</v>
      </c>
      <c r="H52" s="18">
        <v>5.3700000000000003E-6</v>
      </c>
      <c r="I52" s="18">
        <f t="shared" si="15"/>
        <v>2.0535372848948373E-2</v>
      </c>
      <c r="J52" s="18">
        <f t="shared" si="16"/>
        <v>0.20894941634241243</v>
      </c>
      <c r="K52" s="22">
        <v>12.2</v>
      </c>
      <c r="L52" s="23">
        <v>0.251</v>
      </c>
      <c r="M52" s="19">
        <v>33.53121855989194</v>
      </c>
      <c r="N52" s="19">
        <f t="shared" si="17"/>
        <v>2.7484605376960607</v>
      </c>
      <c r="O52" s="20" t="s">
        <v>18</v>
      </c>
      <c r="P52" s="19">
        <v>-0.02</v>
      </c>
      <c r="Q52" s="19">
        <v>0.03</v>
      </c>
      <c r="R52" s="19">
        <v>3.44</v>
      </c>
      <c r="S52" s="21">
        <v>1</v>
      </c>
      <c r="T52" s="18">
        <f t="shared" si="4"/>
        <v>34.4</v>
      </c>
      <c r="U52" s="18" t="s">
        <v>19</v>
      </c>
      <c r="V52" s="20" t="s">
        <v>69</v>
      </c>
      <c r="W52" s="20" t="s">
        <v>55</v>
      </c>
      <c r="X52" s="20">
        <v>-2.91</v>
      </c>
      <c r="Y52" s="20">
        <v>1</v>
      </c>
      <c r="Z52" s="18">
        <v>-29.1</v>
      </c>
      <c r="AA52" s="19">
        <f t="shared" si="6"/>
        <v>0.92296511627906974</v>
      </c>
      <c r="AB52" s="37" t="s">
        <v>36</v>
      </c>
      <c r="AC52" s="16">
        <v>-7.8924499999999993E-6</v>
      </c>
      <c r="AD52" s="16">
        <v>-6.8699999999999705E-5</v>
      </c>
      <c r="AE52" s="16">
        <f t="shared" si="21"/>
        <v>234.28019643743423</v>
      </c>
      <c r="AF52" s="16"/>
      <c r="AG52" s="16">
        <v>10</v>
      </c>
      <c r="AH52" s="16">
        <f t="shared" si="20"/>
        <v>1.4907492964788759E-6</v>
      </c>
      <c r="AI52" s="16">
        <v>2.9400000000000003E-11</v>
      </c>
      <c r="AJ52" s="16">
        <f t="shared" si="10"/>
        <v>1.124282982791587E-7</v>
      </c>
      <c r="AK52" s="27">
        <v>1.0999999999999999E-2</v>
      </c>
      <c r="AL52" s="27">
        <f t="shared" si="18"/>
        <v>6.9994145944157395E-3</v>
      </c>
      <c r="AM52" s="27">
        <f t="shared" si="19"/>
        <v>4695.232532356873</v>
      </c>
      <c r="AN52" s="28">
        <v>0.54484351429008315</v>
      </c>
      <c r="AO52" s="20"/>
    </row>
    <row r="53" spans="1:41">
      <c r="A53" s="20" t="s">
        <v>107</v>
      </c>
      <c r="B53" s="20" t="s">
        <v>108</v>
      </c>
      <c r="C53" s="17">
        <v>453.66113799999999</v>
      </c>
      <c r="D53" s="20">
        <v>15.520799999999999</v>
      </c>
      <c r="E53" s="20">
        <v>232.1</v>
      </c>
      <c r="F53" s="18">
        <v>1.8300000000000001E-5</v>
      </c>
      <c r="G53" s="18">
        <f t="shared" si="14"/>
        <v>7.8845325290822929E-2</v>
      </c>
      <c r="H53" s="18">
        <v>4.5900000000000001E-6</v>
      </c>
      <c r="I53" s="18">
        <f t="shared" si="15"/>
        <v>1.9775958638517881E-2</v>
      </c>
      <c r="J53" s="18">
        <f t="shared" si="16"/>
        <v>0.25081967213114753</v>
      </c>
      <c r="K53" s="22">
        <v>11.5</v>
      </c>
      <c r="L53" s="23">
        <v>0.222</v>
      </c>
      <c r="M53" s="19">
        <v>29.287359887918974</v>
      </c>
      <c r="N53" s="19">
        <f t="shared" si="17"/>
        <v>2.5467269467755629</v>
      </c>
      <c r="O53" s="20" t="s">
        <v>18</v>
      </c>
      <c r="P53" s="19">
        <v>-0.09</v>
      </c>
      <c r="Q53" s="19">
        <v>0.05</v>
      </c>
      <c r="R53" s="19">
        <v>3.13</v>
      </c>
      <c r="S53" s="21">
        <v>1</v>
      </c>
      <c r="T53" s="18">
        <f t="shared" si="4"/>
        <v>31.299999999999997</v>
      </c>
      <c r="U53" s="18" t="s">
        <v>19</v>
      </c>
      <c r="V53" s="20" t="s">
        <v>82</v>
      </c>
      <c r="W53" s="20">
        <v>-0.01</v>
      </c>
      <c r="X53" s="20">
        <v>-2.93</v>
      </c>
      <c r="Y53" s="20">
        <v>1</v>
      </c>
      <c r="Z53" s="18">
        <v>-29.3</v>
      </c>
      <c r="AA53" s="19">
        <f t="shared" si="6"/>
        <v>0.96805111821086265</v>
      </c>
      <c r="AB53" s="37" t="s">
        <v>36</v>
      </c>
      <c r="AC53" s="16">
        <v>-9.1885300000000006E-6</v>
      </c>
      <c r="AD53" s="16">
        <v>-7.5099999999999806E-5</v>
      </c>
      <c r="AE53" s="16">
        <f t="shared" si="21"/>
        <v>272.75315185668046</v>
      </c>
      <c r="AF53" s="16"/>
      <c r="AG53" s="16">
        <v>10</v>
      </c>
      <c r="AH53" s="16">
        <f t="shared" si="20"/>
        <v>1.7573395176581135E-6</v>
      </c>
      <c r="AI53" s="16">
        <v>3.59E-11</v>
      </c>
      <c r="AJ53" s="16">
        <f t="shared" si="10"/>
        <v>1.5467470917707883E-7</v>
      </c>
      <c r="AK53" s="27">
        <v>2.1000000000000001E-2</v>
      </c>
      <c r="AL53" s="27">
        <f t="shared" si="18"/>
        <v>1.3530230400494822E-2</v>
      </c>
      <c r="AM53" s="27">
        <f t="shared" si="19"/>
        <v>7699.2694152383474</v>
      </c>
      <c r="AN53" s="28">
        <v>0.32699021869726508</v>
      </c>
      <c r="AO53" s="20"/>
    </row>
    <row r="54" spans="1:41">
      <c r="A54" s="20" t="s">
        <v>109</v>
      </c>
      <c r="B54" s="26" t="s">
        <v>41</v>
      </c>
      <c r="C54" s="17">
        <v>452.48606999999998</v>
      </c>
      <c r="D54" s="20">
        <v>15.6121</v>
      </c>
      <c r="E54" s="20">
        <v>228</v>
      </c>
      <c r="F54" s="18">
        <v>1.8E-5</v>
      </c>
      <c r="G54" s="18">
        <f t="shared" si="14"/>
        <v>7.8947368421052627E-2</v>
      </c>
      <c r="H54" s="18">
        <v>3.9600000000000002E-6</v>
      </c>
      <c r="I54" s="18">
        <f t="shared" si="15"/>
        <v>1.7368421052631578E-2</v>
      </c>
      <c r="J54" s="18">
        <f t="shared" si="16"/>
        <v>0.22</v>
      </c>
      <c r="K54" s="22">
        <v>10.8</v>
      </c>
      <c r="L54" s="23">
        <v>0.16700000000000001</v>
      </c>
      <c r="M54" s="19">
        <v>29.287874060432429</v>
      </c>
      <c r="N54" s="19">
        <f t="shared" si="17"/>
        <v>2.7118401907807801</v>
      </c>
      <c r="O54" s="20" t="s">
        <v>18</v>
      </c>
      <c r="P54" s="19">
        <v>0.04</v>
      </c>
      <c r="Q54" s="19">
        <v>-0.01</v>
      </c>
      <c r="R54" s="19">
        <v>2.75</v>
      </c>
      <c r="S54" s="21">
        <v>1</v>
      </c>
      <c r="T54" s="18">
        <f t="shared" si="4"/>
        <v>27.5</v>
      </c>
      <c r="U54" s="18" t="s">
        <v>19</v>
      </c>
      <c r="V54" s="20" t="s">
        <v>69</v>
      </c>
      <c r="W54" s="20">
        <v>-0.04</v>
      </c>
      <c r="X54" s="20">
        <v>-2.54</v>
      </c>
      <c r="Y54" s="20">
        <v>1</v>
      </c>
      <c r="Z54" s="18">
        <v>-25.4</v>
      </c>
      <c r="AA54" s="19">
        <f t="shared" si="6"/>
        <v>0.96181818181818179</v>
      </c>
      <c r="AB54" s="37" t="s">
        <v>36</v>
      </c>
      <c r="AC54" s="16">
        <v>-7.7151899999999996E-6</v>
      </c>
      <c r="AD54" s="16">
        <v>-6.4700000000000895E-5</v>
      </c>
      <c r="AE54" s="16">
        <f t="shared" si="21"/>
        <v>229.0183946369161</v>
      </c>
      <c r="AF54" s="16"/>
      <c r="AG54" s="16">
        <v>10</v>
      </c>
      <c r="AH54" s="16">
        <f t="shared" si="20"/>
        <v>1.4669288221117986E-6</v>
      </c>
      <c r="AI54" s="16">
        <v>3.5800000000000002E-11</v>
      </c>
      <c r="AJ54" s="16">
        <f t="shared" si="10"/>
        <v>1.5701754385964913E-7</v>
      </c>
      <c r="AK54" s="27">
        <v>9.9000000000000008E-3</v>
      </c>
      <c r="AL54" s="27">
        <f t="shared" si="18"/>
        <v>6.3412353238833982E-3</v>
      </c>
      <c r="AM54" s="27">
        <f t="shared" si="19"/>
        <v>4322.7968721444313</v>
      </c>
      <c r="AN54" s="28">
        <v>0.6466719189254122</v>
      </c>
      <c r="AO54" s="20"/>
    </row>
    <row r="55" spans="1:41">
      <c r="A55" s="20" t="s">
        <v>110</v>
      </c>
      <c r="B55" s="26" t="s">
        <v>41</v>
      </c>
      <c r="C55" s="17">
        <v>449.04491100000001</v>
      </c>
      <c r="D55" s="20">
        <v>15.771599999999999</v>
      </c>
      <c r="E55" s="20">
        <v>227.70000000000002</v>
      </c>
      <c r="F55" s="18">
        <v>3.9199999999999997E-5</v>
      </c>
      <c r="G55" s="18">
        <f t="shared" si="14"/>
        <v>0.17215634606938954</v>
      </c>
      <c r="H55" s="18">
        <v>5.3800000000000002E-6</v>
      </c>
      <c r="I55" s="18">
        <f t="shared" si="15"/>
        <v>2.3627580149319281E-2</v>
      </c>
      <c r="J55" s="18">
        <f t="shared" si="16"/>
        <v>0.13724489795918368</v>
      </c>
      <c r="K55" s="22">
        <v>10.5</v>
      </c>
      <c r="L55" s="23">
        <v>-0.27200000000000002</v>
      </c>
      <c r="M55" s="19">
        <v>28.474163732336354</v>
      </c>
      <c r="N55" s="19">
        <f t="shared" si="17"/>
        <v>2.7118251173653669</v>
      </c>
      <c r="O55" s="20" t="s">
        <v>18</v>
      </c>
      <c r="P55" s="19">
        <v>-0.1</v>
      </c>
      <c r="Q55" s="19">
        <v>0.01</v>
      </c>
      <c r="R55" s="19">
        <v>3.69</v>
      </c>
      <c r="S55" s="21">
        <v>1</v>
      </c>
      <c r="T55" s="18">
        <f t="shared" si="4"/>
        <v>36.9</v>
      </c>
      <c r="U55" s="18" t="s">
        <v>19</v>
      </c>
      <c r="V55" s="20" t="s">
        <v>65</v>
      </c>
      <c r="W55" s="20">
        <v>-0.05</v>
      </c>
      <c r="X55" s="20">
        <v>-3.42</v>
      </c>
      <c r="Y55" s="20">
        <v>1</v>
      </c>
      <c r="Z55" s="18">
        <v>-34.200000000000003</v>
      </c>
      <c r="AA55" s="19">
        <f t="shared" si="6"/>
        <v>0.96341463414634154</v>
      </c>
      <c r="AB55" s="37" t="s">
        <v>36</v>
      </c>
      <c r="AC55" s="16">
        <v>-9.1972400000000001E-6</v>
      </c>
      <c r="AD55" s="16">
        <v>-8.0999999999999502E-5</v>
      </c>
      <c r="AE55" s="16">
        <f t="shared" si="21"/>
        <v>273.0117002809302</v>
      </c>
      <c r="AF55" s="16"/>
      <c r="AG55" s="16">
        <v>10</v>
      </c>
      <c r="AH55" s="16">
        <f t="shared" si="20"/>
        <v>1.7310336318504795E-6</v>
      </c>
      <c r="AI55" s="16">
        <v>1.7700000000000001E-11</v>
      </c>
      <c r="AJ55" s="16">
        <f t="shared" si="10"/>
        <v>7.7733860342556001E-8</v>
      </c>
      <c r="AK55" s="27">
        <v>2.1999999999999999E-2</v>
      </c>
      <c r="AL55" s="27">
        <f t="shared" si="18"/>
        <v>1.3949123741408607E-2</v>
      </c>
      <c r="AM55" s="27">
        <f t="shared" si="19"/>
        <v>8058.2626962001641</v>
      </c>
      <c r="AN55" s="28">
        <v>0.57391159907324019</v>
      </c>
      <c r="AO55" s="20"/>
    </row>
    <row r="56" spans="1:41">
      <c r="A56" s="20" t="s">
        <v>111</v>
      </c>
      <c r="B56" s="26" t="s">
        <v>41</v>
      </c>
      <c r="C56" s="17">
        <v>444.519586</v>
      </c>
      <c r="D56" s="20">
        <v>14.468999999999999</v>
      </c>
      <c r="E56" s="20">
        <v>240.8</v>
      </c>
      <c r="F56" s="18">
        <v>2.8200000000000001E-5</v>
      </c>
      <c r="G56" s="18">
        <f t="shared" si="14"/>
        <v>0.11710963455149502</v>
      </c>
      <c r="H56" s="18">
        <v>6.37E-6</v>
      </c>
      <c r="I56" s="18">
        <f t="shared" si="15"/>
        <v>2.6453488372093024E-2</v>
      </c>
      <c r="J56" s="18">
        <f t="shared" si="16"/>
        <v>0.22588652482269503</v>
      </c>
      <c r="K56" s="22">
        <v>13</v>
      </c>
      <c r="L56" s="23">
        <v>0.32700000000000001</v>
      </c>
      <c r="M56" s="19">
        <v>35.795822374029008</v>
      </c>
      <c r="N56" s="19">
        <f t="shared" si="17"/>
        <v>2.7535247980022315</v>
      </c>
      <c r="O56" s="20" t="s">
        <v>18</v>
      </c>
      <c r="P56" s="19">
        <v>-0.03</v>
      </c>
      <c r="Q56" s="19">
        <v>0</v>
      </c>
      <c r="R56" s="19">
        <v>3.88</v>
      </c>
      <c r="S56" s="21">
        <v>1</v>
      </c>
      <c r="T56" s="18">
        <f t="shared" si="4"/>
        <v>38.799999999999997</v>
      </c>
      <c r="U56" s="18" t="s">
        <v>19</v>
      </c>
      <c r="V56" s="20" t="s">
        <v>112</v>
      </c>
      <c r="W56" s="20" t="s">
        <v>44</v>
      </c>
      <c r="X56" s="20">
        <v>-3.49</v>
      </c>
      <c r="Y56" s="20">
        <v>1</v>
      </c>
      <c r="Z56" s="18">
        <v>-34.9</v>
      </c>
      <c r="AA56" s="19">
        <f t="shared" si="6"/>
        <v>0.94974226804123707</v>
      </c>
      <c r="AB56" s="37" t="s">
        <v>36</v>
      </c>
      <c r="AC56" s="16">
        <v>-8.3556100000000008E-6</v>
      </c>
      <c r="AD56" s="16">
        <v>-7.1399999999999201E-5</v>
      </c>
      <c r="AE56" s="16">
        <f t="shared" si="21"/>
        <v>248.02867958043322</v>
      </c>
      <c r="AF56" s="16"/>
      <c r="AG56" s="16">
        <v>10</v>
      </c>
      <c r="AH56" s="16">
        <f t="shared" si="20"/>
        <v>1.7142074751567713E-6</v>
      </c>
      <c r="AI56" s="16">
        <v>3.3599999999999999E-11</v>
      </c>
      <c r="AJ56" s="16">
        <f t="shared" si="10"/>
        <v>1.3953488372093024E-7</v>
      </c>
      <c r="AK56" s="27">
        <v>3.2000000000000001E-2</v>
      </c>
      <c r="AL56" s="27">
        <f t="shared" si="18"/>
        <v>2.2116248531342874E-2</v>
      </c>
      <c r="AM56" s="27">
        <f t="shared" si="19"/>
        <v>12901.73380519196</v>
      </c>
      <c r="AN56" s="28">
        <v>0.42536982879104457</v>
      </c>
      <c r="AO56" s="20"/>
    </row>
    <row r="57" spans="1:41">
      <c r="A57" s="20" t="s">
        <v>113</v>
      </c>
      <c r="B57" s="26" t="s">
        <v>41</v>
      </c>
      <c r="C57" s="17">
        <v>444.301896</v>
      </c>
      <c r="D57" s="20">
        <v>14.9826</v>
      </c>
      <c r="E57" s="20">
        <v>225.1</v>
      </c>
      <c r="F57" s="18">
        <v>3.7700000000000002E-5</v>
      </c>
      <c r="G57" s="18">
        <f t="shared" si="14"/>
        <v>0.16748111950244338</v>
      </c>
      <c r="H57" s="18">
        <v>5.9100000000000002E-6</v>
      </c>
      <c r="I57" s="18">
        <f t="shared" si="15"/>
        <v>2.6254997778764996E-2</v>
      </c>
      <c r="J57" s="18">
        <f t="shared" si="16"/>
        <v>0.15676392572944298</v>
      </c>
      <c r="K57" s="22">
        <v>12.5</v>
      </c>
      <c r="L57" s="23">
        <v>-2.1999999999999999E-2</v>
      </c>
      <c r="M57" s="19">
        <v>34.982217252156111</v>
      </c>
      <c r="N57" s="19">
        <f t="shared" ref="N57:N83" si="22">M57/K57</f>
        <v>2.7985773801724889</v>
      </c>
      <c r="O57" s="20" t="s">
        <v>18</v>
      </c>
      <c r="P57" s="19">
        <v>-0.06</v>
      </c>
      <c r="Q57" s="19">
        <v>0.05</v>
      </c>
      <c r="R57" s="19">
        <v>3.08</v>
      </c>
      <c r="S57" s="21">
        <v>1</v>
      </c>
      <c r="T57" s="18">
        <f t="shared" si="4"/>
        <v>30.8</v>
      </c>
      <c r="U57" s="18" t="s">
        <v>19</v>
      </c>
      <c r="V57" s="20" t="s">
        <v>67</v>
      </c>
      <c r="W57" s="20" t="s">
        <v>72</v>
      </c>
      <c r="X57" s="20">
        <v>-2.87</v>
      </c>
      <c r="Y57" s="20">
        <v>1</v>
      </c>
      <c r="Z57" s="18">
        <v>-28.7</v>
      </c>
      <c r="AA57" s="19">
        <f t="shared" si="6"/>
        <v>0.96590909090909083</v>
      </c>
      <c r="AB57" s="37" t="s">
        <v>36</v>
      </c>
      <c r="AC57" s="16">
        <v>-8.2782100000000005E-6</v>
      </c>
      <c r="AD57" s="16">
        <v>-7.1099999999999302E-5</v>
      </c>
      <c r="AE57" s="16">
        <f t="shared" si="21"/>
        <v>245.73113101132509</v>
      </c>
      <c r="AF57" s="16"/>
      <c r="AG57" s="16">
        <v>10</v>
      </c>
      <c r="AH57" s="16">
        <f t="shared" si="20"/>
        <v>1.6401100677540954E-6</v>
      </c>
      <c r="AI57" s="16">
        <v>2.21E-11</v>
      </c>
      <c r="AJ57" s="16">
        <f t="shared" si="10"/>
        <v>9.8178587294535768E-8</v>
      </c>
      <c r="AK57" s="27">
        <v>0.03</v>
      </c>
      <c r="AL57" s="27">
        <f t="shared" si="18"/>
        <v>2.0023226943254174E-2</v>
      </c>
      <c r="AM57" s="27">
        <f t="shared" si="19"/>
        <v>12208.465356641109</v>
      </c>
      <c r="AN57" s="28">
        <v>0.51102977717556453</v>
      </c>
      <c r="AO57" s="20"/>
    </row>
    <row r="58" spans="1:41">
      <c r="A58" s="20" t="s">
        <v>114</v>
      </c>
      <c r="B58" s="26" t="s">
        <v>33</v>
      </c>
      <c r="C58" s="17">
        <v>441.32860699999998</v>
      </c>
      <c r="D58" s="20">
        <v>13.336</v>
      </c>
      <c r="E58" s="20">
        <v>236.70000000000002</v>
      </c>
      <c r="F58" s="18">
        <v>3.5899999999999998E-5</v>
      </c>
      <c r="G58" s="18">
        <f t="shared" si="14"/>
        <v>0.1516687790452049</v>
      </c>
      <c r="H58" s="18">
        <v>6.8199999999999999E-6</v>
      </c>
      <c r="I58" s="18">
        <f t="shared" si="15"/>
        <v>2.8812843261512462E-2</v>
      </c>
      <c r="J58" s="18">
        <f t="shared" si="16"/>
        <v>0.18997214484679664</v>
      </c>
      <c r="K58" s="22">
        <v>11.5</v>
      </c>
      <c r="L58" s="23">
        <v>0.20399999999999999</v>
      </c>
      <c r="M58" s="19">
        <v>31.728630928048119</v>
      </c>
      <c r="N58" s="19">
        <f t="shared" si="22"/>
        <v>2.7590113850476627</v>
      </c>
      <c r="O58" s="20" t="s">
        <v>18</v>
      </c>
      <c r="P58" s="19">
        <v>0.05</v>
      </c>
      <c r="Q58" s="19">
        <v>-0.05</v>
      </c>
      <c r="R58" s="19">
        <v>3.28</v>
      </c>
      <c r="S58" s="21">
        <v>1</v>
      </c>
      <c r="T58" s="18">
        <f t="shared" si="4"/>
        <v>32.799999999999997</v>
      </c>
      <c r="U58" s="18" t="s">
        <v>19</v>
      </c>
      <c r="V58" s="20" t="s">
        <v>115</v>
      </c>
      <c r="W58" s="20">
        <v>-0.03</v>
      </c>
      <c r="X58" s="20">
        <v>-3.08</v>
      </c>
      <c r="Y58" s="20">
        <v>1</v>
      </c>
      <c r="Z58" s="18">
        <v>-30.8</v>
      </c>
      <c r="AA58" s="19">
        <f t="shared" si="6"/>
        <v>0.96951219512195119</v>
      </c>
      <c r="AB58" s="37" t="s">
        <v>36</v>
      </c>
      <c r="AC58" s="16">
        <v>-7.2577129999999997E-6</v>
      </c>
      <c r="AD58" s="16">
        <v>-6.0499999999999797E-5</v>
      </c>
      <c r="AE58" s="16">
        <f t="shared" si="21"/>
        <v>215.43860617761536</v>
      </c>
      <c r="AF58" s="16"/>
      <c r="AG58" s="16">
        <v>10</v>
      </c>
      <c r="AH58" s="16">
        <f t="shared" si="20"/>
        <v>1.6154664530415067E-6</v>
      </c>
      <c r="AI58" s="16">
        <v>3.1500000000000001E-11</v>
      </c>
      <c r="AJ58" s="16">
        <f t="shared" si="10"/>
        <v>1.3307984790874525E-7</v>
      </c>
      <c r="AK58" s="27">
        <v>1.2E-2</v>
      </c>
      <c r="AL58" s="27">
        <f t="shared" si="18"/>
        <v>8.9982003599280141E-3</v>
      </c>
      <c r="AM58" s="27">
        <f t="shared" si="19"/>
        <v>5570.0323228543202</v>
      </c>
      <c r="AN58" s="28">
        <v>0.34452185681472791</v>
      </c>
      <c r="AO58" s="20"/>
    </row>
    <row r="59" spans="1:41">
      <c r="A59" s="20" t="s">
        <v>116</v>
      </c>
      <c r="B59" s="26" t="s">
        <v>33</v>
      </c>
      <c r="C59" s="17">
        <v>439.42152499999997</v>
      </c>
      <c r="D59" s="20">
        <v>13.4702</v>
      </c>
      <c r="E59" s="20">
        <v>195.70000000000002</v>
      </c>
      <c r="F59" s="18">
        <v>2.5700000000000001E-5</v>
      </c>
      <c r="G59" s="18">
        <f t="shared" si="14"/>
        <v>0.13132345426673481</v>
      </c>
      <c r="H59" s="18">
        <v>3.76E-6</v>
      </c>
      <c r="I59" s="18">
        <f t="shared" si="15"/>
        <v>1.9213081246806336E-2</v>
      </c>
      <c r="J59" s="18">
        <f t="shared" si="16"/>
        <v>0.14630350194552527</v>
      </c>
      <c r="K59" s="22">
        <v>10.9</v>
      </c>
      <c r="L59" s="23">
        <v>-0.27900000000000003</v>
      </c>
      <c r="M59" s="19">
        <v>27.661390206286217</v>
      </c>
      <c r="N59" s="19">
        <f t="shared" si="22"/>
        <v>2.5377422207602032</v>
      </c>
      <c r="O59" s="20" t="s">
        <v>18</v>
      </c>
      <c r="P59" s="19">
        <v>-7.0000000000000007E-2</v>
      </c>
      <c r="Q59" s="19">
        <v>0.1</v>
      </c>
      <c r="R59" s="19">
        <v>2.8</v>
      </c>
      <c r="S59" s="21">
        <v>1</v>
      </c>
      <c r="T59" s="18">
        <f t="shared" si="4"/>
        <v>28</v>
      </c>
      <c r="U59" s="18" t="s">
        <v>19</v>
      </c>
      <c r="V59" s="20" t="s">
        <v>38</v>
      </c>
      <c r="W59" s="20" t="s">
        <v>69</v>
      </c>
      <c r="X59" s="20">
        <v>-2.64</v>
      </c>
      <c r="Y59" s="20">
        <v>1</v>
      </c>
      <c r="Z59" s="18">
        <v>-26.4</v>
      </c>
      <c r="AA59" s="19">
        <f t="shared" si="6"/>
        <v>0.97142857142857142</v>
      </c>
      <c r="AB59" s="37" t="s">
        <v>36</v>
      </c>
      <c r="AC59" s="16">
        <v>-7.6043530000000002E-6</v>
      </c>
      <c r="AD59" s="16">
        <v>-6.3499999999999294E-5</v>
      </c>
      <c r="AE59" s="16">
        <f t="shared" si="21"/>
        <v>225.72829914913524</v>
      </c>
      <c r="AF59" s="16"/>
      <c r="AG59" s="16">
        <v>10</v>
      </c>
      <c r="AH59" s="16">
        <f t="shared" si="20"/>
        <v>1.675760561455177E-6</v>
      </c>
      <c r="AI59" s="16">
        <v>1.8300000000000001E-11</v>
      </c>
      <c r="AJ59" s="16">
        <f t="shared" si="10"/>
        <v>9.3510475217169134E-8</v>
      </c>
      <c r="AK59" s="27">
        <v>3.5999999999999997E-2</v>
      </c>
      <c r="AL59" s="27">
        <f t="shared" si="18"/>
        <v>2.6725661088922211E-2</v>
      </c>
      <c r="AM59" s="27">
        <f t="shared" si="19"/>
        <v>15948.376936210087</v>
      </c>
      <c r="AN59" s="28">
        <v>0.42258777433493711</v>
      </c>
      <c r="AO59" s="20"/>
    </row>
    <row r="60" spans="1:41">
      <c r="A60" s="20" t="s">
        <v>117</v>
      </c>
      <c r="B60" s="26" t="s">
        <v>33</v>
      </c>
      <c r="C60" s="17">
        <v>437.44432799999998</v>
      </c>
      <c r="D60" s="20">
        <v>14.3317</v>
      </c>
      <c r="E60" s="20">
        <v>207.3</v>
      </c>
      <c r="F60" s="18">
        <v>3.3200000000000001E-5</v>
      </c>
      <c r="G60" s="18">
        <f t="shared" si="14"/>
        <v>0.16015436565364205</v>
      </c>
      <c r="H60" s="18">
        <v>5.2700000000000004E-6</v>
      </c>
      <c r="I60" s="18">
        <f t="shared" si="15"/>
        <v>2.5422093584177519E-2</v>
      </c>
      <c r="J60" s="18">
        <f t="shared" si="16"/>
        <v>0.15873493975903616</v>
      </c>
      <c r="K60" s="22">
        <v>13.7</v>
      </c>
      <c r="L60" s="23">
        <v>9.2999999999999999E-2</v>
      </c>
      <c r="M60" s="19">
        <v>40.644880251635598</v>
      </c>
      <c r="N60" s="19">
        <f t="shared" si="22"/>
        <v>2.9667795804113575</v>
      </c>
      <c r="O60" s="20" t="s">
        <v>18</v>
      </c>
      <c r="P60" s="19">
        <v>-0.05</v>
      </c>
      <c r="Q60" s="19">
        <v>0</v>
      </c>
      <c r="R60" s="19">
        <v>3.5</v>
      </c>
      <c r="S60" s="21">
        <v>1</v>
      </c>
      <c r="T60" s="18">
        <f t="shared" si="4"/>
        <v>35</v>
      </c>
      <c r="U60" s="18" t="s">
        <v>19</v>
      </c>
      <c r="V60" s="20" t="s">
        <v>82</v>
      </c>
      <c r="W60" s="20">
        <v>-0.09</v>
      </c>
      <c r="X60" s="20">
        <v>-2.99</v>
      </c>
      <c r="Y60" s="20">
        <v>1</v>
      </c>
      <c r="Z60" s="18">
        <v>-29.9</v>
      </c>
      <c r="AA60" s="19">
        <f t="shared" si="6"/>
        <v>0.92714285714285705</v>
      </c>
      <c r="AB60" s="37" t="s">
        <v>36</v>
      </c>
      <c r="AC60" s="16">
        <v>-7.899541E-6</v>
      </c>
      <c r="AD60" s="16">
        <v>-6.5200000000001395E-5</v>
      </c>
      <c r="AE60" s="16">
        <f t="shared" si="21"/>
        <v>234.49068631990897</v>
      </c>
      <c r="AF60" s="16"/>
      <c r="AG60" s="16">
        <v>10</v>
      </c>
      <c r="AH60" s="16">
        <f t="shared" si="20"/>
        <v>1.6361679795133097E-6</v>
      </c>
      <c r="AI60" s="16">
        <v>2.21E-11</v>
      </c>
      <c r="AJ60" s="16">
        <f t="shared" si="10"/>
        <v>1.0660877954655089E-7</v>
      </c>
      <c r="AK60" s="27">
        <v>1.7000000000000001E-2</v>
      </c>
      <c r="AL60" s="27">
        <f t="shared" si="18"/>
        <v>1.1861816811683194E-2</v>
      </c>
      <c r="AM60" s="27">
        <f t="shared" si="19"/>
        <v>7249.7548908221388</v>
      </c>
      <c r="AN60" s="28">
        <v>0.46535256407135295</v>
      </c>
      <c r="AO60" s="20"/>
    </row>
    <row r="61" spans="1:41">
      <c r="A61" s="20" t="s">
        <v>118</v>
      </c>
      <c r="B61" s="26" t="s">
        <v>41</v>
      </c>
      <c r="C61" s="17">
        <v>436.97147899999999</v>
      </c>
      <c r="D61" s="20">
        <v>14.4697</v>
      </c>
      <c r="E61" s="20">
        <v>222.20000000000002</v>
      </c>
      <c r="F61" s="18">
        <v>2.3200000000000001E-5</v>
      </c>
      <c r="G61" s="18">
        <f t="shared" si="14"/>
        <v>0.10441044104410441</v>
      </c>
      <c r="H61" s="18">
        <v>6.19E-6</v>
      </c>
      <c r="I61" s="18">
        <f t="shared" si="15"/>
        <v>2.7857785778577858E-2</v>
      </c>
      <c r="J61" s="18">
        <f t="shared" si="16"/>
        <v>0.2668103448275862</v>
      </c>
      <c r="K61" s="22">
        <v>16.3</v>
      </c>
      <c r="L61" s="23">
        <v>0.51900000000000002</v>
      </c>
      <c r="M61" s="19">
        <v>49.788919368068171</v>
      </c>
      <c r="N61" s="19">
        <f t="shared" si="22"/>
        <v>3.0545349305563292</v>
      </c>
      <c r="O61" s="20" t="s">
        <v>18</v>
      </c>
      <c r="P61" s="19">
        <v>-0.02</v>
      </c>
      <c r="Q61" s="19">
        <v>0</v>
      </c>
      <c r="R61" s="19">
        <v>4.21</v>
      </c>
      <c r="S61" s="21">
        <v>1</v>
      </c>
      <c r="T61" s="18">
        <f t="shared" si="4"/>
        <v>42.1</v>
      </c>
      <c r="U61" s="18" t="s">
        <v>19</v>
      </c>
      <c r="V61" s="20" t="s">
        <v>35</v>
      </c>
      <c r="W61" s="20" t="s">
        <v>55</v>
      </c>
      <c r="X61" s="20">
        <v>-3.39</v>
      </c>
      <c r="Y61" s="20">
        <v>1</v>
      </c>
      <c r="Z61" s="18">
        <v>-33.9</v>
      </c>
      <c r="AA61" s="19">
        <f t="shared" si="6"/>
        <v>0.90261282660332531</v>
      </c>
      <c r="AB61" s="37" t="s">
        <v>36</v>
      </c>
      <c r="AC61" s="16">
        <v>-7.3299137E-6</v>
      </c>
      <c r="AD61" s="16">
        <v>-6.1900000000000095E-5</v>
      </c>
      <c r="AE61" s="16">
        <f t="shared" si="21"/>
        <v>217.58181825737768</v>
      </c>
      <c r="AF61" s="16"/>
      <c r="AG61" s="16">
        <v>10</v>
      </c>
      <c r="AH61" s="16">
        <f t="shared" si="20"/>
        <v>1.5037064918925595E-6</v>
      </c>
      <c r="AI61" s="16">
        <v>3.4600000000000002E-11</v>
      </c>
      <c r="AJ61" s="16">
        <f t="shared" si="10"/>
        <v>1.5571557155715572E-7</v>
      </c>
      <c r="AK61" s="27">
        <v>1.7999999999999999E-2</v>
      </c>
      <c r="AL61" s="27">
        <f t="shared" si="18"/>
        <v>1.2439787970725032E-2</v>
      </c>
      <c r="AM61" s="27">
        <f t="shared" si="19"/>
        <v>8272.7500597994767</v>
      </c>
      <c r="AN61" s="28">
        <v>0.26133552261330406</v>
      </c>
      <c r="AO61" s="20"/>
    </row>
    <row r="62" spans="1:41">
      <c r="A62" s="20" t="s">
        <v>119</v>
      </c>
      <c r="B62" s="26" t="s">
        <v>41</v>
      </c>
      <c r="C62" s="17">
        <v>434.82800700000001</v>
      </c>
      <c r="D62" s="20">
        <v>14.9594</v>
      </c>
      <c r="E62" s="20">
        <v>217.6</v>
      </c>
      <c r="F62" s="18">
        <v>3.1199999999999999E-5</v>
      </c>
      <c r="G62" s="18">
        <f t="shared" si="14"/>
        <v>0.14338235294117646</v>
      </c>
      <c r="H62" s="18">
        <v>5.57E-6</v>
      </c>
      <c r="I62" s="18">
        <f t="shared" si="15"/>
        <v>2.5597426470588235E-2</v>
      </c>
      <c r="J62" s="18">
        <f t="shared" si="16"/>
        <v>0.17852564102564103</v>
      </c>
      <c r="K62" s="22">
        <v>14.6</v>
      </c>
      <c r="L62" s="23">
        <v>0.107</v>
      </c>
      <c r="M62" s="19">
        <v>39.62692845933946</v>
      </c>
      <c r="N62" s="19">
        <f t="shared" si="22"/>
        <v>2.7141731821465385</v>
      </c>
      <c r="O62" s="20" t="s">
        <v>18</v>
      </c>
      <c r="P62" s="19">
        <v>-0.05</v>
      </c>
      <c r="Q62" s="19">
        <v>0.09</v>
      </c>
      <c r="R62" s="19">
        <v>3.33</v>
      </c>
      <c r="S62" s="21">
        <v>1</v>
      </c>
      <c r="T62" s="18">
        <f t="shared" si="4"/>
        <v>33.299999999999997</v>
      </c>
      <c r="U62" s="18" t="s">
        <v>19</v>
      </c>
      <c r="V62" s="20" t="s">
        <v>76</v>
      </c>
      <c r="W62" s="20" t="s">
        <v>55</v>
      </c>
      <c r="X62" s="20">
        <v>-3.2</v>
      </c>
      <c r="Y62" s="20">
        <v>1</v>
      </c>
      <c r="Z62" s="18">
        <v>-32</v>
      </c>
      <c r="AA62" s="19">
        <f t="shared" si="6"/>
        <v>0.98048048048048053</v>
      </c>
      <c r="AB62" s="37" t="s">
        <v>36</v>
      </c>
      <c r="AC62" s="16">
        <v>-7.6521659999999997E-6</v>
      </c>
      <c r="AD62" s="16">
        <v>-6.3499999999999294E-5</v>
      </c>
      <c r="AE62" s="16">
        <f t="shared" si="21"/>
        <v>227.14758454622526</v>
      </c>
      <c r="AF62" s="16"/>
      <c r="AG62" s="16">
        <v>10</v>
      </c>
      <c r="AH62" s="16">
        <f t="shared" si="20"/>
        <v>1.5184271063426693E-6</v>
      </c>
      <c r="AI62" s="16">
        <v>2.21E-11</v>
      </c>
      <c r="AJ62" s="16">
        <f t="shared" si="10"/>
        <v>1.0156249999999999E-7</v>
      </c>
      <c r="AK62" s="27">
        <v>1.7999999999999999E-2</v>
      </c>
      <c r="AL62" s="27">
        <f t="shared" si="18"/>
        <v>1.2032568151129056E-2</v>
      </c>
      <c r="AM62" s="27">
        <f t="shared" si="19"/>
        <v>7924.3633763303087</v>
      </c>
      <c r="AN62" s="28">
        <v>0.51329133474170563</v>
      </c>
      <c r="AO62" s="20"/>
    </row>
    <row r="63" spans="1:41">
      <c r="A63" s="20" t="s">
        <v>120</v>
      </c>
      <c r="B63" s="26" t="s">
        <v>33</v>
      </c>
      <c r="C63" s="17">
        <v>433.65830599999998</v>
      </c>
      <c r="D63" s="20">
        <v>12.5685</v>
      </c>
      <c r="E63" s="20">
        <v>251.9</v>
      </c>
      <c r="F63" s="18">
        <v>2.1399999999999998E-5</v>
      </c>
      <c r="G63" s="18">
        <f t="shared" si="14"/>
        <v>8.4954346963080588E-2</v>
      </c>
      <c r="H63" s="18">
        <v>5.5400000000000003E-6</v>
      </c>
      <c r="I63" s="18">
        <f t="shared" si="15"/>
        <v>2.1992854307264789E-2</v>
      </c>
      <c r="J63" s="18">
        <f t="shared" si="16"/>
        <v>0.25887850467289719</v>
      </c>
      <c r="K63" s="22">
        <v>15.6</v>
      </c>
      <c r="L63" s="23">
        <v>0.38600000000000001</v>
      </c>
      <c r="M63" s="19">
        <v>47.754753448977063</v>
      </c>
      <c r="N63" s="19">
        <f t="shared" si="22"/>
        <v>3.0612021441651964</v>
      </c>
      <c r="O63" s="20" t="s">
        <v>18</v>
      </c>
      <c r="P63" s="19">
        <v>-0.08</v>
      </c>
      <c r="Q63" s="19">
        <v>0.14000000000000001</v>
      </c>
      <c r="R63" s="19">
        <v>2.84</v>
      </c>
      <c r="S63" s="21">
        <v>1</v>
      </c>
      <c r="T63" s="18">
        <f t="shared" si="4"/>
        <v>28.4</v>
      </c>
      <c r="U63" s="18" t="s">
        <v>19</v>
      </c>
      <c r="V63" s="20" t="s">
        <v>34</v>
      </c>
      <c r="W63" s="20" t="s">
        <v>115</v>
      </c>
      <c r="X63" s="20">
        <v>-2.33</v>
      </c>
      <c r="Y63" s="20">
        <v>1</v>
      </c>
      <c r="Z63" s="18">
        <v>-23.3</v>
      </c>
      <c r="AA63" s="19">
        <f t="shared" si="6"/>
        <v>0.91021126760563376</v>
      </c>
      <c r="AB63" s="37" t="s">
        <v>36</v>
      </c>
      <c r="AC63" s="16">
        <v>-4.8916699999999997E-6</v>
      </c>
      <c r="AD63" s="16">
        <v>-4.2600000000000297E-5</v>
      </c>
      <c r="AE63" s="16">
        <f t="shared" si="21"/>
        <v>145.20477272673301</v>
      </c>
      <c r="AF63" s="16"/>
      <c r="AG63" s="16">
        <v>10</v>
      </c>
      <c r="AH63" s="16">
        <f t="shared" si="20"/>
        <v>1.1553070989118273E-6</v>
      </c>
      <c r="AI63" s="16">
        <v>3.1999999999999999E-11</v>
      </c>
      <c r="AJ63" s="16">
        <f t="shared" si="10"/>
        <v>1.2703453751488686E-7</v>
      </c>
      <c r="AK63" s="27">
        <v>1.2999999999999999E-2</v>
      </c>
      <c r="AL63" s="27">
        <f t="shared" si="18"/>
        <v>1.0343318613995305E-2</v>
      </c>
      <c r="AM63" s="27">
        <f t="shared" si="19"/>
        <v>8952.8737629480311</v>
      </c>
      <c r="AN63" s="28">
        <v>0.13399165091828591</v>
      </c>
      <c r="AO63" s="20"/>
    </row>
    <row r="64" spans="1:41">
      <c r="A64" s="20" t="s">
        <v>121</v>
      </c>
      <c r="B64" s="20" t="s">
        <v>46</v>
      </c>
      <c r="C64" s="17">
        <v>432.99507999999997</v>
      </c>
      <c r="D64" s="20">
        <v>14.4787</v>
      </c>
      <c r="E64" s="20">
        <v>231.1</v>
      </c>
      <c r="F64" s="18">
        <v>4.0500000000000002E-5</v>
      </c>
      <c r="G64" s="18">
        <f t="shared" si="14"/>
        <v>0.17524881003894419</v>
      </c>
      <c r="H64" s="18">
        <v>8.6999999999999997E-6</v>
      </c>
      <c r="I64" s="18">
        <f t="shared" si="15"/>
        <v>3.7646040675032452E-2</v>
      </c>
      <c r="J64" s="18">
        <f t="shared" si="16"/>
        <v>0.21481481481481479</v>
      </c>
      <c r="K64" s="22">
        <v>18.7</v>
      </c>
      <c r="L64" s="23">
        <v>0.19500000000000001</v>
      </c>
      <c r="M64" s="19">
        <v>50.801728141730784</v>
      </c>
      <c r="N64" s="19">
        <f t="shared" si="22"/>
        <v>2.7166699541032506</v>
      </c>
      <c r="O64" s="20" t="s">
        <v>18</v>
      </c>
      <c r="P64" s="19">
        <v>0.01</v>
      </c>
      <c r="Q64" s="19">
        <v>-0.12</v>
      </c>
      <c r="R64" s="19">
        <v>5.66</v>
      </c>
      <c r="S64" s="21">
        <v>1</v>
      </c>
      <c r="T64" s="18">
        <f t="shared" si="4"/>
        <v>56.6</v>
      </c>
      <c r="U64" s="18" t="s">
        <v>19</v>
      </c>
      <c r="V64" s="20" t="s">
        <v>122</v>
      </c>
      <c r="W64" s="20">
        <v>-0.13</v>
      </c>
      <c r="X64" s="20">
        <v>-4.68</v>
      </c>
      <c r="Y64" s="20">
        <v>1</v>
      </c>
      <c r="Z64" s="18">
        <v>-46.8</v>
      </c>
      <c r="AA64" s="19">
        <f t="shared" si="6"/>
        <v>0.91342756183745577</v>
      </c>
      <c r="AB64" s="37" t="s">
        <v>36</v>
      </c>
      <c r="AC64" s="16">
        <v>-8.8271000000000006E-6</v>
      </c>
      <c r="AD64" s="16">
        <v>-7.3300000000000101E-5</v>
      </c>
      <c r="AE64" s="16">
        <f t="shared" si="21"/>
        <v>262.02443119346668</v>
      </c>
      <c r="AF64" s="16"/>
      <c r="AG64" s="16">
        <v>10</v>
      </c>
      <c r="AH64" s="16">
        <f t="shared" si="20"/>
        <v>1.8097234640780365E-6</v>
      </c>
      <c r="AI64" s="16">
        <v>2.74E-11</v>
      </c>
      <c r="AJ64" s="16">
        <f t="shared" si="10"/>
        <v>1.1856339247079186E-7</v>
      </c>
      <c r="AK64" s="27">
        <v>8.6999999999999994E-2</v>
      </c>
      <c r="AL64" s="27">
        <f t="shared" si="18"/>
        <v>6.0088267593085012E-2</v>
      </c>
      <c r="AM64" s="27">
        <f t="shared" si="19"/>
        <v>33203.010728325266</v>
      </c>
      <c r="AN64" s="28">
        <v>0.76164010960295681</v>
      </c>
      <c r="AO64" s="20"/>
    </row>
    <row r="65" spans="1:41">
      <c r="A65" s="20" t="s">
        <v>123</v>
      </c>
      <c r="B65" s="20" t="s">
        <v>96</v>
      </c>
      <c r="C65" s="17">
        <v>430.74545599999999</v>
      </c>
      <c r="D65" s="20">
        <v>12.2989</v>
      </c>
      <c r="E65" s="20">
        <v>237.29999999999998</v>
      </c>
      <c r="F65" s="18">
        <v>2.4899999999999999E-5</v>
      </c>
      <c r="G65" s="18">
        <f t="shared" si="14"/>
        <v>0.10493046776232616</v>
      </c>
      <c r="H65" s="18">
        <v>3.2399999999999999E-6</v>
      </c>
      <c r="I65" s="18">
        <f t="shared" si="15"/>
        <v>1.3653603034134007E-2</v>
      </c>
      <c r="J65" s="18">
        <f t="shared" si="16"/>
        <v>0.13012048192771083</v>
      </c>
      <c r="K65" s="22">
        <v>10.6</v>
      </c>
      <c r="L65" s="23">
        <v>-0.20200000000000001</v>
      </c>
      <c r="M65" s="19">
        <v>33.529981607405389</v>
      </c>
      <c r="N65" s="19">
        <f t="shared" si="22"/>
        <v>3.1632058120193767</v>
      </c>
      <c r="O65" s="20" t="s">
        <v>18</v>
      </c>
      <c r="P65" s="19">
        <v>-0.33</v>
      </c>
      <c r="Q65" s="19">
        <v>0.65</v>
      </c>
      <c r="R65" s="19">
        <v>19.89</v>
      </c>
      <c r="S65" s="21">
        <v>0</v>
      </c>
      <c r="T65" s="18">
        <f t="shared" si="4"/>
        <v>19.89</v>
      </c>
      <c r="U65" s="18" t="s">
        <v>19</v>
      </c>
      <c r="V65" s="20" t="s">
        <v>124</v>
      </c>
      <c r="W65" s="20">
        <v>-0.14000000000000001</v>
      </c>
      <c r="X65" s="20">
        <v>-17.68</v>
      </c>
      <c r="Y65" s="20">
        <v>0</v>
      </c>
      <c r="Z65" s="18">
        <v>-17.68</v>
      </c>
      <c r="AA65" s="19">
        <f t="shared" si="6"/>
        <v>0.94444444444444442</v>
      </c>
      <c r="AB65" s="37" t="s">
        <v>36</v>
      </c>
      <c r="AC65" s="16">
        <v>-4.5621900000000003E-6</v>
      </c>
      <c r="AD65" s="16">
        <v>-4.0200000000000699E-5</v>
      </c>
      <c r="AE65" s="16">
        <f t="shared" si="21"/>
        <v>135.42445874030221</v>
      </c>
      <c r="AF65" s="16"/>
      <c r="AG65" s="16">
        <v>10</v>
      </c>
      <c r="AH65" s="16">
        <f t="shared" si="20"/>
        <v>1.1011103329590631E-6</v>
      </c>
      <c r="AI65" s="16">
        <v>1.27E-11</v>
      </c>
      <c r="AJ65" s="16">
        <f t="shared" si="10"/>
        <v>5.3518752633796887E-8</v>
      </c>
      <c r="AK65" s="27">
        <v>4.2999999999999997E-2</v>
      </c>
      <c r="AL65" s="27">
        <f t="shared" si="18"/>
        <v>3.49624763190204E-2</v>
      </c>
      <c r="AM65" s="27">
        <f t="shared" si="19"/>
        <v>31752.019096092004</v>
      </c>
      <c r="AN65" s="28">
        <v>0.29637274629502608</v>
      </c>
      <c r="AO65" s="20"/>
    </row>
    <row r="66" spans="1:41">
      <c r="A66" s="20" t="s">
        <v>125</v>
      </c>
      <c r="B66" s="26" t="s">
        <v>33</v>
      </c>
      <c r="C66" s="17">
        <v>430.65177199999999</v>
      </c>
      <c r="D66" s="20">
        <v>13.2113</v>
      </c>
      <c r="E66" s="20">
        <v>242.79999999999998</v>
      </c>
      <c r="F66" s="18">
        <v>2.2900000000000001E-5</v>
      </c>
      <c r="G66" s="18">
        <f t="shared" si="14"/>
        <v>9.4316309719934113E-2</v>
      </c>
      <c r="H66" s="18">
        <v>5.2900000000000002E-6</v>
      </c>
      <c r="I66" s="18">
        <f t="shared" si="15"/>
        <v>2.1787479406919278E-2</v>
      </c>
      <c r="J66" s="18">
        <f t="shared" si="16"/>
        <v>0.23100436681222708</v>
      </c>
      <c r="K66" s="22">
        <v>12.2</v>
      </c>
      <c r="L66" s="23">
        <v>0.23300000000000001</v>
      </c>
      <c r="M66" s="19">
        <v>33.530546638390391</v>
      </c>
      <c r="N66" s="19">
        <f t="shared" si="22"/>
        <v>2.7484054621631469</v>
      </c>
      <c r="O66" s="20" t="s">
        <v>18</v>
      </c>
      <c r="P66" s="19">
        <v>0.01</v>
      </c>
      <c r="Q66" s="19">
        <v>0.17</v>
      </c>
      <c r="R66" s="19">
        <v>3.03</v>
      </c>
      <c r="S66" s="21">
        <v>1</v>
      </c>
      <c r="T66" s="18">
        <f t="shared" ref="T66:T126" si="23">R66*(10^(S66))</f>
        <v>30.299999999999997</v>
      </c>
      <c r="U66" s="18" t="s">
        <v>19</v>
      </c>
      <c r="V66" s="20" t="s">
        <v>39</v>
      </c>
      <c r="W66" s="20" t="s">
        <v>42</v>
      </c>
      <c r="X66" s="20">
        <v>-2.71</v>
      </c>
      <c r="Y66" s="20">
        <v>1</v>
      </c>
      <c r="Z66" s="18">
        <v>-27.1</v>
      </c>
      <c r="AA66" s="19">
        <f t="shared" ref="AA66:AA126" si="24">((-Z66/T66)+1)/2</f>
        <v>0.94719471947194722</v>
      </c>
      <c r="AB66" s="37" t="s">
        <v>36</v>
      </c>
      <c r="AC66" s="16">
        <v>-7.2928440000000002E-6</v>
      </c>
      <c r="AD66" s="16">
        <v>-5.9500000000000498E-5</v>
      </c>
      <c r="AE66" s="16">
        <f t="shared" si="21"/>
        <v>216.48143794481609</v>
      </c>
      <c r="AF66" s="16"/>
      <c r="AG66" s="16">
        <v>10</v>
      </c>
      <c r="AH66" s="16">
        <f t="shared" si="20"/>
        <v>1.6386081456390826E-6</v>
      </c>
      <c r="AI66" s="16">
        <v>3.67E-11</v>
      </c>
      <c r="AJ66" s="16">
        <f t="shared" si="10"/>
        <v>1.5115321252059307E-7</v>
      </c>
      <c r="AK66" s="27">
        <v>0.66</v>
      </c>
      <c r="AL66" s="27">
        <f t="shared" ref="AL66:AL97" si="25">AK66*(AG66/D66)</f>
        <v>0.49957233580344107</v>
      </c>
      <c r="AM66" s="27">
        <f t="shared" ref="AM66:AM97" si="26">AL66/AH66</f>
        <v>304876.02367471455</v>
      </c>
      <c r="AN66" s="28">
        <v>0.48951823499863156</v>
      </c>
      <c r="AO66" s="20"/>
    </row>
    <row r="67" spans="1:41">
      <c r="A67" s="20" t="s">
        <v>126</v>
      </c>
      <c r="B67" s="26" t="s">
        <v>33</v>
      </c>
      <c r="C67" s="17">
        <v>425.62888099999998</v>
      </c>
      <c r="D67" s="20">
        <v>14.270899999999999</v>
      </c>
      <c r="E67" s="20">
        <v>250.50000000000003</v>
      </c>
      <c r="F67" s="18">
        <v>2.1699999999999999E-5</v>
      </c>
      <c r="G67" s="18">
        <f t="shared" si="14"/>
        <v>8.6626746506986013E-2</v>
      </c>
      <c r="H67" s="18">
        <v>4.51E-6</v>
      </c>
      <c r="I67" s="18">
        <f t="shared" si="15"/>
        <v>1.8003992015968064E-2</v>
      </c>
      <c r="J67" s="18">
        <f t="shared" si="16"/>
        <v>0.20783410138248851</v>
      </c>
      <c r="K67" s="22">
        <v>12.6</v>
      </c>
      <c r="L67" s="23">
        <v>0.27100000000000002</v>
      </c>
      <c r="M67" s="19">
        <v>37.420856612862877</v>
      </c>
      <c r="N67" s="19">
        <f t="shared" si="22"/>
        <v>2.9699092549891173</v>
      </c>
      <c r="O67" s="20" t="s">
        <v>18</v>
      </c>
      <c r="P67" s="19">
        <v>-0.14000000000000001</v>
      </c>
      <c r="Q67" s="19">
        <v>0.1</v>
      </c>
      <c r="R67" s="19">
        <v>2.4900000000000002</v>
      </c>
      <c r="S67" s="21">
        <v>1</v>
      </c>
      <c r="T67" s="18">
        <f t="shared" si="23"/>
        <v>24.900000000000002</v>
      </c>
      <c r="U67" s="18" t="s">
        <v>19</v>
      </c>
      <c r="V67" s="20" t="s">
        <v>78</v>
      </c>
      <c r="W67" s="20" t="s">
        <v>115</v>
      </c>
      <c r="X67" s="20">
        <v>-2.19</v>
      </c>
      <c r="Y67" s="20">
        <v>1</v>
      </c>
      <c r="Z67" s="18">
        <v>-21.9</v>
      </c>
      <c r="AA67" s="19">
        <f t="shared" si="24"/>
        <v>0.93975903614457823</v>
      </c>
      <c r="AB67" s="37" t="s">
        <v>36</v>
      </c>
      <c r="AC67" s="16">
        <v>-6.6068900000000004E-6</v>
      </c>
      <c r="AD67" s="16">
        <v>-5.8700000000000099E-5</v>
      </c>
      <c r="AE67" s="16">
        <f t="shared" si="21"/>
        <v>196.1195176454105</v>
      </c>
      <c r="AF67" s="16"/>
      <c r="AG67" s="16">
        <v>10</v>
      </c>
      <c r="AH67" s="16">
        <f t="shared" si="20"/>
        <v>1.3742617329349272E-6</v>
      </c>
      <c r="AI67" s="16">
        <v>2.8E-11</v>
      </c>
      <c r="AJ67" s="16">
        <f t="shared" ref="AJ67:AJ130" si="27">AI67/(E67/10^6)</f>
        <v>1.1177644710578842E-7</v>
      </c>
      <c r="AK67" s="27">
        <v>2.9000000000000001E-2</v>
      </c>
      <c r="AL67" s="27">
        <f t="shared" si="25"/>
        <v>2.0321072952651904E-2</v>
      </c>
      <c r="AM67" s="27">
        <f t="shared" si="26"/>
        <v>14786.901552772939</v>
      </c>
      <c r="AN67" s="28">
        <v>0.11308361223889563</v>
      </c>
      <c r="AO67" s="20"/>
    </row>
    <row r="68" spans="1:41">
      <c r="A68" s="20" t="s">
        <v>127</v>
      </c>
      <c r="B68" s="26" t="s">
        <v>33</v>
      </c>
      <c r="C68" s="17">
        <v>423.205243</v>
      </c>
      <c r="D68" s="20">
        <v>12.115600000000001</v>
      </c>
      <c r="E68" s="20">
        <v>256.60000000000002</v>
      </c>
      <c r="F68" s="18">
        <v>2.5000000000000001E-5</v>
      </c>
      <c r="G68" s="18">
        <f t="shared" si="14"/>
        <v>9.7427903351519879E-2</v>
      </c>
      <c r="H68" s="18">
        <v>5.0100000000000003E-6</v>
      </c>
      <c r="I68" s="18">
        <f t="shared" si="15"/>
        <v>1.9524551831644584E-2</v>
      </c>
      <c r="J68" s="18">
        <f t="shared" si="16"/>
        <v>0.20039999999999999</v>
      </c>
      <c r="K68" s="22">
        <v>12.5</v>
      </c>
      <c r="L68" s="23">
        <v>0.16500000000000001</v>
      </c>
      <c r="M68" s="19">
        <v>36.657706737594609</v>
      </c>
      <c r="N68" s="19">
        <f t="shared" si="22"/>
        <v>2.9326165390075687</v>
      </c>
      <c r="O68" s="20" t="s">
        <v>18</v>
      </c>
      <c r="P68" s="19">
        <v>-0.1</v>
      </c>
      <c r="Q68" s="19">
        <v>0.03</v>
      </c>
      <c r="R68" s="19">
        <v>2.21</v>
      </c>
      <c r="S68" s="21">
        <v>1</v>
      </c>
      <c r="T68" s="18">
        <f t="shared" si="23"/>
        <v>22.1</v>
      </c>
      <c r="U68" s="18" t="s">
        <v>19</v>
      </c>
      <c r="V68" s="20" t="s">
        <v>128</v>
      </c>
      <c r="W68" s="20">
        <v>0.44</v>
      </c>
      <c r="X68" s="20">
        <v>-19.48</v>
      </c>
      <c r="Y68" s="20">
        <v>0</v>
      </c>
      <c r="Z68" s="18">
        <v>-19.48</v>
      </c>
      <c r="AA68" s="19">
        <f t="shared" si="24"/>
        <v>0.94072398190045248</v>
      </c>
      <c r="AB68" s="37" t="s">
        <v>36</v>
      </c>
      <c r="AC68" s="16">
        <v>-4.9177100000000002E-6</v>
      </c>
      <c r="AD68" s="16">
        <v>-4.6799999999999599E-5</v>
      </c>
      <c r="AE68" s="16">
        <f t="shared" si="21"/>
        <v>145.9777464313787</v>
      </c>
      <c r="AF68" s="16"/>
      <c r="AG68" s="16">
        <v>10</v>
      </c>
      <c r="AH68" s="16">
        <f t="shared" si="20"/>
        <v>1.2048742648434967E-6</v>
      </c>
      <c r="AI68" s="16">
        <v>2.8899999999999998E-11</v>
      </c>
      <c r="AJ68" s="16">
        <f t="shared" si="27"/>
        <v>1.1262665627435697E-7</v>
      </c>
      <c r="AK68" s="27">
        <v>6.4999999999999997E-3</v>
      </c>
      <c r="AL68" s="27">
        <f t="shared" si="25"/>
        <v>5.3649839875862517E-3</v>
      </c>
      <c r="AM68" s="27">
        <f t="shared" si="26"/>
        <v>4452.733487741245</v>
      </c>
      <c r="AN68" s="28">
        <v>0.43245032899233982</v>
      </c>
      <c r="AO68" s="20"/>
    </row>
    <row r="69" spans="1:41">
      <c r="A69" s="20" t="s">
        <v>129</v>
      </c>
      <c r="B69" s="26" t="s">
        <v>33</v>
      </c>
      <c r="C69" s="17">
        <v>421.95377999999999</v>
      </c>
      <c r="D69" s="20">
        <v>13.273400000000001</v>
      </c>
      <c r="E69" s="20">
        <v>221.20000000000002</v>
      </c>
      <c r="F69" s="18">
        <v>2.3900000000000002E-5</v>
      </c>
      <c r="G69" s="18">
        <f t="shared" si="14"/>
        <v>0.10804701627486438</v>
      </c>
      <c r="H69" s="18">
        <v>3.3500000000000001E-6</v>
      </c>
      <c r="I69" s="18">
        <f t="shared" si="15"/>
        <v>1.5144665461121157E-2</v>
      </c>
      <c r="J69" s="18">
        <f t="shared" si="16"/>
        <v>0.14016736401673641</v>
      </c>
      <c r="K69" s="22">
        <v>11.8</v>
      </c>
      <c r="L69" s="23">
        <v>-9.9000000000000005E-2</v>
      </c>
      <c r="M69" s="19">
        <v>32.514322168768814</v>
      </c>
      <c r="N69" s="19">
        <f t="shared" si="22"/>
        <v>2.7554510312515941</v>
      </c>
      <c r="O69" s="20" t="s">
        <v>18</v>
      </c>
      <c r="P69" s="19">
        <v>-0.06</v>
      </c>
      <c r="Q69" s="19">
        <v>0.08</v>
      </c>
      <c r="R69" s="19">
        <v>2.09</v>
      </c>
      <c r="S69" s="21">
        <v>1</v>
      </c>
      <c r="T69" s="18">
        <f t="shared" si="23"/>
        <v>20.9</v>
      </c>
      <c r="U69" s="18" t="s">
        <v>19</v>
      </c>
      <c r="V69" s="20" t="s">
        <v>130</v>
      </c>
      <c r="W69" s="20">
        <v>-0.28000000000000003</v>
      </c>
      <c r="X69" s="20">
        <v>-18.739999999999998</v>
      </c>
      <c r="Y69" s="20">
        <v>0</v>
      </c>
      <c r="Z69" s="18">
        <v>-18.739999999999998</v>
      </c>
      <c r="AA69" s="19">
        <f t="shared" si="24"/>
        <v>0.94832535885167468</v>
      </c>
      <c r="AB69" s="37" t="s">
        <v>36</v>
      </c>
      <c r="AC69" s="16">
        <v>-4.7755999999999996E-6</v>
      </c>
      <c r="AD69" s="16">
        <v>-4.2199999999999203E-5</v>
      </c>
      <c r="AE69" s="16">
        <f t="shared" si="21"/>
        <v>141.75934039577203</v>
      </c>
      <c r="AF69" s="16"/>
      <c r="AG69" s="16">
        <v>10</v>
      </c>
      <c r="AH69" s="16">
        <f t="shared" si="20"/>
        <v>1.0679956936110719E-6</v>
      </c>
      <c r="AI69" s="16">
        <v>1.5E-11</v>
      </c>
      <c r="AJ69" s="16">
        <f t="shared" si="27"/>
        <v>6.7811934900542491E-8</v>
      </c>
      <c r="AK69" s="27">
        <v>2.9000000000000001E-2</v>
      </c>
      <c r="AL69" s="27">
        <f t="shared" si="25"/>
        <v>2.1848207693582655E-2</v>
      </c>
      <c r="AM69" s="27">
        <f t="shared" si="26"/>
        <v>20457.205796130333</v>
      </c>
      <c r="AN69" s="28">
        <v>0.26995695908428319</v>
      </c>
      <c r="AO69" s="20"/>
    </row>
    <row r="70" spans="1:41">
      <c r="A70" s="20" t="s">
        <v>131</v>
      </c>
      <c r="B70" s="26" t="s">
        <v>41</v>
      </c>
      <c r="C70" s="17">
        <v>420.614846</v>
      </c>
      <c r="D70" s="20">
        <v>18.257400000000001</v>
      </c>
      <c r="E70" s="20">
        <v>278.89999999999998</v>
      </c>
      <c r="F70" s="18">
        <v>1.3499999999999999E-5</v>
      </c>
      <c r="G70" s="18">
        <f t="shared" si="14"/>
        <v>4.8404446038006449E-2</v>
      </c>
      <c r="H70" s="18">
        <v>3.1200000000000002E-6</v>
      </c>
      <c r="I70" s="18">
        <f t="shared" si="15"/>
        <v>1.1186805306561493E-2</v>
      </c>
      <c r="J70" s="18">
        <f t="shared" si="16"/>
        <v>0.23111111111111116</v>
      </c>
      <c r="K70" s="22">
        <v>12.2</v>
      </c>
      <c r="L70" s="23">
        <v>0.23799999999999999</v>
      </c>
      <c r="M70" s="19">
        <v>34.110941034013962</v>
      </c>
      <c r="N70" s="19">
        <f t="shared" si="22"/>
        <v>2.7959787732798329</v>
      </c>
      <c r="O70" s="20" t="s">
        <v>18</v>
      </c>
      <c r="P70" s="19">
        <v>-0.12</v>
      </c>
      <c r="Q70" s="19">
        <v>0.01</v>
      </c>
      <c r="R70" s="19">
        <v>2.1800000000000002</v>
      </c>
      <c r="S70" s="21">
        <v>1</v>
      </c>
      <c r="T70" s="18">
        <f t="shared" si="23"/>
        <v>21.8</v>
      </c>
      <c r="U70" s="18" t="s">
        <v>19</v>
      </c>
      <c r="V70" s="20" t="s">
        <v>69</v>
      </c>
      <c r="W70" s="20">
        <v>0.67</v>
      </c>
      <c r="X70" s="20">
        <v>-19.489999999999998</v>
      </c>
      <c r="Y70" s="20">
        <v>0</v>
      </c>
      <c r="Z70" s="18">
        <v>-19.489999999999998</v>
      </c>
      <c r="AA70" s="19">
        <f t="shared" si="24"/>
        <v>0.94701834862385315</v>
      </c>
      <c r="AB70" s="37" t="s">
        <v>36</v>
      </c>
      <c r="AC70" s="16">
        <v>-5.7558900000000004E-6</v>
      </c>
      <c r="AD70" s="16">
        <v>-4.9599999999998597E-5</v>
      </c>
      <c r="AE70" s="16">
        <f t="shared" si="21"/>
        <v>170.8583570212372</v>
      </c>
      <c r="AF70" s="16"/>
      <c r="AG70" s="16">
        <v>10</v>
      </c>
      <c r="AH70" s="16">
        <f t="shared" si="20"/>
        <v>9.3583071533316456E-7</v>
      </c>
      <c r="AI70" s="16">
        <v>2.03E-11</v>
      </c>
      <c r="AJ70" s="16">
        <f t="shared" si="27"/>
        <v>7.2785944783076371E-8</v>
      </c>
      <c r="AK70" s="27">
        <v>2.8000000000000001E-2</v>
      </c>
      <c r="AL70" s="27">
        <f t="shared" si="25"/>
        <v>1.533624722030519E-2</v>
      </c>
      <c r="AM70" s="27">
        <f t="shared" si="26"/>
        <v>16387.843409099198</v>
      </c>
      <c r="AN70" s="28">
        <v>8.6341993621159236</v>
      </c>
      <c r="AO70" s="20"/>
    </row>
    <row r="71" spans="1:41">
      <c r="A71" s="20" t="s">
        <v>132</v>
      </c>
      <c r="B71" s="26" t="s">
        <v>33</v>
      </c>
      <c r="C71" s="17">
        <v>418.88878899999997</v>
      </c>
      <c r="D71" s="20">
        <v>12.834899999999999</v>
      </c>
      <c r="E71" s="20">
        <v>213.7</v>
      </c>
      <c r="F71" s="18">
        <v>1.4100000000000001E-5</v>
      </c>
      <c r="G71" s="18">
        <f t="shared" si="14"/>
        <v>6.5980346279831542E-2</v>
      </c>
      <c r="H71" s="18">
        <v>3.0000000000000001E-6</v>
      </c>
      <c r="I71" s="18">
        <f t="shared" si="15"/>
        <v>1.4038371548900329E-2</v>
      </c>
      <c r="J71" s="18">
        <f t="shared" si="16"/>
        <v>0.21276595744680851</v>
      </c>
      <c r="K71" s="22">
        <v>11.3</v>
      </c>
      <c r="L71" s="23">
        <v>0.13400000000000001</v>
      </c>
      <c r="M71" s="19">
        <v>30.547582586051004</v>
      </c>
      <c r="N71" s="19">
        <f t="shared" si="22"/>
        <v>2.7033258925708852</v>
      </c>
      <c r="O71" s="20" t="s">
        <v>18</v>
      </c>
      <c r="P71" s="19">
        <v>-0.04</v>
      </c>
      <c r="Q71" s="19">
        <v>0.01</v>
      </c>
      <c r="R71" s="19">
        <v>2.08</v>
      </c>
      <c r="S71" s="21">
        <v>1</v>
      </c>
      <c r="T71" s="18">
        <f t="shared" si="23"/>
        <v>20.8</v>
      </c>
      <c r="U71" s="18" t="s">
        <v>19</v>
      </c>
      <c r="V71" s="20" t="s">
        <v>133</v>
      </c>
      <c r="W71" s="20">
        <v>0.79</v>
      </c>
      <c r="X71" s="20">
        <v>-19.2</v>
      </c>
      <c r="Y71" s="20">
        <v>0</v>
      </c>
      <c r="Z71" s="18">
        <v>-19.2</v>
      </c>
      <c r="AA71" s="19">
        <f t="shared" si="24"/>
        <v>0.96153846153846145</v>
      </c>
      <c r="AB71" s="37" t="s">
        <v>134</v>
      </c>
      <c r="AC71" s="16">
        <v>-5.6831300000000003E-6</v>
      </c>
      <c r="AD71" s="16">
        <v>-4.9200000000000999E-5</v>
      </c>
      <c r="AE71" s="16">
        <v>168.69854262991541</v>
      </c>
      <c r="AF71" s="16"/>
      <c r="AG71" s="16">
        <v>10</v>
      </c>
      <c r="AH71" s="16">
        <f t="shared" si="20"/>
        <v>1.3143736424118257E-6</v>
      </c>
      <c r="AI71" s="16">
        <v>2.1399999999999998E-11</v>
      </c>
      <c r="AJ71" s="16">
        <f t="shared" si="27"/>
        <v>1.00140383715489E-7</v>
      </c>
      <c r="AK71" s="27">
        <v>1.7000000000000001E-2</v>
      </c>
      <c r="AL71" s="27">
        <f t="shared" si="25"/>
        <v>1.3245136308035125E-2</v>
      </c>
      <c r="AM71" s="27">
        <f t="shared" si="26"/>
        <v>10077.146924318113</v>
      </c>
      <c r="AN71" s="28">
        <v>0.4723067074106968</v>
      </c>
      <c r="AO71" s="20"/>
    </row>
    <row r="72" spans="1:41">
      <c r="A72" s="20" t="s">
        <v>135</v>
      </c>
      <c r="B72" s="26" t="s">
        <v>33</v>
      </c>
      <c r="C72" s="17">
        <v>418.257972</v>
      </c>
      <c r="D72" s="20">
        <v>12.028700000000001</v>
      </c>
      <c r="E72" s="20">
        <v>230.29999999999998</v>
      </c>
      <c r="F72" s="18">
        <v>2.34E-5</v>
      </c>
      <c r="G72" s="18">
        <f t="shared" si="14"/>
        <v>0.10160660008684325</v>
      </c>
      <c r="H72" s="18">
        <v>3.2399999999999999E-6</v>
      </c>
      <c r="I72" s="18">
        <f t="shared" si="15"/>
        <v>1.4068606165870605E-2</v>
      </c>
      <c r="J72" s="18">
        <f t="shared" si="16"/>
        <v>0.13846153846153847</v>
      </c>
      <c r="K72" s="22">
        <v>11.8</v>
      </c>
      <c r="L72" s="23">
        <v>-0.19</v>
      </c>
      <c r="M72" s="19">
        <v>31.497435415471454</v>
      </c>
      <c r="N72" s="19">
        <f t="shared" si="22"/>
        <v>2.6692741877518178</v>
      </c>
      <c r="O72" s="20" t="s">
        <v>18</v>
      </c>
      <c r="P72" s="19">
        <v>0.33</v>
      </c>
      <c r="Q72" s="19">
        <v>-0.72</v>
      </c>
      <c r="R72" s="19">
        <v>17.73</v>
      </c>
      <c r="S72" s="21">
        <v>0</v>
      </c>
      <c r="T72" s="18">
        <f t="shared" si="23"/>
        <v>17.73</v>
      </c>
      <c r="U72" s="18" t="s">
        <v>19</v>
      </c>
      <c r="V72" s="20" t="s">
        <v>136</v>
      </c>
      <c r="W72" s="20">
        <v>1.17</v>
      </c>
      <c r="X72" s="20">
        <v>-15.82</v>
      </c>
      <c r="Y72" s="20">
        <v>0</v>
      </c>
      <c r="Z72" s="18">
        <v>-15.82</v>
      </c>
      <c r="AA72" s="19">
        <f t="shared" si="24"/>
        <v>0.94613649182177095</v>
      </c>
      <c r="AB72" s="37" t="s">
        <v>36</v>
      </c>
      <c r="AC72" s="16">
        <v>-4.1657599999999997E-6</v>
      </c>
      <c r="AD72" s="16">
        <v>-3.5400000000001403E-5</v>
      </c>
      <c r="AE72" s="16">
        <f>AC72/-0.003368808*10^5</f>
        <v>123.6567949256829</v>
      </c>
      <c r="AF72" s="16"/>
      <c r="AG72" s="16">
        <v>10</v>
      </c>
      <c r="AH72" s="16">
        <f t="shared" si="20"/>
        <v>1.0280146227413013E-6</v>
      </c>
      <c r="AI72" s="16">
        <v>1.35E-11</v>
      </c>
      <c r="AJ72" s="16">
        <f t="shared" si="27"/>
        <v>5.8619192357794187E-8</v>
      </c>
      <c r="AK72" s="27">
        <v>1.4999999999999999E-2</v>
      </c>
      <c r="AL72" s="27">
        <f t="shared" si="25"/>
        <v>1.2470175496936494E-2</v>
      </c>
      <c r="AM72" s="27">
        <f t="shared" si="26"/>
        <v>12130.348363803965</v>
      </c>
      <c r="AN72" s="28">
        <v>0.83224867507528666</v>
      </c>
      <c r="AO72" s="20"/>
    </row>
    <row r="73" spans="1:41">
      <c r="A73" s="20" t="s">
        <v>137</v>
      </c>
      <c r="B73" s="26" t="s">
        <v>33</v>
      </c>
      <c r="C73" s="17">
        <v>412.993244</v>
      </c>
      <c r="D73" s="20">
        <v>14.7582</v>
      </c>
      <c r="E73" s="20">
        <v>233.4</v>
      </c>
      <c r="F73" s="18">
        <v>3.4900000000000001E-5</v>
      </c>
      <c r="G73" s="18">
        <f t="shared" si="14"/>
        <v>0.149528706083976</v>
      </c>
      <c r="H73" s="18">
        <v>5.3199999999999999E-6</v>
      </c>
      <c r="I73" s="18">
        <f t="shared" si="15"/>
        <v>2.2793487574978576E-2</v>
      </c>
      <c r="J73" s="18">
        <f t="shared" si="16"/>
        <v>0.15243553008595989</v>
      </c>
      <c r="K73" s="22">
        <v>14.6</v>
      </c>
      <c r="L73" s="23">
        <v>-6.0000000000000001E-3</v>
      </c>
      <c r="M73" s="19">
        <v>42.672760415201182</v>
      </c>
      <c r="N73" s="19">
        <f t="shared" si="22"/>
        <v>2.9227918092603549</v>
      </c>
      <c r="O73" s="20" t="s">
        <v>18</v>
      </c>
      <c r="P73" s="19">
        <v>-7.0000000000000007E-2</v>
      </c>
      <c r="Q73" s="19">
        <v>0.01</v>
      </c>
      <c r="R73" s="19">
        <v>3.47</v>
      </c>
      <c r="S73" s="21">
        <v>1</v>
      </c>
      <c r="T73" s="18">
        <f t="shared" si="23"/>
        <v>34.700000000000003</v>
      </c>
      <c r="U73" s="18" t="s">
        <v>19</v>
      </c>
      <c r="V73" s="20" t="s">
        <v>100</v>
      </c>
      <c r="W73" s="20">
        <v>-0.01</v>
      </c>
      <c r="X73" s="20">
        <v>-2.96</v>
      </c>
      <c r="Y73" s="20">
        <v>1</v>
      </c>
      <c r="Z73" s="18">
        <v>-29.6</v>
      </c>
      <c r="AA73" s="19">
        <f t="shared" si="24"/>
        <v>0.92651296829971175</v>
      </c>
      <c r="AB73" s="37" t="s">
        <v>36</v>
      </c>
      <c r="AC73" s="16">
        <v>-6.91545E-6</v>
      </c>
      <c r="AD73" s="16">
        <v>-5.9200000000000599E-5</v>
      </c>
      <c r="AE73" s="16">
        <f>AC73/-0.003368808*10^5</f>
        <v>205.27884046820122</v>
      </c>
      <c r="AF73" s="16"/>
      <c r="AG73" s="16">
        <v>10</v>
      </c>
      <c r="AH73" s="16">
        <f t="shared" si="20"/>
        <v>1.390947679718402E-6</v>
      </c>
      <c r="AI73" s="16">
        <v>2.19E-11</v>
      </c>
      <c r="AJ73" s="16">
        <f t="shared" si="27"/>
        <v>9.3830334190231365E-8</v>
      </c>
      <c r="AK73" s="27">
        <v>3.7999999999999999E-2</v>
      </c>
      <c r="AL73" s="27">
        <f t="shared" si="25"/>
        <v>2.5748397501050263E-2</v>
      </c>
      <c r="AM73" s="27">
        <f t="shared" si="26"/>
        <v>18511.406199162746</v>
      </c>
      <c r="AN73" s="28">
        <v>0.38579100696998214</v>
      </c>
      <c r="AO73" s="20"/>
    </row>
    <row r="74" spans="1:41">
      <c r="A74" s="20" t="s">
        <v>138</v>
      </c>
      <c r="B74" s="26" t="s">
        <v>33</v>
      </c>
      <c r="C74" s="17">
        <v>411.98783300000002</v>
      </c>
      <c r="D74" s="20">
        <v>18.5077</v>
      </c>
      <c r="E74" s="20">
        <v>296</v>
      </c>
      <c r="F74" s="18">
        <v>2.9899999999999998E-5</v>
      </c>
      <c r="G74" s="18">
        <f t="shared" si="14"/>
        <v>0.10101351351351351</v>
      </c>
      <c r="H74" s="18">
        <v>5.0599999999999998E-6</v>
      </c>
      <c r="I74" s="18">
        <f t="shared" si="15"/>
        <v>1.7094594594594593E-2</v>
      </c>
      <c r="J74" s="18">
        <f t="shared" si="16"/>
        <v>0.16923076923076924</v>
      </c>
      <c r="K74" s="22">
        <v>15.6</v>
      </c>
      <c r="L74" s="23">
        <v>5.8999999999999997E-2</v>
      </c>
      <c r="M74" s="19">
        <v>44.705726528043058</v>
      </c>
      <c r="N74" s="19">
        <f t="shared" si="22"/>
        <v>2.8657517005155806</v>
      </c>
      <c r="O74" s="20" t="s">
        <v>18</v>
      </c>
      <c r="P74" s="19">
        <v>-0.16</v>
      </c>
      <c r="Q74" s="19">
        <v>7.0000000000000007E-2</v>
      </c>
      <c r="R74" s="19">
        <v>3.25</v>
      </c>
      <c r="S74" s="21">
        <v>1</v>
      </c>
      <c r="T74" s="18">
        <f t="shared" si="23"/>
        <v>32.5</v>
      </c>
      <c r="U74" s="18" t="s">
        <v>19</v>
      </c>
      <c r="V74" s="20" t="s">
        <v>34</v>
      </c>
      <c r="W74" s="20" t="s">
        <v>82</v>
      </c>
      <c r="X74" s="20">
        <v>-2.79</v>
      </c>
      <c r="Y74" s="20">
        <v>1</v>
      </c>
      <c r="Z74" s="18">
        <v>-27.9</v>
      </c>
      <c r="AA74" s="19">
        <f t="shared" si="24"/>
        <v>0.92923076923076919</v>
      </c>
      <c r="AB74" s="37" t="s">
        <v>36</v>
      </c>
      <c r="AC74" s="16">
        <v>-6.5363499999999997E-6</v>
      </c>
      <c r="AD74" s="16">
        <v>-5.68000000000009E-5</v>
      </c>
      <c r="AE74" s="16">
        <f>AC74/-0.003368808*10^5</f>
        <v>194.02560193397784</v>
      </c>
      <c r="AF74" s="16"/>
      <c r="AG74" s="16">
        <v>10</v>
      </c>
      <c r="AH74" s="16">
        <f t="shared" si="20"/>
        <v>1.0483506969206213E-6</v>
      </c>
      <c r="AI74" s="16">
        <v>2.01E-11</v>
      </c>
      <c r="AJ74" s="16">
        <f t="shared" si="27"/>
        <v>6.7905405405405412E-8</v>
      </c>
      <c r="AK74" s="27">
        <v>5.2999999999999999E-2</v>
      </c>
      <c r="AL74" s="27">
        <f t="shared" si="25"/>
        <v>2.8636729577419126E-2</v>
      </c>
      <c r="AM74" s="27">
        <f t="shared" si="26"/>
        <v>27315.982773260304</v>
      </c>
      <c r="AN74" s="28">
        <v>19.125037755107897</v>
      </c>
      <c r="AO74" s="20"/>
    </row>
    <row r="75" spans="1:41">
      <c r="A75" s="20" t="s">
        <v>139</v>
      </c>
      <c r="B75" s="26" t="s">
        <v>33</v>
      </c>
      <c r="C75" s="17">
        <v>411.05926299999999</v>
      </c>
      <c r="D75" s="20">
        <v>6.9583000000000004</v>
      </c>
      <c r="E75" s="20">
        <v>292.90000000000003</v>
      </c>
      <c r="F75" s="18">
        <v>2.4300000000000001E-5</v>
      </c>
      <c r="G75" s="18">
        <f t="shared" si="14"/>
        <v>8.2963468760669165E-2</v>
      </c>
      <c r="H75" s="18">
        <v>4.3900000000000003E-6</v>
      </c>
      <c r="I75" s="18">
        <f t="shared" si="15"/>
        <v>1.498805052919085E-2</v>
      </c>
      <c r="J75" s="18">
        <f t="shared" si="16"/>
        <v>0.18065843621399177</v>
      </c>
      <c r="K75" s="22">
        <v>17.100000000000001</v>
      </c>
      <c r="L75" s="23">
        <v>0.13</v>
      </c>
      <c r="M75" s="19">
        <v>50.802125940032973</v>
      </c>
      <c r="N75" s="19">
        <f t="shared" si="22"/>
        <v>2.9708845578966647</v>
      </c>
      <c r="O75" s="20" t="s">
        <v>18</v>
      </c>
      <c r="P75" s="19">
        <v>0.1</v>
      </c>
      <c r="Q75" s="19">
        <v>-7.0000000000000007E-2</v>
      </c>
      <c r="R75" s="19">
        <v>3.35</v>
      </c>
      <c r="S75" s="21">
        <v>1</v>
      </c>
      <c r="T75" s="18">
        <f t="shared" si="23"/>
        <v>33.5</v>
      </c>
      <c r="U75" s="18" t="s">
        <v>19</v>
      </c>
      <c r="V75" s="20" t="s">
        <v>50</v>
      </c>
      <c r="W75" s="20" t="s">
        <v>44</v>
      </c>
      <c r="X75" s="20">
        <v>-2.7</v>
      </c>
      <c r="Y75" s="20">
        <v>1</v>
      </c>
      <c r="Z75" s="18">
        <v>-27</v>
      </c>
      <c r="AA75" s="19">
        <f t="shared" si="24"/>
        <v>0.90298507462686572</v>
      </c>
      <c r="AB75" s="37" t="s">
        <v>36</v>
      </c>
      <c r="AC75" s="16">
        <v>-6.3987999999999996E-6</v>
      </c>
      <c r="AD75" s="16">
        <v>-5.4099999999999601E-5</v>
      </c>
      <c r="AE75" s="16">
        <f>AC75/-0.003368808*10^5</f>
        <v>189.94255534895427</v>
      </c>
      <c r="AF75" s="16"/>
      <c r="AG75" s="16">
        <v>10</v>
      </c>
      <c r="AH75" s="16">
        <f t="shared" si="20"/>
        <v>2.7297264468182498E-6</v>
      </c>
      <c r="AI75" s="16">
        <v>1.7700000000000001E-11</v>
      </c>
      <c r="AJ75" s="16">
        <f t="shared" si="27"/>
        <v>6.0430180949129399E-8</v>
      </c>
      <c r="AK75" s="27">
        <v>0.04</v>
      </c>
      <c r="AL75" s="27">
        <f t="shared" si="25"/>
        <v>5.7485305318827874E-2</v>
      </c>
      <c r="AM75" s="27">
        <f t="shared" si="26"/>
        <v>21058.998562230419</v>
      </c>
      <c r="AN75" s="28">
        <v>10.820982152769975</v>
      </c>
      <c r="AO75" s="20"/>
    </row>
    <row r="76" spans="1:41">
      <c r="A76" s="20" t="s">
        <v>140</v>
      </c>
      <c r="B76" s="26" t="s">
        <v>33</v>
      </c>
      <c r="C76" s="17">
        <v>408.60912300000001</v>
      </c>
      <c r="D76" s="20">
        <v>14.7896</v>
      </c>
      <c r="E76" s="20">
        <v>246.00000000000003</v>
      </c>
      <c r="F76" s="18">
        <v>4.0500000000000002E-5</v>
      </c>
      <c r="G76" s="18">
        <f t="shared" si="14"/>
        <v>0.16463414634146342</v>
      </c>
      <c r="H76" s="18">
        <v>6.5200000000000003E-6</v>
      </c>
      <c r="I76" s="18">
        <f t="shared" si="15"/>
        <v>2.6504065040650407E-2</v>
      </c>
      <c r="J76" s="18">
        <f t="shared" si="16"/>
        <v>0.16098765432098766</v>
      </c>
      <c r="K76" s="22">
        <v>14.7</v>
      </c>
      <c r="L76" s="23">
        <v>0.10199999999999999</v>
      </c>
      <c r="M76" s="19">
        <v>43.691327545857803</v>
      </c>
      <c r="N76" s="19">
        <f t="shared" si="22"/>
        <v>2.9721991527794427</v>
      </c>
      <c r="O76" s="20" t="s">
        <v>18</v>
      </c>
      <c r="P76" s="19">
        <v>-0.11</v>
      </c>
      <c r="Q76" s="19">
        <v>-0.02</v>
      </c>
      <c r="R76" s="19">
        <v>3.15</v>
      </c>
      <c r="S76" s="21">
        <v>1</v>
      </c>
      <c r="T76" s="18">
        <f t="shared" si="23"/>
        <v>31.5</v>
      </c>
      <c r="U76" s="18" t="s">
        <v>19</v>
      </c>
      <c r="V76" s="20" t="s">
        <v>59</v>
      </c>
      <c r="W76" s="20">
        <v>-0.02</v>
      </c>
      <c r="X76" s="20">
        <v>-2.48</v>
      </c>
      <c r="Y76" s="20">
        <v>1</v>
      </c>
      <c r="Z76" s="18">
        <v>-24.8</v>
      </c>
      <c r="AA76" s="19">
        <f t="shared" si="24"/>
        <v>0.89365079365079358</v>
      </c>
      <c r="AB76" s="37" t="s">
        <v>102</v>
      </c>
      <c r="AC76" s="16">
        <v>-5.2527900000000001E-6</v>
      </c>
      <c r="AD76" s="16">
        <v>-4.54999999999987E-5</v>
      </c>
      <c r="AE76" s="16">
        <v>155.92429132203438</v>
      </c>
      <c r="AF76" s="16"/>
      <c r="AG76" s="16">
        <v>10</v>
      </c>
      <c r="AH76" s="16">
        <f t="shared" si="20"/>
        <v>1.0542833566968299E-6</v>
      </c>
      <c r="AI76" s="16">
        <v>2.5099999999999999E-11</v>
      </c>
      <c r="AJ76" s="16">
        <f t="shared" si="27"/>
        <v>1.0203252032520324E-7</v>
      </c>
      <c r="AK76" s="27">
        <v>2.7E-2</v>
      </c>
      <c r="AL76" s="27">
        <f t="shared" si="25"/>
        <v>1.8256071834261912E-2</v>
      </c>
      <c r="AM76" s="27">
        <f t="shared" si="26"/>
        <v>17316.096017544965</v>
      </c>
      <c r="AN76" s="28">
        <v>0.70652211396087239</v>
      </c>
      <c r="AO76" s="20"/>
    </row>
    <row r="77" spans="1:41">
      <c r="A77" s="20" t="s">
        <v>141</v>
      </c>
      <c r="B77" s="26" t="s">
        <v>33</v>
      </c>
      <c r="C77" s="17">
        <v>404.25620500000002</v>
      </c>
      <c r="D77" s="20">
        <v>9.6019000000000005</v>
      </c>
      <c r="E77" s="20">
        <v>257.5</v>
      </c>
      <c r="F77" s="18">
        <v>4.4299999999999999E-5</v>
      </c>
      <c r="G77" s="18">
        <f t="shared" si="14"/>
        <v>0.1720388349514563</v>
      </c>
      <c r="H77" s="18">
        <v>7.5299999999999999E-6</v>
      </c>
      <c r="I77" s="18">
        <f t="shared" si="15"/>
        <v>2.9242718446601937E-2</v>
      </c>
      <c r="J77" s="18">
        <f t="shared" si="16"/>
        <v>0.16997742663656884</v>
      </c>
      <c r="K77" s="22">
        <v>16.5</v>
      </c>
      <c r="L77" s="23">
        <v>0.156</v>
      </c>
      <c r="M77" s="19">
        <v>50.806125834664819</v>
      </c>
      <c r="N77" s="19">
        <f t="shared" si="22"/>
        <v>3.0791591414948374</v>
      </c>
      <c r="O77" s="20" t="s">
        <v>18</v>
      </c>
      <c r="P77" s="19">
        <v>-0.02</v>
      </c>
      <c r="Q77" s="19">
        <v>-0.04</v>
      </c>
      <c r="R77" s="19">
        <v>2.86</v>
      </c>
      <c r="S77" s="21">
        <v>1</v>
      </c>
      <c r="T77" s="18">
        <f t="shared" si="23"/>
        <v>28.599999999999998</v>
      </c>
      <c r="U77" s="18" t="s">
        <v>19</v>
      </c>
      <c r="V77" s="20" t="s">
        <v>69</v>
      </c>
      <c r="W77" s="20" t="s">
        <v>39</v>
      </c>
      <c r="X77" s="20">
        <v>-2.29</v>
      </c>
      <c r="Y77" s="20">
        <v>1</v>
      </c>
      <c r="Z77" s="18">
        <v>-22.9</v>
      </c>
      <c r="AA77" s="19">
        <f t="shared" si="24"/>
        <v>0.90034965034965042</v>
      </c>
      <c r="AB77" s="37" t="s">
        <v>36</v>
      </c>
      <c r="AC77" s="16">
        <v>-5.0451600000000002E-6</v>
      </c>
      <c r="AD77" s="16">
        <v>-4.5099999999999301E-5</v>
      </c>
      <c r="AE77" s="16">
        <f>AC77/-0.003368808*10^5</f>
        <v>149.76098370699665</v>
      </c>
      <c r="AF77" s="16"/>
      <c r="AG77" s="16">
        <v>10</v>
      </c>
      <c r="AH77" s="16">
        <f t="shared" ref="AH77:AH85" si="28">AE77*10^(-8)*(AG77/D77)</f>
        <v>1.5597015560149205E-6</v>
      </c>
      <c r="AI77" s="16">
        <v>2.5600000000000001E-11</v>
      </c>
      <c r="AJ77" s="16">
        <f t="shared" si="27"/>
        <v>9.9417475728155339E-8</v>
      </c>
      <c r="AK77" s="27">
        <v>1.4999999999999999E-2</v>
      </c>
      <c r="AL77" s="27">
        <f t="shared" si="25"/>
        <v>1.5621908164009206E-2</v>
      </c>
      <c r="AM77" s="27">
        <f t="shared" si="26"/>
        <v>10015.959850629119</v>
      </c>
      <c r="AN77" s="28">
        <v>0.32252137879948961</v>
      </c>
      <c r="AO77" s="20"/>
    </row>
    <row r="78" spans="1:41">
      <c r="A78" s="20" t="s">
        <v>142</v>
      </c>
      <c r="B78" s="26" t="s">
        <v>33</v>
      </c>
      <c r="C78" s="17">
        <v>400.21827200000001</v>
      </c>
      <c r="D78" s="20">
        <v>17.912400000000002</v>
      </c>
      <c r="E78" s="20">
        <v>279.70000000000005</v>
      </c>
      <c r="F78" s="18">
        <v>4.2299999999999998E-5</v>
      </c>
      <c r="G78" s="18">
        <f t="shared" si="14"/>
        <v>0.15123346442617089</v>
      </c>
      <c r="H78" s="18">
        <v>7.6399999999999997E-6</v>
      </c>
      <c r="I78" s="18">
        <f t="shared" si="15"/>
        <v>2.7314980336074362E-2</v>
      </c>
      <c r="J78" s="18">
        <f t="shared" si="16"/>
        <v>0.18061465721040187</v>
      </c>
      <c r="K78" s="22">
        <v>19.600000000000001</v>
      </c>
      <c r="L78" s="23">
        <v>0.152</v>
      </c>
      <c r="M78" s="19">
        <v>62.994142598155058</v>
      </c>
      <c r="N78" s="19">
        <f t="shared" si="22"/>
        <v>3.2139868672528089</v>
      </c>
      <c r="O78" s="20" t="s">
        <v>18</v>
      </c>
      <c r="P78" s="19">
        <v>-0.03</v>
      </c>
      <c r="Q78" s="19">
        <v>0.03</v>
      </c>
      <c r="R78" s="19">
        <v>5.09</v>
      </c>
      <c r="S78" s="21">
        <v>1</v>
      </c>
      <c r="T78" s="18">
        <f t="shared" si="23"/>
        <v>50.9</v>
      </c>
      <c r="U78" s="18" t="s">
        <v>19</v>
      </c>
      <c r="V78" s="20" t="s">
        <v>86</v>
      </c>
      <c r="W78" s="20" t="s">
        <v>42</v>
      </c>
      <c r="X78" s="20">
        <v>-3.78</v>
      </c>
      <c r="Y78" s="20">
        <v>1</v>
      </c>
      <c r="Z78" s="18">
        <v>-37.799999999999997</v>
      </c>
      <c r="AA78" s="19">
        <f t="shared" si="24"/>
        <v>0.8713163064833005</v>
      </c>
      <c r="AB78" s="37" t="s">
        <v>36</v>
      </c>
      <c r="AC78" s="16">
        <v>-8.3011140000000008E-6</v>
      </c>
      <c r="AD78" s="16">
        <v>-7.2100000000000302E-5</v>
      </c>
      <c r="AE78" s="16">
        <f>AC78/-0.003368808*10^5</f>
        <v>246.41101540960483</v>
      </c>
      <c r="AF78" s="16"/>
      <c r="AG78" s="16">
        <v>10</v>
      </c>
      <c r="AH78" s="16">
        <f t="shared" si="28"/>
        <v>1.3756448907438692E-6</v>
      </c>
      <c r="AI78" s="16">
        <v>2.4000000000000001E-11</v>
      </c>
      <c r="AJ78" s="16">
        <f t="shared" si="27"/>
        <v>8.5806220951018945E-8</v>
      </c>
      <c r="AK78" s="27">
        <v>1.2999999999999999E-2</v>
      </c>
      <c r="AL78" s="27">
        <f t="shared" si="25"/>
        <v>7.2575422612268584E-3</v>
      </c>
      <c r="AM78" s="27">
        <f t="shared" si="26"/>
        <v>5275.7381720092017</v>
      </c>
      <c r="AN78" s="28">
        <v>9.2169280472563671</v>
      </c>
      <c r="AO78" s="20"/>
    </row>
    <row r="79" spans="1:41">
      <c r="A79" s="20" t="s">
        <v>143</v>
      </c>
      <c r="B79" s="26" t="s">
        <v>33</v>
      </c>
      <c r="C79" s="17">
        <v>397.19492500000001</v>
      </c>
      <c r="D79" s="20">
        <v>14.9984</v>
      </c>
      <c r="E79" s="20">
        <v>211.8</v>
      </c>
      <c r="F79" s="18">
        <v>2.2500000000000001E-5</v>
      </c>
      <c r="G79" s="18">
        <f t="shared" si="14"/>
        <v>0.10623229461756374</v>
      </c>
      <c r="H79" s="18">
        <v>3.1200000000000002E-6</v>
      </c>
      <c r="I79" s="18">
        <f t="shared" si="15"/>
        <v>1.4730878186968839E-2</v>
      </c>
      <c r="J79" s="18">
        <f t="shared" si="16"/>
        <v>0.13866666666666666</v>
      </c>
      <c r="K79" s="22">
        <v>13.8</v>
      </c>
      <c r="L79" s="23">
        <v>-4.5999999999999999E-2</v>
      </c>
      <c r="M79" s="19">
        <v>41.660255106067964</v>
      </c>
      <c r="N79" s="19">
        <f t="shared" si="22"/>
        <v>3.0188590656570988</v>
      </c>
      <c r="O79" s="20" t="s">
        <v>18</v>
      </c>
      <c r="P79" s="19">
        <v>0.01</v>
      </c>
      <c r="Q79" s="19">
        <v>0.01</v>
      </c>
      <c r="R79" s="19">
        <v>2.02</v>
      </c>
      <c r="S79" s="21">
        <v>1</v>
      </c>
      <c r="T79" s="18">
        <f t="shared" si="23"/>
        <v>20.2</v>
      </c>
      <c r="U79" s="18" t="s">
        <v>19</v>
      </c>
      <c r="V79" s="20" t="s">
        <v>144</v>
      </c>
      <c r="W79" s="20">
        <v>0.11</v>
      </c>
      <c r="X79" s="20">
        <v>-16.72</v>
      </c>
      <c r="Y79" s="21">
        <v>0</v>
      </c>
      <c r="Z79" s="18">
        <v>-16.72</v>
      </c>
      <c r="AA79" s="19">
        <f t="shared" si="24"/>
        <v>0.91386138613861378</v>
      </c>
      <c r="AB79" s="37" t="s">
        <v>36</v>
      </c>
      <c r="AC79" s="16">
        <v>-5.1874599999999996E-6</v>
      </c>
      <c r="AD79" s="16">
        <v>-4.3700000000000703E-5</v>
      </c>
      <c r="AE79" s="16">
        <f>AC79/-0.003368808*10^5</f>
        <v>153.98502971971092</v>
      </c>
      <c r="AF79" s="16"/>
      <c r="AG79" s="16">
        <v>10</v>
      </c>
      <c r="AH79" s="16">
        <f t="shared" si="28"/>
        <v>1.0266763769449471E-6</v>
      </c>
      <c r="AI79" s="16">
        <v>2.1199999999999999E-11</v>
      </c>
      <c r="AJ79" s="16">
        <f t="shared" si="27"/>
        <v>1.0009442870632672E-7</v>
      </c>
      <c r="AK79" s="27">
        <v>6.7000000000000002E-3</v>
      </c>
      <c r="AL79" s="27">
        <f t="shared" si="25"/>
        <v>4.4671431619372733E-3</v>
      </c>
      <c r="AM79" s="27">
        <f t="shared" si="26"/>
        <v>4351.0723167022006</v>
      </c>
      <c r="AN79" s="28">
        <v>0.62606092048574924</v>
      </c>
      <c r="AO79" s="16"/>
    </row>
    <row r="80" spans="1:41">
      <c r="A80" s="20" t="s">
        <v>145</v>
      </c>
      <c r="B80" s="26" t="s">
        <v>33</v>
      </c>
      <c r="C80" s="17">
        <v>395.08284800000001</v>
      </c>
      <c r="D80" s="20">
        <v>14.8985</v>
      </c>
      <c r="E80" s="20">
        <v>242.4</v>
      </c>
      <c r="F80" s="18">
        <v>3.8800000000000001E-5</v>
      </c>
      <c r="G80" s="18">
        <f t="shared" si="14"/>
        <v>0.16006600660066006</v>
      </c>
      <c r="H80" s="18">
        <v>6.8499999999999996E-6</v>
      </c>
      <c r="I80" s="18">
        <f t="shared" si="15"/>
        <v>2.8259075907590758E-2</v>
      </c>
      <c r="J80" s="18">
        <f t="shared" si="16"/>
        <v>0.1765463917525773</v>
      </c>
      <c r="K80" s="22">
        <v>15.6</v>
      </c>
      <c r="L80" s="23">
        <v>0.219</v>
      </c>
      <c r="M80" s="19">
        <v>49.787102617217194</v>
      </c>
      <c r="N80" s="19">
        <f t="shared" si="22"/>
        <v>3.1914809370011024</v>
      </c>
      <c r="O80" s="20" t="s">
        <v>18</v>
      </c>
      <c r="P80" s="19">
        <v>0.05</v>
      </c>
      <c r="Q80" s="19">
        <v>0</v>
      </c>
      <c r="R80" s="19">
        <v>3.48</v>
      </c>
      <c r="S80" s="21">
        <v>1</v>
      </c>
      <c r="T80" s="18">
        <f t="shared" si="23"/>
        <v>34.799999999999997</v>
      </c>
      <c r="U80" s="18" t="s">
        <v>19</v>
      </c>
      <c r="V80" s="20" t="s">
        <v>69</v>
      </c>
      <c r="W80" s="20" t="s">
        <v>63</v>
      </c>
      <c r="X80" s="20">
        <v>-2.75</v>
      </c>
      <c r="Y80" s="21">
        <v>1</v>
      </c>
      <c r="Z80" s="18">
        <v>-27.5</v>
      </c>
      <c r="AA80" s="19">
        <f t="shared" si="24"/>
        <v>0.89511494252873569</v>
      </c>
      <c r="AB80" s="37" t="s">
        <v>134</v>
      </c>
      <c r="AC80" s="16">
        <v>-9.6535699999999998E-6</v>
      </c>
      <c r="AD80" s="16">
        <v>-8.0700000000001297E-5</v>
      </c>
      <c r="AE80" s="16">
        <v>286.55744108895487</v>
      </c>
      <c r="AF80" s="16"/>
      <c r="AG80" s="16">
        <v>10</v>
      </c>
      <c r="AH80" s="16">
        <f t="shared" si="28"/>
        <v>1.9233979332748589E-6</v>
      </c>
      <c r="AI80" s="16">
        <v>2.82E-11</v>
      </c>
      <c r="AJ80" s="16">
        <f t="shared" si="27"/>
        <v>1.1633663366336633E-7</v>
      </c>
      <c r="AK80" s="27">
        <v>0.23</v>
      </c>
      <c r="AL80" s="27">
        <f t="shared" si="25"/>
        <v>0.15437795751250127</v>
      </c>
      <c r="AM80" s="27">
        <f t="shared" si="26"/>
        <v>80263.1399575494</v>
      </c>
      <c r="AN80" s="28">
        <v>0.24096431377615968</v>
      </c>
      <c r="AO80" s="20"/>
    </row>
    <row r="81" spans="1:41">
      <c r="A81" s="20" t="s">
        <v>146</v>
      </c>
      <c r="B81" s="26" t="s">
        <v>33</v>
      </c>
      <c r="C81" s="17">
        <v>394.29091299999999</v>
      </c>
      <c r="D81" s="20">
        <v>15.128399999999999</v>
      </c>
      <c r="E81" s="20">
        <v>228.5</v>
      </c>
      <c r="F81" s="18">
        <v>9.7899999999999994E-5</v>
      </c>
      <c r="G81" s="18">
        <f t="shared" si="14"/>
        <v>0.42844638949671771</v>
      </c>
      <c r="H81" s="18">
        <v>2.8500000000000002E-5</v>
      </c>
      <c r="I81" s="18">
        <f t="shared" si="15"/>
        <v>0.12472647702407003</v>
      </c>
      <c r="J81" s="18">
        <f t="shared" si="16"/>
        <v>0.29111338100102147</v>
      </c>
      <c r="K81" s="22">
        <v>23.3</v>
      </c>
      <c r="L81" s="23">
        <v>2.1999999999999999E-2</v>
      </c>
      <c r="M81" s="19">
        <v>49.726606919419439</v>
      </c>
      <c r="N81" s="19">
        <f t="shared" si="22"/>
        <v>2.1341891381725082</v>
      </c>
      <c r="O81" s="20" t="s">
        <v>18</v>
      </c>
      <c r="P81" s="19">
        <v>-0.47</v>
      </c>
      <c r="Q81" s="19">
        <v>0.37</v>
      </c>
      <c r="R81" s="19">
        <v>6.36</v>
      </c>
      <c r="S81" s="21">
        <v>1</v>
      </c>
      <c r="T81" s="18">
        <f t="shared" si="23"/>
        <v>63.6</v>
      </c>
      <c r="U81" s="18" t="s">
        <v>19</v>
      </c>
      <c r="V81" s="20" t="s">
        <v>147</v>
      </c>
      <c r="W81" s="20" t="s">
        <v>55</v>
      </c>
      <c r="X81" s="20">
        <v>-6.22</v>
      </c>
      <c r="Y81" s="21">
        <v>1</v>
      </c>
      <c r="Z81" s="18">
        <v>-62.2</v>
      </c>
      <c r="AA81" s="19">
        <f t="shared" si="24"/>
        <v>0.98899371069182385</v>
      </c>
      <c r="AB81" s="37" t="s">
        <v>36</v>
      </c>
      <c r="AC81" s="16">
        <v>-1.5383589999999999E-5</v>
      </c>
      <c r="AD81" s="16">
        <v>-1.4219999999999999E-4</v>
      </c>
      <c r="AE81" s="16">
        <f>AC81/-0.003368808*10^5</f>
        <v>456.64787070085322</v>
      </c>
      <c r="AF81" s="16"/>
      <c r="AG81" s="16">
        <v>10</v>
      </c>
      <c r="AH81" s="16">
        <f t="shared" si="28"/>
        <v>3.018480941149449E-6</v>
      </c>
      <c r="AI81" s="16">
        <v>2.1199999999999999E-11</v>
      </c>
      <c r="AJ81" s="16">
        <f t="shared" si="27"/>
        <v>9.2778993435448575E-8</v>
      </c>
      <c r="AK81" s="27">
        <v>0.14000000000000001</v>
      </c>
      <c r="AL81" s="27">
        <f t="shared" si="25"/>
        <v>9.2541180825467348E-2</v>
      </c>
      <c r="AM81" s="27">
        <f t="shared" si="26"/>
        <v>30658.196168774655</v>
      </c>
      <c r="AN81" s="28"/>
      <c r="AO81" s="27" t="s">
        <v>248</v>
      </c>
    </row>
    <row r="82" spans="1:41">
      <c r="A82" s="20" t="s">
        <v>148</v>
      </c>
      <c r="B82" s="20" t="s">
        <v>41</v>
      </c>
      <c r="C82" s="17">
        <v>393.39091300000001</v>
      </c>
      <c r="D82" s="20">
        <v>13.379200000000001</v>
      </c>
      <c r="E82" s="20">
        <v>243.7</v>
      </c>
      <c r="F82" s="18">
        <v>1.05E-4</v>
      </c>
      <c r="G82" s="18">
        <f t="shared" si="14"/>
        <v>0.43085761181780879</v>
      </c>
      <c r="H82" s="18">
        <v>3.0700000000000001E-5</v>
      </c>
      <c r="I82" s="18">
        <f t="shared" si="15"/>
        <v>0.12597455888387363</v>
      </c>
      <c r="J82" s="18">
        <f t="shared" si="16"/>
        <v>0.29238095238095241</v>
      </c>
      <c r="K82" s="22">
        <v>23</v>
      </c>
      <c r="L82" s="23">
        <v>2.5999999999999999E-2</v>
      </c>
      <c r="M82" s="19">
        <v>48.688582742597795</v>
      </c>
      <c r="N82" s="19">
        <f t="shared" si="22"/>
        <v>2.1168949018520782</v>
      </c>
      <c r="O82" s="20" t="s">
        <v>18</v>
      </c>
      <c r="P82" s="19">
        <v>-0.04</v>
      </c>
      <c r="Q82" s="19">
        <v>-0.3</v>
      </c>
      <c r="R82" s="19">
        <v>17.96</v>
      </c>
      <c r="S82" s="21">
        <v>1</v>
      </c>
      <c r="T82" s="18">
        <f t="shared" si="23"/>
        <v>179.60000000000002</v>
      </c>
      <c r="U82" s="18" t="s">
        <v>19</v>
      </c>
      <c r="V82" s="20" t="s">
        <v>149</v>
      </c>
      <c r="W82" s="20">
        <v>0.1</v>
      </c>
      <c r="X82" s="20">
        <v>-16.399999999999999</v>
      </c>
      <c r="Y82" s="21">
        <v>1</v>
      </c>
      <c r="Z82" s="18">
        <v>-164</v>
      </c>
      <c r="AA82" s="19">
        <f t="shared" si="24"/>
        <v>0.95657015590200434</v>
      </c>
      <c r="AB82" s="37" t="s">
        <v>36</v>
      </c>
      <c r="AC82" s="16">
        <v>-1.6026330000000001E-5</v>
      </c>
      <c r="AD82" s="16">
        <v>-1.4640000000000001E-4</v>
      </c>
      <c r="AE82" s="16">
        <f>AC82/-0.003368808*10^5</f>
        <v>475.72702273326354</v>
      </c>
      <c r="AF82" s="16"/>
      <c r="AG82" s="16">
        <v>10</v>
      </c>
      <c r="AH82" s="16">
        <f t="shared" si="28"/>
        <v>3.5557209902928686E-6</v>
      </c>
      <c r="AI82" s="16">
        <v>2.25E-11</v>
      </c>
      <c r="AJ82" s="16">
        <f t="shared" si="27"/>
        <v>9.2326631103816171E-8</v>
      </c>
      <c r="AK82" s="27">
        <v>0.12</v>
      </c>
      <c r="AL82" s="27">
        <f t="shared" si="25"/>
        <v>8.9691461372877285E-2</v>
      </c>
      <c r="AM82" s="27">
        <f t="shared" si="26"/>
        <v>25224.549850152838</v>
      </c>
      <c r="AN82" s="28">
        <v>0.29054868792408595</v>
      </c>
      <c r="AO82" s="27" t="s">
        <v>248</v>
      </c>
    </row>
    <row r="83" spans="1:41">
      <c r="A83" s="16" t="s">
        <v>150</v>
      </c>
      <c r="B83" s="26" t="s">
        <v>33</v>
      </c>
      <c r="C83" s="17">
        <v>391.35163799999998</v>
      </c>
      <c r="D83" s="20">
        <v>14.335699999999999</v>
      </c>
      <c r="E83" s="20">
        <v>216.70000000000002</v>
      </c>
      <c r="F83" s="27">
        <v>2.73E-5</v>
      </c>
      <c r="G83" s="27">
        <f t="shared" si="14"/>
        <v>0.12598061836640517</v>
      </c>
      <c r="H83" s="27">
        <v>4.5299999999999998E-6</v>
      </c>
      <c r="I83" s="27">
        <f t="shared" si="15"/>
        <v>2.090447623442547E-2</v>
      </c>
      <c r="J83" s="27">
        <f t="shared" si="16"/>
        <v>0.1659340659340659</v>
      </c>
      <c r="K83" s="17">
        <v>14.6</v>
      </c>
      <c r="L83" s="28">
        <v>0.11799999999999999</v>
      </c>
      <c r="M83" s="19">
        <v>42.675567732090023</v>
      </c>
      <c r="N83" s="19">
        <f t="shared" si="22"/>
        <v>2.9229840912390426</v>
      </c>
      <c r="O83" s="20" t="s">
        <v>18</v>
      </c>
      <c r="P83" s="19">
        <v>-0.18</v>
      </c>
      <c r="Q83" s="19">
        <v>-0.12</v>
      </c>
      <c r="R83" s="19">
        <v>2.77</v>
      </c>
      <c r="S83" s="21">
        <v>1</v>
      </c>
      <c r="T83" s="18">
        <f t="shared" si="23"/>
        <v>27.7</v>
      </c>
      <c r="U83" s="18" t="s">
        <v>19</v>
      </c>
      <c r="V83" s="20" t="s">
        <v>76</v>
      </c>
      <c r="W83" s="20" t="s">
        <v>63</v>
      </c>
      <c r="X83" s="20">
        <v>-2.2599999999999998</v>
      </c>
      <c r="Y83" s="21">
        <v>1</v>
      </c>
      <c r="Z83" s="18">
        <v>-22.6</v>
      </c>
      <c r="AA83" s="19">
        <f t="shared" si="24"/>
        <v>0.90794223826714804</v>
      </c>
      <c r="AB83" s="37" t="s">
        <v>36</v>
      </c>
      <c r="AC83" s="16">
        <v>-6.21539E-6</v>
      </c>
      <c r="AD83" s="16">
        <v>-5.1900000000000597E-5</v>
      </c>
      <c r="AE83" s="16">
        <f>AC83/-0.003368808*10^5</f>
        <v>184.49819639468916</v>
      </c>
      <c r="AF83" s="16"/>
      <c r="AG83" s="16">
        <v>10</v>
      </c>
      <c r="AH83" s="16">
        <f t="shared" si="28"/>
        <v>1.2869842169875846E-6</v>
      </c>
      <c r="AI83" s="16">
        <v>1.7900000000000001E-11</v>
      </c>
      <c r="AJ83" s="16">
        <f t="shared" si="27"/>
        <v>8.2602676511305951E-8</v>
      </c>
      <c r="AK83" s="27">
        <v>0.02</v>
      </c>
      <c r="AL83" s="27">
        <f t="shared" si="25"/>
        <v>1.3951184804369512E-2</v>
      </c>
      <c r="AM83" s="27">
        <f t="shared" si="26"/>
        <v>10840.214371101412</v>
      </c>
      <c r="AN83" s="28">
        <v>0.43962819361076377</v>
      </c>
      <c r="AO83" s="20"/>
    </row>
    <row r="84" spans="1:41">
      <c r="A84" s="16" t="s">
        <v>151</v>
      </c>
      <c r="B84" s="16"/>
      <c r="C84" s="17">
        <v>388.46901700000001</v>
      </c>
      <c r="D84" s="16">
        <v>11.512600000000001</v>
      </c>
      <c r="E84" s="25"/>
      <c r="F84" s="18"/>
      <c r="G84" s="18"/>
      <c r="H84" s="18"/>
      <c r="I84" s="18"/>
      <c r="J84" s="18"/>
      <c r="K84" s="22"/>
      <c r="L84" s="23"/>
      <c r="M84" s="19">
        <v>83.313828183473433</v>
      </c>
      <c r="N84" s="19"/>
      <c r="O84" s="16" t="s">
        <v>18</v>
      </c>
      <c r="P84" s="29">
        <v>0.03</v>
      </c>
      <c r="Q84" s="29">
        <v>-0.03</v>
      </c>
      <c r="R84" s="29">
        <v>5.14</v>
      </c>
      <c r="S84" s="30">
        <v>1</v>
      </c>
      <c r="T84" s="27">
        <f t="shared" si="23"/>
        <v>51.4</v>
      </c>
      <c r="U84" s="18" t="s">
        <v>19</v>
      </c>
      <c r="V84" s="16" t="s">
        <v>100</v>
      </c>
      <c r="W84" s="16" t="s">
        <v>115</v>
      </c>
      <c r="X84" s="16">
        <v>-3.57</v>
      </c>
      <c r="Y84" s="30">
        <v>1</v>
      </c>
      <c r="Z84" s="27">
        <v>-35.700000000000003</v>
      </c>
      <c r="AA84" s="19">
        <f t="shared" si="24"/>
        <v>0.84727626459143979</v>
      </c>
      <c r="AB84" s="37" t="s">
        <v>36</v>
      </c>
      <c r="AC84" s="16">
        <v>-5.46938E-6</v>
      </c>
      <c r="AD84" s="16">
        <v>-4.5799999999998599E-5</v>
      </c>
      <c r="AE84" s="16">
        <f>AC84/-0.003368808*10^5</f>
        <v>162.35356838383191</v>
      </c>
      <c r="AF84" s="16"/>
      <c r="AG84" s="16">
        <v>10</v>
      </c>
      <c r="AH84" s="16">
        <f t="shared" si="28"/>
        <v>1.4102250437245445E-6</v>
      </c>
      <c r="AI84" s="16"/>
      <c r="AJ84" s="16"/>
      <c r="AK84" s="27">
        <v>3.4000000000000002E-2</v>
      </c>
      <c r="AL84" s="27">
        <f t="shared" si="25"/>
        <v>2.9532859649427583E-2</v>
      </c>
      <c r="AM84" s="27">
        <f t="shared" si="26"/>
        <v>20941.948081866682</v>
      </c>
      <c r="AN84" s="28">
        <v>0.32077122626531507</v>
      </c>
      <c r="AO84" s="16"/>
    </row>
    <row r="85" spans="1:41">
      <c r="A85" s="16" t="s">
        <v>152</v>
      </c>
      <c r="B85" s="26" t="s">
        <v>153</v>
      </c>
      <c r="C85" s="17">
        <v>387.72810800000002</v>
      </c>
      <c r="D85" s="20">
        <v>13.6815</v>
      </c>
      <c r="E85" s="20">
        <v>224.2</v>
      </c>
      <c r="F85" s="18">
        <v>4.8699999999999998E-5</v>
      </c>
      <c r="G85" s="18">
        <f t="shared" ref="G85:G90" si="29">F85/(E85/10^6)</f>
        <v>0.21721677074041035</v>
      </c>
      <c r="H85" s="18">
        <v>9.7399999999999999E-6</v>
      </c>
      <c r="I85" s="18">
        <f t="shared" ref="I85:I90" si="30">H85/(E85/10^6)</f>
        <v>4.3443354148082071E-2</v>
      </c>
      <c r="J85" s="18">
        <f t="shared" ref="J85:J90" si="31">I85/G85</f>
        <v>0.2</v>
      </c>
      <c r="K85" s="22">
        <v>19.5</v>
      </c>
      <c r="L85" s="23">
        <v>9.2999999999999999E-2</v>
      </c>
      <c r="M85" s="19">
        <v>55.512042809669701</v>
      </c>
      <c r="N85" s="19">
        <f t="shared" ref="N85:N90" si="32">M85/K85</f>
        <v>2.8467714261369079</v>
      </c>
      <c r="O85" s="20" t="s">
        <v>18</v>
      </c>
      <c r="P85" s="19">
        <v>-0.03</v>
      </c>
      <c r="Q85" s="19">
        <v>-0.28000000000000003</v>
      </c>
      <c r="R85" s="19">
        <v>6.29</v>
      </c>
      <c r="S85" s="21">
        <v>1</v>
      </c>
      <c r="T85" s="18">
        <f t="shared" si="23"/>
        <v>62.9</v>
      </c>
      <c r="U85" s="18" t="s">
        <v>19</v>
      </c>
      <c r="V85" s="20" t="s">
        <v>154</v>
      </c>
      <c r="W85" s="20">
        <v>-0.02</v>
      </c>
      <c r="X85" s="20">
        <v>-4.93</v>
      </c>
      <c r="Y85" s="21">
        <v>1</v>
      </c>
      <c r="Z85" s="18">
        <v>-49.3</v>
      </c>
      <c r="AA85" s="19">
        <f t="shared" si="24"/>
        <v>0.89189189189189189</v>
      </c>
      <c r="AB85" s="37" t="s">
        <v>36</v>
      </c>
      <c r="AC85" s="16">
        <v>-9.4760399999999998E-6</v>
      </c>
      <c r="AD85" s="16">
        <v>-7.9900000000000804E-5</v>
      </c>
      <c r="AE85" s="16">
        <f>AC85/-0.003368808*10^5</f>
        <v>281.28762458412592</v>
      </c>
      <c r="AF85" s="16"/>
      <c r="AG85" s="16">
        <v>10</v>
      </c>
      <c r="AH85" s="16">
        <f t="shared" si="28"/>
        <v>2.0559706507628984E-6</v>
      </c>
      <c r="AI85" s="16">
        <v>2.2400000000000001E-11</v>
      </c>
      <c r="AJ85" s="16">
        <f t="shared" si="27"/>
        <v>9.9910793933987514E-8</v>
      </c>
      <c r="AK85" s="27">
        <v>0.13</v>
      </c>
      <c r="AL85" s="27">
        <f t="shared" si="25"/>
        <v>9.501882103570515E-2</v>
      </c>
      <c r="AM85" s="27">
        <f t="shared" si="26"/>
        <v>46216.039611483269</v>
      </c>
      <c r="AN85" s="28">
        <v>0.80865386054318478</v>
      </c>
      <c r="AO85" s="24"/>
    </row>
    <row r="86" spans="1:41">
      <c r="A86" s="16" t="s">
        <v>155</v>
      </c>
      <c r="B86" s="20" t="s">
        <v>17</v>
      </c>
      <c r="C86" s="17">
        <v>367.4</v>
      </c>
      <c r="D86" s="20">
        <v>13.984</v>
      </c>
      <c r="E86" s="20">
        <v>278.8</v>
      </c>
      <c r="F86" s="18">
        <v>3.9199999999999997E-5</v>
      </c>
      <c r="G86" s="18">
        <f t="shared" si="29"/>
        <v>0.14060258249641319</v>
      </c>
      <c r="H86" s="18">
        <v>6.2199999999999997E-6</v>
      </c>
      <c r="I86" s="18">
        <f t="shared" si="30"/>
        <v>2.230989956958393E-2</v>
      </c>
      <c r="J86" s="18">
        <f t="shared" si="31"/>
        <v>0.15867346938775509</v>
      </c>
      <c r="K86" s="22">
        <v>9.3000000000000007</v>
      </c>
      <c r="L86" s="23">
        <v>-0.12</v>
      </c>
      <c r="M86" s="19">
        <v>24.361407495570475</v>
      </c>
      <c r="N86" s="19">
        <f t="shared" si="32"/>
        <v>2.6195061823194057</v>
      </c>
      <c r="O86" s="20" t="s">
        <v>18</v>
      </c>
      <c r="P86" s="19">
        <v>0.01</v>
      </c>
      <c r="Q86" s="19">
        <v>-0.04</v>
      </c>
      <c r="R86" s="19">
        <v>2.96</v>
      </c>
      <c r="S86" s="21">
        <v>1</v>
      </c>
      <c r="T86" s="18">
        <f t="shared" si="23"/>
        <v>29.6</v>
      </c>
      <c r="U86" s="18" t="s">
        <v>19</v>
      </c>
      <c r="V86" s="19">
        <v>0.13</v>
      </c>
      <c r="W86" s="19">
        <v>0.05</v>
      </c>
      <c r="X86" s="19">
        <v>-2.79</v>
      </c>
      <c r="Y86" s="21">
        <v>1</v>
      </c>
      <c r="Z86" s="18">
        <f t="shared" ref="Z86:Z126" si="33">X86*(10^(Y86))</f>
        <v>-27.9</v>
      </c>
      <c r="AA86" s="19">
        <f t="shared" si="24"/>
        <v>0.97128378378378377</v>
      </c>
      <c r="AB86" s="37" t="s">
        <v>20</v>
      </c>
      <c r="AC86" s="11"/>
      <c r="AD86" s="11"/>
      <c r="AE86" s="11"/>
      <c r="AF86" s="16">
        <v>188.20000000000002</v>
      </c>
      <c r="AG86" s="16">
        <v>10</v>
      </c>
      <c r="AH86" s="16">
        <f>AF86*10^(-8)*(AG86/D86)</f>
        <v>1.3458237986270024E-6</v>
      </c>
      <c r="AI86" s="16">
        <v>2.3200000000000001E-11</v>
      </c>
      <c r="AJ86" s="16">
        <f t="shared" si="27"/>
        <v>8.3213773314203739E-8</v>
      </c>
      <c r="AK86" s="18">
        <v>8.3000000000000004E-2</v>
      </c>
      <c r="AL86" s="27">
        <f t="shared" si="25"/>
        <v>5.9353546910755152E-2</v>
      </c>
      <c r="AM86" s="27">
        <f t="shared" si="26"/>
        <v>44102.019128586609</v>
      </c>
      <c r="AN86" s="28">
        <v>0.59378389368105466</v>
      </c>
      <c r="AO86" s="20"/>
    </row>
    <row r="87" spans="1:41">
      <c r="A87" s="16" t="s">
        <v>156</v>
      </c>
      <c r="B87" s="26" t="s">
        <v>17</v>
      </c>
      <c r="C87" s="17">
        <v>365.9</v>
      </c>
      <c r="D87" s="16">
        <v>14.568</v>
      </c>
      <c r="E87" s="20">
        <v>279</v>
      </c>
      <c r="F87" s="18">
        <v>3.3800000000000002E-5</v>
      </c>
      <c r="G87" s="18">
        <f t="shared" si="29"/>
        <v>0.12114695340501792</v>
      </c>
      <c r="H87" s="18">
        <v>5.5400000000000003E-6</v>
      </c>
      <c r="I87" s="18">
        <f t="shared" si="30"/>
        <v>1.9856630824372761E-2</v>
      </c>
      <c r="J87" s="18">
        <f t="shared" si="31"/>
        <v>0.163905325443787</v>
      </c>
      <c r="K87" s="22">
        <v>10.199999999999999</v>
      </c>
      <c r="L87" s="23">
        <v>-4.5999999999999999E-2</v>
      </c>
      <c r="M87" s="19">
        <v>28.421175595354399</v>
      </c>
      <c r="N87" s="19">
        <f t="shared" si="32"/>
        <v>2.7863897642504316</v>
      </c>
      <c r="O87" s="20" t="s">
        <v>18</v>
      </c>
      <c r="P87" s="19">
        <v>-0.08</v>
      </c>
      <c r="Q87" s="19">
        <v>-0.06</v>
      </c>
      <c r="R87" s="19">
        <v>3.11</v>
      </c>
      <c r="S87" s="21">
        <v>1</v>
      </c>
      <c r="T87" s="18">
        <f t="shared" si="23"/>
        <v>31.099999999999998</v>
      </c>
      <c r="U87" s="18" t="s">
        <v>19</v>
      </c>
      <c r="V87" s="19">
        <v>0.15</v>
      </c>
      <c r="W87" s="19">
        <v>0.04</v>
      </c>
      <c r="X87" s="19">
        <v>-2.92</v>
      </c>
      <c r="Y87" s="21">
        <v>1</v>
      </c>
      <c r="Z87" s="18">
        <f t="shared" si="33"/>
        <v>-29.2</v>
      </c>
      <c r="AA87" s="19">
        <f t="shared" si="24"/>
        <v>0.96945337620578775</v>
      </c>
      <c r="AB87" s="37" t="s">
        <v>20</v>
      </c>
      <c r="AC87" s="11"/>
      <c r="AD87" s="11"/>
      <c r="AE87" s="11"/>
      <c r="AF87" s="16">
        <v>188.10000000000002</v>
      </c>
      <c r="AG87" s="16">
        <v>10</v>
      </c>
      <c r="AH87" s="16">
        <f>AF87*10^(-8)*(AG87/D87)</f>
        <v>1.2911861614497532E-6</v>
      </c>
      <c r="AI87" s="16">
        <v>2.4499999999999999E-11</v>
      </c>
      <c r="AJ87" s="16">
        <f t="shared" si="27"/>
        <v>8.781362007168459E-8</v>
      </c>
      <c r="AK87" s="18">
        <v>8.8999999999999996E-2</v>
      </c>
      <c r="AL87" s="27">
        <f t="shared" si="25"/>
        <v>6.1092806150466777E-2</v>
      </c>
      <c r="AM87" s="27">
        <f t="shared" si="26"/>
        <v>47315.257841573621</v>
      </c>
      <c r="AN87" s="28">
        <v>0.66600171212856107</v>
      </c>
      <c r="AO87" s="20"/>
    </row>
    <row r="88" spans="1:41">
      <c r="A88" s="16" t="s">
        <v>157</v>
      </c>
      <c r="B88" s="26" t="s">
        <v>17</v>
      </c>
      <c r="C88" s="17">
        <v>364.2</v>
      </c>
      <c r="D88" s="16">
        <v>16.027999999999999</v>
      </c>
      <c r="E88" s="20">
        <v>265.8</v>
      </c>
      <c r="F88" s="18">
        <v>4.7599999999999998E-5</v>
      </c>
      <c r="G88" s="18">
        <f t="shared" si="29"/>
        <v>0.17908201655379985</v>
      </c>
      <c r="H88" s="18">
        <v>5.4999999999999999E-6</v>
      </c>
      <c r="I88" s="18">
        <f t="shared" si="30"/>
        <v>2.0692249811888636E-2</v>
      </c>
      <c r="J88" s="18">
        <f t="shared" si="31"/>
        <v>0.11554621848739495</v>
      </c>
      <c r="K88" s="22">
        <v>9.8000000000000007</v>
      </c>
      <c r="L88" s="23">
        <v>-0.36199999999999999</v>
      </c>
      <c r="M88" s="19">
        <v>28.420727994465487</v>
      </c>
      <c r="N88" s="19">
        <f t="shared" si="32"/>
        <v>2.9000742851495391</v>
      </c>
      <c r="O88" s="20" t="s">
        <v>18</v>
      </c>
      <c r="P88" s="19">
        <v>0.06</v>
      </c>
      <c r="Q88" s="19">
        <v>0.09</v>
      </c>
      <c r="R88" s="19">
        <v>3.4</v>
      </c>
      <c r="S88" s="21">
        <v>1</v>
      </c>
      <c r="T88" s="18">
        <f t="shared" si="23"/>
        <v>34</v>
      </c>
      <c r="U88" s="18" t="s">
        <v>19</v>
      </c>
      <c r="V88" s="19">
        <v>0.14000000000000001</v>
      </c>
      <c r="W88" s="19">
        <v>0.12</v>
      </c>
      <c r="X88" s="19">
        <v>-3.18</v>
      </c>
      <c r="Y88" s="21">
        <v>1</v>
      </c>
      <c r="Z88" s="18">
        <f t="shared" si="33"/>
        <v>-31.8</v>
      </c>
      <c r="AA88" s="19">
        <f t="shared" si="24"/>
        <v>0.96764705882352942</v>
      </c>
      <c r="AB88" s="37" t="s">
        <v>20</v>
      </c>
      <c r="AC88" s="11"/>
      <c r="AD88" s="11"/>
      <c r="AE88" s="11"/>
      <c r="AF88" s="16">
        <v>207.5</v>
      </c>
      <c r="AG88" s="16">
        <v>10</v>
      </c>
      <c r="AH88" s="16">
        <f>AF88*10^(-8)*(AG88/D88)</f>
        <v>1.2946094334913902E-6</v>
      </c>
      <c r="AI88" s="16">
        <v>5.3900000000000003E-12</v>
      </c>
      <c r="AJ88" s="16">
        <f t="shared" si="27"/>
        <v>2.0278404815650864E-8</v>
      </c>
      <c r="AK88" s="18">
        <v>7.8E-2</v>
      </c>
      <c r="AL88" s="27">
        <f t="shared" si="25"/>
        <v>4.8664836536061892E-2</v>
      </c>
      <c r="AM88" s="27">
        <f t="shared" si="26"/>
        <v>37590.361445783128</v>
      </c>
      <c r="AN88" s="28">
        <v>0.39466972378047194</v>
      </c>
      <c r="AO88" s="20"/>
    </row>
    <row r="89" spans="1:41">
      <c r="A89" s="16" t="s">
        <v>158</v>
      </c>
      <c r="B89" s="26" t="s">
        <v>17</v>
      </c>
      <c r="C89" s="17">
        <v>361.6</v>
      </c>
      <c r="D89" s="16">
        <v>15.606</v>
      </c>
      <c r="E89" s="20">
        <v>275.89999999999998</v>
      </c>
      <c r="F89" s="18">
        <v>3.5500000000000002E-5</v>
      </c>
      <c r="G89" s="18">
        <f t="shared" si="29"/>
        <v>0.12866980790141358</v>
      </c>
      <c r="H89" s="18">
        <v>6.5799999999999997E-6</v>
      </c>
      <c r="I89" s="18">
        <f t="shared" si="30"/>
        <v>2.3849220732149328E-2</v>
      </c>
      <c r="J89" s="18">
        <f t="shared" si="31"/>
        <v>0.18535211267605628</v>
      </c>
      <c r="K89" s="22">
        <v>10.4</v>
      </c>
      <c r="L89" s="23">
        <v>3.0000000000000001E-3</v>
      </c>
      <c r="M89" s="19">
        <v>29.435716268278345</v>
      </c>
      <c r="N89" s="19">
        <f t="shared" si="32"/>
        <v>2.8303573334883021</v>
      </c>
      <c r="O89" s="20" t="s">
        <v>18</v>
      </c>
      <c r="P89" s="19">
        <v>0.03</v>
      </c>
      <c r="Q89" s="19">
        <v>0.09</v>
      </c>
      <c r="R89" s="19">
        <v>3.26</v>
      </c>
      <c r="S89" s="21">
        <v>1</v>
      </c>
      <c r="T89" s="18">
        <f t="shared" si="23"/>
        <v>32.599999999999994</v>
      </c>
      <c r="U89" s="18" t="s">
        <v>19</v>
      </c>
      <c r="V89" s="19">
        <v>0.13</v>
      </c>
      <c r="W89" s="19">
        <v>0.1</v>
      </c>
      <c r="X89" s="19">
        <v>-3.06</v>
      </c>
      <c r="Y89" s="21">
        <v>1</v>
      </c>
      <c r="Z89" s="18">
        <f t="shared" si="33"/>
        <v>-30.6</v>
      </c>
      <c r="AA89" s="19">
        <f t="shared" si="24"/>
        <v>0.96932515337423331</v>
      </c>
      <c r="AB89" s="37" t="s">
        <v>20</v>
      </c>
      <c r="AC89" s="11"/>
      <c r="AD89" s="11"/>
      <c r="AE89" s="11"/>
      <c r="AF89" s="16">
        <v>204.9</v>
      </c>
      <c r="AG89" s="16">
        <v>10</v>
      </c>
      <c r="AH89" s="16">
        <f>AF89*10^(-8)*(AG89/D89)</f>
        <v>1.3129565551710882E-6</v>
      </c>
      <c r="AI89" s="16">
        <v>4.6100000000000001E-11</v>
      </c>
      <c r="AJ89" s="16">
        <f t="shared" si="27"/>
        <v>1.6708952519028634E-7</v>
      </c>
      <c r="AK89" s="18">
        <v>9.6000000000000002E-2</v>
      </c>
      <c r="AL89" s="27">
        <f t="shared" si="25"/>
        <v>6.1514801999231067E-2</v>
      </c>
      <c r="AM89" s="27">
        <f t="shared" si="26"/>
        <v>46852.12298682284</v>
      </c>
      <c r="AN89" s="28">
        <v>0.3761109243638705</v>
      </c>
      <c r="AO89" s="20"/>
    </row>
    <row r="90" spans="1:41">
      <c r="A90" s="16" t="s">
        <v>159</v>
      </c>
      <c r="B90" s="26" t="s">
        <v>17</v>
      </c>
      <c r="C90" s="17">
        <v>360.7</v>
      </c>
      <c r="D90" s="16">
        <v>13.504</v>
      </c>
      <c r="E90" s="20">
        <v>269</v>
      </c>
      <c r="F90" s="18">
        <v>3.68E-5</v>
      </c>
      <c r="G90" s="18">
        <f t="shared" si="29"/>
        <v>0.13680297397769517</v>
      </c>
      <c r="H90" s="18">
        <v>6.1800000000000001E-6</v>
      </c>
      <c r="I90" s="18">
        <f t="shared" si="30"/>
        <v>2.2973977695167288E-2</v>
      </c>
      <c r="J90" s="18">
        <f t="shared" si="31"/>
        <v>0.16793478260869565</v>
      </c>
      <c r="K90" s="22">
        <v>9.6</v>
      </c>
      <c r="L90" s="23">
        <v>-4.8000000000000001E-2</v>
      </c>
      <c r="M90" s="19">
        <v>27.406303630810758</v>
      </c>
      <c r="N90" s="19">
        <f t="shared" si="32"/>
        <v>2.8548232948761205</v>
      </c>
      <c r="O90" s="20" t="s">
        <v>18</v>
      </c>
      <c r="P90" s="19">
        <v>0.05</v>
      </c>
      <c r="Q90" s="19">
        <v>-0.09</v>
      </c>
      <c r="R90" s="19">
        <v>2.95</v>
      </c>
      <c r="S90" s="21">
        <v>1</v>
      </c>
      <c r="T90" s="18">
        <f t="shared" si="23"/>
        <v>29.5</v>
      </c>
      <c r="U90" s="18" t="s">
        <v>19</v>
      </c>
      <c r="V90" s="19">
        <v>0.15</v>
      </c>
      <c r="W90" s="19">
        <v>0.12</v>
      </c>
      <c r="X90" s="19">
        <v>-2.78</v>
      </c>
      <c r="Y90" s="21">
        <v>1</v>
      </c>
      <c r="Z90" s="18">
        <f t="shared" si="33"/>
        <v>-27.799999999999997</v>
      </c>
      <c r="AA90" s="19">
        <f t="shared" si="24"/>
        <v>0.971186440677966</v>
      </c>
      <c r="AB90" s="37" t="s">
        <v>20</v>
      </c>
      <c r="AC90" s="11"/>
      <c r="AD90" s="11"/>
      <c r="AE90" s="11"/>
      <c r="AF90" s="16">
        <v>187.10000000000002</v>
      </c>
      <c r="AG90" s="16">
        <v>10</v>
      </c>
      <c r="AH90" s="16">
        <f>AF90*10^(-8)*(AG90/D90)</f>
        <v>1.3855154028436021E-6</v>
      </c>
      <c r="AI90" s="16">
        <v>4.58E-11</v>
      </c>
      <c r="AJ90" s="16">
        <f t="shared" si="27"/>
        <v>1.7026022304832715E-7</v>
      </c>
      <c r="AK90" s="18">
        <v>4.8000000000000001E-2</v>
      </c>
      <c r="AL90" s="27">
        <f t="shared" si="25"/>
        <v>3.5545023696682464E-2</v>
      </c>
      <c r="AM90" s="27">
        <f t="shared" si="26"/>
        <v>25654.730090860499</v>
      </c>
      <c r="AN90" s="28">
        <v>0.48125882079502746</v>
      </c>
      <c r="AO90" s="20"/>
    </row>
    <row r="91" spans="1:41">
      <c r="A91" s="16" t="s">
        <v>160</v>
      </c>
      <c r="B91" s="16"/>
      <c r="C91" s="17">
        <v>348.57261899999997</v>
      </c>
      <c r="D91" s="16">
        <v>26.337199999999999</v>
      </c>
      <c r="E91" s="20">
        <v>306.60000000000002</v>
      </c>
      <c r="F91" s="18"/>
      <c r="G91" s="18"/>
      <c r="H91" s="18"/>
      <c r="I91" s="18"/>
      <c r="J91" s="18"/>
      <c r="K91" s="22"/>
      <c r="L91" s="23"/>
      <c r="M91" s="19">
        <v>124.819486</v>
      </c>
      <c r="N91" s="19"/>
      <c r="O91" s="20" t="s">
        <v>18</v>
      </c>
      <c r="P91" s="19">
        <v>0.04</v>
      </c>
      <c r="Q91" s="19">
        <v>0.12</v>
      </c>
      <c r="R91" s="19">
        <v>5.04</v>
      </c>
      <c r="S91" s="21">
        <v>-2</v>
      </c>
      <c r="T91" s="18">
        <f t="shared" si="23"/>
        <v>5.04E-2</v>
      </c>
      <c r="U91" s="18" t="s">
        <v>19</v>
      </c>
      <c r="V91" s="19" t="s">
        <v>122</v>
      </c>
      <c r="W91" s="19">
        <v>-0.09</v>
      </c>
      <c r="X91" s="19">
        <v>-4.75</v>
      </c>
      <c r="Y91" s="21">
        <v>-2</v>
      </c>
      <c r="Z91" s="18">
        <f t="shared" si="33"/>
        <v>-4.7500000000000001E-2</v>
      </c>
      <c r="AA91" s="19">
        <f t="shared" si="24"/>
        <v>0.97123015873015872</v>
      </c>
      <c r="AB91" s="37" t="s">
        <v>36</v>
      </c>
      <c r="AC91" s="27">
        <v>-6.5580000000000102E-8</v>
      </c>
      <c r="AD91" s="27">
        <v>2.9999999999995298E-7</v>
      </c>
      <c r="AE91" s="27">
        <f>AC91/-0.003368808*10^5</f>
        <v>1.9466826248334752</v>
      </c>
      <c r="AF91" s="16"/>
      <c r="AG91" s="16">
        <v>10</v>
      </c>
      <c r="AH91" s="27">
        <f>AE91*10^(-8)*(AG91/D91)</f>
        <v>7.3913803473166297E-9</v>
      </c>
      <c r="AI91" s="27"/>
      <c r="AJ91" s="16"/>
      <c r="AK91" s="27">
        <v>2.0000000000000002E-5</v>
      </c>
      <c r="AL91" s="27">
        <f t="shared" si="25"/>
        <v>7.5938216666919807E-6</v>
      </c>
      <c r="AM91" s="27">
        <f t="shared" si="26"/>
        <v>1027.3888380603828</v>
      </c>
      <c r="AN91" s="28">
        <v>16.242511135251338</v>
      </c>
      <c r="AO91" s="16"/>
    </row>
    <row r="92" spans="1:41">
      <c r="A92" s="16" t="s">
        <v>161</v>
      </c>
      <c r="B92" s="20" t="s">
        <v>33</v>
      </c>
      <c r="C92" s="17">
        <v>335.57261899999997</v>
      </c>
      <c r="D92" s="16">
        <v>11.2661</v>
      </c>
      <c r="E92" s="20">
        <v>220</v>
      </c>
      <c r="F92" s="18">
        <v>1.84E-5</v>
      </c>
      <c r="G92" s="18">
        <f t="shared" ref="G92:G126" si="34">F92/(E92/10^6)</f>
        <v>8.3636363636363634E-2</v>
      </c>
      <c r="H92" s="18">
        <v>5.8300000000000001E-6</v>
      </c>
      <c r="I92" s="18">
        <f t="shared" ref="I92:I126" si="35">H92/(E92/10^6)</f>
        <v>2.6499999999999999E-2</v>
      </c>
      <c r="J92" s="18">
        <f t="shared" ref="J92:J126" si="36">I92/G92</f>
        <v>0.3168478260869565</v>
      </c>
      <c r="K92" s="22">
        <v>19.3</v>
      </c>
      <c r="L92" s="23">
        <v>0.47199999999999998</v>
      </c>
      <c r="M92" s="19">
        <v>57.870650786894792</v>
      </c>
      <c r="N92" s="19">
        <f t="shared" ref="N92:N126" si="37">M92/K92</f>
        <v>2.9984793153831499</v>
      </c>
      <c r="O92" s="20" t="s">
        <v>18</v>
      </c>
      <c r="P92" s="19">
        <v>0.13</v>
      </c>
      <c r="Q92" s="19">
        <v>0.18</v>
      </c>
      <c r="R92" s="19">
        <v>3.21</v>
      </c>
      <c r="S92" s="21">
        <v>1</v>
      </c>
      <c r="T92" s="18">
        <f t="shared" si="23"/>
        <v>32.1</v>
      </c>
      <c r="U92" s="18" t="s">
        <v>19</v>
      </c>
      <c r="V92" s="19" t="s">
        <v>80</v>
      </c>
      <c r="W92" s="19">
        <v>-0.18</v>
      </c>
      <c r="X92" s="19">
        <v>-2.62</v>
      </c>
      <c r="Y92" s="21">
        <v>1</v>
      </c>
      <c r="Z92" s="18">
        <f t="shared" si="33"/>
        <v>-26.200000000000003</v>
      </c>
      <c r="AA92" s="19">
        <f t="shared" si="24"/>
        <v>0.90809968847352029</v>
      </c>
      <c r="AB92" s="37" t="s">
        <v>57</v>
      </c>
      <c r="AC92" s="16">
        <v>-4.4835299999999999E-6</v>
      </c>
      <c r="AD92" s="16">
        <v>-3.7600000000000501E-5</v>
      </c>
      <c r="AE92" s="16">
        <f>AC92/-0.003368808*10^5</f>
        <v>133.08950821774349</v>
      </c>
      <c r="AF92" s="16"/>
      <c r="AG92" s="16">
        <v>10</v>
      </c>
      <c r="AH92" s="16">
        <f>AE92*10^(-8)*(AG92/D92)</f>
        <v>1.1813272402849567E-6</v>
      </c>
      <c r="AI92" s="16">
        <v>3.51E-11</v>
      </c>
      <c r="AJ92" s="16">
        <f t="shared" si="27"/>
        <v>1.5954545454545454E-7</v>
      </c>
      <c r="AK92" s="27">
        <v>4.8000000000000001E-2</v>
      </c>
      <c r="AL92" s="27">
        <f t="shared" si="25"/>
        <v>4.2605693185751949E-2</v>
      </c>
      <c r="AM92" s="27">
        <f t="shared" si="26"/>
        <v>36065.953389405222</v>
      </c>
      <c r="AN92" s="28">
        <v>0.30118592242294184</v>
      </c>
      <c r="AO92" s="20"/>
    </row>
    <row r="93" spans="1:41">
      <c r="A93" s="16" t="s">
        <v>162</v>
      </c>
      <c r="B93" s="20" t="s">
        <v>96</v>
      </c>
      <c r="C93" s="17">
        <v>334.81712199999998</v>
      </c>
      <c r="D93" s="16">
        <v>12.498900000000001</v>
      </c>
      <c r="E93" s="20">
        <v>218.5</v>
      </c>
      <c r="F93" s="18">
        <v>1.6399999999999999E-5</v>
      </c>
      <c r="G93" s="18">
        <f t="shared" si="34"/>
        <v>7.505720823798627E-2</v>
      </c>
      <c r="H93" s="18">
        <v>5.1100000000000002E-6</v>
      </c>
      <c r="I93" s="18">
        <f t="shared" si="35"/>
        <v>2.3386727688787187E-2</v>
      </c>
      <c r="J93" s="18">
        <f t="shared" si="36"/>
        <v>0.31158536585365854</v>
      </c>
      <c r="K93" s="22">
        <v>18.600000000000001</v>
      </c>
      <c r="L93" s="23">
        <v>0.47799999999999998</v>
      </c>
      <c r="M93" s="19">
        <v>55.840628428140079</v>
      </c>
      <c r="N93" s="19">
        <f t="shared" si="37"/>
        <v>3.0021843240935522</v>
      </c>
      <c r="O93" s="20" t="s">
        <v>18</v>
      </c>
      <c r="P93" s="19">
        <v>0.06</v>
      </c>
      <c r="Q93" s="19">
        <v>0.23</v>
      </c>
      <c r="R93" s="19">
        <v>2.95</v>
      </c>
      <c r="S93" s="21">
        <v>1</v>
      </c>
      <c r="T93" s="18">
        <f t="shared" si="23"/>
        <v>29.5</v>
      </c>
      <c r="U93" s="18" t="s">
        <v>19</v>
      </c>
      <c r="V93" s="19" t="s">
        <v>100</v>
      </c>
      <c r="W93" s="19" t="s">
        <v>100</v>
      </c>
      <c r="X93" s="19">
        <v>-2.33</v>
      </c>
      <c r="Y93" s="21">
        <v>1</v>
      </c>
      <c r="Z93" s="18">
        <f t="shared" si="33"/>
        <v>-23.3</v>
      </c>
      <c r="AA93" s="19">
        <f t="shared" si="24"/>
        <v>0.89491525423728813</v>
      </c>
      <c r="AB93" s="37" t="s">
        <v>36</v>
      </c>
      <c r="AC93" s="16">
        <v>-6.0828289999999998E-6</v>
      </c>
      <c r="AD93" s="16">
        <v>-5.0999999999998997E-5</v>
      </c>
      <c r="AE93" s="16">
        <f>AC93/-0.003368808*10^5</f>
        <v>180.56324373487593</v>
      </c>
      <c r="AF93" s="16"/>
      <c r="AG93" s="16">
        <v>10</v>
      </c>
      <c r="AH93" s="16">
        <f>AE93*10^(-8)*(AG93/D93)</f>
        <v>1.4446330775898353E-6</v>
      </c>
      <c r="AI93" s="16">
        <v>3.5199999999999999E-11</v>
      </c>
      <c r="AJ93" s="16">
        <f t="shared" si="27"/>
        <v>1.6109839816933638E-7</v>
      </c>
      <c r="AK93" s="27">
        <v>2.7E-2</v>
      </c>
      <c r="AL93" s="27">
        <f t="shared" si="25"/>
        <v>2.160190096728512E-2</v>
      </c>
      <c r="AM93" s="27">
        <f t="shared" si="26"/>
        <v>14953.209435938445</v>
      </c>
      <c r="AN93" s="28">
        <v>0.33642442060217714</v>
      </c>
      <c r="AO93" s="20"/>
    </row>
    <row r="94" spans="1:41">
      <c r="A94" s="16" t="s">
        <v>163</v>
      </c>
      <c r="B94" s="20" t="s">
        <v>41</v>
      </c>
      <c r="C94" s="17">
        <v>333.770172</v>
      </c>
      <c r="D94" s="16">
        <v>10.849600000000001</v>
      </c>
      <c r="E94" s="20">
        <v>195.5</v>
      </c>
      <c r="F94" s="18">
        <v>1.0200000000000001E-5</v>
      </c>
      <c r="G94" s="18">
        <f t="shared" si="34"/>
        <v>5.2173913043478265E-2</v>
      </c>
      <c r="H94" s="18">
        <v>3.0000000000000001E-6</v>
      </c>
      <c r="I94" s="18">
        <f t="shared" si="35"/>
        <v>1.5345268542199489E-2</v>
      </c>
      <c r="J94" s="18">
        <f t="shared" si="36"/>
        <v>0.29411764705882354</v>
      </c>
      <c r="K94" s="22">
        <v>16.7</v>
      </c>
      <c r="L94" s="23">
        <v>0.42</v>
      </c>
      <c r="M94" s="19">
        <v>48.733437492225249</v>
      </c>
      <c r="N94" s="19">
        <f t="shared" si="37"/>
        <v>2.918169909714087</v>
      </c>
      <c r="O94" s="20" t="s">
        <v>18</v>
      </c>
      <c r="P94" s="19">
        <v>0.41</v>
      </c>
      <c r="Q94" s="19">
        <v>0.76</v>
      </c>
      <c r="R94" s="19">
        <v>16.87</v>
      </c>
      <c r="S94" s="21">
        <v>0</v>
      </c>
      <c r="T94" s="18">
        <f t="shared" si="23"/>
        <v>16.87</v>
      </c>
      <c r="U94" s="18" t="s">
        <v>19</v>
      </c>
      <c r="V94" s="19" t="s">
        <v>100</v>
      </c>
      <c r="W94" s="19">
        <v>-0.81</v>
      </c>
      <c r="X94" s="19">
        <v>-14.03</v>
      </c>
      <c r="Y94" s="21">
        <v>0</v>
      </c>
      <c r="Z94" s="18">
        <f t="shared" si="33"/>
        <v>-14.03</v>
      </c>
      <c r="AA94" s="19">
        <f t="shared" si="24"/>
        <v>0.91582691167753405</v>
      </c>
      <c r="AB94" s="37" t="s">
        <v>36</v>
      </c>
      <c r="AC94" s="16">
        <v>-3.38427E-6</v>
      </c>
      <c r="AD94" s="16">
        <v>-2.8499999999998999E-5</v>
      </c>
      <c r="AE94" s="16">
        <f>AC94/-0.003368808*10^5</f>
        <v>100.4589754002009</v>
      </c>
      <c r="AF94" s="16"/>
      <c r="AG94" s="16">
        <v>10</v>
      </c>
      <c r="AH94" s="16">
        <f>AE94*10^(-8)*(AG94/D94)</f>
        <v>9.259233096169525E-7</v>
      </c>
      <c r="AI94" s="16">
        <v>2.7299999999999999E-11</v>
      </c>
      <c r="AJ94" s="16">
        <f t="shared" si="27"/>
        <v>1.3964194373401533E-7</v>
      </c>
      <c r="AK94" s="27">
        <v>0.12</v>
      </c>
      <c r="AL94" s="27">
        <f t="shared" si="25"/>
        <v>0.11060315587671433</v>
      </c>
      <c r="AM94" s="27">
        <f t="shared" si="26"/>
        <v>119451.74587134007</v>
      </c>
      <c r="AN94" s="28">
        <v>4.8168815099480788E-2</v>
      </c>
      <c r="AO94" s="20"/>
    </row>
    <row r="95" spans="1:41">
      <c r="A95" s="20" t="s">
        <v>164</v>
      </c>
      <c r="B95" s="20" t="s">
        <v>33</v>
      </c>
      <c r="C95" s="17">
        <v>332.61062500000003</v>
      </c>
      <c r="D95" s="16">
        <v>12.7281</v>
      </c>
      <c r="E95" s="20">
        <v>216</v>
      </c>
      <c r="F95" s="18">
        <v>2.0800000000000001E-5</v>
      </c>
      <c r="G95" s="18">
        <f t="shared" si="34"/>
        <v>9.6296296296296297E-2</v>
      </c>
      <c r="H95" s="18">
        <v>6.2400000000000004E-6</v>
      </c>
      <c r="I95" s="18">
        <f t="shared" si="35"/>
        <v>2.8888888888888891E-2</v>
      </c>
      <c r="J95" s="18">
        <f t="shared" si="36"/>
        <v>0.30000000000000004</v>
      </c>
      <c r="K95" s="22">
        <v>18.100000000000001</v>
      </c>
      <c r="L95" s="23">
        <v>0.45900000000000002</v>
      </c>
      <c r="M95" s="19">
        <v>36.550823362648586</v>
      </c>
      <c r="N95" s="19">
        <f t="shared" si="37"/>
        <v>2.0193825062236788</v>
      </c>
      <c r="O95" s="20" t="s">
        <v>18</v>
      </c>
      <c r="P95" s="19">
        <v>0.05</v>
      </c>
      <c r="Q95" s="19">
        <v>0.09</v>
      </c>
      <c r="R95" s="19">
        <v>4.53</v>
      </c>
      <c r="S95" s="21">
        <v>1</v>
      </c>
      <c r="T95" s="18">
        <f t="shared" si="23"/>
        <v>45.300000000000004</v>
      </c>
      <c r="U95" s="18" t="s">
        <v>19</v>
      </c>
      <c r="V95" s="19" t="s">
        <v>34</v>
      </c>
      <c r="W95" s="19">
        <v>-0.22</v>
      </c>
      <c r="X95" s="19">
        <v>-3.62</v>
      </c>
      <c r="Y95" s="21">
        <v>1</v>
      </c>
      <c r="Z95" s="18">
        <f t="shared" si="33"/>
        <v>-36.200000000000003</v>
      </c>
      <c r="AA95" s="19">
        <f t="shared" si="24"/>
        <v>0.89955849889624728</v>
      </c>
      <c r="AB95" s="37" t="s">
        <v>36</v>
      </c>
      <c r="AC95" s="16">
        <v>-7.1796769999999996E-6</v>
      </c>
      <c r="AD95" s="16">
        <v>-6.0099999999998703E-5</v>
      </c>
      <c r="AE95" s="16">
        <f>AC95/-0.003368808*10^5</f>
        <v>213.12217852724166</v>
      </c>
      <c r="AF95" s="16"/>
      <c r="AG95" s="16">
        <v>10</v>
      </c>
      <c r="AH95" s="16">
        <f>AE95*10^(-8)*(AG95/D95)</f>
        <v>1.6744225652473006E-6</v>
      </c>
      <c r="AI95" s="16">
        <v>3.71E-11</v>
      </c>
      <c r="AJ95" s="16">
        <f t="shared" si="27"/>
        <v>1.7175925925925927E-7</v>
      </c>
      <c r="AK95" s="27">
        <v>5.8999999999999997E-2</v>
      </c>
      <c r="AL95" s="27">
        <f t="shared" si="25"/>
        <v>4.6354129838703344E-2</v>
      </c>
      <c r="AM95" s="27">
        <f t="shared" si="26"/>
        <v>27683.650949757215</v>
      </c>
      <c r="AN95" s="28">
        <v>0.2578180768490812</v>
      </c>
      <c r="AO95" s="20"/>
    </row>
    <row r="96" spans="1:41">
      <c r="A96" s="16" t="s">
        <v>165</v>
      </c>
      <c r="B96" s="26" t="s">
        <v>17</v>
      </c>
      <c r="C96" s="17">
        <v>327.60000000000002</v>
      </c>
      <c r="D96" s="16">
        <v>19.384</v>
      </c>
      <c r="E96" s="20">
        <v>290.2</v>
      </c>
      <c r="F96" s="18">
        <v>1.38E-5</v>
      </c>
      <c r="G96" s="18">
        <f t="shared" si="34"/>
        <v>4.755341144038594E-2</v>
      </c>
      <c r="H96" s="18">
        <v>1.31E-6</v>
      </c>
      <c r="I96" s="18">
        <f t="shared" si="35"/>
        <v>4.5141281874569259E-3</v>
      </c>
      <c r="J96" s="18">
        <f t="shared" si="36"/>
        <v>9.4927536231884047E-2</v>
      </c>
      <c r="K96" s="22">
        <v>8.1999999999999993</v>
      </c>
      <c r="L96" s="23">
        <v>-0.67600000000000005</v>
      </c>
      <c r="M96" s="19">
        <v>23.346249220404403</v>
      </c>
      <c r="N96" s="19">
        <f t="shared" si="37"/>
        <v>2.8471035634639517</v>
      </c>
      <c r="O96" s="20" t="s">
        <v>18</v>
      </c>
      <c r="P96" s="19">
        <v>-0.06</v>
      </c>
      <c r="Q96" s="19">
        <v>0.05</v>
      </c>
      <c r="R96" s="19">
        <v>9.59</v>
      </c>
      <c r="S96" s="21">
        <v>0</v>
      </c>
      <c r="T96" s="18">
        <f t="shared" si="23"/>
        <v>9.59</v>
      </c>
      <c r="U96" s="18" t="s">
        <v>19</v>
      </c>
      <c r="V96" s="19">
        <v>0.23</v>
      </c>
      <c r="W96" s="19">
        <v>-0.1</v>
      </c>
      <c r="X96" s="19">
        <v>-8.7799999999999994</v>
      </c>
      <c r="Y96" s="21">
        <v>0</v>
      </c>
      <c r="Z96" s="18">
        <f t="shared" si="33"/>
        <v>-8.7799999999999994</v>
      </c>
      <c r="AA96" s="19">
        <f t="shared" si="24"/>
        <v>0.95776850886339937</v>
      </c>
      <c r="AB96" s="37" t="s">
        <v>20</v>
      </c>
      <c r="AC96" s="11"/>
      <c r="AD96" s="11"/>
      <c r="AE96" s="11"/>
      <c r="AF96" s="16">
        <v>71.100000000000009</v>
      </c>
      <c r="AG96" s="16">
        <v>10</v>
      </c>
      <c r="AH96" s="16">
        <f>AF96*10^(-8)*(AG96/D96)</f>
        <v>3.6679735864630628E-7</v>
      </c>
      <c r="AI96" s="16">
        <v>4.4399999999999997E-12</v>
      </c>
      <c r="AJ96" s="16">
        <f t="shared" si="27"/>
        <v>1.5299793246037215E-8</v>
      </c>
      <c r="AK96" s="18">
        <v>6.1999999999999998E-3</v>
      </c>
      <c r="AL96" s="27">
        <f t="shared" si="25"/>
        <v>3.1985142385472553E-3</v>
      </c>
      <c r="AM96" s="27">
        <f t="shared" si="26"/>
        <v>8720.1125175808702</v>
      </c>
      <c r="AN96" s="28">
        <v>7.9152916842525567</v>
      </c>
      <c r="AO96" s="20"/>
    </row>
    <row r="97" spans="1:41">
      <c r="A97" s="20" t="s">
        <v>166</v>
      </c>
      <c r="B97" s="20" t="s">
        <v>41</v>
      </c>
      <c r="C97" s="17">
        <v>327.41723500000001</v>
      </c>
      <c r="D97" s="20">
        <v>11.511699999999999</v>
      </c>
      <c r="E97" s="20">
        <v>210.9</v>
      </c>
      <c r="F97" s="18">
        <v>2.1100000000000001E-5</v>
      </c>
      <c r="G97" s="18">
        <f t="shared" si="34"/>
        <v>0.10004741583688953</v>
      </c>
      <c r="H97" s="18">
        <v>5.6699999999999999E-6</v>
      </c>
      <c r="I97" s="18">
        <f t="shared" si="35"/>
        <v>2.6884779516358464E-2</v>
      </c>
      <c r="J97" s="18">
        <f t="shared" si="36"/>
        <v>0.26872037914691943</v>
      </c>
      <c r="K97" s="22">
        <v>16.600000000000001</v>
      </c>
      <c r="L97" s="23">
        <v>0.41699999999999998</v>
      </c>
      <c r="M97" s="19">
        <v>52.79510926358455</v>
      </c>
      <c r="N97" s="19">
        <f t="shared" si="37"/>
        <v>3.1804282688906351</v>
      </c>
      <c r="O97" s="20" t="s">
        <v>18</v>
      </c>
      <c r="P97" s="19">
        <v>-0.02</v>
      </c>
      <c r="Q97" s="19">
        <v>-0.08</v>
      </c>
      <c r="R97" s="19">
        <v>3.44</v>
      </c>
      <c r="S97" s="21">
        <v>1</v>
      </c>
      <c r="T97" s="18">
        <f t="shared" si="23"/>
        <v>34.4</v>
      </c>
      <c r="U97" s="18" t="s">
        <v>19</v>
      </c>
      <c r="V97" s="19" t="s">
        <v>84</v>
      </c>
      <c r="W97" s="19">
        <v>-0.25</v>
      </c>
      <c r="X97" s="19">
        <v>-2.74</v>
      </c>
      <c r="Y97" s="21">
        <v>1</v>
      </c>
      <c r="Z97" s="18">
        <f t="shared" si="33"/>
        <v>-27.400000000000002</v>
      </c>
      <c r="AA97" s="19">
        <f t="shared" si="24"/>
        <v>0.89825581395348841</v>
      </c>
      <c r="AB97" s="37" t="s">
        <v>36</v>
      </c>
      <c r="AC97" s="16">
        <v>-5.9971560000000004E-6</v>
      </c>
      <c r="AD97" s="16">
        <v>-5.0999999999998997E-5</v>
      </c>
      <c r="AE97" s="16">
        <f>AC97/-0.003368808*10^5</f>
        <v>178.02011868886561</v>
      </c>
      <c r="AF97" s="16"/>
      <c r="AG97" s="16">
        <v>10</v>
      </c>
      <c r="AH97" s="16">
        <f>AE97*10^(-8)*(AG97/D97)</f>
        <v>1.5464277099721642E-6</v>
      </c>
      <c r="AI97" s="16">
        <v>3.2700000000000001E-11</v>
      </c>
      <c r="AJ97" s="16">
        <f t="shared" si="27"/>
        <v>1.5504978662873399E-7</v>
      </c>
      <c r="AK97" s="27">
        <v>0.19</v>
      </c>
      <c r="AL97" s="27">
        <f t="shared" si="25"/>
        <v>0.1650494714073508</v>
      </c>
      <c r="AM97" s="27">
        <f t="shared" si="26"/>
        <v>106729.50978763934</v>
      </c>
      <c r="AN97" s="28">
        <v>0.28214771305128394</v>
      </c>
      <c r="AO97" s="20"/>
    </row>
    <row r="98" spans="1:41">
      <c r="A98" s="16" t="s">
        <v>167</v>
      </c>
      <c r="B98" s="26" t="s">
        <v>17</v>
      </c>
      <c r="C98" s="17">
        <v>327</v>
      </c>
      <c r="D98" s="16">
        <v>19.423999999999999</v>
      </c>
      <c r="E98" s="20">
        <v>318.2</v>
      </c>
      <c r="F98" s="18">
        <v>1.24E-5</v>
      </c>
      <c r="G98" s="18">
        <f t="shared" si="34"/>
        <v>3.8969201759899437E-2</v>
      </c>
      <c r="H98" s="18">
        <v>2.5600000000000001E-6</v>
      </c>
      <c r="I98" s="18">
        <f t="shared" si="35"/>
        <v>8.0452545568824637E-3</v>
      </c>
      <c r="J98" s="18">
        <f t="shared" si="36"/>
        <v>0.20645161290322578</v>
      </c>
      <c r="K98" s="22">
        <v>11</v>
      </c>
      <c r="L98" s="23">
        <v>0.114</v>
      </c>
      <c r="M98" s="19">
        <v>29.435925775295303</v>
      </c>
      <c r="N98" s="19">
        <f t="shared" si="37"/>
        <v>2.6759932522995729</v>
      </c>
      <c r="O98" s="20" t="s">
        <v>18</v>
      </c>
      <c r="P98" s="19">
        <v>0.69</v>
      </c>
      <c r="Q98" s="19">
        <v>0.17</v>
      </c>
      <c r="R98" s="19">
        <v>19.93</v>
      </c>
      <c r="S98" s="21">
        <v>0</v>
      </c>
      <c r="T98" s="18">
        <f t="shared" si="23"/>
        <v>19.93</v>
      </c>
      <c r="U98" s="18" t="s">
        <v>19</v>
      </c>
      <c r="V98" s="19">
        <v>0.56999999999999995</v>
      </c>
      <c r="W98" s="19">
        <v>0.17</v>
      </c>
      <c r="X98" s="19">
        <v>-17.95</v>
      </c>
      <c r="Y98" s="21">
        <v>0</v>
      </c>
      <c r="Z98" s="18">
        <f t="shared" si="33"/>
        <v>-17.95</v>
      </c>
      <c r="AA98" s="19">
        <f t="shared" si="24"/>
        <v>0.95032614149523331</v>
      </c>
      <c r="AB98" s="37" t="s">
        <v>20</v>
      </c>
      <c r="AC98" s="11"/>
      <c r="AD98" s="11"/>
      <c r="AE98" s="11"/>
      <c r="AF98" s="16">
        <v>116.80000000000001</v>
      </c>
      <c r="AG98" s="16">
        <v>10</v>
      </c>
      <c r="AH98" s="16">
        <f>AF98*10^(-8)*(AG98/D98)</f>
        <v>6.0131795716639209E-7</v>
      </c>
      <c r="AI98" s="16">
        <v>2.17E-11</v>
      </c>
      <c r="AJ98" s="16">
        <f t="shared" si="27"/>
        <v>6.8196103079824015E-8</v>
      </c>
      <c r="AK98" s="18">
        <v>4.3999999999999997E-2</v>
      </c>
      <c r="AL98" s="27">
        <f t="shared" ref="AL98:AL129" si="38">AK98*(AG98/D98)</f>
        <v>2.2652388797364083E-2</v>
      </c>
      <c r="AM98" s="27">
        <f t="shared" ref="AM98:AM129" si="39">AL98/AH98</f>
        <v>37671.232876712325</v>
      </c>
      <c r="AN98" s="28">
        <v>6.2003301776783033</v>
      </c>
      <c r="AO98" s="20"/>
    </row>
    <row r="99" spans="1:41">
      <c r="A99" s="20" t="s">
        <v>168</v>
      </c>
      <c r="B99" s="20" t="s">
        <v>41</v>
      </c>
      <c r="C99" s="17">
        <v>325.91811899999999</v>
      </c>
      <c r="D99" s="20">
        <v>11.4742</v>
      </c>
      <c r="E99" s="20">
        <v>215.3</v>
      </c>
      <c r="F99" s="18">
        <v>1.43E-5</v>
      </c>
      <c r="G99" s="18">
        <f t="shared" si="34"/>
        <v>6.6418950301904325E-2</v>
      </c>
      <c r="H99" s="18">
        <v>4.16E-6</v>
      </c>
      <c r="I99" s="18">
        <f t="shared" si="35"/>
        <v>1.9321876451463074E-2</v>
      </c>
      <c r="J99" s="18">
        <f t="shared" si="36"/>
        <v>0.29090909090909084</v>
      </c>
      <c r="K99" s="22">
        <v>17.3</v>
      </c>
      <c r="L99" s="23">
        <v>0.41699999999999998</v>
      </c>
      <c r="M99" s="19">
        <v>49.748695320620648</v>
      </c>
      <c r="N99" s="19">
        <f t="shared" si="37"/>
        <v>2.8756471283595748</v>
      </c>
      <c r="O99" s="20" t="s">
        <v>18</v>
      </c>
      <c r="P99" s="19">
        <v>-0.01</v>
      </c>
      <c r="Q99" s="19">
        <v>0.16</v>
      </c>
      <c r="R99" s="19">
        <v>2.52</v>
      </c>
      <c r="S99" s="21">
        <v>1</v>
      </c>
      <c r="T99" s="18">
        <f t="shared" si="23"/>
        <v>25.2</v>
      </c>
      <c r="U99" s="18" t="s">
        <v>19</v>
      </c>
      <c r="V99" s="19" t="s">
        <v>39</v>
      </c>
      <c r="W99" s="19">
        <v>-0.08</v>
      </c>
      <c r="X99" s="19">
        <v>-2.0499999999999998</v>
      </c>
      <c r="Y99" s="21">
        <v>1</v>
      </c>
      <c r="Z99" s="18">
        <f t="shared" si="33"/>
        <v>-20.5</v>
      </c>
      <c r="AA99" s="19">
        <f t="shared" si="24"/>
        <v>0.90674603174603174</v>
      </c>
      <c r="AB99" s="37" t="s">
        <v>57</v>
      </c>
      <c r="AC99" s="16">
        <v>-4.3389000000000001E-6</v>
      </c>
      <c r="AD99" s="16">
        <v>-3.7799999999999299E-5</v>
      </c>
      <c r="AE99" s="16">
        <v>128.79629827523559</v>
      </c>
      <c r="AF99" s="16"/>
      <c r="AG99" s="16">
        <v>10</v>
      </c>
      <c r="AH99" s="16">
        <f>AE99*10^(-8)*(AG99/D99)</f>
        <v>1.1224860842170746E-6</v>
      </c>
      <c r="AI99" s="16">
        <v>2.6000000000000001E-11</v>
      </c>
      <c r="AJ99" s="16">
        <f t="shared" si="27"/>
        <v>1.2076172782164422E-7</v>
      </c>
      <c r="AK99" s="27">
        <v>3.9E-2</v>
      </c>
      <c r="AL99" s="27">
        <f t="shared" si="38"/>
        <v>3.3989297728817695E-2</v>
      </c>
      <c r="AM99" s="27">
        <f t="shared" si="39"/>
        <v>30280.373366521482</v>
      </c>
      <c r="AN99" s="28">
        <v>0.23498826927172978</v>
      </c>
      <c r="AO99" s="20"/>
    </row>
    <row r="100" spans="1:41">
      <c r="A100" s="20" t="s">
        <v>251</v>
      </c>
      <c r="B100" s="20" t="s">
        <v>46</v>
      </c>
      <c r="C100" s="17">
        <v>323.64478700000001</v>
      </c>
      <c r="D100" s="20">
        <v>10.7906</v>
      </c>
      <c r="E100" s="20">
        <v>235.5</v>
      </c>
      <c r="F100" s="18">
        <v>2.9899999999999998E-5</v>
      </c>
      <c r="G100" s="18">
        <f t="shared" si="34"/>
        <v>0.12696390658174098</v>
      </c>
      <c r="H100" s="18">
        <v>9.4099999999999997E-6</v>
      </c>
      <c r="I100" s="18">
        <f t="shared" si="35"/>
        <v>3.9957537154989384E-2</v>
      </c>
      <c r="J100" s="18">
        <f t="shared" si="36"/>
        <v>0.31471571906354517</v>
      </c>
      <c r="K100" s="22">
        <v>26.2</v>
      </c>
      <c r="L100" s="23">
        <v>0.53900000000000003</v>
      </c>
      <c r="M100" s="19">
        <v>82.236718154432339</v>
      </c>
      <c r="N100" s="19">
        <f t="shared" si="37"/>
        <v>3.1388060364287154</v>
      </c>
      <c r="O100" s="20" t="s">
        <v>18</v>
      </c>
      <c r="P100" s="19">
        <v>0.1</v>
      </c>
      <c r="Q100" s="19">
        <v>-0.18</v>
      </c>
      <c r="R100" s="19">
        <v>4.95</v>
      </c>
      <c r="S100" s="21">
        <v>1</v>
      </c>
      <c r="T100" s="18">
        <f t="shared" si="23"/>
        <v>49.5</v>
      </c>
      <c r="U100" s="18" t="s">
        <v>19</v>
      </c>
      <c r="V100" s="19" t="s">
        <v>59</v>
      </c>
      <c r="W100" s="19" t="s">
        <v>50</v>
      </c>
      <c r="X100" s="19">
        <v>-3.54</v>
      </c>
      <c r="Y100" s="21">
        <v>1</v>
      </c>
      <c r="Z100" s="18">
        <f t="shared" si="33"/>
        <v>-35.4</v>
      </c>
      <c r="AA100" s="19">
        <f t="shared" si="24"/>
        <v>0.85757575757575755</v>
      </c>
      <c r="AB100" s="37" t="s">
        <v>36</v>
      </c>
      <c r="AC100" s="16">
        <v>-5.4199999999999998E-6</v>
      </c>
      <c r="AD100" s="16">
        <v>-4.5299999999999902E-5</v>
      </c>
      <c r="AE100" s="16">
        <f>AC100/-0.003368808*10^5</f>
        <v>160.88776801764897</v>
      </c>
      <c r="AF100" s="16"/>
      <c r="AG100" s="16">
        <v>10</v>
      </c>
      <c r="AH100" s="16">
        <f>AE100*10^(-8)*(AG100/D100)</f>
        <v>1.4909992773121882E-6</v>
      </c>
      <c r="AI100" s="16">
        <v>3.7000000000000001E-11</v>
      </c>
      <c r="AJ100" s="16">
        <f t="shared" si="27"/>
        <v>1.5711252653927812E-7</v>
      </c>
      <c r="AK100" s="27">
        <v>3.1E-2</v>
      </c>
      <c r="AL100" s="27">
        <f t="shared" si="38"/>
        <v>2.8728708320204625E-2</v>
      </c>
      <c r="AM100" s="27">
        <f t="shared" si="39"/>
        <v>19268.090036900368</v>
      </c>
      <c r="AN100" s="28">
        <v>9.1239091805739303E-2</v>
      </c>
      <c r="AO100" s="24"/>
    </row>
    <row r="101" spans="1:41">
      <c r="A101" s="20" t="s">
        <v>169</v>
      </c>
      <c r="B101" s="20" t="s">
        <v>153</v>
      </c>
      <c r="C101" s="17">
        <v>322.233317</v>
      </c>
      <c r="D101" s="20">
        <v>12.4094</v>
      </c>
      <c r="E101" s="20">
        <v>220.9</v>
      </c>
      <c r="F101" s="18">
        <v>3.26E-5</v>
      </c>
      <c r="G101" s="18">
        <f t="shared" si="34"/>
        <v>0.14757808963331823</v>
      </c>
      <c r="H101" s="18">
        <v>1.0499999999999999E-5</v>
      </c>
      <c r="I101" s="18">
        <f t="shared" si="35"/>
        <v>4.7532820280669984E-2</v>
      </c>
      <c r="J101" s="18">
        <f t="shared" si="36"/>
        <v>0.32208588957055218</v>
      </c>
      <c r="K101" s="22">
        <v>23.4</v>
      </c>
      <c r="L101" s="23">
        <v>0.46400000000000002</v>
      </c>
      <c r="M101" s="19">
        <v>65.992812762858961</v>
      </c>
      <c r="N101" s="19">
        <f t="shared" si="37"/>
        <v>2.8202056736264516</v>
      </c>
      <c r="O101" s="20" t="s">
        <v>18</v>
      </c>
      <c r="P101" s="19">
        <v>-0.03</v>
      </c>
      <c r="Q101" s="19">
        <v>0.14000000000000001</v>
      </c>
      <c r="R101" s="19">
        <v>6.01</v>
      </c>
      <c r="S101" s="21">
        <v>1</v>
      </c>
      <c r="T101" s="18">
        <f t="shared" si="23"/>
        <v>60.099999999999994</v>
      </c>
      <c r="U101" s="18" t="s">
        <v>19</v>
      </c>
      <c r="V101" s="19" t="s">
        <v>80</v>
      </c>
      <c r="W101" s="19" t="s">
        <v>38</v>
      </c>
      <c r="X101" s="19">
        <v>-4.87</v>
      </c>
      <c r="Y101" s="21">
        <v>1</v>
      </c>
      <c r="Z101" s="18">
        <f t="shared" si="33"/>
        <v>-48.7</v>
      </c>
      <c r="AA101" s="19">
        <f t="shared" si="24"/>
        <v>0.90515806988352754</v>
      </c>
      <c r="AB101" s="37" t="s">
        <v>36</v>
      </c>
      <c r="AC101" s="16">
        <v>-8.3378E-6</v>
      </c>
      <c r="AD101" s="16">
        <v>-7.0699999999999902E-5</v>
      </c>
      <c r="AE101" s="16">
        <f>AC101/-0.003368808*10^5</f>
        <v>247.50000593681798</v>
      </c>
      <c r="AF101" s="16"/>
      <c r="AG101" s="16">
        <v>10</v>
      </c>
      <c r="AH101" s="16">
        <f>AE101*10^(-8)*(AG101/D101)</f>
        <v>1.9944558635938724E-6</v>
      </c>
      <c r="AI101" s="16">
        <v>3.2600000000000002E-11</v>
      </c>
      <c r="AJ101" s="16">
        <f t="shared" si="27"/>
        <v>1.4757808963331825E-7</v>
      </c>
      <c r="AK101" s="27">
        <v>0.11</v>
      </c>
      <c r="AL101" s="27">
        <f t="shared" si="38"/>
        <v>8.8642480700114434E-2</v>
      </c>
      <c r="AM101" s="27">
        <f t="shared" si="39"/>
        <v>44444.443378349206</v>
      </c>
      <c r="AN101" s="28">
        <v>7.4740385449145741E-2</v>
      </c>
      <c r="AO101" s="24"/>
    </row>
    <row r="102" spans="1:41">
      <c r="A102" s="16" t="s">
        <v>170</v>
      </c>
      <c r="B102" s="26" t="s">
        <v>17</v>
      </c>
      <c r="C102" s="17">
        <v>321.24555899999996</v>
      </c>
      <c r="D102" s="16">
        <v>22.792000000000002</v>
      </c>
      <c r="E102" s="20">
        <v>303.7</v>
      </c>
      <c r="F102" s="18">
        <v>6.3500000000000002E-6</v>
      </c>
      <c r="G102" s="18">
        <f t="shared" si="34"/>
        <v>2.0908791570628912E-2</v>
      </c>
      <c r="H102" s="18">
        <v>1.0300000000000001E-6</v>
      </c>
      <c r="I102" s="18">
        <f t="shared" si="35"/>
        <v>3.3915047744484689E-3</v>
      </c>
      <c r="J102" s="18">
        <f t="shared" si="36"/>
        <v>0.1622047244094488</v>
      </c>
      <c r="K102" s="22">
        <v>9.3000000000000007</v>
      </c>
      <c r="L102" s="23">
        <v>-9.8000000000000004E-2</v>
      </c>
      <c r="M102" s="19">
        <v>26.391398487819906</v>
      </c>
      <c r="N102" s="19">
        <f t="shared" si="37"/>
        <v>2.8377847836365486</v>
      </c>
      <c r="O102" s="20" t="s">
        <v>18</v>
      </c>
      <c r="P102" s="19">
        <v>0.35</v>
      </c>
      <c r="Q102" s="19">
        <v>-0.12</v>
      </c>
      <c r="R102" s="19">
        <v>8.68</v>
      </c>
      <c r="S102" s="21">
        <v>0</v>
      </c>
      <c r="T102" s="18">
        <f t="shared" si="23"/>
        <v>8.68</v>
      </c>
      <c r="U102" s="18" t="s">
        <v>19</v>
      </c>
      <c r="V102" s="20">
        <v>0.26</v>
      </c>
      <c r="W102" s="20">
        <v>-0.26</v>
      </c>
      <c r="X102" s="20">
        <v>-8.09</v>
      </c>
      <c r="Y102" s="20">
        <v>0</v>
      </c>
      <c r="Z102" s="18">
        <f t="shared" si="33"/>
        <v>-8.09</v>
      </c>
      <c r="AA102" s="19">
        <f t="shared" si="24"/>
        <v>0.9660138248847927</v>
      </c>
      <c r="AB102" s="37" t="s">
        <v>20</v>
      </c>
      <c r="AC102" s="11"/>
      <c r="AD102" s="11"/>
      <c r="AE102" s="11"/>
      <c r="AF102" s="16">
        <v>61</v>
      </c>
      <c r="AG102" s="16">
        <v>10</v>
      </c>
      <c r="AH102" s="16">
        <f>AF102*10^(-8)*(AG102/D102)</f>
        <v>2.6763776763776761E-7</v>
      </c>
      <c r="AI102" s="16">
        <v>1.0599999999999999E-11</v>
      </c>
      <c r="AJ102" s="16">
        <f t="shared" si="27"/>
        <v>3.4902864669081325E-8</v>
      </c>
      <c r="AK102" s="18">
        <v>6.6000000000000003E-2</v>
      </c>
      <c r="AL102" s="27">
        <f t="shared" si="38"/>
        <v>2.8957528957528959E-2</v>
      </c>
      <c r="AM102" s="27">
        <f t="shared" si="39"/>
        <v>108196.72131147543</v>
      </c>
      <c r="AN102" s="28">
        <v>11.945196649397882</v>
      </c>
      <c r="AO102" s="20"/>
    </row>
    <row r="103" spans="1:41">
      <c r="A103" s="16" t="s">
        <v>171</v>
      </c>
      <c r="B103" s="26" t="s">
        <v>17</v>
      </c>
      <c r="C103" s="17">
        <v>320.7</v>
      </c>
      <c r="D103" s="16">
        <v>19.946000000000002</v>
      </c>
      <c r="E103" s="20">
        <v>306</v>
      </c>
      <c r="F103" s="18">
        <v>6.5899999999999996E-6</v>
      </c>
      <c r="G103" s="18">
        <f t="shared" si="34"/>
        <v>2.1535947712418298E-2</v>
      </c>
      <c r="H103" s="18">
        <v>8.6199999999999996E-7</v>
      </c>
      <c r="I103" s="18">
        <f t="shared" si="35"/>
        <v>2.8169934640522873E-3</v>
      </c>
      <c r="J103" s="18">
        <f t="shared" si="36"/>
        <v>0.130804248861912</v>
      </c>
      <c r="K103" s="22">
        <v>8.6</v>
      </c>
      <c r="L103" s="23">
        <v>-0.375</v>
      </c>
      <c r="M103" s="19">
        <v>25.37670783327728</v>
      </c>
      <c r="N103" s="19">
        <f t="shared" si="37"/>
        <v>2.9507799806136372</v>
      </c>
      <c r="O103" s="20" t="s">
        <v>18</v>
      </c>
      <c r="P103" s="20">
        <v>0.22</v>
      </c>
      <c r="Q103" s="20">
        <v>0</v>
      </c>
      <c r="R103" s="20">
        <v>6.97</v>
      </c>
      <c r="S103" s="20">
        <v>0</v>
      </c>
      <c r="T103" s="18">
        <f t="shared" si="23"/>
        <v>6.97</v>
      </c>
      <c r="U103" s="18" t="s">
        <v>19</v>
      </c>
      <c r="V103" s="19">
        <v>0.33</v>
      </c>
      <c r="W103" s="19">
        <v>0</v>
      </c>
      <c r="X103" s="19">
        <v>-6.49</v>
      </c>
      <c r="Y103" s="21">
        <v>0</v>
      </c>
      <c r="Z103" s="18">
        <f t="shared" si="33"/>
        <v>-6.49</v>
      </c>
      <c r="AA103" s="19">
        <f t="shared" si="24"/>
        <v>0.96556671449067433</v>
      </c>
      <c r="AB103" s="37" t="s">
        <v>20</v>
      </c>
      <c r="AC103" s="11"/>
      <c r="AD103" s="11"/>
      <c r="AE103" s="11"/>
      <c r="AF103" s="16">
        <v>53.300000000000004</v>
      </c>
      <c r="AG103" s="16">
        <v>10</v>
      </c>
      <c r="AH103" s="16">
        <f>AF103*10^(-8)*(AG103/D103)</f>
        <v>2.6722149804472076E-7</v>
      </c>
      <c r="AI103" s="16">
        <v>9.2300000000000001E-12</v>
      </c>
      <c r="AJ103" s="16">
        <f t="shared" si="27"/>
        <v>3.0163398692810454E-8</v>
      </c>
      <c r="AK103" s="18">
        <v>2.5999999999999999E-2</v>
      </c>
      <c r="AL103" s="27">
        <f t="shared" si="38"/>
        <v>1.3035195026571742E-2</v>
      </c>
      <c r="AM103" s="27">
        <f t="shared" si="39"/>
        <v>48780.487804878045</v>
      </c>
      <c r="AN103" s="28">
        <v>10.963358612642304</v>
      </c>
      <c r="AO103" s="20"/>
    </row>
    <row r="104" spans="1:41">
      <c r="A104" s="16" t="s">
        <v>172</v>
      </c>
      <c r="B104" s="26" t="s">
        <v>17</v>
      </c>
      <c r="C104" s="17">
        <v>320.10000000000002</v>
      </c>
      <c r="D104" s="16">
        <v>19.518000000000001</v>
      </c>
      <c r="E104" s="20">
        <v>278.3</v>
      </c>
      <c r="F104" s="18">
        <v>5.13E-6</v>
      </c>
      <c r="G104" s="18">
        <f t="shared" si="34"/>
        <v>1.8433345310815669E-2</v>
      </c>
      <c r="H104" s="18">
        <v>8.8800000000000001E-7</v>
      </c>
      <c r="I104" s="18">
        <f t="shared" si="35"/>
        <v>3.1908012935680922E-3</v>
      </c>
      <c r="J104" s="18">
        <f t="shared" si="36"/>
        <v>0.17309941520467836</v>
      </c>
      <c r="K104" s="22">
        <v>9.3000000000000007</v>
      </c>
      <c r="L104" s="23">
        <v>7.9000000000000001E-2</v>
      </c>
      <c r="M104" s="19">
        <v>26.391208085375538</v>
      </c>
      <c r="N104" s="19">
        <f t="shared" si="37"/>
        <v>2.8377643102554342</v>
      </c>
      <c r="O104" s="20" t="s">
        <v>18</v>
      </c>
      <c r="P104" s="19">
        <v>0.11</v>
      </c>
      <c r="Q104" s="19">
        <v>-0.18</v>
      </c>
      <c r="R104" s="19">
        <v>7.16</v>
      </c>
      <c r="S104" s="21">
        <v>0</v>
      </c>
      <c r="T104" s="18">
        <f t="shared" si="23"/>
        <v>7.16</v>
      </c>
      <c r="U104" s="18" t="s">
        <v>19</v>
      </c>
      <c r="V104" s="19">
        <v>0.22</v>
      </c>
      <c r="W104" s="19">
        <v>-0.04</v>
      </c>
      <c r="X104" s="19">
        <v>-6.48</v>
      </c>
      <c r="Y104" s="21">
        <v>0</v>
      </c>
      <c r="Z104" s="18">
        <f t="shared" si="33"/>
        <v>-6.48</v>
      </c>
      <c r="AA104" s="19">
        <f t="shared" si="24"/>
        <v>0.95251396648044695</v>
      </c>
      <c r="AB104" s="37" t="s">
        <v>20</v>
      </c>
      <c r="AC104" s="11"/>
      <c r="AD104" s="11"/>
      <c r="AE104" s="11"/>
      <c r="AF104" s="16">
        <v>57.800000000000004</v>
      </c>
      <c r="AG104" s="16">
        <v>10</v>
      </c>
      <c r="AH104" s="16">
        <f>AF104*10^(-8)*(AG104/D104)</f>
        <v>2.9613689927246639E-7</v>
      </c>
      <c r="AI104" s="16">
        <v>1.27E-11</v>
      </c>
      <c r="AJ104" s="16">
        <f t="shared" si="27"/>
        <v>4.5634207689543661E-8</v>
      </c>
      <c r="AK104" s="18">
        <v>1.6E-2</v>
      </c>
      <c r="AL104" s="27">
        <f t="shared" si="38"/>
        <v>8.1975612255354019E-3</v>
      </c>
      <c r="AM104" s="27">
        <f t="shared" si="39"/>
        <v>27681.66089965398</v>
      </c>
      <c r="AN104" s="28">
        <v>7.0488156402262252</v>
      </c>
      <c r="AO104" s="20"/>
    </row>
    <row r="105" spans="1:41">
      <c r="A105" s="20" t="s">
        <v>173</v>
      </c>
      <c r="B105" s="20" t="s">
        <v>33</v>
      </c>
      <c r="C105" s="17">
        <v>319.83104800000001</v>
      </c>
      <c r="D105" s="20">
        <v>12.083600000000001</v>
      </c>
      <c r="E105" s="20">
        <v>219.9</v>
      </c>
      <c r="F105" s="18">
        <v>2.0100000000000001E-5</v>
      </c>
      <c r="G105" s="18">
        <f t="shared" si="34"/>
        <v>9.1405184174624829E-2</v>
      </c>
      <c r="H105" s="18">
        <v>6.1E-6</v>
      </c>
      <c r="I105" s="18">
        <f t="shared" si="35"/>
        <v>2.7739881764438382E-2</v>
      </c>
      <c r="J105" s="18">
        <f t="shared" si="36"/>
        <v>0.30348258706467662</v>
      </c>
      <c r="K105" s="22">
        <v>18</v>
      </c>
      <c r="L105" s="23">
        <v>0.48</v>
      </c>
      <c r="M105" s="19">
        <v>56.463108335111087</v>
      </c>
      <c r="N105" s="19">
        <f t="shared" si="37"/>
        <v>3.1368393519506159</v>
      </c>
      <c r="O105" s="20" t="s">
        <v>18</v>
      </c>
      <c r="P105" s="19">
        <v>-0.11</v>
      </c>
      <c r="Q105" s="19">
        <v>0.06</v>
      </c>
      <c r="R105" s="19">
        <v>3.86</v>
      </c>
      <c r="S105" s="21">
        <v>1</v>
      </c>
      <c r="T105" s="18">
        <f t="shared" si="23"/>
        <v>38.6</v>
      </c>
      <c r="U105" s="18" t="s">
        <v>19</v>
      </c>
      <c r="V105" s="19" t="s">
        <v>76</v>
      </c>
      <c r="W105" s="19">
        <v>-0.17</v>
      </c>
      <c r="X105" s="19">
        <v>-3.07</v>
      </c>
      <c r="Y105" s="21">
        <v>1</v>
      </c>
      <c r="Z105" s="18">
        <f t="shared" si="33"/>
        <v>-30.7</v>
      </c>
      <c r="AA105" s="19">
        <f t="shared" si="24"/>
        <v>0.89766839378238339</v>
      </c>
      <c r="AB105" s="37" t="s">
        <v>36</v>
      </c>
      <c r="AC105" s="16">
        <v>-6.8113119999999998E-6</v>
      </c>
      <c r="AD105" s="16">
        <v>-5.6000000000000501E-5</v>
      </c>
      <c r="AE105" s="16">
        <f>AC105/-0.003368808*10^5</f>
        <v>202.18759869959939</v>
      </c>
      <c r="AF105" s="16"/>
      <c r="AG105" s="16">
        <v>10</v>
      </c>
      <c r="AH105" s="16">
        <f>AE105*10^(-8)*(AG105/D105)</f>
        <v>1.6732397522228424E-6</v>
      </c>
      <c r="AI105" s="16">
        <v>3.8900000000000003E-11</v>
      </c>
      <c r="AJ105" s="16">
        <f t="shared" si="27"/>
        <v>1.7689859026830377E-7</v>
      </c>
      <c r="AK105" s="27">
        <v>4.4999999999999998E-2</v>
      </c>
      <c r="AL105" s="27">
        <f t="shared" si="38"/>
        <v>3.724055744976662E-2</v>
      </c>
      <c r="AM105" s="27">
        <f t="shared" si="39"/>
        <v>22256.557914246179</v>
      </c>
      <c r="AN105" s="28">
        <v>1.9586316139957982</v>
      </c>
      <c r="AO105" s="20"/>
    </row>
    <row r="106" spans="1:41">
      <c r="A106" s="16" t="s">
        <v>174</v>
      </c>
      <c r="B106" s="26" t="s">
        <v>17</v>
      </c>
      <c r="C106" s="17">
        <v>318</v>
      </c>
      <c r="D106" s="16">
        <v>14.551</v>
      </c>
      <c r="E106" s="20">
        <v>251.5</v>
      </c>
      <c r="F106" s="18">
        <v>3.05E-6</v>
      </c>
      <c r="G106" s="18">
        <f t="shared" si="34"/>
        <v>1.21272365805169E-2</v>
      </c>
      <c r="H106" s="18">
        <v>5.82E-7</v>
      </c>
      <c r="I106" s="18">
        <f t="shared" si="35"/>
        <v>2.3141153081510935E-3</v>
      </c>
      <c r="J106" s="18">
        <f t="shared" si="36"/>
        <v>0.19081967213114753</v>
      </c>
      <c r="K106" s="22">
        <v>8.9</v>
      </c>
      <c r="L106" s="23">
        <v>0.17299999999999999</v>
      </c>
      <c r="M106" s="19">
        <v>28.420924986706673</v>
      </c>
      <c r="N106" s="19">
        <f t="shared" si="37"/>
        <v>3.1933623580569295</v>
      </c>
      <c r="O106" s="20" t="s">
        <v>18</v>
      </c>
      <c r="P106" s="19">
        <v>-0.01</v>
      </c>
      <c r="Q106" s="19">
        <v>7.0000000000000007E-2</v>
      </c>
      <c r="R106" s="19">
        <v>3.12</v>
      </c>
      <c r="S106" s="21">
        <v>0</v>
      </c>
      <c r="T106" s="18">
        <f t="shared" si="23"/>
        <v>3.12</v>
      </c>
      <c r="U106" s="18" t="s">
        <v>19</v>
      </c>
      <c r="V106" s="19">
        <v>0.05</v>
      </c>
      <c r="W106" s="19">
        <v>0.05</v>
      </c>
      <c r="X106" s="19">
        <v>-2.71</v>
      </c>
      <c r="Y106" s="21">
        <v>0</v>
      </c>
      <c r="Z106" s="18">
        <f t="shared" si="33"/>
        <v>-2.71</v>
      </c>
      <c r="AA106" s="19">
        <f t="shared" si="24"/>
        <v>0.93429487179487181</v>
      </c>
      <c r="AB106" s="37" t="s">
        <v>20</v>
      </c>
      <c r="AC106" s="11"/>
      <c r="AD106" s="11"/>
      <c r="AE106" s="11"/>
      <c r="AF106" s="16">
        <v>31.400000000000002</v>
      </c>
      <c r="AG106" s="16">
        <v>10</v>
      </c>
      <c r="AH106" s="16">
        <f>AF106*10^(-8)*(AG106/D106)</f>
        <v>2.1579272902206034E-7</v>
      </c>
      <c r="AI106" s="16">
        <v>1.8199999999999999E-11</v>
      </c>
      <c r="AJ106" s="16">
        <f t="shared" si="27"/>
        <v>7.2365805168986086E-8</v>
      </c>
      <c r="AK106" s="18">
        <v>7.1000000000000004E-3</v>
      </c>
      <c r="AL106" s="27">
        <f t="shared" si="38"/>
        <v>4.8793897326644218E-3</v>
      </c>
      <c r="AM106" s="27">
        <f t="shared" si="39"/>
        <v>22611.464968152868</v>
      </c>
      <c r="AN106" s="28">
        <v>1.3834452105747408</v>
      </c>
      <c r="AO106" s="20"/>
    </row>
    <row r="107" spans="1:41">
      <c r="A107" s="20" t="s">
        <v>175</v>
      </c>
      <c r="B107" s="26" t="s">
        <v>52</v>
      </c>
      <c r="C107" s="17">
        <v>317.40270700000002</v>
      </c>
      <c r="D107" s="20">
        <v>12.6004</v>
      </c>
      <c r="E107" s="20">
        <v>222.7</v>
      </c>
      <c r="F107" s="18">
        <v>2.09E-5</v>
      </c>
      <c r="G107" s="18">
        <f t="shared" si="34"/>
        <v>9.3848226313426139E-2</v>
      </c>
      <c r="H107" s="18">
        <v>6.2500000000000003E-6</v>
      </c>
      <c r="I107" s="18">
        <f t="shared" si="35"/>
        <v>2.8064660978895376E-2</v>
      </c>
      <c r="J107" s="18">
        <f t="shared" si="36"/>
        <v>0.29904306220095694</v>
      </c>
      <c r="K107" s="22">
        <v>17.399999999999999</v>
      </c>
      <c r="L107" s="23">
        <v>0.46800000000000003</v>
      </c>
      <c r="M107" s="19">
        <v>52.794480144224273</v>
      </c>
      <c r="N107" s="19">
        <f t="shared" si="37"/>
        <v>3.0341655255301307</v>
      </c>
      <c r="O107" s="20" t="s">
        <v>18</v>
      </c>
      <c r="P107" s="19">
        <v>-0.19</v>
      </c>
      <c r="Q107" s="19">
        <v>0.38</v>
      </c>
      <c r="R107" s="19">
        <v>3.76</v>
      </c>
      <c r="S107" s="21">
        <v>1</v>
      </c>
      <c r="T107" s="18">
        <f t="shared" si="23"/>
        <v>37.599999999999994</v>
      </c>
      <c r="U107" s="18" t="s">
        <v>19</v>
      </c>
      <c r="V107" s="20" t="s">
        <v>35</v>
      </c>
      <c r="W107" s="20" t="s">
        <v>86</v>
      </c>
      <c r="X107" s="20">
        <v>-3.05</v>
      </c>
      <c r="Y107" s="21">
        <v>1</v>
      </c>
      <c r="Z107" s="18">
        <f t="shared" si="33"/>
        <v>-30.5</v>
      </c>
      <c r="AA107" s="19">
        <f t="shared" si="24"/>
        <v>0.90558510638297873</v>
      </c>
      <c r="AB107" s="37" t="s">
        <v>36</v>
      </c>
      <c r="AC107" s="16">
        <v>-6.9800625000000002E-6</v>
      </c>
      <c r="AD107" s="16">
        <v>-5.8499999999999497E-5</v>
      </c>
      <c r="AE107" s="16">
        <f>AC107/-0.003368808*10^5</f>
        <v>207.19680373592087</v>
      </c>
      <c r="AF107" s="16"/>
      <c r="AG107" s="16">
        <v>10</v>
      </c>
      <c r="AH107" s="16">
        <f t="shared" ref="AH107:AH114" si="40">AE107*10^(-8)*(AG107/D107)</f>
        <v>1.6443668751461927E-6</v>
      </c>
      <c r="AI107" s="16">
        <v>4.0799999999999997E-11</v>
      </c>
      <c r="AJ107" s="16">
        <f t="shared" si="27"/>
        <v>1.8320610687022899E-7</v>
      </c>
      <c r="AK107" s="27">
        <v>3.7999999999999999E-2</v>
      </c>
      <c r="AL107" s="27">
        <f t="shared" si="38"/>
        <v>3.0157772769118438E-2</v>
      </c>
      <c r="AM107" s="27">
        <f t="shared" si="39"/>
        <v>18340.051253122729</v>
      </c>
      <c r="AN107" s="28">
        <v>0.35211421880807503</v>
      </c>
      <c r="AO107" s="20"/>
    </row>
    <row r="108" spans="1:41">
      <c r="A108" s="20" t="s">
        <v>176</v>
      </c>
      <c r="B108" s="20" t="s">
        <v>33</v>
      </c>
      <c r="C108" s="17">
        <v>312.34902299999999</v>
      </c>
      <c r="D108" s="20">
        <v>20.1738</v>
      </c>
      <c r="E108" s="20">
        <v>261.90000000000003</v>
      </c>
      <c r="F108" s="18">
        <v>1.7799999999999999E-5</v>
      </c>
      <c r="G108" s="18">
        <f t="shared" si="34"/>
        <v>6.7964872088583414E-2</v>
      </c>
      <c r="H108" s="18">
        <v>2.43E-6</v>
      </c>
      <c r="I108" s="18">
        <f t="shared" si="35"/>
        <v>9.2783505154639175E-3</v>
      </c>
      <c r="J108" s="18">
        <f t="shared" si="36"/>
        <v>0.13651685393258431</v>
      </c>
      <c r="K108" s="22">
        <v>9.8000000000000007</v>
      </c>
      <c r="L108" s="23">
        <v>-0.44500000000000001</v>
      </c>
      <c r="M108" s="19">
        <v>24.926356155705655</v>
      </c>
      <c r="N108" s="19">
        <f t="shared" si="37"/>
        <v>2.5435057301740462</v>
      </c>
      <c r="O108" s="20" t="s">
        <v>18</v>
      </c>
      <c r="P108" s="19">
        <v>0.6</v>
      </c>
      <c r="Q108" s="19">
        <v>-0.47</v>
      </c>
      <c r="R108" s="19">
        <v>18.14</v>
      </c>
      <c r="S108" s="21">
        <v>0</v>
      </c>
      <c r="T108" s="18">
        <f t="shared" si="23"/>
        <v>18.14</v>
      </c>
      <c r="U108" s="18" t="s">
        <v>19</v>
      </c>
      <c r="V108" s="20" t="s">
        <v>177</v>
      </c>
      <c r="W108" s="20">
        <v>0.17</v>
      </c>
      <c r="X108" s="20">
        <v>-17.88</v>
      </c>
      <c r="Y108" s="21">
        <v>0</v>
      </c>
      <c r="Z108" s="18">
        <f t="shared" si="33"/>
        <v>-17.88</v>
      </c>
      <c r="AA108" s="19">
        <f t="shared" si="24"/>
        <v>0.99283351708930534</v>
      </c>
      <c r="AB108" s="37" t="s">
        <v>36</v>
      </c>
      <c r="AC108" s="16">
        <v>-4.1154700000000003E-6</v>
      </c>
      <c r="AD108" s="16">
        <v>-3.76999999999999E-5</v>
      </c>
      <c r="AE108" s="16">
        <f>AC108/-0.003368808*10^5</f>
        <v>122.16398203756344</v>
      </c>
      <c r="AF108" s="16"/>
      <c r="AG108" s="16">
        <v>10</v>
      </c>
      <c r="AH108" s="16">
        <f t="shared" si="40"/>
        <v>6.0555761451765874E-7</v>
      </c>
      <c r="AI108" s="16">
        <v>4.6700000000000001E-12</v>
      </c>
      <c r="AJ108" s="16">
        <f t="shared" si="27"/>
        <v>1.7831233295150818E-8</v>
      </c>
      <c r="AK108" s="27">
        <v>1.2E-2</v>
      </c>
      <c r="AL108" s="27">
        <f t="shared" si="38"/>
        <v>5.9483091931118587E-3</v>
      </c>
      <c r="AM108" s="27">
        <f t="shared" si="39"/>
        <v>9822.8625163104098</v>
      </c>
      <c r="AN108" s="28">
        <v>6.0574555640762195</v>
      </c>
      <c r="AO108" s="20"/>
    </row>
    <row r="109" spans="1:41">
      <c r="A109" s="20" t="s">
        <v>178</v>
      </c>
      <c r="B109" s="20" t="s">
        <v>33</v>
      </c>
      <c r="C109" s="17">
        <v>306.762359</v>
      </c>
      <c r="D109" s="20">
        <v>19.3386</v>
      </c>
      <c r="E109" s="20">
        <v>266.7</v>
      </c>
      <c r="F109" s="18">
        <v>7.8399999999999995E-6</v>
      </c>
      <c r="G109" s="18">
        <f t="shared" si="34"/>
        <v>2.9396325459317585E-2</v>
      </c>
      <c r="H109" s="18">
        <v>1.4100000000000001E-6</v>
      </c>
      <c r="I109" s="18">
        <f t="shared" si="35"/>
        <v>5.2868391451068621E-3</v>
      </c>
      <c r="J109" s="18">
        <f t="shared" si="36"/>
        <v>0.17984693877551022</v>
      </c>
      <c r="K109" s="22">
        <v>9.5</v>
      </c>
      <c r="L109" s="23">
        <v>3.9E-2</v>
      </c>
      <c r="M109" s="19">
        <v>25.943541282774763</v>
      </c>
      <c r="N109" s="19">
        <f t="shared" si="37"/>
        <v>2.7308990823973436</v>
      </c>
      <c r="O109" s="20" t="s">
        <v>18</v>
      </c>
      <c r="P109" s="19">
        <v>0.18</v>
      </c>
      <c r="Q109" s="19">
        <v>0.15</v>
      </c>
      <c r="R109" s="19">
        <v>6.21</v>
      </c>
      <c r="S109" s="21">
        <v>0</v>
      </c>
      <c r="T109" s="18">
        <f t="shared" si="23"/>
        <v>6.21</v>
      </c>
      <c r="U109" s="18" t="s">
        <v>19</v>
      </c>
      <c r="V109" s="20" t="s">
        <v>115</v>
      </c>
      <c r="W109" s="20">
        <v>-0.06</v>
      </c>
      <c r="X109" s="20">
        <v>-5.98</v>
      </c>
      <c r="Y109" s="21">
        <v>0</v>
      </c>
      <c r="Z109" s="18">
        <f t="shared" si="33"/>
        <v>-5.98</v>
      </c>
      <c r="AA109" s="19">
        <f t="shared" si="24"/>
        <v>0.98148148148148151</v>
      </c>
      <c r="AB109" s="37" t="s">
        <v>57</v>
      </c>
      <c r="AC109" s="16">
        <v>-2.8429599999999999E-6</v>
      </c>
      <c r="AD109" s="16">
        <v>-2.7899999999999099E-5</v>
      </c>
      <c r="AE109" s="16">
        <v>84.390680620563685</v>
      </c>
      <c r="AF109" s="16"/>
      <c r="AG109" s="16">
        <v>10</v>
      </c>
      <c r="AH109" s="16">
        <f t="shared" si="40"/>
        <v>4.3638464325527022E-7</v>
      </c>
      <c r="AI109" s="16">
        <v>1.1000000000000001E-11</v>
      </c>
      <c r="AJ109" s="16">
        <f t="shared" si="27"/>
        <v>4.1244844394450703E-8</v>
      </c>
      <c r="AK109" s="27">
        <v>6.4000000000000001E-2</v>
      </c>
      <c r="AL109" s="27">
        <f t="shared" si="38"/>
        <v>3.3094432895866298E-2</v>
      </c>
      <c r="AM109" s="27">
        <f t="shared" si="39"/>
        <v>75837.757829867478</v>
      </c>
      <c r="AN109" s="28">
        <v>6.1527269640004771</v>
      </c>
      <c r="AO109" s="20"/>
    </row>
    <row r="110" spans="1:41">
      <c r="A110" s="20" t="s">
        <v>179</v>
      </c>
      <c r="B110" s="26" t="s">
        <v>33</v>
      </c>
      <c r="C110" s="17">
        <v>304.775013</v>
      </c>
      <c r="D110" s="20">
        <v>13.674799999999999</v>
      </c>
      <c r="E110" s="20">
        <v>217</v>
      </c>
      <c r="F110" s="18">
        <v>1.8600000000000001E-5</v>
      </c>
      <c r="G110" s="18">
        <f t="shared" si="34"/>
        <v>8.5714285714285729E-2</v>
      </c>
      <c r="H110" s="18">
        <v>3.63E-6</v>
      </c>
      <c r="I110" s="18">
        <f t="shared" si="35"/>
        <v>1.6728110599078343E-2</v>
      </c>
      <c r="J110" s="18">
        <f t="shared" si="36"/>
        <v>0.19516129032258064</v>
      </c>
      <c r="K110" s="22">
        <v>10.4</v>
      </c>
      <c r="L110" s="23">
        <v>2.4E-2</v>
      </c>
      <c r="M110" s="19">
        <v>27.977860796716712</v>
      </c>
      <c r="N110" s="19">
        <f t="shared" si="37"/>
        <v>2.6901789227612221</v>
      </c>
      <c r="O110" s="20" t="s">
        <v>18</v>
      </c>
      <c r="P110" s="19">
        <v>0.08</v>
      </c>
      <c r="Q110" s="19">
        <v>0.04</v>
      </c>
      <c r="R110" s="19">
        <v>2.41</v>
      </c>
      <c r="S110" s="21">
        <v>1</v>
      </c>
      <c r="T110" s="18">
        <f t="shared" si="23"/>
        <v>24.1</v>
      </c>
      <c r="U110" s="18" t="s">
        <v>19</v>
      </c>
      <c r="V110" s="20">
        <v>-0.02</v>
      </c>
      <c r="W110" s="20" t="s">
        <v>63</v>
      </c>
      <c r="X110" s="20">
        <v>-2.31</v>
      </c>
      <c r="Y110" s="21">
        <v>1</v>
      </c>
      <c r="Z110" s="18">
        <f t="shared" si="33"/>
        <v>-23.1</v>
      </c>
      <c r="AA110" s="19">
        <f t="shared" si="24"/>
        <v>0.97925311203319509</v>
      </c>
      <c r="AB110" s="37" t="s">
        <v>36</v>
      </c>
      <c r="AC110" s="16">
        <v>-6.1988349999999997E-6</v>
      </c>
      <c r="AD110" s="16">
        <v>-5.2099999999999403E-5</v>
      </c>
      <c r="AE110" s="16">
        <f>AC110/-0.003368808*10^5</f>
        <v>184.00677628407436</v>
      </c>
      <c r="AF110" s="16"/>
      <c r="AG110" s="16">
        <v>10</v>
      </c>
      <c r="AH110" s="16">
        <f t="shared" si="40"/>
        <v>1.3455902556825283E-6</v>
      </c>
      <c r="AI110" s="16">
        <v>1.7300000000000001E-11</v>
      </c>
      <c r="AJ110" s="16">
        <f t="shared" si="27"/>
        <v>7.9723502304147469E-8</v>
      </c>
      <c r="AK110" s="27">
        <v>4.2000000000000003E-2</v>
      </c>
      <c r="AL110" s="27">
        <f t="shared" si="38"/>
        <v>3.0713429081229711E-2</v>
      </c>
      <c r="AM110" s="27">
        <f t="shared" si="39"/>
        <v>22825.246356775104</v>
      </c>
      <c r="AN110" s="28">
        <v>0.50082695862084803</v>
      </c>
      <c r="AO110" s="20"/>
    </row>
    <row r="111" spans="1:41">
      <c r="A111" s="20" t="s">
        <v>180</v>
      </c>
      <c r="B111" s="26" t="s">
        <v>33</v>
      </c>
      <c r="C111" s="17">
        <v>303.12408199999999</v>
      </c>
      <c r="D111" s="20">
        <v>11.6881</v>
      </c>
      <c r="E111" s="20">
        <v>269.5</v>
      </c>
      <c r="F111" s="18">
        <v>9.3200000000000006E-6</v>
      </c>
      <c r="G111" s="18">
        <f t="shared" si="34"/>
        <v>3.4582560296846011E-2</v>
      </c>
      <c r="H111" s="18">
        <v>1.8300000000000001E-6</v>
      </c>
      <c r="I111" s="18">
        <f t="shared" si="35"/>
        <v>6.7903525046382196E-3</v>
      </c>
      <c r="J111" s="18">
        <f t="shared" si="36"/>
        <v>0.19635193133047213</v>
      </c>
      <c r="K111" s="22">
        <v>10.199999999999999</v>
      </c>
      <c r="L111" s="23">
        <v>5.8999999999999997E-2</v>
      </c>
      <c r="M111" s="19">
        <v>27.470340483918886</v>
      </c>
      <c r="N111" s="19">
        <f t="shared" si="37"/>
        <v>2.6931706356783223</v>
      </c>
      <c r="O111" s="20" t="s">
        <v>18</v>
      </c>
      <c r="P111" s="19">
        <v>0.63</v>
      </c>
      <c r="Q111" s="19">
        <v>0.66</v>
      </c>
      <c r="R111" s="19">
        <v>13.79</v>
      </c>
      <c r="S111" s="21">
        <v>0</v>
      </c>
      <c r="T111" s="18">
        <f t="shared" si="23"/>
        <v>13.79</v>
      </c>
      <c r="U111" s="18" t="s">
        <v>19</v>
      </c>
      <c r="V111" s="20" t="s">
        <v>181</v>
      </c>
      <c r="W111" s="20">
        <v>0.45</v>
      </c>
      <c r="X111" s="20">
        <v>-13.29</v>
      </c>
      <c r="Y111" s="21">
        <v>0</v>
      </c>
      <c r="Z111" s="18">
        <f t="shared" si="33"/>
        <v>-13.29</v>
      </c>
      <c r="AA111" s="19">
        <f t="shared" si="24"/>
        <v>0.9818709209572154</v>
      </c>
      <c r="AB111" s="37" t="s">
        <v>36</v>
      </c>
      <c r="AC111" s="16">
        <v>-3.26058E-6</v>
      </c>
      <c r="AD111" s="16">
        <v>-3.0000000000000499E-5</v>
      </c>
      <c r="AE111" s="16">
        <f>AC111/-0.003368808*10^5</f>
        <v>96.787350303133934</v>
      </c>
      <c r="AF111" s="16"/>
      <c r="AG111" s="16">
        <v>10</v>
      </c>
      <c r="AH111" s="16">
        <f t="shared" si="40"/>
        <v>8.2808455012477582E-7</v>
      </c>
      <c r="AI111" s="16">
        <v>1.0599999999999999E-11</v>
      </c>
      <c r="AJ111" s="16">
        <f t="shared" si="27"/>
        <v>3.9332096474953617E-8</v>
      </c>
      <c r="AK111" s="27">
        <v>8.9999999999999993E-3</v>
      </c>
      <c r="AL111" s="27">
        <f t="shared" si="38"/>
        <v>7.7001394580812951E-3</v>
      </c>
      <c r="AM111" s="27">
        <f t="shared" si="39"/>
        <v>9298.7358077397257</v>
      </c>
      <c r="AN111" s="28">
        <v>8.6313998710963897</v>
      </c>
      <c r="AO111" s="20"/>
    </row>
    <row r="112" spans="1:41">
      <c r="A112" s="20" t="s">
        <v>182</v>
      </c>
      <c r="B112" s="26" t="s">
        <v>33</v>
      </c>
      <c r="C112" s="17">
        <v>301.33253300000001</v>
      </c>
      <c r="D112" s="20">
        <v>12.643599999999999</v>
      </c>
      <c r="E112" s="20">
        <v>281.3</v>
      </c>
      <c r="F112" s="18">
        <v>1.26E-5</v>
      </c>
      <c r="G112" s="18">
        <f t="shared" si="34"/>
        <v>4.4792036971205117E-2</v>
      </c>
      <c r="H112" s="18">
        <v>2.52E-6</v>
      </c>
      <c r="I112" s="18">
        <f t="shared" si="35"/>
        <v>8.9584073942410233E-3</v>
      </c>
      <c r="J112" s="18">
        <f t="shared" si="36"/>
        <v>0.2</v>
      </c>
      <c r="K112" s="22">
        <v>10.199999999999999</v>
      </c>
      <c r="L112" s="23">
        <v>4.2999999999999997E-2</v>
      </c>
      <c r="M112" s="19">
        <v>26.453712817681662</v>
      </c>
      <c r="N112" s="19">
        <f t="shared" si="37"/>
        <v>2.5935012566354572</v>
      </c>
      <c r="O112" s="20" t="s">
        <v>18</v>
      </c>
      <c r="P112" s="19">
        <v>0</v>
      </c>
      <c r="Q112" s="19">
        <v>0.1</v>
      </c>
      <c r="R112" s="19">
        <v>1.99</v>
      </c>
      <c r="S112" s="21">
        <v>1</v>
      </c>
      <c r="T112" s="18">
        <f t="shared" si="23"/>
        <v>19.899999999999999</v>
      </c>
      <c r="U112" s="18" t="s">
        <v>19</v>
      </c>
      <c r="V112" s="20" t="s">
        <v>72</v>
      </c>
      <c r="W112" s="20">
        <v>0.02</v>
      </c>
      <c r="X112" s="20">
        <v>-1.99</v>
      </c>
      <c r="Y112" s="21">
        <v>1</v>
      </c>
      <c r="Z112" s="18">
        <f t="shared" si="33"/>
        <v>-19.899999999999999</v>
      </c>
      <c r="AA112" s="19">
        <f t="shared" si="24"/>
        <v>1</v>
      </c>
      <c r="AB112" s="37" t="s">
        <v>36</v>
      </c>
      <c r="AC112" s="16">
        <v>-5.8620300000000004E-6</v>
      </c>
      <c r="AD112" s="16">
        <v>-5.0499999999998497E-5</v>
      </c>
      <c r="AE112" s="16">
        <f>AC112/-0.003368808*10^5</f>
        <v>174.00902633809943</v>
      </c>
      <c r="AF112" s="16"/>
      <c r="AG112" s="16">
        <v>10</v>
      </c>
      <c r="AH112" s="16">
        <f t="shared" si="40"/>
        <v>1.3762617161101224E-6</v>
      </c>
      <c r="AI112" s="16">
        <v>1.1600000000000001E-11</v>
      </c>
      <c r="AJ112" s="16">
        <f t="shared" si="27"/>
        <v>4.1237113402061857E-8</v>
      </c>
      <c r="AK112" s="27">
        <v>5.0000000000000001E-3</v>
      </c>
      <c r="AL112" s="27">
        <f t="shared" si="38"/>
        <v>3.9545699009775701E-3</v>
      </c>
      <c r="AM112" s="27">
        <f t="shared" si="39"/>
        <v>2873.4141585764655</v>
      </c>
      <c r="AN112" s="28">
        <v>12.70057415776863</v>
      </c>
      <c r="AO112" s="20"/>
    </row>
    <row r="113" spans="1:41">
      <c r="A113" s="20" t="s">
        <v>183</v>
      </c>
      <c r="B113" s="26" t="s">
        <v>33</v>
      </c>
      <c r="C113" s="17">
        <v>300.22356600000001</v>
      </c>
      <c r="D113" s="20">
        <v>19.179300000000001</v>
      </c>
      <c r="E113" s="20">
        <v>273.8</v>
      </c>
      <c r="F113" s="18">
        <v>7.6599999999999995E-6</v>
      </c>
      <c r="G113" s="18">
        <f t="shared" si="34"/>
        <v>2.797662527392257E-2</v>
      </c>
      <c r="H113" s="18">
        <v>1.3999999999999999E-6</v>
      </c>
      <c r="I113" s="18">
        <f t="shared" si="35"/>
        <v>5.1132213294375461E-3</v>
      </c>
      <c r="J113" s="18">
        <f t="shared" si="36"/>
        <v>0.18276762402088775</v>
      </c>
      <c r="K113" s="22">
        <v>9.4</v>
      </c>
      <c r="L113" s="23">
        <v>-6.2E-2</v>
      </c>
      <c r="M113" s="19">
        <v>24.376373845777788</v>
      </c>
      <c r="N113" s="19">
        <f t="shared" si="37"/>
        <v>2.5932312601891265</v>
      </c>
      <c r="O113" s="20" t="s">
        <v>18</v>
      </c>
      <c r="P113" s="19">
        <v>-0.44</v>
      </c>
      <c r="Q113" s="19">
        <v>0.09</v>
      </c>
      <c r="R113" s="19">
        <v>12.73</v>
      </c>
      <c r="S113" s="21">
        <v>0</v>
      </c>
      <c r="T113" s="18">
        <f t="shared" si="23"/>
        <v>12.73</v>
      </c>
      <c r="U113" s="18" t="s">
        <v>19</v>
      </c>
      <c r="V113" s="20" t="s">
        <v>184</v>
      </c>
      <c r="W113" s="20">
        <v>0.19</v>
      </c>
      <c r="X113" s="20">
        <v>-12.77</v>
      </c>
      <c r="Y113" s="21">
        <v>0</v>
      </c>
      <c r="Z113" s="18">
        <f t="shared" si="33"/>
        <v>-12.77</v>
      </c>
      <c r="AA113" s="19">
        <f t="shared" si="24"/>
        <v>1.0015710919088767</v>
      </c>
      <c r="AB113" s="37" t="s">
        <v>57</v>
      </c>
      <c r="AC113" s="16">
        <v>-3.3158800000000002E-6</v>
      </c>
      <c r="AD113" s="16">
        <v>-3.02999999999987E-5</v>
      </c>
      <c r="AE113" s="16">
        <v>98.4288804823546</v>
      </c>
      <c r="AF113" s="16"/>
      <c r="AG113" s="16">
        <v>10</v>
      </c>
      <c r="AH113" s="16">
        <f t="shared" si="40"/>
        <v>5.1320371693625214E-7</v>
      </c>
      <c r="AI113" s="16">
        <v>8.3699999999999993E-12</v>
      </c>
      <c r="AJ113" s="16">
        <f t="shared" si="27"/>
        <v>3.0569758948137325E-8</v>
      </c>
      <c r="AK113" s="27">
        <v>4.4999999999999998E-2</v>
      </c>
      <c r="AL113" s="27">
        <f t="shared" si="38"/>
        <v>2.3462795826750715E-2</v>
      </c>
      <c r="AM113" s="27">
        <f t="shared" si="39"/>
        <v>45718.288960999787</v>
      </c>
      <c r="AN113" s="28">
        <v>8.0484510949272785</v>
      </c>
      <c r="AO113" s="20"/>
    </row>
    <row r="114" spans="1:41">
      <c r="A114" s="20" t="s">
        <v>185</v>
      </c>
      <c r="B114" s="26" t="s">
        <v>33</v>
      </c>
      <c r="C114" s="22">
        <v>297.208394</v>
      </c>
      <c r="D114" s="20">
        <v>18.261299999999999</v>
      </c>
      <c r="E114" s="20">
        <v>267.7</v>
      </c>
      <c r="F114" s="18">
        <v>1.3200000000000001E-5</v>
      </c>
      <c r="G114" s="18">
        <f t="shared" si="34"/>
        <v>4.9308927904370567E-2</v>
      </c>
      <c r="H114" s="18">
        <v>2.6900000000000001E-6</v>
      </c>
      <c r="I114" s="18">
        <f t="shared" si="35"/>
        <v>1.0048561822936123E-2</v>
      </c>
      <c r="J114" s="18">
        <f t="shared" si="36"/>
        <v>0.2037878787878788</v>
      </c>
      <c r="K114" s="22">
        <v>10.4</v>
      </c>
      <c r="L114" s="23">
        <v>7.0000000000000007E-2</v>
      </c>
      <c r="M114" s="19">
        <v>27.401146292216126</v>
      </c>
      <c r="N114" s="19">
        <f t="shared" si="37"/>
        <v>2.634725605020781</v>
      </c>
      <c r="O114" s="20" t="s">
        <v>18</v>
      </c>
      <c r="P114" s="19">
        <v>0.02</v>
      </c>
      <c r="Q114" s="19">
        <v>-0.03</v>
      </c>
      <c r="R114" s="19">
        <v>2.04</v>
      </c>
      <c r="S114" s="21">
        <v>1</v>
      </c>
      <c r="T114" s="18">
        <f t="shared" si="23"/>
        <v>20.399999999999999</v>
      </c>
      <c r="U114" s="18" t="s">
        <v>19</v>
      </c>
      <c r="V114" s="20" t="s">
        <v>184</v>
      </c>
      <c r="W114" s="20">
        <v>-0.01</v>
      </c>
      <c r="X114" s="20">
        <v>-19.5</v>
      </c>
      <c r="Y114" s="20">
        <v>0</v>
      </c>
      <c r="Z114" s="18">
        <f t="shared" si="33"/>
        <v>-19.5</v>
      </c>
      <c r="AA114" s="19">
        <f t="shared" si="24"/>
        <v>0.97794117647058831</v>
      </c>
      <c r="AB114" s="37" t="s">
        <v>36</v>
      </c>
      <c r="AC114" s="16">
        <v>-5.4236099999999999E-6</v>
      </c>
      <c r="AD114" s="16">
        <v>-4.6900000000000801E-5</v>
      </c>
      <c r="AE114" s="16">
        <f>AC114/-0.003368808*10^5</f>
        <v>160.99492758269392</v>
      </c>
      <c r="AF114" s="16"/>
      <c r="AG114" s="16">
        <v>10</v>
      </c>
      <c r="AH114" s="16">
        <f t="shared" si="40"/>
        <v>8.8161810814506042E-7</v>
      </c>
      <c r="AI114" s="16">
        <v>1.24E-11</v>
      </c>
      <c r="AJ114" s="16">
        <f t="shared" si="27"/>
        <v>4.6320508031378412E-8</v>
      </c>
      <c r="AK114" s="27">
        <v>3.6999999999999998E-2</v>
      </c>
      <c r="AL114" s="27">
        <f t="shared" si="38"/>
        <v>2.0261427171121442E-2</v>
      </c>
      <c r="AM114" s="27">
        <f t="shared" si="39"/>
        <v>22982.090526420598</v>
      </c>
      <c r="AN114" s="28">
        <v>11.752763048828507</v>
      </c>
      <c r="AO114" s="20"/>
    </row>
    <row r="115" spans="1:41">
      <c r="A115" s="16" t="s">
        <v>186</v>
      </c>
      <c r="B115" s="26" t="s">
        <v>17</v>
      </c>
      <c r="C115" s="17">
        <v>241.9</v>
      </c>
      <c r="D115" s="16">
        <v>17.457000000000001</v>
      </c>
      <c r="E115" s="20">
        <v>276.5</v>
      </c>
      <c r="F115" s="18">
        <v>1.03E-5</v>
      </c>
      <c r="G115" s="18">
        <f t="shared" si="34"/>
        <v>3.7251356238698012E-2</v>
      </c>
      <c r="H115" s="18">
        <v>1.9999999999999999E-6</v>
      </c>
      <c r="I115" s="18">
        <f t="shared" si="35"/>
        <v>7.2332730560578659E-3</v>
      </c>
      <c r="J115" s="18">
        <f t="shared" si="36"/>
        <v>0.1941747572815534</v>
      </c>
      <c r="K115" s="22">
        <v>9.6</v>
      </c>
      <c r="L115" s="23">
        <v>-0.104</v>
      </c>
      <c r="M115" s="19">
        <v>23.346402183479388</v>
      </c>
      <c r="N115" s="19">
        <f t="shared" si="37"/>
        <v>2.4319168941124363</v>
      </c>
      <c r="O115" s="20" t="s">
        <v>18</v>
      </c>
      <c r="P115" s="19">
        <v>0.38</v>
      </c>
      <c r="Q115" s="19">
        <v>0.35</v>
      </c>
      <c r="R115" s="19">
        <v>12.96</v>
      </c>
      <c r="S115" s="21">
        <v>0</v>
      </c>
      <c r="T115" s="18">
        <f t="shared" si="23"/>
        <v>12.96</v>
      </c>
      <c r="U115" s="18" t="s">
        <v>19</v>
      </c>
      <c r="V115" s="19">
        <v>0.08</v>
      </c>
      <c r="W115" s="19">
        <v>0.24</v>
      </c>
      <c r="X115" s="19">
        <v>-12.36</v>
      </c>
      <c r="Y115" s="21">
        <v>0</v>
      </c>
      <c r="Z115" s="18">
        <f t="shared" si="33"/>
        <v>-12.36</v>
      </c>
      <c r="AA115" s="19">
        <f t="shared" si="24"/>
        <v>0.97685185185185186</v>
      </c>
      <c r="AB115" s="37" t="s">
        <v>27</v>
      </c>
      <c r="AC115" s="11"/>
      <c r="AD115" s="11"/>
      <c r="AE115" s="11"/>
      <c r="AF115" s="16">
        <v>94.600000000000009</v>
      </c>
      <c r="AG115" s="16">
        <v>10</v>
      </c>
      <c r="AH115" s="16">
        <f>AF115*10^(-8)*(AG115/D115)</f>
        <v>5.419029615626969E-7</v>
      </c>
      <c r="AI115" s="16">
        <v>1.5700000000000001E-11</v>
      </c>
      <c r="AJ115" s="16">
        <f t="shared" si="27"/>
        <v>5.6781193490054256E-8</v>
      </c>
      <c r="AK115" s="18">
        <v>8.3999999999999995E-3</v>
      </c>
      <c r="AL115" s="27">
        <f t="shared" si="38"/>
        <v>4.8118233373431853E-3</v>
      </c>
      <c r="AM115" s="27">
        <f t="shared" si="39"/>
        <v>8879.4926004228309</v>
      </c>
      <c r="AN115" s="28">
        <v>9.5359543629891732</v>
      </c>
      <c r="AO115" s="20"/>
    </row>
    <row r="116" spans="1:41">
      <c r="A116" s="16" t="s">
        <v>187</v>
      </c>
      <c r="B116" s="26" t="s">
        <v>17</v>
      </c>
      <c r="C116" s="17">
        <v>237.3</v>
      </c>
      <c r="D116" s="16">
        <v>13.781000000000001</v>
      </c>
      <c r="E116" s="20">
        <v>230.20000000000002</v>
      </c>
      <c r="F116" s="18">
        <v>1.9400000000000001E-5</v>
      </c>
      <c r="G116" s="18">
        <f t="shared" si="34"/>
        <v>8.4274543874891403E-2</v>
      </c>
      <c r="H116" s="18">
        <v>3.9099999999999998E-6</v>
      </c>
      <c r="I116" s="18">
        <f t="shared" si="35"/>
        <v>1.6985230234578624E-2</v>
      </c>
      <c r="J116" s="18">
        <f t="shared" si="36"/>
        <v>0.20154639175257727</v>
      </c>
      <c r="K116" s="22">
        <v>11.8</v>
      </c>
      <c r="L116" s="23">
        <v>0.13500000000000001</v>
      </c>
      <c r="M116" s="19">
        <v>33.495618622396471</v>
      </c>
      <c r="N116" s="19">
        <f t="shared" si="37"/>
        <v>2.8386117476607176</v>
      </c>
      <c r="O116" s="20" t="s">
        <v>18</v>
      </c>
      <c r="P116" s="19">
        <v>0.01</v>
      </c>
      <c r="Q116" s="19">
        <v>0.08</v>
      </c>
      <c r="R116" s="19">
        <v>2.68</v>
      </c>
      <c r="S116" s="21">
        <v>1</v>
      </c>
      <c r="T116" s="18">
        <f t="shared" si="23"/>
        <v>26.8</v>
      </c>
      <c r="U116" s="18" t="s">
        <v>19</v>
      </c>
      <c r="V116" s="19">
        <v>0.06</v>
      </c>
      <c r="W116" s="19">
        <v>0</v>
      </c>
      <c r="X116" s="19">
        <v>-2.41</v>
      </c>
      <c r="Y116" s="21">
        <v>1</v>
      </c>
      <c r="Z116" s="18">
        <f t="shared" si="33"/>
        <v>-24.1</v>
      </c>
      <c r="AA116" s="19">
        <f t="shared" si="24"/>
        <v>0.94962686567164178</v>
      </c>
      <c r="AB116" s="37" t="s">
        <v>20</v>
      </c>
      <c r="AC116" s="11"/>
      <c r="AD116" s="11"/>
      <c r="AE116" s="11"/>
      <c r="AF116" s="16">
        <v>139</v>
      </c>
      <c r="AG116" s="16">
        <v>10</v>
      </c>
      <c r="AH116" s="16">
        <f>AF116*10^(-8)*(AG116/D116)</f>
        <v>1.0086350772803133E-6</v>
      </c>
      <c r="AI116" s="16">
        <v>1.8799999999999999E-11</v>
      </c>
      <c r="AJ116" s="16">
        <f t="shared" si="27"/>
        <v>8.1668114682884438E-8</v>
      </c>
      <c r="AK116" s="18">
        <v>9.6000000000000002E-2</v>
      </c>
      <c r="AL116" s="27">
        <f t="shared" si="38"/>
        <v>6.9661127639503662E-2</v>
      </c>
      <c r="AM116" s="27">
        <f t="shared" si="39"/>
        <v>69064.748201438852</v>
      </c>
      <c r="AN116" s="28">
        <v>0.54353208995047142</v>
      </c>
      <c r="AO116" s="20"/>
    </row>
    <row r="117" spans="1:41">
      <c r="A117" s="16" t="s">
        <v>188</v>
      </c>
      <c r="B117" s="26" t="s">
        <v>17</v>
      </c>
      <c r="C117" s="17">
        <v>234.9</v>
      </c>
      <c r="D117" s="16">
        <v>14.676</v>
      </c>
      <c r="E117" s="20">
        <v>273.39999999999998</v>
      </c>
      <c r="F117" s="18">
        <v>1.24E-5</v>
      </c>
      <c r="G117" s="18">
        <f t="shared" si="34"/>
        <v>4.5354791514264817E-2</v>
      </c>
      <c r="H117" s="18">
        <v>2.4899999999999999E-6</v>
      </c>
      <c r="I117" s="18">
        <f t="shared" si="35"/>
        <v>9.1075347476225321E-3</v>
      </c>
      <c r="J117" s="18">
        <f t="shared" si="36"/>
        <v>0.20080645161290323</v>
      </c>
      <c r="K117" s="22">
        <v>10.6</v>
      </c>
      <c r="L117" s="23">
        <v>2.3E-2</v>
      </c>
      <c r="M117" s="19">
        <v>28.420347434376268</v>
      </c>
      <c r="N117" s="19">
        <f t="shared" si="37"/>
        <v>2.6811648522996481</v>
      </c>
      <c r="O117" s="20" t="s">
        <v>18</v>
      </c>
      <c r="P117" s="19">
        <v>0.56999999999999995</v>
      </c>
      <c r="Q117" s="19">
        <v>0.61</v>
      </c>
      <c r="R117" s="19">
        <v>15.5</v>
      </c>
      <c r="S117" s="21">
        <v>0</v>
      </c>
      <c r="T117" s="18">
        <f t="shared" si="23"/>
        <v>15.5</v>
      </c>
      <c r="U117" s="18" t="s">
        <v>19</v>
      </c>
      <c r="V117" s="19">
        <v>-0.11</v>
      </c>
      <c r="W117" s="19">
        <v>0.05</v>
      </c>
      <c r="X117" s="19">
        <v>-14.45</v>
      </c>
      <c r="Y117" s="21">
        <v>0</v>
      </c>
      <c r="Z117" s="18">
        <f t="shared" si="33"/>
        <v>-14.45</v>
      </c>
      <c r="AA117" s="19">
        <f t="shared" si="24"/>
        <v>0.96612903225806446</v>
      </c>
      <c r="AB117" s="37" t="s">
        <v>20</v>
      </c>
      <c r="AC117" s="11"/>
      <c r="AD117" s="11"/>
      <c r="AE117" s="11"/>
      <c r="AF117" s="16">
        <v>96.800000000000011</v>
      </c>
      <c r="AG117" s="16">
        <v>10</v>
      </c>
      <c r="AH117" s="16">
        <f>AF117*10^(-8)*(AG117/D117)</f>
        <v>6.5958026710275282E-7</v>
      </c>
      <c r="AI117" s="16">
        <v>1.3E-11</v>
      </c>
      <c r="AJ117" s="16">
        <f t="shared" si="27"/>
        <v>4.7549378200438924E-8</v>
      </c>
      <c r="AK117" s="18">
        <v>3.4000000000000002E-2</v>
      </c>
      <c r="AL117" s="27">
        <f t="shared" si="38"/>
        <v>2.316707549741074E-2</v>
      </c>
      <c r="AM117" s="27">
        <f t="shared" si="39"/>
        <v>35123.966942148763</v>
      </c>
      <c r="AN117" s="28">
        <v>13.208595871212914</v>
      </c>
      <c r="AO117" s="20"/>
    </row>
    <row r="118" spans="1:41">
      <c r="A118" s="16" t="s">
        <v>189</v>
      </c>
      <c r="B118" s="26" t="s">
        <v>17</v>
      </c>
      <c r="C118" s="17">
        <v>233.26030950000001</v>
      </c>
      <c r="D118" s="16">
        <v>19.577000000000002</v>
      </c>
      <c r="E118" s="20">
        <v>284.59999999999997</v>
      </c>
      <c r="F118" s="18">
        <v>1.3900000000000001E-5</v>
      </c>
      <c r="G118" s="18">
        <f t="shared" si="34"/>
        <v>4.8840477863668311E-2</v>
      </c>
      <c r="H118" s="18">
        <v>2.5399999999999998E-6</v>
      </c>
      <c r="I118" s="18">
        <f t="shared" si="35"/>
        <v>8.9248067463106109E-3</v>
      </c>
      <c r="J118" s="18">
        <f t="shared" si="36"/>
        <v>0.18273381294964025</v>
      </c>
      <c r="K118" s="22">
        <v>10.199999999999999</v>
      </c>
      <c r="L118" s="23">
        <v>2E-3</v>
      </c>
      <c r="M118" s="19">
        <v>27.40539550583787</v>
      </c>
      <c r="N118" s="19">
        <f t="shared" si="37"/>
        <v>2.6868034809644974</v>
      </c>
      <c r="O118" s="20" t="s">
        <v>18</v>
      </c>
      <c r="P118" s="19">
        <v>-0.2</v>
      </c>
      <c r="Q118" s="19">
        <v>0.36</v>
      </c>
      <c r="R118" s="19">
        <v>15.79</v>
      </c>
      <c r="S118" s="21">
        <v>0</v>
      </c>
      <c r="T118" s="18">
        <f t="shared" si="23"/>
        <v>15.79</v>
      </c>
      <c r="U118" s="18" t="s">
        <v>19</v>
      </c>
      <c r="V118" s="19">
        <v>0.96</v>
      </c>
      <c r="W118" s="19">
        <v>0.56999999999999995</v>
      </c>
      <c r="X118" s="19">
        <v>-14.75</v>
      </c>
      <c r="Y118" s="21">
        <v>0</v>
      </c>
      <c r="Z118" s="18">
        <f t="shared" si="33"/>
        <v>-14.75</v>
      </c>
      <c r="AA118" s="19">
        <f t="shared" si="24"/>
        <v>0.96706776440785314</v>
      </c>
      <c r="AB118" s="37" t="s">
        <v>20</v>
      </c>
      <c r="AC118" s="11"/>
      <c r="AD118" s="11"/>
      <c r="AE118" s="11"/>
      <c r="AF118" s="16">
        <v>97.600000000000009</v>
      </c>
      <c r="AG118" s="16">
        <v>10</v>
      </c>
      <c r="AH118" s="16">
        <f>AF118*10^(-8)*(AG118/D118)</f>
        <v>4.9854421004239669E-7</v>
      </c>
      <c r="AI118" s="16">
        <v>1.45E-11</v>
      </c>
      <c r="AJ118" s="16">
        <f t="shared" si="27"/>
        <v>5.0948699929725937E-8</v>
      </c>
      <c r="AK118" s="18">
        <v>0.18</v>
      </c>
      <c r="AL118" s="27">
        <f t="shared" si="38"/>
        <v>9.1944628901261677E-2</v>
      </c>
      <c r="AM118" s="27">
        <f t="shared" si="39"/>
        <v>184426.2295081967</v>
      </c>
      <c r="AN118" s="28">
        <v>7.6205043023708114</v>
      </c>
      <c r="AO118" s="20"/>
    </row>
    <row r="119" spans="1:41">
      <c r="A119" s="16" t="s">
        <v>190</v>
      </c>
      <c r="B119" s="20" t="s">
        <v>17</v>
      </c>
      <c r="C119" s="17">
        <v>229.1</v>
      </c>
      <c r="D119" s="16">
        <v>16.481999999999999</v>
      </c>
      <c r="E119" s="20">
        <v>246.49999999999997</v>
      </c>
      <c r="F119" s="18">
        <v>2.2799999999999999E-5</v>
      </c>
      <c r="G119" s="18">
        <f t="shared" si="34"/>
        <v>9.2494929006085191E-2</v>
      </c>
      <c r="H119" s="18">
        <v>2.1900000000000002E-6</v>
      </c>
      <c r="I119" s="18">
        <f t="shared" si="35"/>
        <v>8.8843813387423955E-3</v>
      </c>
      <c r="J119" s="18">
        <f t="shared" si="36"/>
        <v>9.6052631578947389E-2</v>
      </c>
      <c r="K119" s="22">
        <v>8.1999999999999993</v>
      </c>
      <c r="L119" s="23">
        <v>-0.62</v>
      </c>
      <c r="M119" s="19">
        <v>25.374797549857941</v>
      </c>
      <c r="N119" s="19">
        <f t="shared" si="37"/>
        <v>3.0944875060802368</v>
      </c>
      <c r="O119" s="20" t="s">
        <v>18</v>
      </c>
      <c r="P119" s="19">
        <v>0.56999999999999995</v>
      </c>
      <c r="Q119" s="19">
        <v>0.15</v>
      </c>
      <c r="R119" s="19">
        <v>18.16</v>
      </c>
      <c r="S119" s="21">
        <v>0</v>
      </c>
      <c r="T119" s="18">
        <f t="shared" si="23"/>
        <v>18.16</v>
      </c>
      <c r="U119" s="18" t="s">
        <v>19</v>
      </c>
      <c r="V119" s="19">
        <v>0.12</v>
      </c>
      <c r="W119" s="19">
        <v>0.12</v>
      </c>
      <c r="X119" s="19">
        <v>-16.559999999999999</v>
      </c>
      <c r="Y119" s="21">
        <v>0</v>
      </c>
      <c r="Z119" s="18">
        <f t="shared" si="33"/>
        <v>-16.559999999999999</v>
      </c>
      <c r="AA119" s="19">
        <f t="shared" si="24"/>
        <v>0.95594713656387653</v>
      </c>
      <c r="AB119" s="37" t="s">
        <v>20</v>
      </c>
      <c r="AC119" s="11"/>
      <c r="AD119" s="11"/>
      <c r="AE119" s="11"/>
      <c r="AF119" s="16">
        <v>128.9</v>
      </c>
      <c r="AG119" s="16">
        <v>10</v>
      </c>
      <c r="AH119" s="16">
        <f>AF119*10^(-8)*(AG119/D119)</f>
        <v>7.8206528333940065E-7</v>
      </c>
      <c r="AI119" s="16">
        <v>-3.5399999999999999E-12</v>
      </c>
      <c r="AJ119" s="16">
        <f t="shared" si="27"/>
        <v>-1.4361054766734281E-8</v>
      </c>
      <c r="AK119" s="18">
        <v>2.8000000000000001E-2</v>
      </c>
      <c r="AL119" s="27">
        <f t="shared" si="38"/>
        <v>1.6988229583788376E-2</v>
      </c>
      <c r="AM119" s="27">
        <f t="shared" si="39"/>
        <v>21722.265321955001</v>
      </c>
      <c r="AN119" s="28">
        <v>0.41559480460453546</v>
      </c>
      <c r="AO119" s="20"/>
    </row>
    <row r="120" spans="1:41">
      <c r="A120" s="20" t="s">
        <v>191</v>
      </c>
      <c r="B120" s="20" t="s">
        <v>33</v>
      </c>
      <c r="C120" s="17">
        <v>223.926423</v>
      </c>
      <c r="D120" s="20">
        <v>25.498699999999999</v>
      </c>
      <c r="E120" s="20">
        <v>269.2</v>
      </c>
      <c r="F120" s="18">
        <v>1.08E-5</v>
      </c>
      <c r="G120" s="18">
        <f t="shared" si="34"/>
        <v>4.0118870728083213E-2</v>
      </c>
      <c r="H120" s="18">
        <v>1.4500000000000001E-6</v>
      </c>
      <c r="I120" s="18">
        <f t="shared" si="35"/>
        <v>5.3863298662704317E-3</v>
      </c>
      <c r="J120" s="18">
        <f t="shared" si="36"/>
        <v>0.13425925925925927</v>
      </c>
      <c r="K120" s="22">
        <v>9.4</v>
      </c>
      <c r="L120" s="23">
        <v>-0.14299999999999999</v>
      </c>
      <c r="M120" s="19">
        <v>28.998629355363292</v>
      </c>
      <c r="N120" s="19">
        <f t="shared" si="37"/>
        <v>3.0849605697194988</v>
      </c>
      <c r="O120" s="20" t="s">
        <v>18</v>
      </c>
      <c r="P120" s="19">
        <v>-0.49</v>
      </c>
      <c r="Q120" s="19">
        <v>0.06</v>
      </c>
      <c r="R120" s="19">
        <v>14.43</v>
      </c>
      <c r="S120" s="21">
        <v>0</v>
      </c>
      <c r="T120" s="18">
        <f t="shared" si="23"/>
        <v>14.43</v>
      </c>
      <c r="U120" s="18" t="s">
        <v>19</v>
      </c>
      <c r="V120" s="19">
        <v>-0.04</v>
      </c>
      <c r="W120" s="19">
        <v>-7.0000000000000007E-2</v>
      </c>
      <c r="X120" s="19">
        <v>-13.52</v>
      </c>
      <c r="Y120" s="20">
        <v>0</v>
      </c>
      <c r="Z120" s="18">
        <f t="shared" si="33"/>
        <v>-13.52</v>
      </c>
      <c r="AA120" s="19">
        <f t="shared" si="24"/>
        <v>0.96846846846846846</v>
      </c>
      <c r="AB120" s="37" t="s">
        <v>36</v>
      </c>
      <c r="AC120" s="16">
        <v>-2.85398E-6</v>
      </c>
      <c r="AD120" s="16">
        <v>-2.72999999999992E-5</v>
      </c>
      <c r="AE120" s="16">
        <f>AC120/-0.003368808*10^5</f>
        <v>84.717799292806248</v>
      </c>
      <c r="AF120" s="16"/>
      <c r="AG120" s="16">
        <v>10</v>
      </c>
      <c r="AH120" s="16">
        <f>AE120*10^(-8)*(AG120/D120)</f>
        <v>3.3224360180246938E-7</v>
      </c>
      <c r="AI120" s="16">
        <v>6.6000000000000001E-12</v>
      </c>
      <c r="AJ120" s="16">
        <f t="shared" si="27"/>
        <v>2.4517087667161962E-8</v>
      </c>
      <c r="AK120" s="27">
        <v>6.6000000000000003E-2</v>
      </c>
      <c r="AL120" s="27">
        <f t="shared" si="38"/>
        <v>2.5883672500951034E-2</v>
      </c>
      <c r="AM120" s="27">
        <f t="shared" si="39"/>
        <v>77905.706417003617</v>
      </c>
      <c r="AN120" s="28">
        <v>3.3885594898482752</v>
      </c>
      <c r="AO120" s="20"/>
    </row>
    <row r="121" spans="1:41">
      <c r="A121" s="16" t="s">
        <v>192</v>
      </c>
      <c r="B121" s="20" t="s">
        <v>17</v>
      </c>
      <c r="C121" s="17">
        <v>223.5</v>
      </c>
      <c r="D121" s="16">
        <v>19.698</v>
      </c>
      <c r="E121" s="20">
        <v>276.90000000000003</v>
      </c>
      <c r="F121" s="18">
        <v>1.24E-5</v>
      </c>
      <c r="G121" s="18">
        <f t="shared" si="34"/>
        <v>4.4781509570241962E-2</v>
      </c>
      <c r="H121" s="18">
        <v>2.74E-6</v>
      </c>
      <c r="I121" s="18">
        <f t="shared" si="35"/>
        <v>9.8952690501986282E-3</v>
      </c>
      <c r="J121" s="18">
        <f t="shared" si="36"/>
        <v>0.22096774193548391</v>
      </c>
      <c r="K121" s="22">
        <v>9.5</v>
      </c>
      <c r="L121" s="23">
        <v>-0.05</v>
      </c>
      <c r="M121" s="19">
        <v>24.359829285810818</v>
      </c>
      <c r="N121" s="19">
        <f t="shared" si="37"/>
        <v>2.5641925564011387</v>
      </c>
      <c r="O121" s="20" t="s">
        <v>18</v>
      </c>
      <c r="P121" s="19">
        <v>-0.31</v>
      </c>
      <c r="Q121" s="19">
        <v>0.12</v>
      </c>
      <c r="R121" s="19">
        <v>18.59</v>
      </c>
      <c r="S121" s="21">
        <v>0</v>
      </c>
      <c r="T121" s="18">
        <f t="shared" si="23"/>
        <v>18.59</v>
      </c>
      <c r="U121" s="18" t="s">
        <v>19</v>
      </c>
      <c r="V121" s="19">
        <v>0.92</v>
      </c>
      <c r="W121" s="19">
        <v>0.05</v>
      </c>
      <c r="X121" s="19">
        <v>-17.68</v>
      </c>
      <c r="Y121" s="21">
        <v>0</v>
      </c>
      <c r="Z121" s="18">
        <f t="shared" si="33"/>
        <v>-17.68</v>
      </c>
      <c r="AA121" s="19">
        <f t="shared" si="24"/>
        <v>0.97552447552447552</v>
      </c>
      <c r="AB121" s="37" t="s">
        <v>20</v>
      </c>
      <c r="AC121" s="11"/>
      <c r="AD121" s="11"/>
      <c r="AE121" s="11"/>
      <c r="AF121" s="16">
        <v>128.20000000000002</v>
      </c>
      <c r="AG121" s="16">
        <v>10</v>
      </c>
      <c r="AH121" s="16">
        <f>AF121*10^(-8)*(AG121/D121)</f>
        <v>6.5082749517717545E-7</v>
      </c>
      <c r="AI121" s="16">
        <v>2.5000000000000001E-11</v>
      </c>
      <c r="AJ121" s="16">
        <f t="shared" si="27"/>
        <v>9.0285301552907186E-8</v>
      </c>
      <c r="AK121" s="18">
        <v>5.0999999999999997E-2</v>
      </c>
      <c r="AL121" s="27">
        <f t="shared" si="38"/>
        <v>2.5890953396283885E-2</v>
      </c>
      <c r="AM121" s="27">
        <f t="shared" si="39"/>
        <v>39781.591263650538</v>
      </c>
      <c r="AN121" s="28">
        <v>5.9060542559958069</v>
      </c>
      <c r="AO121" s="20"/>
    </row>
    <row r="122" spans="1:41">
      <c r="A122" s="20" t="s">
        <v>193</v>
      </c>
      <c r="B122" s="20" t="s">
        <v>96</v>
      </c>
      <c r="C122" s="17">
        <v>215.81457</v>
      </c>
      <c r="D122" s="20">
        <v>21.836600000000001</v>
      </c>
      <c r="E122" s="20">
        <v>276.90000000000003</v>
      </c>
      <c r="F122" s="18">
        <v>9.7699999999999996E-6</v>
      </c>
      <c r="G122" s="18">
        <f t="shared" si="34"/>
        <v>3.5283495846876123E-2</v>
      </c>
      <c r="H122" s="18">
        <v>1.8700000000000001E-6</v>
      </c>
      <c r="I122" s="18">
        <f t="shared" si="35"/>
        <v>6.7533405561574578E-3</v>
      </c>
      <c r="J122" s="18">
        <f t="shared" si="36"/>
        <v>0.19140225179119758</v>
      </c>
      <c r="K122" s="22">
        <v>10.6</v>
      </c>
      <c r="L122" s="23">
        <v>6.5000000000000002E-2</v>
      </c>
      <c r="M122" s="19">
        <v>28.997889716654679</v>
      </c>
      <c r="N122" s="19">
        <f t="shared" si="37"/>
        <v>2.7356499732693096</v>
      </c>
      <c r="O122" s="20" t="s">
        <v>18</v>
      </c>
      <c r="P122" s="19">
        <v>0.03</v>
      </c>
      <c r="Q122" s="19">
        <v>-0.06</v>
      </c>
      <c r="R122" s="19">
        <v>14.34</v>
      </c>
      <c r="S122" s="21">
        <v>0</v>
      </c>
      <c r="T122" s="18">
        <f t="shared" si="23"/>
        <v>14.34</v>
      </c>
      <c r="U122" s="18" t="s">
        <v>19</v>
      </c>
      <c r="V122" s="19" t="s">
        <v>194</v>
      </c>
      <c r="W122" s="19">
        <v>-0.08</v>
      </c>
      <c r="X122" s="19">
        <v>-13.54</v>
      </c>
      <c r="Y122" s="20">
        <v>0</v>
      </c>
      <c r="Z122" s="18">
        <f t="shared" si="33"/>
        <v>-13.54</v>
      </c>
      <c r="AA122" s="19">
        <f t="shared" si="24"/>
        <v>0.97210599721059965</v>
      </c>
      <c r="AB122" s="37" t="s">
        <v>36</v>
      </c>
      <c r="AC122" s="16">
        <v>-3.27402E-6</v>
      </c>
      <c r="AD122" s="16">
        <v>-3.1600000000001398E-5</v>
      </c>
      <c r="AE122" s="16">
        <f t="shared" ref="AE122:AE129" si="41">AC122/-0.003368808*10^5</f>
        <v>97.186304473273623</v>
      </c>
      <c r="AF122" s="16"/>
      <c r="AG122" s="16">
        <v>10</v>
      </c>
      <c r="AH122" s="16">
        <f t="shared" ref="AH122:AH129" si="42">AE122*10^(-8)*(AG122/D122)</f>
        <v>4.450615227337297E-7</v>
      </c>
      <c r="AI122" s="16">
        <v>1.1000000000000001E-11</v>
      </c>
      <c r="AJ122" s="16">
        <f t="shared" si="27"/>
        <v>3.9725532683279162E-8</v>
      </c>
      <c r="AK122" s="27">
        <v>1.2999999999999999E-2</v>
      </c>
      <c r="AL122" s="27">
        <f t="shared" si="38"/>
        <v>5.9533077493749021E-3</v>
      </c>
      <c r="AM122" s="27">
        <f t="shared" si="39"/>
        <v>13376.370333718181</v>
      </c>
      <c r="AN122" s="28">
        <v>12.630261089295324</v>
      </c>
      <c r="AO122" s="20"/>
    </row>
    <row r="123" spans="1:41">
      <c r="A123" s="20" t="s">
        <v>195</v>
      </c>
      <c r="B123" s="20" t="s">
        <v>33</v>
      </c>
      <c r="C123" s="17">
        <v>213.08113</v>
      </c>
      <c r="D123" s="20">
        <v>24.7866</v>
      </c>
      <c r="E123" s="20">
        <v>297</v>
      </c>
      <c r="F123" s="18">
        <v>2.74E-6</v>
      </c>
      <c r="G123" s="18">
        <f t="shared" si="34"/>
        <v>9.2255892255892254E-3</v>
      </c>
      <c r="H123" s="18">
        <v>5.2300000000000001E-7</v>
      </c>
      <c r="I123" s="18">
        <f t="shared" si="35"/>
        <v>1.760942760942761E-3</v>
      </c>
      <c r="J123" s="18">
        <f t="shared" si="36"/>
        <v>0.19087591240875915</v>
      </c>
      <c r="K123" s="22">
        <v>12.5</v>
      </c>
      <c r="L123" s="23">
        <v>0.22500000000000001</v>
      </c>
      <c r="M123" s="19">
        <v>45.197068179909813</v>
      </c>
      <c r="N123" s="19">
        <f t="shared" si="37"/>
        <v>3.6157654543927849</v>
      </c>
      <c r="O123" s="20" t="s">
        <v>18</v>
      </c>
      <c r="P123" s="19">
        <v>0.05</v>
      </c>
      <c r="Q123" s="19">
        <v>0.05</v>
      </c>
      <c r="R123" s="19">
        <v>3.92</v>
      </c>
      <c r="S123" s="21">
        <v>0</v>
      </c>
      <c r="T123" s="18">
        <f t="shared" si="23"/>
        <v>3.92</v>
      </c>
      <c r="U123" s="18" t="s">
        <v>19</v>
      </c>
      <c r="V123" s="19" t="s">
        <v>50</v>
      </c>
      <c r="W123" s="19" t="s">
        <v>115</v>
      </c>
      <c r="X123" s="19">
        <v>-3.49</v>
      </c>
      <c r="Y123" s="20">
        <v>0</v>
      </c>
      <c r="Z123" s="18">
        <f t="shared" si="33"/>
        <v>-3.49</v>
      </c>
      <c r="AA123" s="19">
        <f t="shared" si="24"/>
        <v>0.94515306122448983</v>
      </c>
      <c r="AB123" s="37" t="s">
        <v>36</v>
      </c>
      <c r="AC123" s="16">
        <v>-6.5578999999999997E-7</v>
      </c>
      <c r="AD123" s="27">
        <v>-6.2000000000013399E-6</v>
      </c>
      <c r="AE123" s="16">
        <f t="shared" si="41"/>
        <v>19.466529407434319</v>
      </c>
      <c r="AF123" s="16"/>
      <c r="AG123" s="16">
        <v>10</v>
      </c>
      <c r="AH123" s="16">
        <f t="shared" si="42"/>
        <v>7.8536505238452707E-8</v>
      </c>
      <c r="AI123" s="16">
        <v>5.1599999999999998E-12</v>
      </c>
      <c r="AJ123" s="16">
        <f t="shared" si="27"/>
        <v>1.7373737373737372E-8</v>
      </c>
      <c r="AK123" s="27">
        <v>1.2999999999999999E-3</v>
      </c>
      <c r="AL123" s="27">
        <f t="shared" si="38"/>
        <v>5.2447693511816862E-4</v>
      </c>
      <c r="AM123" s="27">
        <f t="shared" si="39"/>
        <v>6678.1292791899841</v>
      </c>
      <c r="AN123" s="28">
        <v>12.022668386993596</v>
      </c>
      <c r="AO123" s="20"/>
    </row>
    <row r="124" spans="1:41">
      <c r="A124" s="16" t="s">
        <v>196</v>
      </c>
      <c r="B124" s="16" t="s">
        <v>33</v>
      </c>
      <c r="C124" s="17">
        <v>212.66923299999999</v>
      </c>
      <c r="D124" s="16">
        <v>19.052399999999999</v>
      </c>
      <c r="E124" s="20">
        <v>267</v>
      </c>
      <c r="F124" s="18">
        <v>4.4900000000000002E-6</v>
      </c>
      <c r="G124" s="18">
        <f t="shared" si="34"/>
        <v>1.6816479400749065E-2</v>
      </c>
      <c r="H124" s="18">
        <v>7.4300000000000002E-7</v>
      </c>
      <c r="I124" s="18">
        <f t="shared" si="35"/>
        <v>2.7827715355805247E-3</v>
      </c>
      <c r="J124" s="18">
        <f t="shared" si="36"/>
        <v>0.16547884187082407</v>
      </c>
      <c r="K124" s="22">
        <v>10.4</v>
      </c>
      <c r="L124" s="23">
        <v>0.183</v>
      </c>
      <c r="M124" s="19">
        <v>35.549914118390369</v>
      </c>
      <c r="N124" s="19">
        <f t="shared" si="37"/>
        <v>3.4182609729221509</v>
      </c>
      <c r="O124" s="20" t="s">
        <v>18</v>
      </c>
      <c r="P124" s="19">
        <v>-0.04</v>
      </c>
      <c r="Q124" s="19">
        <v>0.22</v>
      </c>
      <c r="R124" s="19">
        <v>5.39</v>
      </c>
      <c r="S124" s="21">
        <v>0</v>
      </c>
      <c r="T124" s="18">
        <f t="shared" si="23"/>
        <v>5.39</v>
      </c>
      <c r="U124" s="18" t="s">
        <v>19</v>
      </c>
      <c r="V124" s="19">
        <v>0.17</v>
      </c>
      <c r="W124" s="19">
        <v>0.02</v>
      </c>
      <c r="X124" s="19">
        <v>-4.71</v>
      </c>
      <c r="Y124" s="20">
        <v>0</v>
      </c>
      <c r="Z124" s="18">
        <f t="shared" si="33"/>
        <v>-4.71</v>
      </c>
      <c r="AA124" s="19">
        <f t="shared" si="24"/>
        <v>0.93692022263450836</v>
      </c>
      <c r="AB124" s="37" t="s">
        <v>36</v>
      </c>
      <c r="AC124" s="16">
        <v>-9.1586000000000005E-7</v>
      </c>
      <c r="AD124" s="27">
        <v>-9.60000000000023E-6</v>
      </c>
      <c r="AE124" s="16">
        <f t="shared" si="41"/>
        <v>27.186470704177861</v>
      </c>
      <c r="AF124" s="16"/>
      <c r="AG124" s="16">
        <v>10</v>
      </c>
      <c r="AH124" s="16">
        <f t="shared" si="42"/>
        <v>1.4269315521497482E-7</v>
      </c>
      <c r="AI124" s="16">
        <v>1.1900000000000001E-11</v>
      </c>
      <c r="AJ124" s="16">
        <f t="shared" si="27"/>
        <v>4.4569288389513116E-8</v>
      </c>
      <c r="AK124" s="27">
        <v>1.9E-3</v>
      </c>
      <c r="AL124" s="27">
        <f t="shared" si="38"/>
        <v>9.9724969032772767E-4</v>
      </c>
      <c r="AM124" s="27">
        <f t="shared" si="39"/>
        <v>6988.7703360775649</v>
      </c>
      <c r="AN124" s="28">
        <v>11.705697075412713</v>
      </c>
      <c r="AO124" s="20"/>
    </row>
    <row r="125" spans="1:41">
      <c r="A125" s="16" t="s">
        <v>197</v>
      </c>
      <c r="B125" s="16" t="s">
        <v>33</v>
      </c>
      <c r="C125" s="17">
        <v>212.569233</v>
      </c>
      <c r="D125" s="16">
        <v>11.9451</v>
      </c>
      <c r="E125" s="20">
        <v>187</v>
      </c>
      <c r="F125" s="18">
        <v>1.33E-6</v>
      </c>
      <c r="G125" s="18">
        <f t="shared" si="34"/>
        <v>7.1122994652406419E-3</v>
      </c>
      <c r="H125" s="18">
        <v>3.46E-7</v>
      </c>
      <c r="I125" s="18">
        <f t="shared" si="35"/>
        <v>1.8502673796791445E-3</v>
      </c>
      <c r="J125" s="18">
        <f t="shared" si="36"/>
        <v>0.26015037593984963</v>
      </c>
      <c r="K125" s="22">
        <v>12.8</v>
      </c>
      <c r="L125" s="23">
        <v>0.1</v>
      </c>
      <c r="M125" s="19">
        <v>33.01090779790988</v>
      </c>
      <c r="N125" s="19">
        <f t="shared" si="37"/>
        <v>2.5789771717117094</v>
      </c>
      <c r="O125" s="20" t="s">
        <v>18</v>
      </c>
      <c r="P125" s="19">
        <v>0.08</v>
      </c>
      <c r="Q125" s="19">
        <v>0.06</v>
      </c>
      <c r="R125" s="19">
        <v>2.2599999999999998</v>
      </c>
      <c r="S125" s="21">
        <v>0</v>
      </c>
      <c r="T125" s="18">
        <f t="shared" si="23"/>
        <v>2.2599999999999998</v>
      </c>
      <c r="U125" s="18" t="s">
        <v>19</v>
      </c>
      <c r="V125" s="19">
        <v>0.04</v>
      </c>
      <c r="W125" s="19">
        <v>0.01</v>
      </c>
      <c r="X125" s="19">
        <v>-2.13</v>
      </c>
      <c r="Y125" s="20">
        <v>0</v>
      </c>
      <c r="Z125" s="18">
        <f t="shared" si="33"/>
        <v>-2.13</v>
      </c>
      <c r="AA125" s="19">
        <f t="shared" si="24"/>
        <v>0.97123893805309736</v>
      </c>
      <c r="AB125" s="37" t="s">
        <v>36</v>
      </c>
      <c r="AC125" s="16">
        <v>-4.2801999999999999E-7</v>
      </c>
      <c r="AD125" s="16">
        <v>-5.5999999999996999E-6</v>
      </c>
      <c r="AE125" s="16">
        <f t="shared" si="41"/>
        <v>12.705384218987843</v>
      </c>
      <c r="AF125" s="16"/>
      <c r="AG125" s="16">
        <v>10</v>
      </c>
      <c r="AH125" s="16">
        <f t="shared" si="42"/>
        <v>1.0636482088042665E-7</v>
      </c>
      <c r="AI125" s="16">
        <v>1.4E-11</v>
      </c>
      <c r="AJ125" s="16">
        <f t="shared" si="27"/>
        <v>7.4866310160427805E-8</v>
      </c>
      <c r="AK125" s="27">
        <v>1.2999999999999999E-3</v>
      </c>
      <c r="AL125" s="27">
        <f t="shared" si="38"/>
        <v>1.0883123623912734E-3</v>
      </c>
      <c r="AM125" s="27">
        <f t="shared" si="39"/>
        <v>10231.882622307368</v>
      </c>
      <c r="AN125" s="28">
        <v>0.67820245579792715</v>
      </c>
      <c r="AO125" s="20"/>
    </row>
    <row r="126" spans="1:41">
      <c r="A126" s="20" t="s">
        <v>198</v>
      </c>
      <c r="B126" s="20" t="s">
        <v>90</v>
      </c>
      <c r="C126" s="17">
        <v>199.664815</v>
      </c>
      <c r="D126" s="20">
        <v>25.026499999999999</v>
      </c>
      <c r="E126" s="20">
        <v>296.5</v>
      </c>
      <c r="F126" s="18">
        <v>8.2099999999999995E-7</v>
      </c>
      <c r="G126" s="18">
        <f t="shared" si="34"/>
        <v>2.768971332209106E-3</v>
      </c>
      <c r="H126" s="18">
        <v>5.91E-8</v>
      </c>
      <c r="I126" s="18">
        <f t="shared" si="35"/>
        <v>1.9932546374367623E-4</v>
      </c>
      <c r="J126" s="18">
        <f t="shared" si="36"/>
        <v>7.1985383678440928E-2</v>
      </c>
      <c r="K126" s="22">
        <v>5</v>
      </c>
      <c r="L126" s="23">
        <v>-0.435</v>
      </c>
      <c r="M126" s="19">
        <v>63.89284014176588</v>
      </c>
      <c r="N126" s="19">
        <f t="shared" si="37"/>
        <v>12.778568028353176</v>
      </c>
      <c r="O126" s="20" t="s">
        <v>18</v>
      </c>
      <c r="P126" s="19">
        <v>0.19</v>
      </c>
      <c r="Q126" s="19">
        <v>0.06</v>
      </c>
      <c r="R126" s="19">
        <v>6.53</v>
      </c>
      <c r="S126" s="21">
        <v>-1</v>
      </c>
      <c r="T126" s="18">
        <f t="shared" si="23"/>
        <v>0.65300000000000002</v>
      </c>
      <c r="U126" s="18" t="s">
        <v>19</v>
      </c>
      <c r="V126" s="19" t="s">
        <v>78</v>
      </c>
      <c r="W126" s="19">
        <v>-0.09</v>
      </c>
      <c r="X126" s="19">
        <v>-5.5</v>
      </c>
      <c r="Y126" s="20">
        <v>-1</v>
      </c>
      <c r="Z126" s="18">
        <f t="shared" si="33"/>
        <v>-0.55000000000000004</v>
      </c>
      <c r="AA126" s="19">
        <f t="shared" si="24"/>
        <v>0.92113323124042878</v>
      </c>
      <c r="AB126" s="37" t="s">
        <v>36</v>
      </c>
      <c r="AC126" s="16">
        <v>-2.4448999999999999E-7</v>
      </c>
      <c r="AD126" s="27">
        <v>-2.4999999999990299E-6</v>
      </c>
      <c r="AE126" s="16">
        <f t="shared" si="41"/>
        <v>7.2574631739178956</v>
      </c>
      <c r="AF126" s="16"/>
      <c r="AG126" s="16">
        <v>10</v>
      </c>
      <c r="AH126" s="16">
        <f t="shared" si="42"/>
        <v>2.899911363521825E-8</v>
      </c>
      <c r="AI126" s="16"/>
      <c r="AJ126" s="16"/>
      <c r="AK126" s="27">
        <v>4.8000000000000001E-4</v>
      </c>
      <c r="AL126" s="27">
        <f t="shared" si="38"/>
        <v>1.9179669550276708E-4</v>
      </c>
      <c r="AM126" s="27">
        <f t="shared" si="39"/>
        <v>6613.8813039388124</v>
      </c>
      <c r="AN126" s="28">
        <v>15.538848254852599</v>
      </c>
      <c r="AO126" s="20"/>
    </row>
    <row r="127" spans="1:41">
      <c r="A127" s="16" t="s">
        <v>199</v>
      </c>
      <c r="B127" s="16"/>
      <c r="C127" s="17">
        <v>194.739363</v>
      </c>
      <c r="D127" s="16">
        <v>16.101099999999999</v>
      </c>
      <c r="E127" s="25"/>
      <c r="F127" s="18"/>
      <c r="G127" s="18"/>
      <c r="H127" s="18"/>
      <c r="I127" s="18"/>
      <c r="J127" s="18"/>
      <c r="K127" s="22"/>
      <c r="L127" s="23"/>
      <c r="M127" s="19"/>
      <c r="N127" s="19"/>
      <c r="O127" s="31"/>
      <c r="P127" s="32"/>
      <c r="Q127" s="32"/>
      <c r="R127" s="32"/>
      <c r="S127" s="33"/>
      <c r="T127" s="18"/>
      <c r="U127" s="27"/>
      <c r="V127" s="32"/>
      <c r="W127" s="32"/>
      <c r="X127" s="32"/>
      <c r="Y127" s="31"/>
      <c r="Z127" s="18"/>
      <c r="AA127" s="19"/>
      <c r="AB127" s="37" t="s">
        <v>20</v>
      </c>
      <c r="AC127" s="16">
        <v>-2.3001999999999999E-7</v>
      </c>
      <c r="AD127" s="27">
        <v>-2.90000000000012E-6</v>
      </c>
      <c r="AE127" s="16">
        <f t="shared" si="41"/>
        <v>6.8279343910368295</v>
      </c>
      <c r="AF127" s="16"/>
      <c r="AG127" s="16">
        <v>10</v>
      </c>
      <c r="AH127" s="16">
        <f t="shared" si="42"/>
        <v>4.2406633031512322E-8</v>
      </c>
      <c r="AI127" s="16"/>
      <c r="AJ127" s="16"/>
      <c r="AK127" s="27">
        <v>6.8999999999999997E-4</v>
      </c>
      <c r="AL127" s="27">
        <f t="shared" si="38"/>
        <v>4.2854214929414759E-4</v>
      </c>
      <c r="AM127" s="27">
        <f t="shared" si="39"/>
        <v>10105.545256934178</v>
      </c>
      <c r="AN127" s="28"/>
      <c r="AO127" s="16"/>
    </row>
    <row r="128" spans="1:41">
      <c r="A128" s="16" t="s">
        <v>200</v>
      </c>
      <c r="B128" s="16" t="s">
        <v>201</v>
      </c>
      <c r="C128" s="17">
        <v>193.73007999999999</v>
      </c>
      <c r="D128" s="16">
        <v>14.906599999999999</v>
      </c>
      <c r="E128" s="20">
        <v>247</v>
      </c>
      <c r="F128" s="18">
        <v>2.3599999999999999E-6</v>
      </c>
      <c r="G128" s="18">
        <f t="shared" ref="G128:G162" si="43">F128/(E128/10^6)</f>
        <v>9.5546558704453447E-3</v>
      </c>
      <c r="H128" s="18">
        <v>2.1400000000000001E-7</v>
      </c>
      <c r="I128" s="18">
        <f t="shared" ref="I128:I162" si="44">H128/(E128/10^6)</f>
        <v>8.6639676113360337E-4</v>
      </c>
      <c r="J128" s="18">
        <f t="shared" ref="J128:J162" si="45">I128/G128</f>
        <v>9.0677966101694929E-2</v>
      </c>
      <c r="K128" s="22">
        <v>5.8</v>
      </c>
      <c r="L128" s="23">
        <v>-0.41599999999999998</v>
      </c>
      <c r="M128" s="19">
        <v>55.34882933705704</v>
      </c>
      <c r="N128" s="19">
        <f t="shared" ref="N128:N162" si="46">M128/K128</f>
        <v>9.5429016098374202</v>
      </c>
      <c r="O128" s="20" t="s">
        <v>18</v>
      </c>
      <c r="P128" s="19">
        <v>0.02</v>
      </c>
      <c r="Q128" s="19">
        <v>-0.06</v>
      </c>
      <c r="R128" s="19">
        <v>2.81</v>
      </c>
      <c r="S128" s="21">
        <v>0</v>
      </c>
      <c r="T128" s="18">
        <f t="shared" ref="T128:T140" si="47">R128*(10^(S128))</f>
        <v>2.81</v>
      </c>
      <c r="U128" s="18" t="s">
        <v>19</v>
      </c>
      <c r="V128" s="19" t="s">
        <v>59</v>
      </c>
      <c r="W128" s="19" t="s">
        <v>115</v>
      </c>
      <c r="X128" s="19">
        <v>-2.35</v>
      </c>
      <c r="Y128" s="20">
        <v>0</v>
      </c>
      <c r="Z128" s="18">
        <f t="shared" ref="Z128:Z140" si="48">X128*(10^(Y128))</f>
        <v>-2.35</v>
      </c>
      <c r="AA128" s="19">
        <f t="shared" ref="AA128:AA162" si="49">((-Z128/T128)+1)/2</f>
        <v>0.91814946619217075</v>
      </c>
      <c r="AB128" s="37" t="s">
        <v>36</v>
      </c>
      <c r="AC128" s="16">
        <v>-5.5008999999999997E-7</v>
      </c>
      <c r="AD128" s="16">
        <v>-5.5999999999996999E-6</v>
      </c>
      <c r="AE128" s="16">
        <f t="shared" si="41"/>
        <v>16.328921090189766</v>
      </c>
      <c r="AF128" s="16"/>
      <c r="AG128" s="16">
        <v>10</v>
      </c>
      <c r="AH128" s="16">
        <f t="shared" si="42"/>
        <v>1.0954155266921879E-7</v>
      </c>
      <c r="AI128" s="16"/>
      <c r="AJ128" s="16"/>
      <c r="AK128" s="27">
        <v>1.5E-3</v>
      </c>
      <c r="AL128" s="27">
        <f t="shared" si="38"/>
        <v>1.0062656809735285E-3</v>
      </c>
      <c r="AM128" s="27">
        <f t="shared" si="39"/>
        <v>9186.1549928193544</v>
      </c>
      <c r="AN128" s="28">
        <v>7.5841541351776121</v>
      </c>
      <c r="AO128" s="20"/>
    </row>
    <row r="129" spans="1:41">
      <c r="A129" s="16" t="s">
        <v>202</v>
      </c>
      <c r="B129" s="16" t="s">
        <v>96</v>
      </c>
      <c r="C129" s="17">
        <v>192.55127999999999</v>
      </c>
      <c r="D129" s="16">
        <v>16.669</v>
      </c>
      <c r="E129" s="20">
        <v>194.79999999999998</v>
      </c>
      <c r="F129" s="27">
        <v>1.0899999999999999E-6</v>
      </c>
      <c r="G129" s="27">
        <f t="shared" si="43"/>
        <v>5.5954825462012324E-3</v>
      </c>
      <c r="H129" s="27">
        <v>6.6600000000000001E-8</v>
      </c>
      <c r="I129" s="27">
        <f t="shared" si="44"/>
        <v>3.4188911704312119E-4</v>
      </c>
      <c r="J129" s="27">
        <f t="shared" si="45"/>
        <v>6.1100917431192663E-2</v>
      </c>
      <c r="K129" s="17">
        <v>4.5999999999999996</v>
      </c>
      <c r="L129" s="28">
        <v>-0.46200000000000002</v>
      </c>
      <c r="M129" s="29">
        <v>38.593169401329398</v>
      </c>
      <c r="N129" s="29">
        <f t="shared" si="46"/>
        <v>8.3898194350716082</v>
      </c>
      <c r="O129" s="20" t="s">
        <v>18</v>
      </c>
      <c r="P129" s="19">
        <v>1.27</v>
      </c>
      <c r="Q129" s="19">
        <v>0.47</v>
      </c>
      <c r="R129" s="19">
        <v>17.399999999999999</v>
      </c>
      <c r="S129" s="21">
        <v>-2</v>
      </c>
      <c r="T129" s="18">
        <f t="shared" si="47"/>
        <v>0.17399999999999999</v>
      </c>
      <c r="U129" s="18" t="s">
        <v>19</v>
      </c>
      <c r="V129" s="19">
        <v>0.19</v>
      </c>
      <c r="W129" s="19">
        <v>-0.09</v>
      </c>
      <c r="X129" s="19">
        <v>-16.649999999999999</v>
      </c>
      <c r="Y129" s="20">
        <v>-2</v>
      </c>
      <c r="Z129" s="18">
        <f t="shared" si="48"/>
        <v>-0.16649999999999998</v>
      </c>
      <c r="AA129" s="19">
        <f t="shared" si="49"/>
        <v>0.97844827586206895</v>
      </c>
      <c r="AB129" s="37" t="s">
        <v>36</v>
      </c>
      <c r="AC129" s="16">
        <v>-2.0454999999999999E-7</v>
      </c>
      <c r="AD129" s="27">
        <v>-2.6999999999995799E-6</v>
      </c>
      <c r="AE129" s="16">
        <f t="shared" si="41"/>
        <v>6.0718806177140392</v>
      </c>
      <c r="AF129" s="16"/>
      <c r="AG129" s="16">
        <v>10</v>
      </c>
      <c r="AH129" s="16">
        <f t="shared" si="42"/>
        <v>3.6426184040518566E-8</v>
      </c>
      <c r="AI129" s="16"/>
      <c r="AJ129" s="16"/>
      <c r="AK129" s="27">
        <v>8.6000000000000003E-5</v>
      </c>
      <c r="AL129" s="27">
        <f t="shared" si="38"/>
        <v>5.1592777011218432E-5</v>
      </c>
      <c r="AM129" s="27">
        <f t="shared" si="39"/>
        <v>1416.3651332192619</v>
      </c>
      <c r="AN129" s="28">
        <v>0.75560653162684011</v>
      </c>
      <c r="AO129" s="20"/>
    </row>
    <row r="130" spans="1:41">
      <c r="A130" s="16" t="s">
        <v>203</v>
      </c>
      <c r="B130" s="20" t="s">
        <v>17</v>
      </c>
      <c r="C130" s="17">
        <v>191.5</v>
      </c>
      <c r="D130" s="16">
        <v>15.087999999999999</v>
      </c>
      <c r="E130" s="20">
        <v>234.4</v>
      </c>
      <c r="F130" s="18">
        <v>3.0900000000000001E-6</v>
      </c>
      <c r="G130" s="18">
        <f t="shared" si="43"/>
        <v>1.318259385665529E-2</v>
      </c>
      <c r="H130" s="18">
        <v>5.0900000000000002E-7</v>
      </c>
      <c r="I130" s="18">
        <f t="shared" si="44"/>
        <v>2.1715017064846418E-3</v>
      </c>
      <c r="J130" s="18">
        <f t="shared" si="45"/>
        <v>0.16472491909385115</v>
      </c>
      <c r="K130" s="22">
        <v>9.1999999999999993</v>
      </c>
      <c r="L130" s="23">
        <v>4.9000000000000002E-2</v>
      </c>
      <c r="M130" s="19">
        <v>28.418853163958978</v>
      </c>
      <c r="N130" s="19">
        <f t="shared" si="46"/>
        <v>3.0890057786911935</v>
      </c>
      <c r="O130" s="20" t="s">
        <v>18</v>
      </c>
      <c r="P130" s="19">
        <v>0.05</v>
      </c>
      <c r="Q130" s="19">
        <v>0.06</v>
      </c>
      <c r="R130" s="19">
        <v>2.79</v>
      </c>
      <c r="S130" s="21">
        <v>0</v>
      </c>
      <c r="T130" s="18">
        <f t="shared" si="47"/>
        <v>2.79</v>
      </c>
      <c r="U130" s="18" t="s">
        <v>19</v>
      </c>
      <c r="V130" s="19">
        <v>0.22</v>
      </c>
      <c r="W130" s="19">
        <v>0.14000000000000001</v>
      </c>
      <c r="X130" s="19">
        <v>-2.57</v>
      </c>
      <c r="Y130" s="21">
        <v>0</v>
      </c>
      <c r="Z130" s="18">
        <f t="shared" si="48"/>
        <v>-2.57</v>
      </c>
      <c r="AA130" s="19">
        <f t="shared" si="49"/>
        <v>0.96057347670250892</v>
      </c>
      <c r="AB130" s="37" t="s">
        <v>20</v>
      </c>
      <c r="AC130" s="11"/>
      <c r="AD130" s="11"/>
      <c r="AE130" s="11"/>
      <c r="AF130" s="16">
        <v>26</v>
      </c>
      <c r="AG130" s="16">
        <v>10</v>
      </c>
      <c r="AH130" s="16">
        <f>AF130*10^(-8)*(AG130/D130)</f>
        <v>1.7232237539766702E-7</v>
      </c>
      <c r="AI130" s="16">
        <v>1.34E-11</v>
      </c>
      <c r="AJ130" s="16">
        <f t="shared" si="27"/>
        <v>5.7167235494880545E-8</v>
      </c>
      <c r="AK130" s="18">
        <v>1.2999999999999999E-2</v>
      </c>
      <c r="AL130" s="27">
        <f t="shared" ref="AL130:AL161" si="50">AK130*(AG130/D130)</f>
        <v>8.6161187698833505E-3</v>
      </c>
      <c r="AM130" s="27">
        <f t="shared" ref="AM130:AM161" si="51">AL130/AH130</f>
        <v>49999.999999999993</v>
      </c>
      <c r="AN130" s="28">
        <v>4.9057375487802757</v>
      </c>
      <c r="AO130" s="20"/>
    </row>
    <row r="131" spans="1:41">
      <c r="A131" s="20" t="s">
        <v>204</v>
      </c>
      <c r="B131" s="20" t="s">
        <v>96</v>
      </c>
      <c r="C131" s="17">
        <v>188.33372499999999</v>
      </c>
      <c r="D131" s="20">
        <v>21.7409</v>
      </c>
      <c r="E131" s="20">
        <v>251.79999999999998</v>
      </c>
      <c r="F131" s="18">
        <v>7.7800000000000001E-7</v>
      </c>
      <c r="G131" s="18">
        <f t="shared" si="43"/>
        <v>3.0897537728355839E-3</v>
      </c>
      <c r="H131" s="18">
        <v>2.05E-7</v>
      </c>
      <c r="I131" s="18">
        <f t="shared" si="44"/>
        <v>8.1413820492454332E-4</v>
      </c>
      <c r="J131" s="18">
        <f t="shared" si="45"/>
        <v>0.26349614395886889</v>
      </c>
      <c r="K131" s="22">
        <v>12.4</v>
      </c>
      <c r="L131" s="23">
        <v>0.156</v>
      </c>
      <c r="M131" s="19">
        <v>36.118413512872813</v>
      </c>
      <c r="N131" s="19">
        <f t="shared" si="46"/>
        <v>2.9127752832961944</v>
      </c>
      <c r="O131" s="20" t="s">
        <v>18</v>
      </c>
      <c r="P131" s="19">
        <v>-0.43</v>
      </c>
      <c r="Q131" s="19">
        <v>0.3</v>
      </c>
      <c r="R131" s="19">
        <v>15.4</v>
      </c>
      <c r="S131" s="21">
        <v>-1</v>
      </c>
      <c r="T131" s="18">
        <f t="shared" si="47"/>
        <v>1.54</v>
      </c>
      <c r="U131" s="18" t="s">
        <v>19</v>
      </c>
      <c r="V131" s="19" t="s">
        <v>205</v>
      </c>
      <c r="W131" s="19">
        <v>0.01</v>
      </c>
      <c r="X131" s="19">
        <v>-15.36</v>
      </c>
      <c r="Y131" s="20">
        <v>-1</v>
      </c>
      <c r="Z131" s="18">
        <f t="shared" si="48"/>
        <v>-1.536</v>
      </c>
      <c r="AA131" s="19">
        <f t="shared" si="49"/>
        <v>0.99870129870129865</v>
      </c>
      <c r="AB131" s="37" t="s">
        <v>36</v>
      </c>
      <c r="AC131" s="16">
        <v>-4.9933999999999997E-7</v>
      </c>
      <c r="AD131" s="27">
        <v>-4.0000000000005301E-6</v>
      </c>
      <c r="AE131" s="16">
        <f>AC131/-0.003368808*10^5</f>
        <v>14.822453520651814</v>
      </c>
      <c r="AF131" s="16"/>
      <c r="AG131" s="16">
        <v>10</v>
      </c>
      <c r="AH131" s="16">
        <f>AE131*10^(-8)*(AG131/D131)</f>
        <v>6.8177736527245027E-8</v>
      </c>
      <c r="AI131" s="16">
        <v>9.6899999999999993E-12</v>
      </c>
      <c r="AJ131" s="16">
        <f t="shared" ref="AJ131:AJ162" si="52">AI131/(E131/10^6)</f>
        <v>3.848292295472597E-8</v>
      </c>
      <c r="AK131" s="27">
        <v>1.5E-3</v>
      </c>
      <c r="AL131" s="27">
        <f t="shared" si="50"/>
        <v>6.8994383857154027E-4</v>
      </c>
      <c r="AM131" s="27">
        <f t="shared" si="51"/>
        <v>10119.782112388353</v>
      </c>
      <c r="AN131" s="28">
        <v>9.4415212563743083</v>
      </c>
      <c r="AO131" s="20"/>
    </row>
    <row r="132" spans="1:41">
      <c r="A132" s="16" t="s">
        <v>206</v>
      </c>
      <c r="B132" s="26" t="s">
        <v>17</v>
      </c>
      <c r="C132" s="17">
        <v>183.2</v>
      </c>
      <c r="D132" s="16">
        <v>19.106999999999999</v>
      </c>
      <c r="E132" s="20">
        <v>250</v>
      </c>
      <c r="F132" s="18">
        <v>2.6299999999999998E-6</v>
      </c>
      <c r="G132" s="18">
        <f t="shared" si="43"/>
        <v>1.052E-2</v>
      </c>
      <c r="H132" s="18">
        <v>4.1699999999999999E-7</v>
      </c>
      <c r="I132" s="18">
        <f t="shared" si="44"/>
        <v>1.668E-3</v>
      </c>
      <c r="J132" s="18">
        <f t="shared" si="45"/>
        <v>0.15855513307984792</v>
      </c>
      <c r="K132" s="22">
        <v>16.100000000000001</v>
      </c>
      <c r="L132" s="23">
        <v>-6.8000000000000005E-2</v>
      </c>
      <c r="M132" s="19">
        <v>57.846732762384498</v>
      </c>
      <c r="N132" s="19">
        <f t="shared" si="46"/>
        <v>3.5929647678499683</v>
      </c>
      <c r="O132" s="20" t="s">
        <v>18</v>
      </c>
      <c r="P132" s="19">
        <v>0.79</v>
      </c>
      <c r="Q132" s="19">
        <v>0.28999999999999998</v>
      </c>
      <c r="R132" s="19">
        <v>18.48</v>
      </c>
      <c r="S132" s="21">
        <v>-1</v>
      </c>
      <c r="T132" s="18">
        <f t="shared" si="47"/>
        <v>1.8480000000000001</v>
      </c>
      <c r="U132" s="18" t="s">
        <v>19</v>
      </c>
      <c r="V132" s="34">
        <v>0.98</v>
      </c>
      <c r="W132" s="34">
        <v>0.37</v>
      </c>
      <c r="X132" s="34">
        <v>-15.43</v>
      </c>
      <c r="Y132" s="35">
        <v>-1</v>
      </c>
      <c r="Z132" s="18">
        <f t="shared" si="48"/>
        <v>-1.5430000000000001</v>
      </c>
      <c r="AA132" s="19">
        <f t="shared" si="49"/>
        <v>0.91747835497835495</v>
      </c>
      <c r="AB132" s="37" t="s">
        <v>20</v>
      </c>
      <c r="AC132" s="11"/>
      <c r="AD132" s="11"/>
      <c r="AE132" s="11"/>
      <c r="AF132" s="16">
        <v>16.400000000000002</v>
      </c>
      <c r="AG132" s="16">
        <v>10</v>
      </c>
      <c r="AH132" s="16">
        <f t="shared" ref="AH132:AH140" si="53">AF132*10^(-8)*(AG132/D132)</f>
        <v>8.5832417438635073E-8</v>
      </c>
      <c r="AI132" s="16">
        <v>9.7099999999999996E-12</v>
      </c>
      <c r="AJ132" s="16">
        <f t="shared" si="52"/>
        <v>3.8839999999999996E-8</v>
      </c>
      <c r="AK132" s="18">
        <v>2.7000000000000001E-3</v>
      </c>
      <c r="AL132" s="27">
        <f t="shared" si="50"/>
        <v>1.4130946773433823E-3</v>
      </c>
      <c r="AM132" s="27">
        <f t="shared" si="51"/>
        <v>16463.414634146342</v>
      </c>
      <c r="AN132" s="28">
        <v>5.1466716923754259</v>
      </c>
      <c r="AO132" s="20"/>
    </row>
    <row r="133" spans="1:41">
      <c r="A133" s="16" t="s">
        <v>207</v>
      </c>
      <c r="B133" s="26" t="s">
        <v>17</v>
      </c>
      <c r="C133" s="17">
        <v>146.18187599999999</v>
      </c>
      <c r="D133" s="16">
        <v>21.303000000000001</v>
      </c>
      <c r="E133" s="20">
        <v>236.2</v>
      </c>
      <c r="F133" s="18">
        <v>9.6899999999999996E-7</v>
      </c>
      <c r="G133" s="18">
        <f t="shared" si="43"/>
        <v>4.1024555461473327E-3</v>
      </c>
      <c r="H133" s="18">
        <v>2.2700000000000001E-7</v>
      </c>
      <c r="I133" s="18">
        <f t="shared" si="44"/>
        <v>9.6104995766299747E-4</v>
      </c>
      <c r="J133" s="18">
        <f t="shared" si="45"/>
        <v>0.23426212590299278</v>
      </c>
      <c r="K133" s="22">
        <v>9.6</v>
      </c>
      <c r="L133" s="23">
        <v>2.8000000000000001E-2</v>
      </c>
      <c r="M133" s="19">
        <v>27.403638714486476</v>
      </c>
      <c r="N133" s="19">
        <f t="shared" si="46"/>
        <v>2.8545456994256746</v>
      </c>
      <c r="O133" s="20" t="s">
        <v>18</v>
      </c>
      <c r="P133" s="19">
        <v>0.09</v>
      </c>
      <c r="Q133" s="19">
        <v>0.05</v>
      </c>
      <c r="R133" s="19">
        <v>2.6</v>
      </c>
      <c r="S133" s="21">
        <v>0</v>
      </c>
      <c r="T133" s="18">
        <f t="shared" si="47"/>
        <v>2.6</v>
      </c>
      <c r="U133" s="18" t="s">
        <v>19</v>
      </c>
      <c r="V133" s="34">
        <v>0.1</v>
      </c>
      <c r="W133" s="34">
        <v>0.08</v>
      </c>
      <c r="X133" s="34">
        <v>-2.46</v>
      </c>
      <c r="Y133" s="35">
        <v>0</v>
      </c>
      <c r="Z133" s="18">
        <f t="shared" si="48"/>
        <v>-2.46</v>
      </c>
      <c r="AA133" s="19">
        <f t="shared" si="49"/>
        <v>0.97307692307692306</v>
      </c>
      <c r="AB133" s="37" t="s">
        <v>20</v>
      </c>
      <c r="AC133" s="11"/>
      <c r="AD133" s="11"/>
      <c r="AE133" s="11"/>
      <c r="AF133" s="16">
        <v>23</v>
      </c>
      <c r="AG133" s="16">
        <v>10</v>
      </c>
      <c r="AH133" s="16">
        <f t="shared" si="53"/>
        <v>1.0796601417640707E-7</v>
      </c>
      <c r="AI133" s="16">
        <v>3.0500000000000001E-12</v>
      </c>
      <c r="AJ133" s="16">
        <f t="shared" si="52"/>
        <v>1.2912785774767147E-8</v>
      </c>
      <c r="AK133" s="18">
        <v>3.4000000000000002E-2</v>
      </c>
      <c r="AL133" s="27">
        <f t="shared" si="50"/>
        <v>1.5960193399990611E-2</v>
      </c>
      <c r="AM133" s="27">
        <f t="shared" si="51"/>
        <v>147826.08695652176</v>
      </c>
      <c r="AN133" s="28">
        <v>2.5057808001523907</v>
      </c>
      <c r="AO133" s="20"/>
    </row>
    <row r="134" spans="1:41">
      <c r="A134" s="16" t="s">
        <v>208</v>
      </c>
      <c r="B134" s="26" t="s">
        <v>17</v>
      </c>
      <c r="C134" s="17">
        <v>144.6</v>
      </c>
      <c r="D134" s="16">
        <v>21.582000000000001</v>
      </c>
      <c r="E134" s="20">
        <v>287.39999999999998</v>
      </c>
      <c r="F134" s="18">
        <v>3.6899999999999998E-7</v>
      </c>
      <c r="G134" s="18">
        <f t="shared" si="43"/>
        <v>1.2839248434237996E-3</v>
      </c>
      <c r="H134" s="18">
        <v>7.3399999999999996E-8</v>
      </c>
      <c r="I134" s="18">
        <f t="shared" si="44"/>
        <v>2.5539318023660404E-4</v>
      </c>
      <c r="J134" s="18">
        <f t="shared" si="45"/>
        <v>0.19891598915989159</v>
      </c>
      <c r="K134" s="22">
        <v>10.8</v>
      </c>
      <c r="L134" s="23">
        <v>0.159</v>
      </c>
      <c r="M134" s="19">
        <v>39.584832186426496</v>
      </c>
      <c r="N134" s="19">
        <f t="shared" si="46"/>
        <v>3.6652622394839347</v>
      </c>
      <c r="O134" s="20" t="s">
        <v>18</v>
      </c>
      <c r="P134" s="19">
        <v>0.06</v>
      </c>
      <c r="Q134" s="19">
        <v>0.55000000000000004</v>
      </c>
      <c r="R134" s="19">
        <v>15.05</v>
      </c>
      <c r="S134" s="21">
        <v>-1</v>
      </c>
      <c r="T134" s="18">
        <f t="shared" si="47"/>
        <v>1.5050000000000001</v>
      </c>
      <c r="U134" s="18" t="s">
        <v>19</v>
      </c>
      <c r="V134" s="34">
        <v>0.46</v>
      </c>
      <c r="W134" s="34">
        <v>0.53</v>
      </c>
      <c r="X134" s="34">
        <v>-14.15</v>
      </c>
      <c r="Y134" s="35">
        <v>-1</v>
      </c>
      <c r="Z134" s="18">
        <f t="shared" si="48"/>
        <v>-1.415</v>
      </c>
      <c r="AA134" s="19">
        <f t="shared" si="49"/>
        <v>0.97009966777408629</v>
      </c>
      <c r="AB134" s="37" t="s">
        <v>20</v>
      </c>
      <c r="AC134" s="11"/>
      <c r="AD134" s="11"/>
      <c r="AE134" s="11"/>
      <c r="AF134" s="16">
        <v>8.7000000000000011</v>
      </c>
      <c r="AG134" s="16">
        <v>10</v>
      </c>
      <c r="AH134" s="16">
        <f t="shared" si="53"/>
        <v>4.0311370586599944E-8</v>
      </c>
      <c r="AI134" s="16">
        <v>1.14E-12</v>
      </c>
      <c r="AJ134" s="16">
        <f t="shared" si="52"/>
        <v>3.9665970772442587E-9</v>
      </c>
      <c r="AK134" s="18">
        <v>5.1999999999999995E-4</v>
      </c>
      <c r="AL134" s="27">
        <f t="shared" si="50"/>
        <v>2.4094152534519502E-4</v>
      </c>
      <c r="AM134" s="27">
        <f t="shared" si="51"/>
        <v>5977.0114942528726</v>
      </c>
      <c r="AN134" s="28">
        <v>1.9863488921920691</v>
      </c>
      <c r="AO134" s="20"/>
    </row>
    <row r="135" spans="1:41">
      <c r="A135" s="16" t="s">
        <v>209</v>
      </c>
      <c r="B135" s="26" t="s">
        <v>17</v>
      </c>
      <c r="C135" s="17">
        <v>143.6</v>
      </c>
      <c r="D135" s="16">
        <v>15.723000000000001</v>
      </c>
      <c r="E135" s="20">
        <v>221.9</v>
      </c>
      <c r="F135" s="18">
        <v>1.26E-6</v>
      </c>
      <c r="G135" s="18">
        <f t="shared" si="43"/>
        <v>5.6782334384858045E-3</v>
      </c>
      <c r="H135" s="18">
        <v>2.8500000000000002E-7</v>
      </c>
      <c r="I135" s="18">
        <f t="shared" si="44"/>
        <v>1.2843623253717892E-3</v>
      </c>
      <c r="J135" s="18">
        <f t="shared" si="45"/>
        <v>0.22619047619047622</v>
      </c>
      <c r="K135" s="22">
        <v>15.2</v>
      </c>
      <c r="L135" s="23">
        <v>0.17299999999999999</v>
      </c>
      <c r="M135" s="19">
        <v>52.772630446281219</v>
      </c>
      <c r="N135" s="19">
        <f t="shared" si="46"/>
        <v>3.4718835819921856</v>
      </c>
      <c r="O135" s="20" t="s">
        <v>18</v>
      </c>
      <c r="P135" s="19">
        <v>-0.08</v>
      </c>
      <c r="Q135" s="19">
        <v>-0.25</v>
      </c>
      <c r="R135" s="19">
        <v>18.350000000000001</v>
      </c>
      <c r="S135" s="21">
        <v>-1</v>
      </c>
      <c r="T135" s="18">
        <f t="shared" si="47"/>
        <v>1.8350000000000002</v>
      </c>
      <c r="U135" s="18" t="s">
        <v>19</v>
      </c>
      <c r="V135" s="34">
        <v>0.85</v>
      </c>
      <c r="W135" s="34">
        <v>0.68</v>
      </c>
      <c r="X135" s="34">
        <v>-15.03</v>
      </c>
      <c r="Y135" s="35">
        <v>-1</v>
      </c>
      <c r="Z135" s="18">
        <f t="shared" si="48"/>
        <v>-1.5030000000000001</v>
      </c>
      <c r="AA135" s="19">
        <f t="shared" si="49"/>
        <v>0.90953678474114441</v>
      </c>
      <c r="AB135" s="37" t="s">
        <v>20</v>
      </c>
      <c r="AC135" s="11"/>
      <c r="AD135" s="11"/>
      <c r="AE135" s="11"/>
      <c r="AF135" s="16">
        <v>13.700000000000001</v>
      </c>
      <c r="AG135" s="16">
        <v>10</v>
      </c>
      <c r="AH135" s="16">
        <f t="shared" si="53"/>
        <v>8.713349869617758E-8</v>
      </c>
      <c r="AI135" s="16">
        <v>1.33E-11</v>
      </c>
      <c r="AJ135" s="16">
        <f t="shared" si="52"/>
        <v>5.9936908517350161E-8</v>
      </c>
      <c r="AK135" s="18">
        <v>2.0999999999999999E-3</v>
      </c>
      <c r="AL135" s="27">
        <f t="shared" si="50"/>
        <v>1.3356229727151305E-3</v>
      </c>
      <c r="AM135" s="27">
        <f t="shared" si="51"/>
        <v>15328.467153284668</v>
      </c>
      <c r="AN135" s="28">
        <v>0.38109239276549189</v>
      </c>
      <c r="AO135" s="20"/>
    </row>
    <row r="136" spans="1:41">
      <c r="A136" s="16" t="s">
        <v>210</v>
      </c>
      <c r="B136" s="26" t="s">
        <v>17</v>
      </c>
      <c r="C136" s="17">
        <v>142.19999999999999</v>
      </c>
      <c r="D136" s="16">
        <v>27.524999999999999</v>
      </c>
      <c r="E136" s="20">
        <v>305.3</v>
      </c>
      <c r="F136" s="18">
        <v>5.8099999999999997E-8</v>
      </c>
      <c r="G136" s="18">
        <f t="shared" si="43"/>
        <v>1.9030461840812316E-4</v>
      </c>
      <c r="H136" s="18">
        <v>9.6199999999999995E-9</v>
      </c>
      <c r="I136" s="18">
        <f t="shared" si="44"/>
        <v>3.1509990173599735E-5</v>
      </c>
      <c r="J136" s="18">
        <f t="shared" si="45"/>
        <v>0.16557659208261616</v>
      </c>
      <c r="K136" s="22">
        <v>12.3</v>
      </c>
      <c r="L136" s="23">
        <v>-4.4999999999999998E-2</v>
      </c>
      <c r="M136" s="19">
        <v>33.492011896552597</v>
      </c>
      <c r="N136" s="19">
        <f t="shared" si="46"/>
        <v>2.7229277964676908</v>
      </c>
      <c r="O136" s="20" t="s">
        <v>18</v>
      </c>
      <c r="P136" s="19">
        <v>0.12</v>
      </c>
      <c r="Q136" s="19">
        <v>-0.05</v>
      </c>
      <c r="R136" s="19">
        <v>4.91</v>
      </c>
      <c r="S136" s="21">
        <v>-2</v>
      </c>
      <c r="T136" s="18">
        <f t="shared" si="47"/>
        <v>4.9100000000000005E-2</v>
      </c>
      <c r="U136" s="18" t="s">
        <v>19</v>
      </c>
      <c r="V136" s="34">
        <v>0.13</v>
      </c>
      <c r="W136" s="34">
        <v>0.11</v>
      </c>
      <c r="X136" s="34">
        <v>-4.5</v>
      </c>
      <c r="Y136" s="35">
        <v>-2</v>
      </c>
      <c r="Z136" s="18">
        <f t="shared" si="48"/>
        <v>-4.4999999999999998E-2</v>
      </c>
      <c r="AA136" s="19">
        <f t="shared" si="49"/>
        <v>0.9582484725050916</v>
      </c>
      <c r="AB136" s="37" t="s">
        <v>20</v>
      </c>
      <c r="AC136" s="11"/>
      <c r="AD136" s="11"/>
      <c r="AE136" s="11"/>
      <c r="AF136" s="16">
        <v>1.7000000000000002</v>
      </c>
      <c r="AG136" s="16">
        <v>10</v>
      </c>
      <c r="AH136" s="16">
        <f t="shared" si="53"/>
        <v>6.1762034514078131E-9</v>
      </c>
      <c r="AI136" s="16">
        <v>1.6E-12</v>
      </c>
      <c r="AJ136" s="16">
        <f t="shared" si="52"/>
        <v>5.2407468064199149E-9</v>
      </c>
      <c r="AK136" s="18">
        <v>1.1000000000000001E-3</v>
      </c>
      <c r="AL136" s="27">
        <f t="shared" si="50"/>
        <v>3.9963669391462312E-4</v>
      </c>
      <c r="AM136" s="27">
        <f t="shared" si="51"/>
        <v>64705.88235294116</v>
      </c>
      <c r="AN136" s="28">
        <v>26.469088238526705</v>
      </c>
      <c r="AO136" s="20"/>
    </row>
    <row r="137" spans="1:41">
      <c r="A137" s="16" t="s">
        <v>211</v>
      </c>
      <c r="B137" s="26" t="s">
        <v>17</v>
      </c>
      <c r="C137" s="17">
        <v>139.4</v>
      </c>
      <c r="D137" s="16">
        <v>23.065000000000001</v>
      </c>
      <c r="E137" s="20">
        <v>260.5</v>
      </c>
      <c r="F137" s="18">
        <v>1.6899999999999999E-6</v>
      </c>
      <c r="G137" s="18">
        <f t="shared" si="43"/>
        <v>6.4875239923224571E-3</v>
      </c>
      <c r="H137" s="18">
        <v>3.1E-7</v>
      </c>
      <c r="I137" s="18">
        <f t="shared" si="44"/>
        <v>1.1900191938579655E-3</v>
      </c>
      <c r="J137" s="18">
        <f t="shared" si="45"/>
        <v>0.18343195266272189</v>
      </c>
      <c r="K137" s="22">
        <v>10</v>
      </c>
      <c r="L137" s="23">
        <v>-5.0999999999999997E-2</v>
      </c>
      <c r="M137" s="19">
        <v>28.418466302326362</v>
      </c>
      <c r="N137" s="19">
        <f t="shared" si="46"/>
        <v>2.8418466302326362</v>
      </c>
      <c r="O137" s="20" t="s">
        <v>18</v>
      </c>
      <c r="P137" s="19">
        <v>0.04</v>
      </c>
      <c r="Q137" s="19">
        <v>-0.06</v>
      </c>
      <c r="R137" s="19">
        <v>3.37</v>
      </c>
      <c r="S137" s="21">
        <v>0</v>
      </c>
      <c r="T137" s="18">
        <f t="shared" si="47"/>
        <v>3.37</v>
      </c>
      <c r="U137" s="18" t="s">
        <v>19</v>
      </c>
      <c r="V137" s="34">
        <v>7.0000000000000007E-2</v>
      </c>
      <c r="W137" s="34">
        <v>0.1</v>
      </c>
      <c r="X137" s="34">
        <v>-3.15</v>
      </c>
      <c r="Y137" s="35">
        <v>0</v>
      </c>
      <c r="Z137" s="18">
        <f t="shared" si="48"/>
        <v>-3.15</v>
      </c>
      <c r="AA137" s="19">
        <f t="shared" si="49"/>
        <v>0.96735905044510384</v>
      </c>
      <c r="AB137" s="37" t="s">
        <v>20</v>
      </c>
      <c r="AC137" s="11"/>
      <c r="AD137" s="11"/>
      <c r="AE137" s="11"/>
      <c r="AF137" s="16">
        <v>25.6</v>
      </c>
      <c r="AG137" s="16">
        <v>10</v>
      </c>
      <c r="AH137" s="16">
        <f t="shared" si="53"/>
        <v>1.1099067851723391E-7</v>
      </c>
      <c r="AI137" s="16">
        <v>3.7799999999999996E-12</v>
      </c>
      <c r="AJ137" s="16">
        <f t="shared" si="52"/>
        <v>1.4510556621880998E-8</v>
      </c>
      <c r="AK137" s="18">
        <v>7.1000000000000004E-3</v>
      </c>
      <c r="AL137" s="27">
        <f t="shared" si="50"/>
        <v>3.0782570995014093E-3</v>
      </c>
      <c r="AM137" s="27">
        <f t="shared" si="51"/>
        <v>27734.375</v>
      </c>
      <c r="AN137" s="28">
        <v>5.9653401621532769</v>
      </c>
      <c r="AO137" s="20"/>
    </row>
    <row r="138" spans="1:41">
      <c r="A138" s="16" t="s">
        <v>212</v>
      </c>
      <c r="B138" s="26" t="s">
        <v>17</v>
      </c>
      <c r="C138" s="17">
        <v>138.0669255</v>
      </c>
      <c r="D138" s="16">
        <v>21.989000000000001</v>
      </c>
      <c r="E138" s="20">
        <v>293.89999999999998</v>
      </c>
      <c r="F138" s="18">
        <v>1.3200000000000001E-6</v>
      </c>
      <c r="G138" s="18">
        <f t="shared" si="43"/>
        <v>4.4913235794487921E-3</v>
      </c>
      <c r="H138" s="18">
        <v>2.3799999999999999E-7</v>
      </c>
      <c r="I138" s="18">
        <f t="shared" si="44"/>
        <v>8.0979925144607006E-4</v>
      </c>
      <c r="J138" s="18">
        <f t="shared" si="45"/>
        <v>0.1803030303030303</v>
      </c>
      <c r="K138" s="22">
        <v>12.2</v>
      </c>
      <c r="L138" s="23">
        <v>-0.27500000000000002</v>
      </c>
      <c r="M138" s="19">
        <v>22.332103082769784</v>
      </c>
      <c r="N138" s="19">
        <f t="shared" si="46"/>
        <v>1.8305002526860479</v>
      </c>
      <c r="O138" s="20" t="s">
        <v>18</v>
      </c>
      <c r="P138" s="19">
        <v>0.12</v>
      </c>
      <c r="Q138" s="19">
        <v>-0.36</v>
      </c>
      <c r="R138" s="19">
        <v>8.5299999999999994</v>
      </c>
      <c r="S138" s="21">
        <v>0</v>
      </c>
      <c r="T138" s="18">
        <f t="shared" si="47"/>
        <v>8.5299999999999994</v>
      </c>
      <c r="U138" s="18" t="s">
        <v>19</v>
      </c>
      <c r="V138" s="34">
        <v>0.15</v>
      </c>
      <c r="W138" s="34">
        <v>0.09</v>
      </c>
      <c r="X138" s="34">
        <v>-8.25</v>
      </c>
      <c r="Y138" s="35">
        <v>0</v>
      </c>
      <c r="Z138" s="18">
        <f t="shared" si="48"/>
        <v>-8.25</v>
      </c>
      <c r="AA138" s="19">
        <f t="shared" si="49"/>
        <v>0.98358733880422045</v>
      </c>
      <c r="AB138" s="37" t="s">
        <v>20</v>
      </c>
      <c r="AC138" s="11"/>
      <c r="AD138" s="11"/>
      <c r="AE138" s="11"/>
      <c r="AF138" s="16">
        <v>53.400000000000006</v>
      </c>
      <c r="AG138" s="16">
        <v>10</v>
      </c>
      <c r="AH138" s="16">
        <f t="shared" si="53"/>
        <v>2.4284869707581069E-7</v>
      </c>
      <c r="AI138" s="16">
        <v>8.8699999999999996E-13</v>
      </c>
      <c r="AJ138" s="16">
        <f t="shared" si="52"/>
        <v>3.0180333446750596E-9</v>
      </c>
      <c r="AK138" s="18">
        <v>0.22</v>
      </c>
      <c r="AL138" s="27">
        <f t="shared" si="50"/>
        <v>0.10005002501250625</v>
      </c>
      <c r="AM138" s="27">
        <f t="shared" si="51"/>
        <v>411985.01872659166</v>
      </c>
      <c r="AN138" s="28">
        <v>4.706207132095841</v>
      </c>
      <c r="AO138" s="20"/>
    </row>
    <row r="139" spans="1:41">
      <c r="A139" s="16" t="s">
        <v>213</v>
      </c>
      <c r="B139" s="26" t="s">
        <v>17</v>
      </c>
      <c r="C139" s="17">
        <v>137.80000000000001</v>
      </c>
      <c r="D139" s="16">
        <v>16.452999999999999</v>
      </c>
      <c r="E139" s="20">
        <v>265.39999999999998</v>
      </c>
      <c r="F139" s="18">
        <v>9.95E-7</v>
      </c>
      <c r="G139" s="18">
        <f t="shared" si="43"/>
        <v>3.7490580256217031E-3</v>
      </c>
      <c r="H139" s="18">
        <v>1.31E-7</v>
      </c>
      <c r="I139" s="18">
        <f t="shared" si="44"/>
        <v>4.9359457422758104E-4</v>
      </c>
      <c r="J139" s="18">
        <f t="shared" si="45"/>
        <v>0.13165829145728644</v>
      </c>
      <c r="K139" s="22">
        <v>8.4</v>
      </c>
      <c r="L139" s="23">
        <v>5.1999999999999998E-2</v>
      </c>
      <c r="M139" s="19">
        <v>34.507028134139198</v>
      </c>
      <c r="N139" s="19">
        <f t="shared" si="46"/>
        <v>4.1079795397784755</v>
      </c>
      <c r="O139" s="20" t="s">
        <v>18</v>
      </c>
      <c r="P139" s="19">
        <v>0.12</v>
      </c>
      <c r="Q139" s="19">
        <v>0.18</v>
      </c>
      <c r="R139" s="19">
        <v>10.95</v>
      </c>
      <c r="S139" s="21">
        <v>-1</v>
      </c>
      <c r="T139" s="18">
        <f t="shared" si="47"/>
        <v>1.095</v>
      </c>
      <c r="U139" s="18" t="s">
        <v>19</v>
      </c>
      <c r="V139" s="34">
        <v>0.74</v>
      </c>
      <c r="W139" s="34">
        <v>-0.45</v>
      </c>
      <c r="X139" s="34">
        <v>-10.039999999999999</v>
      </c>
      <c r="Y139" s="35">
        <v>-1</v>
      </c>
      <c r="Z139" s="18">
        <f t="shared" si="48"/>
        <v>-1.004</v>
      </c>
      <c r="AA139" s="19">
        <f t="shared" si="49"/>
        <v>0.95844748858447493</v>
      </c>
      <c r="AB139" s="37" t="s">
        <v>20</v>
      </c>
      <c r="AC139" s="11"/>
      <c r="AD139" s="11"/>
      <c r="AE139" s="11"/>
      <c r="AF139" s="16">
        <v>12.700000000000001</v>
      </c>
      <c r="AG139" s="16">
        <v>10</v>
      </c>
      <c r="AH139" s="16">
        <f t="shared" si="53"/>
        <v>7.7189570291132325E-8</v>
      </c>
      <c r="AI139" s="16">
        <v>6.4000000000000002E-12</v>
      </c>
      <c r="AJ139" s="16">
        <f t="shared" si="52"/>
        <v>2.4114544084400905E-8</v>
      </c>
      <c r="AK139" s="18">
        <v>2.2000000000000001E-3</v>
      </c>
      <c r="AL139" s="27">
        <f t="shared" si="50"/>
        <v>1.3371421625235521E-3</v>
      </c>
      <c r="AM139" s="27">
        <f t="shared" si="51"/>
        <v>17322.834645669293</v>
      </c>
      <c r="AN139" s="28">
        <v>0.62881354047430449</v>
      </c>
      <c r="AO139" s="20"/>
    </row>
    <row r="140" spans="1:41">
      <c r="A140" s="16" t="s">
        <v>214</v>
      </c>
      <c r="B140" s="26" t="s">
        <v>17</v>
      </c>
      <c r="C140" s="17">
        <v>136.30000000000001</v>
      </c>
      <c r="D140" s="16">
        <v>18.367000000000001</v>
      </c>
      <c r="E140" s="20">
        <v>237.9</v>
      </c>
      <c r="F140" s="18">
        <v>6.7000000000000002E-6</v>
      </c>
      <c r="G140" s="18">
        <f t="shared" si="43"/>
        <v>2.816309373686423E-2</v>
      </c>
      <c r="H140" s="18">
        <v>8.1500000000000003E-7</v>
      </c>
      <c r="I140" s="18">
        <f t="shared" si="44"/>
        <v>3.4258091635140818E-3</v>
      </c>
      <c r="J140" s="18">
        <f t="shared" si="45"/>
        <v>0.12164179104477613</v>
      </c>
      <c r="K140" s="22">
        <v>8</v>
      </c>
      <c r="L140" s="23">
        <v>-0.505</v>
      </c>
      <c r="M140" s="19">
        <v>22.356563289285258</v>
      </c>
      <c r="N140" s="19">
        <f t="shared" si="46"/>
        <v>2.7945704111606573</v>
      </c>
      <c r="O140" s="20" t="s">
        <v>18</v>
      </c>
      <c r="P140" s="19">
        <v>0.22</v>
      </c>
      <c r="Q140" s="19">
        <v>-0.19</v>
      </c>
      <c r="R140" s="19">
        <v>6.43</v>
      </c>
      <c r="S140" s="21">
        <v>0</v>
      </c>
      <c r="T140" s="18">
        <f t="shared" si="47"/>
        <v>6.43</v>
      </c>
      <c r="U140" s="18" t="s">
        <v>19</v>
      </c>
      <c r="V140" s="34">
        <v>0.06</v>
      </c>
      <c r="W140" s="34">
        <v>0.05</v>
      </c>
      <c r="X140" s="34">
        <v>-6.35</v>
      </c>
      <c r="Y140" s="35">
        <v>0</v>
      </c>
      <c r="Z140" s="18">
        <f t="shared" si="48"/>
        <v>-6.35</v>
      </c>
      <c r="AA140" s="19">
        <f t="shared" si="49"/>
        <v>0.99377916018662527</v>
      </c>
      <c r="AB140" s="37" t="s">
        <v>20</v>
      </c>
      <c r="AC140" s="11"/>
      <c r="AD140" s="11"/>
      <c r="AE140" s="11"/>
      <c r="AF140" s="16">
        <v>55.5</v>
      </c>
      <c r="AG140" s="16">
        <v>10</v>
      </c>
      <c r="AH140" s="16">
        <f t="shared" si="53"/>
        <v>3.0217237436707136E-7</v>
      </c>
      <c r="AI140" s="16">
        <v>6.7299999999999996E-13</v>
      </c>
      <c r="AJ140" s="16">
        <f t="shared" si="52"/>
        <v>2.8289197141656153E-9</v>
      </c>
      <c r="AK140" s="18">
        <v>5.5999999999999999E-3</v>
      </c>
      <c r="AL140" s="27">
        <f t="shared" si="50"/>
        <v>3.0489464801001795E-3</v>
      </c>
      <c r="AM140" s="27">
        <f t="shared" si="51"/>
        <v>10090.090090090091</v>
      </c>
      <c r="AN140" s="28">
        <v>0.35176804145155005</v>
      </c>
      <c r="AO140" s="20"/>
    </row>
    <row r="141" spans="1:41">
      <c r="A141" s="16" t="s">
        <v>215</v>
      </c>
      <c r="B141" s="16" t="s">
        <v>33</v>
      </c>
      <c r="C141" s="17">
        <v>124.36620600000001</v>
      </c>
      <c r="D141" s="16">
        <v>24.1035</v>
      </c>
      <c r="E141" s="20">
        <v>278.10000000000002</v>
      </c>
      <c r="F141" s="18">
        <v>2.6000000000000001E-6</v>
      </c>
      <c r="G141" s="18">
        <f t="shared" si="43"/>
        <v>9.3491549802229412E-3</v>
      </c>
      <c r="H141" s="18">
        <v>4.6199999999999998E-7</v>
      </c>
      <c r="I141" s="18">
        <f t="shared" si="44"/>
        <v>1.6612729234088454E-3</v>
      </c>
      <c r="J141" s="18">
        <f t="shared" si="45"/>
        <v>0.17769230769230765</v>
      </c>
      <c r="K141" s="22">
        <v>13.9</v>
      </c>
      <c r="L141" s="23">
        <v>0.27600000000000002</v>
      </c>
      <c r="M141" s="19">
        <v>72.086401165613594</v>
      </c>
      <c r="N141" s="19">
        <f t="shared" si="46"/>
        <v>5.1860720263031359</v>
      </c>
      <c r="O141" s="20" t="s">
        <v>18</v>
      </c>
      <c r="P141" s="19">
        <v>-0.09</v>
      </c>
      <c r="Q141" s="19">
        <v>0.1</v>
      </c>
      <c r="R141" s="19">
        <v>4.8099999999999996</v>
      </c>
      <c r="S141" s="21">
        <v>0</v>
      </c>
      <c r="T141" s="18">
        <v>4.8099999999999996</v>
      </c>
      <c r="U141" s="18" t="s">
        <v>19</v>
      </c>
      <c r="V141" s="19" t="s">
        <v>71</v>
      </c>
      <c r="W141" s="19" t="s">
        <v>115</v>
      </c>
      <c r="X141" s="19">
        <v>-3.86</v>
      </c>
      <c r="Y141" s="20">
        <v>0</v>
      </c>
      <c r="Z141" s="18">
        <v>-3.86</v>
      </c>
      <c r="AA141" s="19">
        <f t="shared" si="49"/>
        <v>0.90124740124740121</v>
      </c>
      <c r="AB141" s="37" t="s">
        <v>36</v>
      </c>
      <c r="AC141" s="16">
        <v>-1.34219E-6</v>
      </c>
      <c r="AD141" s="16">
        <v>-1.25999999999998E-5</v>
      </c>
      <c r="AE141" s="16">
        <f>AC141/-0.003368808*10^5</f>
        <v>39.841688810997837</v>
      </c>
      <c r="AF141" s="16"/>
      <c r="AG141" s="16">
        <v>10</v>
      </c>
      <c r="AH141" s="16">
        <f t="shared" ref="AH141:AH162" si="54">AE141*10^(-8)*(AG141/D141)</f>
        <v>1.6529420545148148E-7</v>
      </c>
      <c r="AI141" s="16">
        <v>6.7199999999999996E-12</v>
      </c>
      <c r="AJ141" s="16">
        <f t="shared" si="52"/>
        <v>2.4163969795037751E-8</v>
      </c>
      <c r="AK141" s="27">
        <v>2.8000000000000001E-2</v>
      </c>
      <c r="AL141" s="27">
        <f t="shared" si="50"/>
        <v>1.1616570207646192E-2</v>
      </c>
      <c r="AM141" s="27">
        <f t="shared" si="51"/>
        <v>70278.145419053923</v>
      </c>
      <c r="AN141" s="28">
        <v>15.10211460591524</v>
      </c>
      <c r="AO141" s="20"/>
    </row>
    <row r="142" spans="1:41">
      <c r="A142" s="16" t="s">
        <v>216</v>
      </c>
      <c r="B142" s="16" t="s">
        <v>96</v>
      </c>
      <c r="C142" s="17">
        <v>122.514557</v>
      </c>
      <c r="D142" s="16">
        <v>24.537299999999998</v>
      </c>
      <c r="E142" s="20">
        <v>272.2</v>
      </c>
      <c r="F142" s="18">
        <v>2.4499999999999998E-6</v>
      </c>
      <c r="G142" s="18">
        <f t="shared" si="43"/>
        <v>9.0007347538574572E-3</v>
      </c>
      <c r="H142" s="18">
        <v>2.1400000000000001E-7</v>
      </c>
      <c r="I142" s="18">
        <f t="shared" si="44"/>
        <v>7.8618662747979428E-4</v>
      </c>
      <c r="J142" s="18">
        <f t="shared" si="45"/>
        <v>8.7346938775510211E-2</v>
      </c>
      <c r="K142" s="22">
        <v>7.8</v>
      </c>
      <c r="L142" s="23">
        <v>-0.48099999999999998</v>
      </c>
      <c r="M142" s="19">
        <v>40.625754611105066</v>
      </c>
      <c r="N142" s="19">
        <f t="shared" si="46"/>
        <v>5.2084300783468036</v>
      </c>
      <c r="O142" s="20" t="s">
        <v>18</v>
      </c>
      <c r="P142" s="19">
        <v>0.11</v>
      </c>
      <c r="Q142" s="19">
        <v>-0.32</v>
      </c>
      <c r="R142" s="19">
        <v>18.29</v>
      </c>
      <c r="S142" s="21">
        <v>-1</v>
      </c>
      <c r="T142" s="18">
        <v>1.829</v>
      </c>
      <c r="U142" s="18" t="s">
        <v>19</v>
      </c>
      <c r="V142" s="19" t="s">
        <v>69</v>
      </c>
      <c r="W142" s="19">
        <v>-0.21</v>
      </c>
      <c r="X142" s="19">
        <v>-16.059999999999999</v>
      </c>
      <c r="Y142" s="20">
        <v>-1</v>
      </c>
      <c r="Z142" s="18">
        <v>-1.6060000000000001</v>
      </c>
      <c r="AA142" s="19">
        <f t="shared" si="49"/>
        <v>0.93903772553307818</v>
      </c>
      <c r="AB142" s="37" t="s">
        <v>102</v>
      </c>
      <c r="AC142" s="16">
        <v>-4.4526E-7</v>
      </c>
      <c r="AD142" s="16">
        <v>-4.5999999999986998E-6</v>
      </c>
      <c r="AE142" s="16">
        <v>13.217137931280154</v>
      </c>
      <c r="AF142" s="16"/>
      <c r="AG142" s="16">
        <v>10</v>
      </c>
      <c r="AH142" s="16">
        <f t="shared" si="54"/>
        <v>5.3865494293504802E-8</v>
      </c>
      <c r="AI142" s="16">
        <v>7.1799999999999997E-12</v>
      </c>
      <c r="AJ142" s="16">
        <f t="shared" si="52"/>
        <v>2.6377663482733283E-8</v>
      </c>
      <c r="AK142" s="27">
        <v>2.8E-3</v>
      </c>
      <c r="AL142" s="27">
        <f t="shared" si="50"/>
        <v>1.1411198461118378E-3</v>
      </c>
      <c r="AM142" s="27">
        <f t="shared" si="51"/>
        <v>21184.61662848671</v>
      </c>
      <c r="AN142" s="28">
        <v>17.414676264923578</v>
      </c>
      <c r="AO142" s="20"/>
    </row>
    <row r="143" spans="1:41">
      <c r="A143" s="20" t="s">
        <v>217</v>
      </c>
      <c r="B143" s="20" t="s">
        <v>41</v>
      </c>
      <c r="C143" s="17">
        <v>120.95014500000001</v>
      </c>
      <c r="D143" s="20">
        <v>21.779800000000002</v>
      </c>
      <c r="E143" s="20">
        <v>268.70000000000005</v>
      </c>
      <c r="F143" s="18">
        <v>5.2499999999999997E-6</v>
      </c>
      <c r="G143" s="18">
        <f t="shared" si="43"/>
        <v>1.9538518794194267E-2</v>
      </c>
      <c r="H143" s="18">
        <v>1.0300000000000001E-6</v>
      </c>
      <c r="I143" s="18">
        <f t="shared" si="44"/>
        <v>3.8332713062895424E-3</v>
      </c>
      <c r="J143" s="18">
        <f t="shared" si="45"/>
        <v>0.19619047619047622</v>
      </c>
      <c r="K143" s="22">
        <v>14.7</v>
      </c>
      <c r="L143" s="23">
        <v>0.221</v>
      </c>
      <c r="M143" s="19">
        <v>57.482119153679676</v>
      </c>
      <c r="N143" s="19">
        <f t="shared" si="46"/>
        <v>3.9103482417469171</v>
      </c>
      <c r="O143" s="20" t="s">
        <v>18</v>
      </c>
      <c r="P143" s="19">
        <v>0.28000000000000003</v>
      </c>
      <c r="Q143" s="19">
        <v>0.1</v>
      </c>
      <c r="R143" s="19">
        <v>7.42</v>
      </c>
      <c r="S143" s="21">
        <v>0</v>
      </c>
      <c r="T143" s="18">
        <v>7.42</v>
      </c>
      <c r="U143" s="18" t="s">
        <v>19</v>
      </c>
      <c r="V143" s="19" t="s">
        <v>218</v>
      </c>
      <c r="W143" s="19">
        <v>-0.17</v>
      </c>
      <c r="X143" s="19">
        <v>-6.39</v>
      </c>
      <c r="Y143" s="20">
        <v>0</v>
      </c>
      <c r="Z143" s="18">
        <v>-6.39</v>
      </c>
      <c r="AA143" s="19">
        <f t="shared" si="49"/>
        <v>0.93059299191374656</v>
      </c>
      <c r="AB143" s="37" t="s">
        <v>102</v>
      </c>
      <c r="AC143" s="16">
        <v>-1.7293399999999999E-6</v>
      </c>
      <c r="AD143" s="16">
        <v>-1.6900000000000201E-5</v>
      </c>
      <c r="AE143" s="16">
        <v>51.333884270044479</v>
      </c>
      <c r="AF143" s="16"/>
      <c r="AG143" s="16">
        <v>10</v>
      </c>
      <c r="AH143" s="16">
        <f t="shared" si="54"/>
        <v>2.3569492956796884E-7</v>
      </c>
      <c r="AI143" s="16">
        <v>1.2000000000000001E-11</v>
      </c>
      <c r="AJ143" s="16">
        <f t="shared" si="52"/>
        <v>4.46594715295869E-8</v>
      </c>
      <c r="AK143" s="27">
        <v>2.4E-2</v>
      </c>
      <c r="AL143" s="27">
        <f t="shared" si="50"/>
        <v>1.101938493466423E-2</v>
      </c>
      <c r="AM143" s="27">
        <f t="shared" si="51"/>
        <v>46752.744977852824</v>
      </c>
      <c r="AN143" s="28">
        <v>10.356088289009913</v>
      </c>
      <c r="AO143" s="20"/>
    </row>
    <row r="144" spans="1:41">
      <c r="A144" s="20" t="s">
        <v>219</v>
      </c>
      <c r="B144" s="20" t="s">
        <v>41</v>
      </c>
      <c r="C144" s="17">
        <v>116.639321</v>
      </c>
      <c r="D144" s="20">
        <v>25.2499</v>
      </c>
      <c r="E144" s="20">
        <v>295.89999999999998</v>
      </c>
      <c r="F144" s="18">
        <v>2.3599999999999999E-6</v>
      </c>
      <c r="G144" s="18">
        <f t="shared" si="43"/>
        <v>7.9756674552213594E-3</v>
      </c>
      <c r="H144" s="18">
        <v>4.6400000000000003E-7</v>
      </c>
      <c r="I144" s="18">
        <f t="shared" si="44"/>
        <v>1.5680973301791148E-3</v>
      </c>
      <c r="J144" s="18">
        <f t="shared" si="45"/>
        <v>0.19661016949152543</v>
      </c>
      <c r="K144" s="22">
        <v>17</v>
      </c>
      <c r="L144" s="23">
        <v>0.11799999999999999</v>
      </c>
      <c r="M144" s="19">
        <v>65.994375722530421</v>
      </c>
      <c r="N144" s="19">
        <f t="shared" si="46"/>
        <v>3.8820221013253189</v>
      </c>
      <c r="O144" s="20" t="s">
        <v>18</v>
      </c>
      <c r="P144" s="20">
        <v>-0.12</v>
      </c>
      <c r="Q144" s="20">
        <v>0.03</v>
      </c>
      <c r="R144" s="20">
        <v>3.68</v>
      </c>
      <c r="S144" s="21">
        <v>0</v>
      </c>
      <c r="T144" s="18">
        <v>3.68</v>
      </c>
      <c r="U144" s="18" t="s">
        <v>19</v>
      </c>
      <c r="V144" s="19" t="s">
        <v>86</v>
      </c>
      <c r="W144" s="19" t="s">
        <v>115</v>
      </c>
      <c r="X144" s="19">
        <v>-3.13</v>
      </c>
      <c r="Y144" s="20">
        <v>0</v>
      </c>
      <c r="Z144" s="18">
        <v>-3.13</v>
      </c>
      <c r="AA144" s="19">
        <f t="shared" si="49"/>
        <v>0.92527173913043481</v>
      </c>
      <c r="AB144" s="37" t="s">
        <v>36</v>
      </c>
      <c r="AC144" s="27">
        <v>-8.7474000000000096E-7</v>
      </c>
      <c r="AD144" s="27">
        <v>-8.0999999999987298E-6</v>
      </c>
      <c r="AE144" s="27">
        <f t="shared" ref="AE144:AE162" si="55">AC144/-0.003368808*10^5</f>
        <v>25.965860921726645</v>
      </c>
      <c r="AF144" s="16"/>
      <c r="AG144" s="16">
        <v>10</v>
      </c>
      <c r="AH144" s="27">
        <f t="shared" si="54"/>
        <v>1.028355000286205E-7</v>
      </c>
      <c r="AI144" s="27">
        <v>8.72E-12</v>
      </c>
      <c r="AJ144" s="16">
        <f t="shared" si="52"/>
        <v>2.9469415343021292E-8</v>
      </c>
      <c r="AK144" s="27">
        <v>1.8E-3</v>
      </c>
      <c r="AL144" s="27">
        <f t="shared" si="50"/>
        <v>7.1287411039251648E-4</v>
      </c>
      <c r="AM144" s="27">
        <f t="shared" si="51"/>
        <v>6932.1791618080724</v>
      </c>
      <c r="AN144" s="28">
        <v>14.062809535386211</v>
      </c>
      <c r="AO144" s="20"/>
    </row>
    <row r="145" spans="1:41">
      <c r="A145" s="20" t="s">
        <v>220</v>
      </c>
      <c r="B145" s="20" t="s">
        <v>46</v>
      </c>
      <c r="C145" s="17">
        <v>85.126773999999997</v>
      </c>
      <c r="D145" s="20">
        <v>15.093999999999999</v>
      </c>
      <c r="E145" s="20">
        <v>194.4</v>
      </c>
      <c r="F145" s="18">
        <v>2.34E-5</v>
      </c>
      <c r="G145" s="18">
        <f t="shared" si="43"/>
        <v>0.12037037037037036</v>
      </c>
      <c r="H145" s="18">
        <v>3.3500000000000001E-6</v>
      </c>
      <c r="I145" s="18">
        <f t="shared" si="44"/>
        <v>1.7232510288065845E-2</v>
      </c>
      <c r="J145" s="18">
        <f t="shared" si="45"/>
        <v>0.14316239316239318</v>
      </c>
      <c r="K145" s="22">
        <v>10.9</v>
      </c>
      <c r="L145" s="23">
        <v>-0.23499999999999999</v>
      </c>
      <c r="M145" s="19">
        <v>32.048539796036003</v>
      </c>
      <c r="N145" s="19">
        <f t="shared" si="46"/>
        <v>2.9402330088106425</v>
      </c>
      <c r="O145" s="20" t="s">
        <v>18</v>
      </c>
      <c r="P145" s="20">
        <v>-0.02</v>
      </c>
      <c r="Q145" s="20">
        <v>0.09</v>
      </c>
      <c r="R145" s="20">
        <v>2.4900000000000002</v>
      </c>
      <c r="S145" s="21">
        <v>1</v>
      </c>
      <c r="T145" s="18">
        <v>24.900000000000002</v>
      </c>
      <c r="U145" s="18" t="s">
        <v>19</v>
      </c>
      <c r="V145" s="19" t="s">
        <v>67</v>
      </c>
      <c r="W145" s="19" t="s">
        <v>44</v>
      </c>
      <c r="X145" s="19">
        <v>-2.4300000000000002</v>
      </c>
      <c r="Y145" s="20">
        <v>1</v>
      </c>
      <c r="Z145" s="18">
        <v>-24.3</v>
      </c>
      <c r="AA145" s="19">
        <f t="shared" si="49"/>
        <v>0.98795180722891562</v>
      </c>
      <c r="AB145" s="37" t="s">
        <v>36</v>
      </c>
      <c r="AC145" s="16">
        <v>-4.2112600000000004E-6</v>
      </c>
      <c r="AD145" s="16">
        <v>-4.3000000000001398E-5</v>
      </c>
      <c r="AE145" s="16">
        <f t="shared" si="55"/>
        <v>125.00742102251004</v>
      </c>
      <c r="AF145" s="16"/>
      <c r="AG145" s="16">
        <v>10</v>
      </c>
      <c r="AH145" s="16">
        <f t="shared" si="54"/>
        <v>8.2819279861209787E-7</v>
      </c>
      <c r="AI145" s="16">
        <v>1.2100000000000001E-11</v>
      </c>
      <c r="AJ145" s="16">
        <f t="shared" si="52"/>
        <v>6.2242798353909469E-8</v>
      </c>
      <c r="AK145" s="27">
        <v>1.4E-2</v>
      </c>
      <c r="AL145" s="27">
        <f t="shared" si="50"/>
        <v>9.2752086921955752E-3</v>
      </c>
      <c r="AM145" s="27">
        <f t="shared" si="51"/>
        <v>11199.335115856062</v>
      </c>
      <c r="AN145" s="28">
        <v>0.51212385136533145</v>
      </c>
      <c r="AO145" s="24"/>
    </row>
    <row r="146" spans="1:41">
      <c r="A146" s="20" t="s">
        <v>221</v>
      </c>
      <c r="B146" s="20" t="s">
        <v>41</v>
      </c>
      <c r="C146" s="17">
        <v>80.680469000000002</v>
      </c>
      <c r="D146" s="20">
        <v>15.3878</v>
      </c>
      <c r="E146" s="20">
        <v>190.9</v>
      </c>
      <c r="F146" s="18">
        <v>1.3499999999999999E-5</v>
      </c>
      <c r="G146" s="18">
        <f t="shared" si="43"/>
        <v>7.071765322158198E-2</v>
      </c>
      <c r="H146" s="18">
        <v>2.2500000000000001E-6</v>
      </c>
      <c r="I146" s="18">
        <f t="shared" si="44"/>
        <v>1.1786275536930331E-2</v>
      </c>
      <c r="J146" s="18">
        <f t="shared" si="45"/>
        <v>0.16666666666666669</v>
      </c>
      <c r="K146" s="22">
        <v>12.6</v>
      </c>
      <c r="L146" s="23">
        <v>-0.14399999999999999</v>
      </c>
      <c r="M146" s="19">
        <v>36.118594373477421</v>
      </c>
      <c r="N146" s="19">
        <f t="shared" si="46"/>
        <v>2.8665551090061445</v>
      </c>
      <c r="O146" s="20" t="s">
        <v>18</v>
      </c>
      <c r="P146" s="20">
        <v>-0.76</v>
      </c>
      <c r="Q146" s="20">
        <v>0.62</v>
      </c>
      <c r="R146" s="20">
        <v>18.559999999999999</v>
      </c>
      <c r="S146" s="21">
        <v>0</v>
      </c>
      <c r="T146" s="18">
        <v>18.559999999999999</v>
      </c>
      <c r="U146" s="18" t="s">
        <v>19</v>
      </c>
      <c r="V146" s="19" t="s">
        <v>76</v>
      </c>
      <c r="W146" s="19">
        <v>-0.2</v>
      </c>
      <c r="X146" s="19">
        <v>-17.809999999999999</v>
      </c>
      <c r="Y146" s="20">
        <v>0</v>
      </c>
      <c r="Z146" s="18">
        <v>-17.809999999999999</v>
      </c>
      <c r="AA146" s="19">
        <f t="shared" si="49"/>
        <v>0.97979525862068972</v>
      </c>
      <c r="AB146" s="37" t="s">
        <v>36</v>
      </c>
      <c r="AC146" s="16">
        <v>-3.2064299999999999E-6</v>
      </c>
      <c r="AD146" s="16">
        <v>-3.3800000000000503E-5</v>
      </c>
      <c r="AE146" s="16">
        <f t="shared" si="55"/>
        <v>95.179956827459435</v>
      </c>
      <c r="AF146" s="16"/>
      <c r="AG146" s="16">
        <v>10</v>
      </c>
      <c r="AH146" s="16">
        <f t="shared" si="54"/>
        <v>6.1854168125046753E-7</v>
      </c>
      <c r="AI146" s="16">
        <v>9.1799999999999993E-12</v>
      </c>
      <c r="AJ146" s="16">
        <f t="shared" si="52"/>
        <v>4.808800419067574E-8</v>
      </c>
      <c r="AK146" s="27">
        <v>1.6E-2</v>
      </c>
      <c r="AL146" s="27">
        <f t="shared" si="50"/>
        <v>1.0397847645537374E-2</v>
      </c>
      <c r="AM146" s="27">
        <f t="shared" si="51"/>
        <v>16810.261880034806</v>
      </c>
      <c r="AN146" s="28">
        <v>0.68953899467782964</v>
      </c>
      <c r="AO146" s="20"/>
    </row>
    <row r="147" spans="1:41">
      <c r="A147" s="20" t="s">
        <v>222</v>
      </c>
      <c r="B147" s="20" t="s">
        <v>41</v>
      </c>
      <c r="C147" s="17">
        <v>77.203874999999996</v>
      </c>
      <c r="D147" s="20">
        <v>25.976700000000001</v>
      </c>
      <c r="E147" s="20">
        <v>275.20000000000005</v>
      </c>
      <c r="F147" s="18">
        <v>1.1600000000000001E-5</v>
      </c>
      <c r="G147" s="18">
        <f t="shared" si="43"/>
        <v>4.2151162790697673E-2</v>
      </c>
      <c r="H147" s="18">
        <v>1.7400000000000001E-6</v>
      </c>
      <c r="I147" s="18">
        <f t="shared" si="44"/>
        <v>6.3226744186046513E-3</v>
      </c>
      <c r="J147" s="18">
        <f t="shared" si="45"/>
        <v>0.15</v>
      </c>
      <c r="K147" s="22">
        <v>10.1</v>
      </c>
      <c r="L147" s="23">
        <v>-0.17799999999999999</v>
      </c>
      <c r="M147" s="19">
        <v>28.430609962038943</v>
      </c>
      <c r="N147" s="19">
        <f t="shared" si="46"/>
        <v>2.8149118774295983</v>
      </c>
      <c r="O147" s="20" t="s">
        <v>18</v>
      </c>
      <c r="P147" s="20">
        <v>-0.5</v>
      </c>
      <c r="Q147" s="20">
        <v>0.71</v>
      </c>
      <c r="R147" s="20">
        <v>18.04</v>
      </c>
      <c r="S147" s="21">
        <v>0</v>
      </c>
      <c r="T147" s="18">
        <v>18.04</v>
      </c>
      <c r="U147" s="18" t="s">
        <v>19</v>
      </c>
      <c r="V147" s="19" t="s">
        <v>223</v>
      </c>
      <c r="W147" s="19">
        <v>0.14000000000000001</v>
      </c>
      <c r="X147" s="19">
        <v>-17.399999999999999</v>
      </c>
      <c r="Y147" s="20">
        <v>0</v>
      </c>
      <c r="Z147" s="18">
        <v>-17.399999999999999</v>
      </c>
      <c r="AA147" s="19">
        <f t="shared" si="49"/>
        <v>0.98226164079822609</v>
      </c>
      <c r="AB147" s="37" t="s">
        <v>36</v>
      </c>
      <c r="AC147" s="16">
        <v>-3.4651000000000001E-6</v>
      </c>
      <c r="AD147" s="16">
        <v>-3.8299999999999799E-5</v>
      </c>
      <c r="AE147" s="16">
        <f t="shared" si="55"/>
        <v>102.85834039814677</v>
      </c>
      <c r="AF147" s="16"/>
      <c r="AG147" s="16">
        <v>10</v>
      </c>
      <c r="AH147" s="16">
        <f t="shared" si="54"/>
        <v>3.9596384605491371E-7</v>
      </c>
      <c r="AI147" s="16">
        <v>8.7300000000000002E-12</v>
      </c>
      <c r="AJ147" s="16">
        <f t="shared" si="52"/>
        <v>3.1722383720930233E-8</v>
      </c>
      <c r="AK147" s="27">
        <v>2.4E-2</v>
      </c>
      <c r="AL147" s="27">
        <f t="shared" si="50"/>
        <v>9.2390488399219303E-3</v>
      </c>
      <c r="AM147" s="27">
        <f t="shared" si="51"/>
        <v>23333.061672101816</v>
      </c>
      <c r="AN147" s="28">
        <v>12.404293341979278</v>
      </c>
      <c r="AO147" s="20"/>
    </row>
    <row r="148" spans="1:41">
      <c r="A148" s="20" t="s">
        <v>224</v>
      </c>
      <c r="B148" s="20" t="s">
        <v>41</v>
      </c>
      <c r="C148" s="17">
        <v>76.478319999999997</v>
      </c>
      <c r="D148" s="20">
        <v>23.289400000000001</v>
      </c>
      <c r="E148" s="20">
        <v>265.8</v>
      </c>
      <c r="F148" s="18">
        <v>1.49E-5</v>
      </c>
      <c r="G148" s="18">
        <f t="shared" si="43"/>
        <v>5.6057185854025582E-2</v>
      </c>
      <c r="H148" s="18">
        <v>1.9400000000000001E-6</v>
      </c>
      <c r="I148" s="18">
        <f t="shared" si="44"/>
        <v>7.2987208427389011E-3</v>
      </c>
      <c r="J148" s="18">
        <f t="shared" si="45"/>
        <v>0.13020134228187918</v>
      </c>
      <c r="K148" s="22">
        <v>9.9</v>
      </c>
      <c r="L148" s="23">
        <v>-0.42599999999999999</v>
      </c>
      <c r="M148" s="19">
        <v>26.452019345237332</v>
      </c>
      <c r="N148" s="19">
        <f t="shared" si="46"/>
        <v>2.671921145983569</v>
      </c>
      <c r="O148" s="20" t="s">
        <v>18</v>
      </c>
      <c r="P148" s="20">
        <v>0.14000000000000001</v>
      </c>
      <c r="Q148" s="20">
        <v>0.7</v>
      </c>
      <c r="R148" s="20">
        <v>15.51</v>
      </c>
      <c r="S148" s="21">
        <v>0</v>
      </c>
      <c r="T148" s="18">
        <v>15.51</v>
      </c>
      <c r="U148" s="18" t="s">
        <v>19</v>
      </c>
      <c r="V148" s="19" t="s">
        <v>225</v>
      </c>
      <c r="W148" s="19">
        <v>-0.15</v>
      </c>
      <c r="X148" s="19">
        <v>-15.35</v>
      </c>
      <c r="Y148" s="20">
        <v>0</v>
      </c>
      <c r="Z148" s="18">
        <v>-15.35</v>
      </c>
      <c r="AA148" s="19">
        <f t="shared" si="49"/>
        <v>0.99484203739522892</v>
      </c>
      <c r="AB148" s="37" t="s">
        <v>36</v>
      </c>
      <c r="AC148" s="16">
        <v>-3.6773400000000002E-6</v>
      </c>
      <c r="AD148" s="16">
        <v>-4.0700000000001199E-5</v>
      </c>
      <c r="AE148" s="16">
        <f t="shared" si="55"/>
        <v>109.15849166826962</v>
      </c>
      <c r="AF148" s="16"/>
      <c r="AG148" s="16">
        <v>10</v>
      </c>
      <c r="AH148" s="16">
        <f t="shared" si="54"/>
        <v>4.6870461097439012E-7</v>
      </c>
      <c r="AI148" s="16">
        <v>3.7899999999999998E-12</v>
      </c>
      <c r="AJ148" s="16">
        <f t="shared" si="52"/>
        <v>1.4258841234010533E-8</v>
      </c>
      <c r="AK148" s="27">
        <v>1.2E-2</v>
      </c>
      <c r="AL148" s="27">
        <f t="shared" si="50"/>
        <v>5.1525586747619085E-3</v>
      </c>
      <c r="AM148" s="27">
        <f t="shared" si="51"/>
        <v>10993.189642513336</v>
      </c>
      <c r="AN148" s="28">
        <v>2.9882188786039765</v>
      </c>
      <c r="AO148" s="20"/>
    </row>
    <row r="149" spans="1:41">
      <c r="A149" s="20" t="s">
        <v>250</v>
      </c>
      <c r="B149" s="26" t="s">
        <v>33</v>
      </c>
      <c r="C149" s="17">
        <v>62.039394999999999</v>
      </c>
      <c r="D149" s="20">
        <v>14.7585</v>
      </c>
      <c r="E149" s="20">
        <v>212</v>
      </c>
      <c r="F149" s="18">
        <v>7.4699999999999996E-6</v>
      </c>
      <c r="G149" s="18">
        <f t="shared" si="43"/>
        <v>3.523584905660377E-2</v>
      </c>
      <c r="H149" s="18">
        <v>7.3499999999999995E-7</v>
      </c>
      <c r="I149" s="18">
        <f t="shared" si="44"/>
        <v>3.4669811320754713E-3</v>
      </c>
      <c r="J149" s="18">
        <f t="shared" si="45"/>
        <v>9.8393574297188757E-2</v>
      </c>
      <c r="K149" s="22">
        <v>5.2</v>
      </c>
      <c r="L149" s="23">
        <v>-0.19900000000000001</v>
      </c>
      <c r="M149" s="19">
        <v>18.314266814468461</v>
      </c>
      <c r="N149" s="19">
        <f t="shared" si="46"/>
        <v>3.5219743873977807</v>
      </c>
      <c r="O149" s="20" t="s">
        <v>18</v>
      </c>
      <c r="P149" s="20">
        <v>0.11</v>
      </c>
      <c r="Q149" s="20">
        <v>0.25</v>
      </c>
      <c r="R149" s="20">
        <v>6.16</v>
      </c>
      <c r="S149" s="21">
        <v>0</v>
      </c>
      <c r="T149" s="18">
        <v>6.16</v>
      </c>
      <c r="U149" s="18" t="s">
        <v>19</v>
      </c>
      <c r="V149" s="19" t="s">
        <v>115</v>
      </c>
      <c r="W149" s="19">
        <v>-0.12</v>
      </c>
      <c r="X149" s="19">
        <v>-6.06</v>
      </c>
      <c r="Y149" s="20">
        <v>0</v>
      </c>
      <c r="Z149" s="18">
        <v>-6.06</v>
      </c>
      <c r="AA149" s="19">
        <f t="shared" si="49"/>
        <v>0.99188311688311681</v>
      </c>
      <c r="AB149" s="37" t="s">
        <v>36</v>
      </c>
      <c r="AC149" s="16">
        <v>-2.12437E-6</v>
      </c>
      <c r="AD149" s="16">
        <v>-2.4500000000000199E-5</v>
      </c>
      <c r="AE149" s="16">
        <f t="shared" si="55"/>
        <v>63.059990358607557</v>
      </c>
      <c r="AF149" s="16"/>
      <c r="AG149" s="16">
        <v>10</v>
      </c>
      <c r="AH149" s="16">
        <f t="shared" si="54"/>
        <v>4.2727912971242037E-7</v>
      </c>
      <c r="AI149" s="16">
        <v>8.8700000000000008E-12</v>
      </c>
      <c r="AJ149" s="16">
        <f t="shared" si="52"/>
        <v>4.1839622641509437E-8</v>
      </c>
      <c r="AK149" s="27">
        <v>4.9000000000000002E-2</v>
      </c>
      <c r="AL149" s="27">
        <f t="shared" si="50"/>
        <v>3.3201206084629203E-2</v>
      </c>
      <c r="AM149" s="27">
        <f t="shared" si="51"/>
        <v>77703.786063632986</v>
      </c>
      <c r="AN149" s="28">
        <v>0.7490380225745108</v>
      </c>
      <c r="AO149" s="20"/>
    </row>
    <row r="150" spans="1:41">
      <c r="A150" s="20" t="s">
        <v>226</v>
      </c>
      <c r="B150" s="20" t="s">
        <v>90</v>
      </c>
      <c r="C150" s="17">
        <v>43.147463000000002</v>
      </c>
      <c r="D150" s="20">
        <v>19.184000000000001</v>
      </c>
      <c r="E150" s="20">
        <v>232.9</v>
      </c>
      <c r="F150" s="18">
        <v>1.29E-5</v>
      </c>
      <c r="G150" s="18">
        <f t="shared" si="43"/>
        <v>5.538857878917991E-2</v>
      </c>
      <c r="H150" s="18">
        <v>1.31E-6</v>
      </c>
      <c r="I150" s="18">
        <f t="shared" si="44"/>
        <v>5.6247316444826105E-3</v>
      </c>
      <c r="J150" s="18">
        <f t="shared" si="45"/>
        <v>0.10155038759689922</v>
      </c>
      <c r="K150" s="22">
        <v>9.1</v>
      </c>
      <c r="L150" s="23">
        <v>-0.80100000000000005</v>
      </c>
      <c r="M150" s="19">
        <v>25.394403008341392</v>
      </c>
      <c r="N150" s="19">
        <f t="shared" si="46"/>
        <v>2.7905937371803731</v>
      </c>
      <c r="O150" s="20" t="s">
        <v>18</v>
      </c>
      <c r="P150" s="20">
        <v>-7.0000000000000007E-2</v>
      </c>
      <c r="Q150" s="20">
        <v>0.28000000000000003</v>
      </c>
      <c r="R150" s="20">
        <v>12.31</v>
      </c>
      <c r="S150" s="21">
        <v>0</v>
      </c>
      <c r="T150" s="18">
        <v>12.31</v>
      </c>
      <c r="U150" s="18" t="s">
        <v>19</v>
      </c>
      <c r="V150" s="19" t="s">
        <v>59</v>
      </c>
      <c r="W150" s="19">
        <v>-0.03</v>
      </c>
      <c r="X150" s="19">
        <v>-12.32</v>
      </c>
      <c r="Y150" s="20">
        <v>0</v>
      </c>
      <c r="Z150" s="18">
        <v>-12.32</v>
      </c>
      <c r="AA150" s="19">
        <f t="shared" si="49"/>
        <v>1.0004061738424044</v>
      </c>
      <c r="AB150" s="37" t="s">
        <v>36</v>
      </c>
      <c r="AC150" s="16">
        <v>-2.2798900000000001E-6</v>
      </c>
      <c r="AD150" s="16">
        <v>-2.4199999999998501E-5</v>
      </c>
      <c r="AE150" s="16">
        <f t="shared" si="55"/>
        <v>67.676460041652717</v>
      </c>
      <c r="AF150" s="16"/>
      <c r="AG150" s="16">
        <v>10</v>
      </c>
      <c r="AH150" s="16">
        <f t="shared" si="54"/>
        <v>3.5277554233555426E-7</v>
      </c>
      <c r="AI150" s="16">
        <v>-8.4200000000000001E-12</v>
      </c>
      <c r="AJ150" s="16">
        <f t="shared" si="52"/>
        <v>-3.6152855302705028E-8</v>
      </c>
      <c r="AK150" s="27">
        <v>9.1999999999999998E-3</v>
      </c>
      <c r="AL150" s="27">
        <f t="shared" si="50"/>
        <v>4.7956630525437865E-3</v>
      </c>
      <c r="AM150" s="27">
        <f t="shared" si="51"/>
        <v>13594.091644772332</v>
      </c>
      <c r="AN150" s="28">
        <v>3.3461503215764354</v>
      </c>
      <c r="AO150" s="20"/>
    </row>
    <row r="151" spans="1:41">
      <c r="A151" s="20" t="s">
        <v>227</v>
      </c>
      <c r="B151" s="20" t="s">
        <v>41</v>
      </c>
      <c r="C151" s="17">
        <v>38.976266000000003</v>
      </c>
      <c r="D151" s="20">
        <v>19.561800000000002</v>
      </c>
      <c r="E151" s="20">
        <v>257.40000000000003</v>
      </c>
      <c r="F151" s="18">
        <v>7.6799999999999999E-7</v>
      </c>
      <c r="G151" s="18">
        <f t="shared" si="43"/>
        <v>2.9836829836829832E-3</v>
      </c>
      <c r="H151" s="18">
        <v>1.5800000000000001E-7</v>
      </c>
      <c r="I151" s="18">
        <f t="shared" si="44"/>
        <v>6.1383061383061383E-4</v>
      </c>
      <c r="J151" s="18">
        <f t="shared" si="45"/>
        <v>0.20572916666666669</v>
      </c>
      <c r="K151" s="22">
        <v>10.5</v>
      </c>
      <c r="L151" s="23">
        <v>-2.3E-2</v>
      </c>
      <c r="M151" s="19">
        <v>31.996382563531544</v>
      </c>
      <c r="N151" s="19">
        <f t="shared" si="46"/>
        <v>3.0472745298601471</v>
      </c>
      <c r="O151" s="20" t="s">
        <v>18</v>
      </c>
      <c r="P151" s="20">
        <v>0.33</v>
      </c>
      <c r="Q151" s="20">
        <v>-0.33</v>
      </c>
      <c r="R151" s="20">
        <v>15.73</v>
      </c>
      <c r="S151" s="21">
        <v>-1</v>
      </c>
      <c r="T151" s="18">
        <v>1.5730000000000002</v>
      </c>
      <c r="U151" s="18" t="s">
        <v>19</v>
      </c>
      <c r="V151" s="19" t="s">
        <v>59</v>
      </c>
      <c r="W151" s="19">
        <v>-0.51</v>
      </c>
      <c r="X151" s="19">
        <v>-14.88</v>
      </c>
      <c r="Y151" s="20">
        <v>-1</v>
      </c>
      <c r="Z151" s="18">
        <v>-1.488</v>
      </c>
      <c r="AA151" s="19">
        <f t="shared" si="49"/>
        <v>0.97298156389065471</v>
      </c>
      <c r="AB151" s="37" t="s">
        <v>36</v>
      </c>
      <c r="AC151" s="16">
        <v>-2.5713999999999999E-7</v>
      </c>
      <c r="AD151" s="27">
        <v>-2.39999999999962E-6</v>
      </c>
      <c r="AE151" s="16">
        <f t="shared" si="55"/>
        <v>7.6329669129258777</v>
      </c>
      <c r="AF151" s="16"/>
      <c r="AG151" s="16">
        <v>10</v>
      </c>
      <c r="AH151" s="16">
        <f t="shared" si="54"/>
        <v>3.9019757450366922E-8</v>
      </c>
      <c r="AI151" s="16">
        <v>5.2099999999999998E-12</v>
      </c>
      <c r="AJ151" s="16">
        <f t="shared" si="52"/>
        <v>2.0240870240870237E-8</v>
      </c>
      <c r="AK151" s="27">
        <v>7.5000000000000002E-4</v>
      </c>
      <c r="AL151" s="27">
        <f t="shared" si="50"/>
        <v>3.8340030058583562E-4</v>
      </c>
      <c r="AM151" s="27">
        <f t="shared" si="51"/>
        <v>9825.7991755463954</v>
      </c>
      <c r="AN151" s="28">
        <v>7.6248063153122931</v>
      </c>
      <c r="AO151" s="20"/>
    </row>
    <row r="152" spans="1:41">
      <c r="A152" s="20" t="s">
        <v>228</v>
      </c>
      <c r="B152" s="20" t="s">
        <v>90</v>
      </c>
      <c r="C152" s="17">
        <v>35.230268000000002</v>
      </c>
      <c r="D152" s="20">
        <v>23.866800000000001</v>
      </c>
      <c r="E152" s="20">
        <v>281.7</v>
      </c>
      <c r="F152" s="18">
        <v>1.15E-6</v>
      </c>
      <c r="G152" s="18">
        <f t="shared" si="43"/>
        <v>4.0823571175008884E-3</v>
      </c>
      <c r="H152" s="18">
        <v>7.6300000000000002E-8</v>
      </c>
      <c r="I152" s="18">
        <f t="shared" si="44"/>
        <v>2.7085552005679805E-4</v>
      </c>
      <c r="J152" s="18">
        <f t="shared" si="45"/>
        <v>6.634782608695651E-2</v>
      </c>
      <c r="K152" s="22">
        <v>6.2</v>
      </c>
      <c r="L152" s="23">
        <v>-0.32100000000000001</v>
      </c>
      <c r="M152" s="19">
        <v>27.981430756180149</v>
      </c>
      <c r="N152" s="19">
        <f t="shared" si="46"/>
        <v>4.513133992932282</v>
      </c>
      <c r="O152" s="20" t="s">
        <v>18</v>
      </c>
      <c r="P152" s="20">
        <v>0.56999999999999995</v>
      </c>
      <c r="Q152" s="20">
        <v>0.54</v>
      </c>
      <c r="R152" s="20">
        <v>15.45</v>
      </c>
      <c r="S152" s="21">
        <v>-1</v>
      </c>
      <c r="T152" s="18">
        <v>1.5449999999999999</v>
      </c>
      <c r="U152" s="18" t="s">
        <v>19</v>
      </c>
      <c r="V152" s="19" t="s">
        <v>229</v>
      </c>
      <c r="W152" s="19">
        <v>0.48</v>
      </c>
      <c r="X152" s="19">
        <v>-14.81</v>
      </c>
      <c r="Y152" s="20">
        <v>-1</v>
      </c>
      <c r="Z152" s="18">
        <v>-1.4810000000000001</v>
      </c>
      <c r="AA152" s="19">
        <f t="shared" si="49"/>
        <v>0.97928802588996766</v>
      </c>
      <c r="AB152" s="37" t="s">
        <v>36</v>
      </c>
      <c r="AC152" s="16">
        <v>-1.5956999999999999E-7</v>
      </c>
      <c r="AD152" s="27">
        <v>-1.59999999999917E-6</v>
      </c>
      <c r="AE152" s="16">
        <f t="shared" si="55"/>
        <v>4.736690247707795</v>
      </c>
      <c r="AF152" s="16"/>
      <c r="AG152" s="16">
        <v>10</v>
      </c>
      <c r="AH152" s="16">
        <f t="shared" si="54"/>
        <v>1.9846356644827941E-8</v>
      </c>
      <c r="AI152" s="16">
        <v>4.0200000000000002E-12</v>
      </c>
      <c r="AJ152" s="16">
        <f t="shared" si="52"/>
        <v>1.4270500532481366E-8</v>
      </c>
      <c r="AK152" s="27">
        <v>5.5000000000000003E-4</v>
      </c>
      <c r="AL152" s="27">
        <f t="shared" si="50"/>
        <v>2.3044563996849179E-4</v>
      </c>
      <c r="AM152" s="27">
        <f t="shared" si="51"/>
        <v>11611.483361534121</v>
      </c>
      <c r="AN152" s="28">
        <v>8.7127036583637292</v>
      </c>
      <c r="AO152" s="20"/>
    </row>
    <row r="153" spans="1:41">
      <c r="A153" s="20" t="s">
        <v>230</v>
      </c>
      <c r="B153" s="20" t="s">
        <v>41</v>
      </c>
      <c r="C153" s="17">
        <v>27.528141999999999</v>
      </c>
      <c r="D153" s="20">
        <v>15.590400000000001</v>
      </c>
      <c r="E153" s="20">
        <v>240.1</v>
      </c>
      <c r="F153" s="18">
        <v>8.6600000000000001E-6</v>
      </c>
      <c r="G153" s="18">
        <f t="shared" si="43"/>
        <v>3.6068304872969602E-2</v>
      </c>
      <c r="H153" s="18">
        <v>9.5000000000000001E-7</v>
      </c>
      <c r="I153" s="18">
        <f t="shared" si="44"/>
        <v>3.9566847147022074E-3</v>
      </c>
      <c r="J153" s="18">
        <f t="shared" si="45"/>
        <v>0.10969976905311776</v>
      </c>
      <c r="K153" s="22">
        <v>17.399999999999999</v>
      </c>
      <c r="L153" s="23">
        <v>-0.47</v>
      </c>
      <c r="M153" s="19">
        <v>64.096530940738745</v>
      </c>
      <c r="N153" s="19">
        <f t="shared" si="46"/>
        <v>3.6837086747551004</v>
      </c>
      <c r="O153" s="20" t="s">
        <v>18</v>
      </c>
      <c r="P153" s="20">
        <v>0.56999999999999995</v>
      </c>
      <c r="Q153" s="20">
        <v>0.2</v>
      </c>
      <c r="R153" s="20">
        <v>8.64</v>
      </c>
      <c r="S153" s="21">
        <v>0</v>
      </c>
      <c r="T153" s="18">
        <v>8.64</v>
      </c>
      <c r="U153" s="18" t="s">
        <v>19</v>
      </c>
      <c r="V153" s="19" t="s">
        <v>82</v>
      </c>
      <c r="W153" s="19">
        <v>-0.34</v>
      </c>
      <c r="X153" s="19">
        <v>-7.48</v>
      </c>
      <c r="Y153" s="20">
        <v>0</v>
      </c>
      <c r="Z153" s="18">
        <v>-7.48</v>
      </c>
      <c r="AA153" s="19">
        <f t="shared" si="49"/>
        <v>0.93287037037037035</v>
      </c>
      <c r="AB153" s="37" t="s">
        <v>36</v>
      </c>
      <c r="AC153" s="16">
        <v>-1.5850399999999999E-6</v>
      </c>
      <c r="AD153" s="16">
        <v>-1.6599999999998601E-5</v>
      </c>
      <c r="AE153" s="16">
        <f t="shared" si="55"/>
        <v>47.050470077249877</v>
      </c>
      <c r="AF153" s="16"/>
      <c r="AG153" s="16">
        <v>10</v>
      </c>
      <c r="AH153" s="16">
        <f t="shared" si="54"/>
        <v>3.0179129513835361E-7</v>
      </c>
      <c r="AI153" s="16">
        <v>7.8899999999999997E-12</v>
      </c>
      <c r="AJ153" s="16">
        <f t="shared" si="52"/>
        <v>3.2861307788421491E-8</v>
      </c>
      <c r="AK153" s="27">
        <v>2.7000000000000001E-3</v>
      </c>
      <c r="AL153" s="27">
        <f t="shared" si="50"/>
        <v>1.7318349753694582E-3</v>
      </c>
      <c r="AM153" s="27">
        <f t="shared" si="51"/>
        <v>5738.5186493716246</v>
      </c>
      <c r="AN153" s="28">
        <v>1.6638780593492664</v>
      </c>
      <c r="AO153" s="20"/>
    </row>
    <row r="154" spans="1:41">
      <c r="A154" s="20" t="s">
        <v>231</v>
      </c>
      <c r="B154" s="20" t="s">
        <v>33</v>
      </c>
      <c r="C154" s="17">
        <v>24.063224999999999</v>
      </c>
      <c r="D154" s="20">
        <v>23.611599999999999</v>
      </c>
      <c r="E154" s="20">
        <v>286.7</v>
      </c>
      <c r="F154" s="18">
        <v>1.8099999999999999E-5</v>
      </c>
      <c r="G154" s="18">
        <f t="shared" si="43"/>
        <v>6.313219393093826E-2</v>
      </c>
      <c r="H154" s="18">
        <v>1.8899999999999999E-6</v>
      </c>
      <c r="I154" s="18">
        <f t="shared" si="44"/>
        <v>6.5922567143355424E-3</v>
      </c>
      <c r="J154" s="18">
        <f t="shared" si="45"/>
        <v>0.10441988950276243</v>
      </c>
      <c r="K154" s="22">
        <v>9.6999999999999993</v>
      </c>
      <c r="L154" s="23">
        <v>-0.58199999999999996</v>
      </c>
      <c r="M154" s="19">
        <v>29.000019707117076</v>
      </c>
      <c r="N154" s="19">
        <f t="shared" si="46"/>
        <v>2.9896927533110391</v>
      </c>
      <c r="O154" s="20" t="s">
        <v>18</v>
      </c>
      <c r="P154" s="20">
        <v>0.76</v>
      </c>
      <c r="Q154" s="20">
        <v>1.1399999999999999</v>
      </c>
      <c r="R154" s="20">
        <v>19.22</v>
      </c>
      <c r="S154" s="21">
        <v>0</v>
      </c>
      <c r="T154" s="18">
        <v>19.22</v>
      </c>
      <c r="U154" s="18" t="s">
        <v>19</v>
      </c>
      <c r="V154" s="19">
        <v>0.27</v>
      </c>
      <c r="W154" s="19">
        <v>-0.44</v>
      </c>
      <c r="X154" s="19">
        <v>-18.96</v>
      </c>
      <c r="Y154" s="20">
        <v>0</v>
      </c>
      <c r="Z154" s="18">
        <v>-18.96</v>
      </c>
      <c r="AA154" s="19">
        <f t="shared" si="49"/>
        <v>0.99323621227887626</v>
      </c>
      <c r="AB154" s="37" t="s">
        <v>36</v>
      </c>
      <c r="AC154" s="16">
        <v>-3.6720499999999999E-6</v>
      </c>
      <c r="AD154" s="16">
        <v>-4.1999999999998602E-5</v>
      </c>
      <c r="AE154" s="16">
        <f t="shared" si="55"/>
        <v>109.00146283195717</v>
      </c>
      <c r="AF154" s="16"/>
      <c r="AG154" s="16">
        <v>10</v>
      </c>
      <c r="AH154" s="16">
        <f t="shared" si="54"/>
        <v>4.6164369560706248E-7</v>
      </c>
      <c r="AI154" s="16">
        <v>-1.7199999999999999E-12</v>
      </c>
      <c r="AJ154" s="16">
        <f t="shared" si="52"/>
        <v>-5.9993024066968957E-9</v>
      </c>
      <c r="AK154" s="27">
        <v>1.7999999999999999E-2</v>
      </c>
      <c r="AL154" s="27">
        <f t="shared" si="50"/>
        <v>7.6233715631299874E-3</v>
      </c>
      <c r="AM154" s="27">
        <f t="shared" si="51"/>
        <v>16513.539848313616</v>
      </c>
      <c r="AN154" s="28">
        <v>5.99000315895859</v>
      </c>
      <c r="AO154" s="20"/>
    </row>
    <row r="155" spans="1:41">
      <c r="A155" s="20" t="s">
        <v>232</v>
      </c>
      <c r="B155" s="20" t="s">
        <v>41</v>
      </c>
      <c r="C155" s="17">
        <v>23.438967000000002</v>
      </c>
      <c r="D155" s="20">
        <v>21.465</v>
      </c>
      <c r="E155" s="20">
        <v>280.29999999999995</v>
      </c>
      <c r="F155" s="18">
        <v>1.6699999999999999E-5</v>
      </c>
      <c r="G155" s="18">
        <f t="shared" si="43"/>
        <v>5.9579022475918675E-2</v>
      </c>
      <c r="H155" s="18">
        <v>1.5999999999999999E-6</v>
      </c>
      <c r="I155" s="18">
        <f t="shared" si="44"/>
        <v>5.7081698180520887E-3</v>
      </c>
      <c r="J155" s="18">
        <f t="shared" si="45"/>
        <v>9.580838323353294E-2</v>
      </c>
      <c r="K155" s="22">
        <v>10.3</v>
      </c>
      <c r="L155" s="23">
        <v>-0.67100000000000004</v>
      </c>
      <c r="M155" s="19">
        <v>30.525578162387433</v>
      </c>
      <c r="N155" s="19">
        <f t="shared" si="46"/>
        <v>2.9636483652803332</v>
      </c>
      <c r="O155" s="20" t="s">
        <v>18</v>
      </c>
      <c r="P155" s="20">
        <v>0.63</v>
      </c>
      <c r="Q155" s="20">
        <v>0.81</v>
      </c>
      <c r="R155" s="20">
        <v>12.15</v>
      </c>
      <c r="S155" s="21">
        <v>0</v>
      </c>
      <c r="T155" s="18">
        <v>12.15</v>
      </c>
      <c r="U155" s="18" t="s">
        <v>19</v>
      </c>
      <c r="V155" s="19">
        <v>-0.02</v>
      </c>
      <c r="W155" s="19">
        <v>-0.26</v>
      </c>
      <c r="X155" s="19">
        <v>-11.88</v>
      </c>
      <c r="Y155" s="20">
        <v>0</v>
      </c>
      <c r="Z155" s="18">
        <v>-11.88</v>
      </c>
      <c r="AA155" s="19">
        <f t="shared" si="49"/>
        <v>0.98888888888888893</v>
      </c>
      <c r="AB155" s="37" t="s">
        <v>36</v>
      </c>
      <c r="AC155" s="16">
        <v>-1.46151E-6</v>
      </c>
      <c r="AD155" s="16">
        <v>-1.6099999999999798E-5</v>
      </c>
      <c r="AE155" s="16">
        <f t="shared" si="55"/>
        <v>43.383594434589327</v>
      </c>
      <c r="AF155" s="16"/>
      <c r="AG155" s="16">
        <v>10</v>
      </c>
      <c r="AH155" s="16">
        <f t="shared" si="54"/>
        <v>2.0211318161933066E-7</v>
      </c>
      <c r="AI155" s="16">
        <v>-5.68E-12</v>
      </c>
      <c r="AJ155" s="16">
        <f t="shared" si="52"/>
        <v>-2.0264002854084913E-8</v>
      </c>
      <c r="AK155" s="27">
        <v>8.3999999999999995E-3</v>
      </c>
      <c r="AL155" s="27">
        <f t="shared" si="50"/>
        <v>3.9133473095737245E-3</v>
      </c>
      <c r="AM155" s="27">
        <f t="shared" si="51"/>
        <v>19362.157768335488</v>
      </c>
      <c r="AN155" s="28">
        <v>4.2420583641307292</v>
      </c>
      <c r="AO155" s="20"/>
    </row>
    <row r="156" spans="1:41">
      <c r="A156" s="20" t="s">
        <v>233</v>
      </c>
      <c r="B156" s="20" t="s">
        <v>33</v>
      </c>
      <c r="C156" s="17">
        <v>20.978137</v>
      </c>
      <c r="D156" s="20">
        <v>20.8599</v>
      </c>
      <c r="E156" s="20">
        <v>283.60000000000002</v>
      </c>
      <c r="F156" s="18">
        <v>8.14E-6</v>
      </c>
      <c r="G156" s="18">
        <f t="shared" si="43"/>
        <v>2.8702397743300422E-2</v>
      </c>
      <c r="H156" s="18">
        <v>9.8400000000000002E-7</v>
      </c>
      <c r="I156" s="18">
        <f t="shared" si="44"/>
        <v>3.469675599435825E-3</v>
      </c>
      <c r="J156" s="18">
        <f t="shared" si="45"/>
        <v>0.12088452088452088</v>
      </c>
      <c r="K156" s="22">
        <v>9</v>
      </c>
      <c r="L156" s="23">
        <v>-0.42799999999999999</v>
      </c>
      <c r="M156" s="19">
        <v>25.441148454648676</v>
      </c>
      <c r="N156" s="19">
        <f t="shared" si="46"/>
        <v>2.8267942727387418</v>
      </c>
      <c r="O156" s="20" t="s">
        <v>18</v>
      </c>
      <c r="P156" s="20">
        <v>0.15</v>
      </c>
      <c r="Q156" s="20">
        <v>0.06</v>
      </c>
      <c r="R156" s="20">
        <v>9.0299999999999994</v>
      </c>
      <c r="S156" s="21">
        <v>0</v>
      </c>
      <c r="T156" s="18">
        <v>9.0299999999999994</v>
      </c>
      <c r="U156" s="18" t="s">
        <v>19</v>
      </c>
      <c r="V156" s="19">
        <v>-0.45</v>
      </c>
      <c r="W156" s="19">
        <v>-0.33</v>
      </c>
      <c r="X156" s="19">
        <v>-9.01</v>
      </c>
      <c r="Y156" s="20">
        <v>0</v>
      </c>
      <c r="Z156" s="18">
        <v>-9.01</v>
      </c>
      <c r="AA156" s="19">
        <f t="shared" si="49"/>
        <v>0.99889258028792915</v>
      </c>
      <c r="AB156" s="37" t="s">
        <v>36</v>
      </c>
      <c r="AC156" s="16">
        <v>-1.2772100000000001E-6</v>
      </c>
      <c r="AD156" s="16">
        <v>-1.6399999999999701E-5</v>
      </c>
      <c r="AE156" s="16">
        <f t="shared" si="55"/>
        <v>37.91281664018846</v>
      </c>
      <c r="AF156" s="16"/>
      <c r="AG156" s="16">
        <v>10</v>
      </c>
      <c r="AH156" s="16">
        <f t="shared" si="54"/>
        <v>1.817497525884039E-7</v>
      </c>
      <c r="AI156" s="16">
        <v>1.0699999999999999E-11</v>
      </c>
      <c r="AJ156" s="16">
        <f t="shared" si="52"/>
        <v>3.7729196050775737E-8</v>
      </c>
      <c r="AK156" s="27">
        <v>1.4E-2</v>
      </c>
      <c r="AL156" s="27">
        <f t="shared" si="50"/>
        <v>6.7114415697103053E-3</v>
      </c>
      <c r="AM156" s="27">
        <f t="shared" si="51"/>
        <v>36926.826442010315</v>
      </c>
      <c r="AN156" s="28">
        <v>3.9574352526057011</v>
      </c>
      <c r="AO156" s="20"/>
    </row>
    <row r="157" spans="1:41">
      <c r="A157" s="20" t="s">
        <v>234</v>
      </c>
      <c r="B157" s="20" t="s">
        <v>33</v>
      </c>
      <c r="C157" s="17">
        <v>20.066089000000002</v>
      </c>
      <c r="D157" s="20">
        <v>26.68</v>
      </c>
      <c r="E157" s="20">
        <v>320.09999999999997</v>
      </c>
      <c r="F157" s="18">
        <v>3.0199999999999999E-8</v>
      </c>
      <c r="G157" s="18">
        <f t="shared" si="43"/>
        <v>9.4345517025929399E-5</v>
      </c>
      <c r="H157" s="18">
        <v>1.66E-8</v>
      </c>
      <c r="I157" s="18">
        <f t="shared" si="44"/>
        <v>5.1858794126835367E-5</v>
      </c>
      <c r="J157" s="18">
        <f t="shared" si="45"/>
        <v>0.54966887417218546</v>
      </c>
      <c r="K157" s="22">
        <v>17.7</v>
      </c>
      <c r="L157" s="23">
        <v>0.245</v>
      </c>
      <c r="M157" s="19">
        <v>49.262258042690689</v>
      </c>
      <c r="N157" s="19">
        <f t="shared" si="46"/>
        <v>2.7831784204909997</v>
      </c>
      <c r="O157" s="20" t="s">
        <v>18</v>
      </c>
      <c r="P157" s="20">
        <v>0.74</v>
      </c>
      <c r="Q157" s="20">
        <v>0.11</v>
      </c>
      <c r="R157" s="20">
        <v>15.42</v>
      </c>
      <c r="S157" s="21">
        <v>-2</v>
      </c>
      <c r="T157" s="18">
        <v>0.1542</v>
      </c>
      <c r="U157" s="18" t="s">
        <v>19</v>
      </c>
      <c r="V157" s="19" t="s">
        <v>55</v>
      </c>
      <c r="W157" s="19">
        <v>-0.73</v>
      </c>
      <c r="X157" s="19">
        <v>-14.02</v>
      </c>
      <c r="Y157" s="20">
        <v>-2</v>
      </c>
      <c r="Z157" s="18">
        <v>-0.14019999999999999</v>
      </c>
      <c r="AA157" s="19">
        <f t="shared" si="49"/>
        <v>0.95460440985732808</v>
      </c>
      <c r="AB157" s="37" t="s">
        <v>36</v>
      </c>
      <c r="AC157" s="27">
        <v>-1.44980000000001E-7</v>
      </c>
      <c r="AD157" s="27">
        <v>-1.90000000000086E-6</v>
      </c>
      <c r="AE157" s="27">
        <f t="shared" si="55"/>
        <v>4.3035993740219389</v>
      </c>
      <c r="AF157" s="16"/>
      <c r="AG157" s="16">
        <v>10</v>
      </c>
      <c r="AH157" s="27">
        <f t="shared" si="54"/>
        <v>1.6130432436364089E-8</v>
      </c>
      <c r="AI157" s="27">
        <v>6.0699999999999998E-12</v>
      </c>
      <c r="AJ157" s="16">
        <f t="shared" si="52"/>
        <v>1.8962824117463292E-8</v>
      </c>
      <c r="AK157" s="27">
        <v>1.2E-4</v>
      </c>
      <c r="AL157" s="27">
        <f t="shared" si="50"/>
        <v>4.4977511244377819E-5</v>
      </c>
      <c r="AM157" s="27">
        <f t="shared" si="51"/>
        <v>2788.3636363636174</v>
      </c>
      <c r="AN157" s="28">
        <v>13.49545239811537</v>
      </c>
      <c r="AO157" s="20"/>
    </row>
    <row r="158" spans="1:41">
      <c r="A158" s="20" t="s">
        <v>235</v>
      </c>
      <c r="B158" s="20" t="s">
        <v>90</v>
      </c>
      <c r="C158" s="17">
        <v>13.172936</v>
      </c>
      <c r="D158" s="20">
        <v>18.253299999999999</v>
      </c>
      <c r="E158" s="20">
        <v>245.5</v>
      </c>
      <c r="F158" s="18">
        <v>9.7399999999999991E-7</v>
      </c>
      <c r="G158" s="18">
        <f t="shared" si="43"/>
        <v>3.9674134419551933E-3</v>
      </c>
      <c r="H158" s="18">
        <v>3.1E-7</v>
      </c>
      <c r="I158" s="18">
        <f t="shared" si="44"/>
        <v>1.2627291242362526E-3</v>
      </c>
      <c r="J158" s="18">
        <f t="shared" si="45"/>
        <v>0.31827515400410678</v>
      </c>
      <c r="K158" s="22">
        <v>22.9</v>
      </c>
      <c r="L158" s="23">
        <v>0.24299999999999999</v>
      </c>
      <c r="M158" s="19">
        <v>72.748196815959957</v>
      </c>
      <c r="N158" s="19">
        <f t="shared" si="46"/>
        <v>3.1767771535353697</v>
      </c>
      <c r="O158" s="20" t="s">
        <v>18</v>
      </c>
      <c r="P158" s="20">
        <v>-0.04</v>
      </c>
      <c r="Q158" s="20">
        <v>0.12</v>
      </c>
      <c r="R158" s="20">
        <v>2.74</v>
      </c>
      <c r="S158" s="21">
        <v>0</v>
      </c>
      <c r="T158" s="18">
        <v>2.74</v>
      </c>
      <c r="U158" s="18" t="s">
        <v>19</v>
      </c>
      <c r="V158" s="19" t="s">
        <v>69</v>
      </c>
      <c r="W158" s="19">
        <v>-0.1</v>
      </c>
      <c r="X158" s="19">
        <v>-2.2599999999999998</v>
      </c>
      <c r="Y158" s="20">
        <v>0</v>
      </c>
      <c r="Z158" s="18">
        <v>-2.2599999999999998</v>
      </c>
      <c r="AA158" s="19">
        <f t="shared" si="49"/>
        <v>0.91240875912408748</v>
      </c>
      <c r="AB158" s="37" t="s">
        <v>36</v>
      </c>
      <c r="AC158" s="27">
        <v>-6.2302999999999903E-7</v>
      </c>
      <c r="AD158" s="27">
        <v>-6.7000000000001103E-6</v>
      </c>
      <c r="AE158" s="27">
        <f t="shared" si="55"/>
        <v>18.494078617718763</v>
      </c>
      <c r="AF158" s="16"/>
      <c r="AG158" s="16">
        <v>10</v>
      </c>
      <c r="AH158" s="27">
        <f t="shared" si="54"/>
        <v>1.0131909637007427E-7</v>
      </c>
      <c r="AI158" s="27">
        <v>1.25E-11</v>
      </c>
      <c r="AJ158" s="16">
        <f t="shared" si="52"/>
        <v>5.0916496945010185E-8</v>
      </c>
      <c r="AK158" s="27">
        <v>2.3999999999999998E-3</v>
      </c>
      <c r="AL158" s="27">
        <f t="shared" si="50"/>
        <v>1.3148307429341544E-3</v>
      </c>
      <c r="AM158" s="27">
        <f t="shared" si="51"/>
        <v>12977.126623116079</v>
      </c>
      <c r="AN158" s="28">
        <v>8.4530481186297806</v>
      </c>
      <c r="AO158" s="20"/>
    </row>
    <row r="159" spans="1:41">
      <c r="A159" s="20" t="s">
        <v>236</v>
      </c>
      <c r="B159" s="26" t="s">
        <v>33</v>
      </c>
      <c r="C159" s="17">
        <v>7.3667309999999997</v>
      </c>
      <c r="D159" s="20">
        <v>23.550699999999999</v>
      </c>
      <c r="E159" s="20">
        <v>288.3</v>
      </c>
      <c r="F159" s="18">
        <v>1.42E-5</v>
      </c>
      <c r="G159" s="18">
        <f t="shared" si="43"/>
        <v>4.9254249046132494E-2</v>
      </c>
      <c r="H159" s="18">
        <v>1.3400000000000001E-6</v>
      </c>
      <c r="I159" s="18">
        <f t="shared" si="44"/>
        <v>4.6479361775927852E-3</v>
      </c>
      <c r="J159" s="18">
        <f t="shared" si="45"/>
        <v>9.4366197183098605E-2</v>
      </c>
      <c r="K159" s="22">
        <v>10.3</v>
      </c>
      <c r="L159" s="23">
        <v>-0.72899999999999998</v>
      </c>
      <c r="M159" s="19">
        <v>31.033769318380365</v>
      </c>
      <c r="N159" s="19">
        <f t="shared" si="46"/>
        <v>3.0129873124641131</v>
      </c>
      <c r="O159" s="20" t="s">
        <v>18</v>
      </c>
      <c r="P159" s="20">
        <v>0.3</v>
      </c>
      <c r="Q159" s="20">
        <v>0.28000000000000003</v>
      </c>
      <c r="R159" s="20">
        <v>11.16</v>
      </c>
      <c r="S159" s="21">
        <v>0</v>
      </c>
      <c r="T159" s="18">
        <v>11.16</v>
      </c>
      <c r="U159" s="18" t="s">
        <v>19</v>
      </c>
      <c r="V159" s="19">
        <v>-0.14000000000000001</v>
      </c>
      <c r="W159" s="19">
        <v>-0.43</v>
      </c>
      <c r="X159" s="19">
        <v>-11.07</v>
      </c>
      <c r="Y159" s="20">
        <v>0</v>
      </c>
      <c r="Z159" s="18">
        <v>-11.07</v>
      </c>
      <c r="AA159" s="19">
        <f t="shared" si="49"/>
        <v>0.99596774193548387</v>
      </c>
      <c r="AB159" s="37" t="s">
        <v>36</v>
      </c>
      <c r="AC159" s="16">
        <v>-2.7279199999999999E-6</v>
      </c>
      <c r="AD159" s="16">
        <v>-3.1899999999999603E-5</v>
      </c>
      <c r="AE159" s="16">
        <f t="shared" si="55"/>
        <v>80.975822902344092</v>
      </c>
      <c r="AF159" s="16"/>
      <c r="AG159" s="16">
        <v>10</v>
      </c>
      <c r="AH159" s="16">
        <f t="shared" si="54"/>
        <v>3.4383616156778396E-7</v>
      </c>
      <c r="AI159" s="16">
        <v>-3.4600000000000002E-12</v>
      </c>
      <c r="AJ159" s="16">
        <f t="shared" si="52"/>
        <v>-1.2001387443635103E-8</v>
      </c>
      <c r="AK159" s="27">
        <v>3.2000000000000001E-2</v>
      </c>
      <c r="AL159" s="27">
        <f t="shared" si="50"/>
        <v>1.3587706522523748E-2</v>
      </c>
      <c r="AM159" s="27">
        <f t="shared" si="51"/>
        <v>39517.968268864191</v>
      </c>
      <c r="AN159" s="28">
        <v>12.441855084873342</v>
      </c>
      <c r="AO159" s="20"/>
    </row>
    <row r="160" spans="1:41">
      <c r="A160" s="20" t="s">
        <v>237</v>
      </c>
      <c r="B160" s="26" t="s">
        <v>33</v>
      </c>
      <c r="C160" s="17">
        <v>6.1232810000000004</v>
      </c>
      <c r="D160" s="20">
        <v>25.0243</v>
      </c>
      <c r="E160" s="20">
        <v>308.3</v>
      </c>
      <c r="F160" s="18">
        <v>2.8399999999999999E-5</v>
      </c>
      <c r="G160" s="18">
        <f t="shared" si="43"/>
        <v>9.2118066818034375E-2</v>
      </c>
      <c r="H160" s="18">
        <v>2.3E-6</v>
      </c>
      <c r="I160" s="18">
        <f t="shared" si="44"/>
        <v>7.4602659746999672E-3</v>
      </c>
      <c r="J160" s="18">
        <f t="shared" si="45"/>
        <v>8.098591549295775E-2</v>
      </c>
      <c r="K160" s="22">
        <v>7.4</v>
      </c>
      <c r="L160" s="23">
        <v>-0.56499999999999995</v>
      </c>
      <c r="M160" s="19">
        <v>27.981989055391399</v>
      </c>
      <c r="N160" s="19">
        <f t="shared" si="46"/>
        <v>3.7813498723501886</v>
      </c>
      <c r="O160" s="20" t="s">
        <v>18</v>
      </c>
      <c r="P160" s="20">
        <v>0.36</v>
      </c>
      <c r="Q160" s="20">
        <v>0.56000000000000005</v>
      </c>
      <c r="R160" s="20">
        <v>19.04</v>
      </c>
      <c r="S160" s="21">
        <v>0</v>
      </c>
      <c r="T160" s="18">
        <v>19.04</v>
      </c>
      <c r="U160" s="18" t="s">
        <v>19</v>
      </c>
      <c r="V160" s="19" t="s">
        <v>82</v>
      </c>
      <c r="W160" s="19">
        <v>-0.32</v>
      </c>
      <c r="X160" s="19">
        <v>-18.98</v>
      </c>
      <c r="Y160" s="20">
        <v>0</v>
      </c>
      <c r="Z160" s="18">
        <v>-18.98</v>
      </c>
      <c r="AA160" s="19">
        <f t="shared" si="49"/>
        <v>0.99842436974789917</v>
      </c>
      <c r="AB160" s="37" t="s">
        <v>36</v>
      </c>
      <c r="AC160" s="16">
        <v>-4.7173100000000004E-6</v>
      </c>
      <c r="AD160" s="16">
        <v>-5.4499999999999E-5</v>
      </c>
      <c r="AE160" s="16">
        <f t="shared" si="55"/>
        <v>140.02905478733132</v>
      </c>
      <c r="AF160" s="16"/>
      <c r="AG160" s="16">
        <v>10</v>
      </c>
      <c r="AH160" s="16">
        <f t="shared" si="54"/>
        <v>5.5957231485928205E-7</v>
      </c>
      <c r="AI160" s="16">
        <v>-5.3999999999999996E-12</v>
      </c>
      <c r="AJ160" s="16">
        <f t="shared" si="52"/>
        <v>-1.7515407071034703E-8</v>
      </c>
      <c r="AK160" s="27">
        <v>3.3000000000000002E-2</v>
      </c>
      <c r="AL160" s="27">
        <f t="shared" si="50"/>
        <v>1.3187182059038615E-2</v>
      </c>
      <c r="AM160" s="27">
        <f t="shared" si="51"/>
        <v>23566.537708990927</v>
      </c>
      <c r="AN160" s="20"/>
      <c r="AO160" s="20"/>
    </row>
    <row r="161" spans="1:41">
      <c r="A161" s="20" t="s">
        <v>238</v>
      </c>
      <c r="B161" s="26" t="s">
        <v>33</v>
      </c>
      <c r="C161" s="17">
        <v>3.1938279999999999</v>
      </c>
      <c r="D161" s="20">
        <v>25.3187</v>
      </c>
      <c r="E161" s="20">
        <v>273.59999999999997</v>
      </c>
      <c r="F161" s="18">
        <v>1.8E-5</v>
      </c>
      <c r="G161" s="18">
        <f t="shared" si="43"/>
        <v>6.5789473684210537E-2</v>
      </c>
      <c r="H161" s="18">
        <v>3.0599999999999999E-6</v>
      </c>
      <c r="I161" s="18">
        <f t="shared" si="44"/>
        <v>1.118421052631579E-2</v>
      </c>
      <c r="J161" s="18">
        <f t="shared" si="45"/>
        <v>0.16999999999999998</v>
      </c>
      <c r="K161" s="22">
        <v>11.6</v>
      </c>
      <c r="L161" s="23">
        <v>-0.14499999999999999</v>
      </c>
      <c r="M161" s="19">
        <v>35.612929030791776</v>
      </c>
      <c r="N161" s="19">
        <f t="shared" si="46"/>
        <v>3.07008008886136</v>
      </c>
      <c r="O161" s="20" t="s">
        <v>18</v>
      </c>
      <c r="P161" s="20">
        <v>0.37</v>
      </c>
      <c r="Q161" s="20">
        <v>0.33</v>
      </c>
      <c r="R161" s="20">
        <v>5.27</v>
      </c>
      <c r="S161" s="21">
        <v>1</v>
      </c>
      <c r="T161" s="18">
        <v>52.699999999999996</v>
      </c>
      <c r="U161" s="18" t="s">
        <v>19</v>
      </c>
      <c r="V161" s="19">
        <v>0.03</v>
      </c>
      <c r="W161" s="19">
        <v>-0.27</v>
      </c>
      <c r="X161" s="19">
        <v>-5.1100000000000003</v>
      </c>
      <c r="Y161" s="20">
        <v>1</v>
      </c>
      <c r="Z161" s="18">
        <v>-51.1</v>
      </c>
      <c r="AA161" s="19">
        <f t="shared" si="49"/>
        <v>0.98481973434535108</v>
      </c>
      <c r="AB161" s="37" t="s">
        <v>36</v>
      </c>
      <c r="AC161" s="16">
        <v>-1.8936189999999999E-5</v>
      </c>
      <c r="AD161" s="16">
        <v>-2.1219999999999901E-4</v>
      </c>
      <c r="AE161" s="16">
        <f t="shared" si="55"/>
        <v>562.10356897751376</v>
      </c>
      <c r="AF161" s="16"/>
      <c r="AG161" s="16">
        <v>10</v>
      </c>
      <c r="AH161" s="16">
        <f t="shared" si="54"/>
        <v>2.2201122845071578E-6</v>
      </c>
      <c r="AI161" s="16">
        <v>1.37E-11</v>
      </c>
      <c r="AJ161" s="16">
        <f t="shared" si="52"/>
        <v>5.0073099415204681E-8</v>
      </c>
      <c r="AK161" s="27">
        <v>9.2999999999999999E-2</v>
      </c>
      <c r="AL161" s="27">
        <f t="shared" si="50"/>
        <v>3.6731743730918254E-2</v>
      </c>
      <c r="AM161" s="27">
        <f t="shared" si="51"/>
        <v>16544.993686691989</v>
      </c>
      <c r="AN161" s="28"/>
      <c r="AO161" s="20"/>
    </row>
    <row r="162" spans="1:41">
      <c r="A162" s="20" t="s">
        <v>239</v>
      </c>
      <c r="B162" s="26" t="s">
        <v>33</v>
      </c>
      <c r="C162" s="17">
        <v>0</v>
      </c>
      <c r="D162" s="20">
        <v>22.828499999999998</v>
      </c>
      <c r="E162" s="20">
        <v>316.89999999999998</v>
      </c>
      <c r="F162" s="18">
        <v>5.2499999999999995E-7</v>
      </c>
      <c r="G162" s="18">
        <f t="shared" si="43"/>
        <v>1.6566740296623541E-3</v>
      </c>
      <c r="H162" s="18">
        <v>1.24E-7</v>
      </c>
      <c r="I162" s="18">
        <f t="shared" si="44"/>
        <v>3.9129062795834654E-4</v>
      </c>
      <c r="J162" s="18">
        <f t="shared" si="45"/>
        <v>0.23619047619047623</v>
      </c>
      <c r="K162" s="22">
        <v>11.4</v>
      </c>
      <c r="L162" s="23">
        <v>0.16</v>
      </c>
      <c r="M162" s="19">
        <v>41.2074002763243</v>
      </c>
      <c r="N162" s="19">
        <f t="shared" si="46"/>
        <v>3.6146842347652894</v>
      </c>
      <c r="O162" s="20" t="s">
        <v>18</v>
      </c>
      <c r="P162" s="20">
        <v>0.28000000000000003</v>
      </c>
      <c r="Q162" s="20">
        <v>0.28999999999999998</v>
      </c>
      <c r="R162" s="20">
        <v>7.36</v>
      </c>
      <c r="S162" s="21">
        <v>-1</v>
      </c>
      <c r="T162" s="18">
        <v>0.7360000000000001</v>
      </c>
      <c r="U162" s="18" t="s">
        <v>19</v>
      </c>
      <c r="V162" s="19" t="s">
        <v>76</v>
      </c>
      <c r="W162" s="19">
        <v>-0.02</v>
      </c>
      <c r="X162" s="19">
        <v>-6.92</v>
      </c>
      <c r="Y162" s="20">
        <v>-1</v>
      </c>
      <c r="Z162" s="18">
        <v>-0.69199999999999995</v>
      </c>
      <c r="AA162" s="19">
        <f t="shared" si="49"/>
        <v>0.97010869565217384</v>
      </c>
      <c r="AB162" s="37" t="s">
        <v>36</v>
      </c>
      <c r="AC162" s="27">
        <v>-2.86560000000001E-7</v>
      </c>
      <c r="AD162" s="27">
        <v>-1.59999999999917E-6</v>
      </c>
      <c r="AE162" s="27">
        <f t="shared" si="55"/>
        <v>8.5062728419073146</v>
      </c>
      <c r="AF162" s="16"/>
      <c r="AG162" s="16">
        <v>10</v>
      </c>
      <c r="AH162" s="27">
        <f t="shared" si="54"/>
        <v>3.7261637172426196E-8</v>
      </c>
      <c r="AI162" s="27">
        <v>6.4000000000000002E-12</v>
      </c>
      <c r="AJ162" s="16">
        <f t="shared" si="52"/>
        <v>2.0195645313979176E-8</v>
      </c>
      <c r="AK162" s="27">
        <v>3.8E-3</v>
      </c>
      <c r="AL162" s="27">
        <f t="shared" ref="AL162" si="56">AK162*(AG162/D162)</f>
        <v>1.6645859342488557E-3</v>
      </c>
      <c r="AM162" s="27">
        <f t="shared" ref="AM162" si="57">AL162/AH162</f>
        <v>44672.914572864174</v>
      </c>
      <c r="AN162" s="28">
        <v>5.395364493028687</v>
      </c>
      <c r="AO162" s="20"/>
    </row>
    <row r="163" spans="1:41">
      <c r="A163" s="9"/>
      <c r="B163" s="9"/>
      <c r="C163" s="7"/>
      <c r="D163" s="9"/>
      <c r="AF163" s="5"/>
    </row>
    <row r="164" spans="1:41">
      <c r="C164" s="7"/>
      <c r="AC164" s="6"/>
      <c r="AD164" s="6"/>
      <c r="AE164" s="6"/>
      <c r="AF164" s="6"/>
    </row>
    <row r="165" spans="1:41">
      <c r="C165" s="2"/>
      <c r="M165" s="3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3"/>
      <c r="AB165" s="3"/>
      <c r="AC165" s="3"/>
      <c r="AD165" s="3"/>
      <c r="AE165" s="3"/>
      <c r="AF165" s="3"/>
      <c r="AG165" s="3"/>
      <c r="AH165" s="2"/>
      <c r="AI165" s="2"/>
      <c r="AJ165" s="2"/>
      <c r="AK165" s="2"/>
      <c r="AL165" s="2"/>
      <c r="AM165" s="10"/>
      <c r="AN165" s="2"/>
    </row>
    <row r="166" spans="1:41">
      <c r="C166" s="2"/>
      <c r="M166" s="3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3"/>
      <c r="AB166" s="3"/>
      <c r="AC166" s="3"/>
      <c r="AD166" s="3"/>
      <c r="AE166" s="3"/>
      <c r="AF166" s="3"/>
      <c r="AG166" s="3"/>
      <c r="AH166" s="2"/>
      <c r="AI166" s="2"/>
      <c r="AJ166" s="2"/>
      <c r="AK166" s="2"/>
      <c r="AL166" s="2"/>
      <c r="AM166" s="10"/>
      <c r="AN166" s="2"/>
    </row>
    <row r="167" spans="1:41">
      <c r="M167" s="3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3"/>
      <c r="AB167" s="3"/>
      <c r="AC167" s="3"/>
      <c r="AD167" s="3"/>
      <c r="AE167" s="3"/>
      <c r="AF167" s="3"/>
      <c r="AG167" s="3"/>
      <c r="AH167" s="2"/>
      <c r="AI167" s="2"/>
      <c r="AJ167" s="2"/>
      <c r="AK167" s="2"/>
      <c r="AL167" s="2"/>
      <c r="AM167" s="10"/>
      <c r="AN167" s="2"/>
    </row>
    <row r="168" spans="1:41">
      <c r="M168" s="3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3"/>
      <c r="AB168" s="3"/>
      <c r="AC168" s="3"/>
      <c r="AD168" s="3"/>
      <c r="AE168" s="3"/>
      <c r="AF168" s="3"/>
      <c r="AG168" s="3"/>
      <c r="AH168" s="2"/>
      <c r="AI168" s="2"/>
      <c r="AJ168" s="2"/>
      <c r="AK168" s="2"/>
      <c r="AL168" s="2"/>
      <c r="AM168" s="10"/>
      <c r="AN168" s="2"/>
    </row>
    <row r="169" spans="1:41">
      <c r="M169" s="3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  <c r="AB169" s="3"/>
      <c r="AC169" s="3"/>
      <c r="AD169" s="3"/>
      <c r="AE169" s="3"/>
      <c r="AF169" s="3"/>
      <c r="AG169" s="3"/>
      <c r="AH169" s="2"/>
      <c r="AI169" s="2"/>
      <c r="AJ169" s="2"/>
      <c r="AK169" s="2"/>
      <c r="AL169" s="2"/>
      <c r="AM169" s="10"/>
      <c r="AN169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4729-6DC8-F948-A39E-7200B5E04088}">
  <dimension ref="A1:T162"/>
  <sheetViews>
    <sheetView zoomScale="171" workbookViewId="0">
      <selection activeCell="R2" sqref="R2"/>
    </sheetView>
  </sheetViews>
  <sheetFormatPr baseColWidth="10" defaultRowHeight="16"/>
  <cols>
    <col min="2" max="2" width="8.83203125" bestFit="1" customWidth="1"/>
    <col min="3" max="3" width="19.33203125" bestFit="1" customWidth="1"/>
    <col min="4" max="4" width="9.33203125" bestFit="1" customWidth="1"/>
    <col min="5" max="5" width="7.1640625" bestFit="1" customWidth="1"/>
    <col min="6" max="6" width="5.6640625" bestFit="1" customWidth="1"/>
    <col min="7" max="7" width="6.83203125" bestFit="1" customWidth="1"/>
    <col min="8" max="8" width="9.6640625" bestFit="1" customWidth="1"/>
    <col min="9" max="9" width="3.1640625" bestFit="1" customWidth="1"/>
    <col min="10" max="14" width="7.83203125" customWidth="1"/>
    <col min="15" max="15" width="11" bestFit="1" customWidth="1"/>
    <col min="16" max="16" width="12.1640625" bestFit="1" customWidth="1"/>
    <col min="17" max="17" width="10.33203125" bestFit="1" customWidth="1"/>
    <col min="18" max="18" width="10.6640625" bestFit="1" customWidth="1"/>
    <col min="19" max="19" width="12" bestFit="1" customWidth="1"/>
    <col min="20" max="20" width="24.5" customWidth="1"/>
  </cols>
  <sheetData>
    <row r="1" spans="1:20" s="4" customFormat="1" ht="15">
      <c r="A1" s="38" t="s">
        <v>0</v>
      </c>
      <c r="B1" s="38" t="s">
        <v>252</v>
      </c>
      <c r="C1" s="39" t="s">
        <v>541</v>
      </c>
      <c r="D1" s="38" t="s">
        <v>253</v>
      </c>
      <c r="E1" s="38" t="s">
        <v>254</v>
      </c>
      <c r="F1" s="39" t="s">
        <v>255</v>
      </c>
      <c r="G1" s="38" t="s">
        <v>256</v>
      </c>
      <c r="H1" s="39" t="s">
        <v>257</v>
      </c>
      <c r="I1" s="39" t="s">
        <v>258</v>
      </c>
      <c r="J1" s="39" t="s">
        <v>259</v>
      </c>
      <c r="K1" s="39" t="s">
        <v>260</v>
      </c>
      <c r="L1" s="39" t="s">
        <v>261</v>
      </c>
      <c r="M1" s="39" t="s">
        <v>262</v>
      </c>
      <c r="N1" s="39" t="s">
        <v>263</v>
      </c>
      <c r="O1" s="39" t="s">
        <v>542</v>
      </c>
      <c r="P1" s="39" t="s">
        <v>264</v>
      </c>
      <c r="Q1" s="39" t="s">
        <v>265</v>
      </c>
      <c r="R1" s="39" t="s">
        <v>543</v>
      </c>
      <c r="S1" s="39" t="s">
        <v>544</v>
      </c>
      <c r="T1" s="39" t="s">
        <v>266</v>
      </c>
    </row>
    <row r="2" spans="1:20" s="4" customFormat="1" ht="15">
      <c r="A2" s="40" t="s">
        <v>125</v>
      </c>
      <c r="B2" s="40"/>
      <c r="C2" s="40">
        <v>430.65177199999999</v>
      </c>
      <c r="D2" s="40"/>
      <c r="E2" s="40"/>
      <c r="F2" s="1"/>
      <c r="G2" s="40"/>
      <c r="H2" s="1"/>
      <c r="I2" s="1"/>
      <c r="J2" s="1"/>
      <c r="K2" s="1"/>
      <c r="L2" s="1"/>
      <c r="M2" s="1"/>
      <c r="N2" s="1"/>
      <c r="O2" s="1"/>
      <c r="P2" s="1">
        <v>323.5</v>
      </c>
      <c r="Q2" s="1">
        <v>4</v>
      </c>
      <c r="R2" s="1">
        <v>44.8</v>
      </c>
      <c r="S2" s="1">
        <v>246.7</v>
      </c>
      <c r="T2" s="1" t="s">
        <v>288</v>
      </c>
    </row>
    <row r="3" spans="1:20" s="4" customFormat="1" ht="15">
      <c r="A3" s="40" t="s">
        <v>341</v>
      </c>
      <c r="B3" s="40" t="s">
        <v>275</v>
      </c>
      <c r="C3" s="40">
        <v>432.99507999999997</v>
      </c>
      <c r="D3" s="40" t="s">
        <v>271</v>
      </c>
      <c r="E3" s="40" t="s">
        <v>267</v>
      </c>
      <c r="F3" s="1" t="s">
        <v>268</v>
      </c>
      <c r="G3" s="40" t="s">
        <v>279</v>
      </c>
      <c r="H3" s="1" t="s">
        <v>297</v>
      </c>
      <c r="I3" s="1">
        <v>4</v>
      </c>
      <c r="J3" s="1">
        <v>53.9</v>
      </c>
      <c r="K3" s="1">
        <v>-23.1</v>
      </c>
      <c r="L3" s="1">
        <v>54</v>
      </c>
      <c r="M3" s="1">
        <v>-27.1</v>
      </c>
      <c r="N3" s="1">
        <v>13</v>
      </c>
      <c r="O3" s="1"/>
      <c r="P3" s="1">
        <v>323.5</v>
      </c>
      <c r="Q3" s="1">
        <v>4</v>
      </c>
      <c r="R3" s="1">
        <v>44.8</v>
      </c>
      <c r="S3" s="1">
        <v>246.7</v>
      </c>
      <c r="T3" s="1" t="s">
        <v>277</v>
      </c>
    </row>
    <row r="4" spans="1:20" s="4" customFormat="1" ht="15">
      <c r="A4" s="40" t="s">
        <v>339</v>
      </c>
      <c r="B4" s="40" t="s">
        <v>270</v>
      </c>
      <c r="C4" s="40">
        <v>434.82800700000001</v>
      </c>
      <c r="D4" s="40" t="s">
        <v>271</v>
      </c>
      <c r="E4" s="40" t="s">
        <v>267</v>
      </c>
      <c r="F4" s="1" t="s">
        <v>268</v>
      </c>
      <c r="G4" s="40" t="s">
        <v>279</v>
      </c>
      <c r="H4" s="1" t="s">
        <v>280</v>
      </c>
      <c r="I4" s="1">
        <v>6</v>
      </c>
      <c r="J4" s="1">
        <v>87.6</v>
      </c>
      <c r="K4" s="1">
        <v>6</v>
      </c>
      <c r="L4" s="1">
        <v>87.4</v>
      </c>
      <c r="M4" s="1">
        <v>2.7</v>
      </c>
      <c r="N4" s="1">
        <v>6.9</v>
      </c>
      <c r="O4" s="1"/>
      <c r="P4" s="1">
        <v>323.5</v>
      </c>
      <c r="Q4" s="1">
        <v>4</v>
      </c>
      <c r="R4" s="1">
        <v>44.8</v>
      </c>
      <c r="S4" s="1">
        <v>246.7</v>
      </c>
      <c r="T4" s="1" t="s">
        <v>281</v>
      </c>
    </row>
    <row r="5" spans="1:20" s="4" customFormat="1" ht="15">
      <c r="A5" s="40" t="s">
        <v>338</v>
      </c>
      <c r="B5" s="40" t="s">
        <v>275</v>
      </c>
      <c r="C5" s="40">
        <v>436.97147899999999</v>
      </c>
      <c r="D5" s="40" t="s">
        <v>271</v>
      </c>
      <c r="E5" s="40" t="s">
        <v>267</v>
      </c>
      <c r="F5" s="1" t="s">
        <v>268</v>
      </c>
      <c r="G5" s="40" t="s">
        <v>279</v>
      </c>
      <c r="H5" s="1" t="s">
        <v>331</v>
      </c>
      <c r="I5" s="1">
        <v>5</v>
      </c>
      <c r="J5" s="1">
        <v>62.9</v>
      </c>
      <c r="K5" s="1">
        <v>-14</v>
      </c>
      <c r="L5" s="1">
        <v>63.1</v>
      </c>
      <c r="M5" s="1">
        <v>-17.899999999999999</v>
      </c>
      <c r="N5" s="1">
        <v>12.7</v>
      </c>
      <c r="O5" s="1"/>
      <c r="P5" s="1">
        <v>323.5</v>
      </c>
      <c r="Q5" s="1">
        <v>4</v>
      </c>
      <c r="R5" s="1">
        <v>44.8</v>
      </c>
      <c r="S5" s="1">
        <v>246.7</v>
      </c>
      <c r="T5" s="1" t="s">
        <v>277</v>
      </c>
    </row>
    <row r="6" spans="1:20" s="4" customFormat="1" ht="15">
      <c r="A6" s="40" t="s">
        <v>336</v>
      </c>
      <c r="B6" s="40" t="s">
        <v>275</v>
      </c>
      <c r="C6" s="40">
        <v>437.44432799999998</v>
      </c>
      <c r="D6" s="40" t="s">
        <v>271</v>
      </c>
      <c r="E6" s="40" t="s">
        <v>267</v>
      </c>
      <c r="F6" s="1" t="s">
        <v>268</v>
      </c>
      <c r="G6" s="40" t="s">
        <v>279</v>
      </c>
      <c r="H6" s="1" t="s">
        <v>337</v>
      </c>
      <c r="I6" s="1">
        <v>4</v>
      </c>
      <c r="J6" s="1">
        <v>80.400000000000006</v>
      </c>
      <c r="K6" s="1">
        <v>-13.9</v>
      </c>
      <c r="L6" s="1">
        <v>81</v>
      </c>
      <c r="M6" s="1">
        <v>-17.5</v>
      </c>
      <c r="N6" s="1">
        <v>8.8000000000000007</v>
      </c>
      <c r="O6" s="1"/>
      <c r="P6" s="1">
        <v>323.5</v>
      </c>
      <c r="Q6" s="1">
        <v>4</v>
      </c>
      <c r="R6" s="1">
        <v>44.8</v>
      </c>
      <c r="S6" s="1">
        <v>246.7</v>
      </c>
      <c r="T6" s="1" t="s">
        <v>298</v>
      </c>
    </row>
    <row r="7" spans="1:20" s="4" customFormat="1" ht="15">
      <c r="A7" s="40" t="s">
        <v>335</v>
      </c>
      <c r="B7" s="40" t="s">
        <v>270</v>
      </c>
      <c r="C7" s="40">
        <v>439.42152499999997</v>
      </c>
      <c r="D7" s="40" t="s">
        <v>271</v>
      </c>
      <c r="E7" s="40" t="s">
        <v>267</v>
      </c>
      <c r="F7" s="1" t="s">
        <v>268</v>
      </c>
      <c r="G7" s="40" t="s">
        <v>275</v>
      </c>
      <c r="H7" s="1" t="s">
        <v>328</v>
      </c>
      <c r="I7" s="1">
        <v>6</v>
      </c>
      <c r="J7" s="1">
        <v>63.2</v>
      </c>
      <c r="K7" s="1">
        <v>-12.2</v>
      </c>
      <c r="L7" s="1">
        <v>63.4</v>
      </c>
      <c r="M7" s="1">
        <v>-16.2</v>
      </c>
      <c r="N7" s="1">
        <v>6.2</v>
      </c>
      <c r="O7" s="1"/>
      <c r="P7" s="1">
        <v>323.5</v>
      </c>
      <c r="Q7" s="1">
        <v>4</v>
      </c>
      <c r="R7" s="1">
        <v>44.8</v>
      </c>
      <c r="S7" s="1">
        <v>246.7</v>
      </c>
      <c r="T7" s="1"/>
    </row>
    <row r="8" spans="1:20" s="4" customFormat="1" ht="15">
      <c r="A8" s="40" t="s">
        <v>334</v>
      </c>
      <c r="B8" s="40" t="s">
        <v>275</v>
      </c>
      <c r="C8" s="40">
        <v>441.32860699999998</v>
      </c>
      <c r="D8" s="40" t="s">
        <v>271</v>
      </c>
      <c r="E8" s="40" t="s">
        <v>267</v>
      </c>
      <c r="F8" s="1" t="s">
        <v>273</v>
      </c>
      <c r="G8" s="40" t="s">
        <v>275</v>
      </c>
      <c r="H8" s="1" t="s">
        <v>311</v>
      </c>
      <c r="I8" s="1">
        <v>4</v>
      </c>
      <c r="J8" s="1">
        <v>177.4</v>
      </c>
      <c r="K8" s="1">
        <v>-61.1</v>
      </c>
      <c r="L8" s="1">
        <v>182.9</v>
      </c>
      <c r="M8" s="1">
        <v>-58.7</v>
      </c>
      <c r="N8" s="41">
        <v>8.3000000000000007</v>
      </c>
      <c r="O8" s="1">
        <v>-84.2</v>
      </c>
      <c r="P8" s="1">
        <v>323.5</v>
      </c>
      <c r="Q8" s="1">
        <v>4</v>
      </c>
      <c r="R8" s="1">
        <v>44.8</v>
      </c>
      <c r="S8" s="1">
        <v>246.7</v>
      </c>
      <c r="T8" s="1" t="s">
        <v>298</v>
      </c>
    </row>
    <row r="9" spans="1:20" s="4" customFormat="1" ht="15">
      <c r="A9" s="40" t="s">
        <v>113</v>
      </c>
      <c r="B9" s="40"/>
      <c r="C9" s="40">
        <v>444.301896</v>
      </c>
      <c r="D9" s="40"/>
      <c r="E9" s="40" t="s">
        <v>267</v>
      </c>
      <c r="F9" s="1" t="s">
        <v>268</v>
      </c>
      <c r="G9" s="40" t="s">
        <v>269</v>
      </c>
      <c r="H9" s="1"/>
      <c r="I9" s="1"/>
      <c r="J9" s="1"/>
      <c r="K9" s="1"/>
      <c r="L9" s="1"/>
      <c r="M9" s="1"/>
      <c r="N9" s="1"/>
      <c r="O9" s="1"/>
      <c r="P9" s="1">
        <v>323.5</v>
      </c>
      <c r="Q9" s="1">
        <v>4</v>
      </c>
      <c r="R9" s="1">
        <v>44.8</v>
      </c>
      <c r="S9" s="1">
        <v>246.7</v>
      </c>
      <c r="T9" s="1"/>
    </row>
    <row r="10" spans="1:20" s="4" customFormat="1" ht="15">
      <c r="A10" s="40" t="s">
        <v>333</v>
      </c>
      <c r="B10" s="40" t="s">
        <v>270</v>
      </c>
      <c r="C10" s="40">
        <v>444.519586</v>
      </c>
      <c r="D10" s="40" t="s">
        <v>271</v>
      </c>
      <c r="E10" s="40" t="s">
        <v>267</v>
      </c>
      <c r="F10" s="1" t="s">
        <v>268</v>
      </c>
      <c r="G10" s="40" t="s">
        <v>275</v>
      </c>
      <c r="H10" s="1" t="s">
        <v>285</v>
      </c>
      <c r="I10" s="1">
        <v>5</v>
      </c>
      <c r="J10" s="1">
        <v>78.599999999999994</v>
      </c>
      <c r="K10" s="1">
        <v>-1.2</v>
      </c>
      <c r="L10" s="1">
        <v>78.7</v>
      </c>
      <c r="M10" s="1">
        <v>-4.8</v>
      </c>
      <c r="N10" s="1">
        <v>7.4</v>
      </c>
      <c r="O10" s="1"/>
      <c r="P10" s="1">
        <v>323.5</v>
      </c>
      <c r="Q10" s="1">
        <v>4</v>
      </c>
      <c r="R10" s="1">
        <v>44.8</v>
      </c>
      <c r="S10" s="1">
        <v>246.7</v>
      </c>
      <c r="T10" s="1"/>
    </row>
    <row r="11" spans="1:20" s="4" customFormat="1" ht="15">
      <c r="A11" s="40" t="s">
        <v>332</v>
      </c>
      <c r="B11" s="40" t="s">
        <v>275</v>
      </c>
      <c r="C11" s="40">
        <v>449.04491100000001</v>
      </c>
      <c r="D11" s="40" t="s">
        <v>271</v>
      </c>
      <c r="E11" s="40" t="s">
        <v>267</v>
      </c>
      <c r="F11" s="1" t="s">
        <v>268</v>
      </c>
      <c r="G11" s="40" t="s">
        <v>275</v>
      </c>
      <c r="H11" s="1" t="s">
        <v>278</v>
      </c>
      <c r="I11" s="1">
        <v>5</v>
      </c>
      <c r="J11" s="1">
        <v>36.700000000000003</v>
      </c>
      <c r="K11" s="1">
        <v>-20.9</v>
      </c>
      <c r="L11" s="1">
        <v>36.200000000000003</v>
      </c>
      <c r="M11" s="1">
        <v>-24.7</v>
      </c>
      <c r="N11" s="1">
        <v>4.9000000000000004</v>
      </c>
      <c r="O11" s="1"/>
      <c r="P11" s="1">
        <v>323.5</v>
      </c>
      <c r="Q11" s="1">
        <v>4</v>
      </c>
      <c r="R11" s="1">
        <v>44.8</v>
      </c>
      <c r="S11" s="1">
        <v>246.7</v>
      </c>
      <c r="T11" s="1"/>
    </row>
    <row r="12" spans="1:20" s="4" customFormat="1" ht="15">
      <c r="A12" s="40" t="s">
        <v>330</v>
      </c>
      <c r="B12" s="40" t="s">
        <v>275</v>
      </c>
      <c r="C12" s="40">
        <v>452.48606999999998</v>
      </c>
      <c r="D12" s="40" t="s">
        <v>271</v>
      </c>
      <c r="E12" s="40" t="s">
        <v>267</v>
      </c>
      <c r="F12" s="1" t="s">
        <v>268</v>
      </c>
      <c r="G12" s="40" t="s">
        <v>275</v>
      </c>
      <c r="H12" s="1" t="s">
        <v>331</v>
      </c>
      <c r="I12" s="1">
        <v>5</v>
      </c>
      <c r="J12" s="1">
        <v>23.6</v>
      </c>
      <c r="K12" s="1">
        <v>-23.8</v>
      </c>
      <c r="L12" s="1">
        <v>22.6</v>
      </c>
      <c r="M12" s="1">
        <v>-27.3</v>
      </c>
      <c r="N12" s="1">
        <v>8.1</v>
      </c>
      <c r="O12" s="1"/>
      <c r="P12" s="1">
        <v>323.5</v>
      </c>
      <c r="Q12" s="1">
        <v>4</v>
      </c>
      <c r="R12" s="1">
        <v>44.8</v>
      </c>
      <c r="S12" s="1">
        <v>246.7</v>
      </c>
      <c r="T12" s="1"/>
    </row>
    <row r="13" spans="1:20" s="4" customFormat="1" ht="15">
      <c r="A13" s="40" t="s">
        <v>329</v>
      </c>
      <c r="B13" s="40" t="s">
        <v>270</v>
      </c>
      <c r="C13" s="40">
        <v>453.66113799999999</v>
      </c>
      <c r="D13" s="40" t="s">
        <v>271</v>
      </c>
      <c r="E13" s="40" t="s">
        <v>267</v>
      </c>
      <c r="F13" s="1" t="s">
        <v>268</v>
      </c>
      <c r="G13" s="40" t="s">
        <v>279</v>
      </c>
      <c r="H13" s="1" t="s">
        <v>328</v>
      </c>
      <c r="I13" s="1">
        <v>6</v>
      </c>
      <c r="J13" s="1">
        <v>64.099999999999994</v>
      </c>
      <c r="K13" s="1">
        <v>-7.8</v>
      </c>
      <c r="L13" s="1">
        <v>64.3</v>
      </c>
      <c r="M13" s="1">
        <v>-11.7</v>
      </c>
      <c r="N13" s="1">
        <v>11.2</v>
      </c>
      <c r="O13" s="1"/>
      <c r="P13" s="1">
        <v>323.5</v>
      </c>
      <c r="Q13" s="1">
        <v>4</v>
      </c>
      <c r="R13" s="1">
        <v>44.8</v>
      </c>
      <c r="S13" s="1">
        <v>246.7</v>
      </c>
      <c r="T13" s="1" t="s">
        <v>277</v>
      </c>
    </row>
    <row r="14" spans="1:20" s="4" customFormat="1" ht="15">
      <c r="A14" s="40" t="s">
        <v>106</v>
      </c>
      <c r="B14" s="40"/>
      <c r="C14" s="40">
        <v>454.46796399999999</v>
      </c>
      <c r="D14" s="40"/>
      <c r="E14" s="40" t="s">
        <v>267</v>
      </c>
      <c r="F14" s="1" t="s">
        <v>268</v>
      </c>
      <c r="G14" s="40" t="s">
        <v>269</v>
      </c>
      <c r="H14" s="1"/>
      <c r="I14" s="1"/>
      <c r="J14" s="1"/>
      <c r="K14" s="1"/>
      <c r="L14" s="1"/>
      <c r="M14" s="1"/>
      <c r="N14" s="1"/>
      <c r="O14" s="1"/>
      <c r="P14" s="1">
        <v>323.5</v>
      </c>
      <c r="Q14" s="1">
        <v>4</v>
      </c>
      <c r="R14" s="1">
        <v>44.8</v>
      </c>
      <c r="S14" s="1">
        <v>246.7</v>
      </c>
      <c r="T14" s="1"/>
    </row>
    <row r="15" spans="1:20" s="4" customFormat="1" ht="15">
      <c r="A15" s="40" t="s">
        <v>327</v>
      </c>
      <c r="B15" s="40" t="s">
        <v>275</v>
      </c>
      <c r="C15" s="40">
        <v>456.71668399999999</v>
      </c>
      <c r="D15" s="40" t="s">
        <v>271</v>
      </c>
      <c r="E15" s="40" t="s">
        <v>267</v>
      </c>
      <c r="F15" s="1" t="s">
        <v>268</v>
      </c>
      <c r="G15" s="40" t="s">
        <v>275</v>
      </c>
      <c r="H15" s="1" t="s">
        <v>328</v>
      </c>
      <c r="I15" s="1">
        <v>6</v>
      </c>
      <c r="J15" s="1">
        <v>77.5</v>
      </c>
      <c r="K15" s="1">
        <v>27.2</v>
      </c>
      <c r="L15" s="1">
        <v>76.7</v>
      </c>
      <c r="M15" s="1">
        <v>23.6</v>
      </c>
      <c r="N15" s="1">
        <v>6.5</v>
      </c>
      <c r="O15" s="1"/>
      <c r="P15" s="1">
        <v>323.5</v>
      </c>
      <c r="Q15" s="1">
        <v>4</v>
      </c>
      <c r="R15" s="1">
        <v>44.8</v>
      </c>
      <c r="S15" s="1">
        <v>246.7</v>
      </c>
      <c r="T15" s="1"/>
    </row>
    <row r="16" spans="1:20" s="4" customFormat="1" ht="15">
      <c r="A16" s="40" t="s">
        <v>325</v>
      </c>
      <c r="B16" s="40" t="s">
        <v>270</v>
      </c>
      <c r="C16" s="40">
        <v>459.10086200000001</v>
      </c>
      <c r="D16" s="40" t="s">
        <v>293</v>
      </c>
      <c r="E16" s="40" t="s">
        <v>267</v>
      </c>
      <c r="F16" s="1" t="s">
        <v>268</v>
      </c>
      <c r="G16" s="40" t="s">
        <v>275</v>
      </c>
      <c r="H16" s="1" t="s">
        <v>326</v>
      </c>
      <c r="I16" s="1">
        <v>7</v>
      </c>
      <c r="J16" s="1">
        <v>84.5</v>
      </c>
      <c r="K16" s="1">
        <v>-3.6</v>
      </c>
      <c r="L16" s="1">
        <v>84.7</v>
      </c>
      <c r="M16" s="1">
        <v>-7</v>
      </c>
      <c r="N16" s="1">
        <v>9.6999999999999993</v>
      </c>
      <c r="O16" s="1"/>
      <c r="P16" s="1">
        <v>323.5</v>
      </c>
      <c r="Q16" s="1">
        <v>4</v>
      </c>
      <c r="R16" s="1">
        <v>44.8</v>
      </c>
      <c r="S16" s="1">
        <v>246.7</v>
      </c>
      <c r="T16" s="1"/>
    </row>
    <row r="17" spans="1:20" s="4" customFormat="1" ht="15">
      <c r="A17" s="40" t="s">
        <v>323</v>
      </c>
      <c r="B17" s="40" t="s">
        <v>270</v>
      </c>
      <c r="C17" s="40">
        <v>460.75413600000002</v>
      </c>
      <c r="D17" s="40" t="s">
        <v>293</v>
      </c>
      <c r="E17" s="40" t="s">
        <v>267</v>
      </c>
      <c r="F17" s="1" t="s">
        <v>268</v>
      </c>
      <c r="G17" s="40" t="s">
        <v>279</v>
      </c>
      <c r="H17" s="1" t="s">
        <v>324</v>
      </c>
      <c r="I17" s="1">
        <v>9</v>
      </c>
      <c r="J17" s="1">
        <v>173.2</v>
      </c>
      <c r="K17" s="1">
        <v>37.5</v>
      </c>
      <c r="L17" s="1">
        <v>170.4</v>
      </c>
      <c r="M17" s="1">
        <v>39.4</v>
      </c>
      <c r="N17" s="1">
        <v>12.7</v>
      </c>
      <c r="O17" s="1"/>
      <c r="P17" s="1">
        <v>323.5</v>
      </c>
      <c r="Q17" s="1">
        <v>4</v>
      </c>
      <c r="R17" s="1">
        <v>44.8</v>
      </c>
      <c r="S17" s="1">
        <v>246.7</v>
      </c>
      <c r="T17" s="1" t="s">
        <v>277</v>
      </c>
    </row>
    <row r="18" spans="1:20" s="4" customFormat="1" ht="15">
      <c r="A18" s="40" t="s">
        <v>101</v>
      </c>
      <c r="B18" s="40"/>
      <c r="C18" s="40">
        <v>464.12598200000002</v>
      </c>
      <c r="D18" s="40"/>
      <c r="E18" s="40"/>
      <c r="F18" s="1"/>
      <c r="G18" s="40"/>
      <c r="H18" s="1"/>
      <c r="I18" s="1"/>
      <c r="J18" s="1"/>
      <c r="K18" s="1"/>
      <c r="L18" s="1"/>
      <c r="M18" s="1"/>
      <c r="N18" s="1"/>
      <c r="O18" s="1"/>
      <c r="P18" s="1">
        <v>323.5</v>
      </c>
      <c r="Q18" s="1">
        <v>4</v>
      </c>
      <c r="R18" s="1">
        <v>44.8</v>
      </c>
      <c r="S18" s="1">
        <v>246.7</v>
      </c>
      <c r="T18" s="1" t="s">
        <v>288</v>
      </c>
    </row>
    <row r="19" spans="1:20" s="4" customFormat="1" ht="15">
      <c r="A19" s="40" t="s">
        <v>322</v>
      </c>
      <c r="B19" s="40" t="s">
        <v>270</v>
      </c>
      <c r="C19" s="40">
        <v>466.77842399999997</v>
      </c>
      <c r="D19" s="40" t="s">
        <v>271</v>
      </c>
      <c r="E19" s="40" t="s">
        <v>272</v>
      </c>
      <c r="F19" s="1" t="s">
        <v>273</v>
      </c>
      <c r="G19" s="40" t="s">
        <v>270</v>
      </c>
      <c r="H19" s="1" t="s">
        <v>274</v>
      </c>
      <c r="I19" s="1">
        <v>6</v>
      </c>
      <c r="J19" s="1">
        <v>346.5</v>
      </c>
      <c r="K19" s="1">
        <v>59.8</v>
      </c>
      <c r="L19" s="1">
        <v>352.5</v>
      </c>
      <c r="M19" s="1">
        <v>58.1</v>
      </c>
      <c r="N19" s="41">
        <v>1.5</v>
      </c>
      <c r="O19" s="1">
        <v>81.8</v>
      </c>
      <c r="P19" s="1">
        <v>323.5</v>
      </c>
      <c r="Q19" s="1">
        <v>4</v>
      </c>
      <c r="R19" s="1">
        <v>44.8</v>
      </c>
      <c r="S19" s="1">
        <v>246.7</v>
      </c>
      <c r="T19" s="1"/>
    </row>
    <row r="20" spans="1:20" s="4" customFormat="1" ht="15">
      <c r="A20" s="40" t="s">
        <v>321</v>
      </c>
      <c r="B20" s="40" t="s">
        <v>270</v>
      </c>
      <c r="C20" s="40">
        <v>468.00241499999998</v>
      </c>
      <c r="D20" s="40" t="s">
        <v>271</v>
      </c>
      <c r="E20" s="40" t="s">
        <v>272</v>
      </c>
      <c r="F20" s="1" t="s">
        <v>273</v>
      </c>
      <c r="G20" s="40" t="s">
        <v>270</v>
      </c>
      <c r="H20" s="1" t="s">
        <v>285</v>
      </c>
      <c r="I20" s="1">
        <v>5</v>
      </c>
      <c r="J20" s="1">
        <v>346</v>
      </c>
      <c r="K20" s="1">
        <v>56.9</v>
      </c>
      <c r="L20" s="1">
        <v>351.4</v>
      </c>
      <c r="M20" s="1">
        <v>55.2</v>
      </c>
      <c r="N20" s="41">
        <v>7.8</v>
      </c>
      <c r="O20" s="1">
        <v>78.8</v>
      </c>
      <c r="P20" s="1">
        <v>323.5</v>
      </c>
      <c r="Q20" s="1">
        <v>4</v>
      </c>
      <c r="R20" s="1">
        <v>44.8</v>
      </c>
      <c r="S20" s="1">
        <v>246.7</v>
      </c>
      <c r="T20" s="1"/>
    </row>
    <row r="21" spans="1:20" s="4" customFormat="1" ht="15">
      <c r="A21" s="40" t="s">
        <v>320</v>
      </c>
      <c r="B21" s="40" t="s">
        <v>270</v>
      </c>
      <c r="C21" s="40">
        <v>470.33644399999997</v>
      </c>
      <c r="D21" s="40" t="s">
        <v>271</v>
      </c>
      <c r="E21" s="40" t="s">
        <v>272</v>
      </c>
      <c r="F21" s="1" t="s">
        <v>273</v>
      </c>
      <c r="G21" s="40" t="s">
        <v>270</v>
      </c>
      <c r="H21" s="1" t="s">
        <v>274</v>
      </c>
      <c r="I21" s="1">
        <v>6</v>
      </c>
      <c r="J21" s="1">
        <v>359.5</v>
      </c>
      <c r="K21" s="1">
        <v>62.6</v>
      </c>
      <c r="L21" s="1">
        <v>5.2</v>
      </c>
      <c r="M21" s="1">
        <v>60.1</v>
      </c>
      <c r="N21" s="41">
        <v>3.1</v>
      </c>
      <c r="O21" s="1">
        <v>84.6</v>
      </c>
      <c r="P21" s="1">
        <v>323.5</v>
      </c>
      <c r="Q21" s="1">
        <v>4</v>
      </c>
      <c r="R21" s="1">
        <v>44.8</v>
      </c>
      <c r="S21" s="1">
        <v>246.7</v>
      </c>
      <c r="T21" s="1"/>
    </row>
    <row r="22" spans="1:20" s="4" customFormat="1" ht="15">
      <c r="A22" s="40" t="s">
        <v>319</v>
      </c>
      <c r="B22" s="40" t="s">
        <v>270</v>
      </c>
      <c r="C22" s="40">
        <v>473.185228</v>
      </c>
      <c r="D22" s="40" t="s">
        <v>271</v>
      </c>
      <c r="E22" s="40" t="s">
        <v>272</v>
      </c>
      <c r="F22" s="1" t="s">
        <v>273</v>
      </c>
      <c r="G22" s="40" t="s">
        <v>270</v>
      </c>
      <c r="H22" s="1" t="s">
        <v>274</v>
      </c>
      <c r="I22" s="1">
        <v>6</v>
      </c>
      <c r="J22" s="1">
        <v>28.7</v>
      </c>
      <c r="K22" s="1">
        <v>56.1</v>
      </c>
      <c r="L22" s="1">
        <v>30.9</v>
      </c>
      <c r="M22" s="1">
        <v>52.5</v>
      </c>
      <c r="N22" s="41">
        <v>4.4000000000000004</v>
      </c>
      <c r="O22" s="1">
        <v>63.4</v>
      </c>
      <c r="P22" s="1">
        <v>323.5</v>
      </c>
      <c r="Q22" s="1">
        <v>4</v>
      </c>
      <c r="R22" s="1">
        <v>44.8</v>
      </c>
      <c r="S22" s="1">
        <v>246.7</v>
      </c>
      <c r="T22" s="1"/>
    </row>
    <row r="23" spans="1:20" s="4" customFormat="1" ht="15">
      <c r="A23" s="40" t="s">
        <v>317</v>
      </c>
      <c r="B23" s="40" t="s">
        <v>270</v>
      </c>
      <c r="C23" s="40">
        <v>476.567677</v>
      </c>
      <c r="D23" s="40" t="s">
        <v>271</v>
      </c>
      <c r="E23" s="40" t="s">
        <v>272</v>
      </c>
      <c r="F23" s="1" t="s">
        <v>268</v>
      </c>
      <c r="G23" s="40" t="s">
        <v>279</v>
      </c>
      <c r="H23" s="1" t="s">
        <v>318</v>
      </c>
      <c r="I23" s="1">
        <v>7</v>
      </c>
      <c r="J23" s="1">
        <v>17.7</v>
      </c>
      <c r="K23" s="1">
        <v>-27</v>
      </c>
      <c r="L23" s="1">
        <v>16.5</v>
      </c>
      <c r="M23" s="1">
        <v>-30.3</v>
      </c>
      <c r="N23" s="1">
        <v>2.7</v>
      </c>
      <c r="O23" s="1"/>
      <c r="P23" s="1">
        <v>323.5</v>
      </c>
      <c r="Q23" s="1">
        <v>4</v>
      </c>
      <c r="R23" s="1">
        <v>44.8</v>
      </c>
      <c r="S23" s="1">
        <v>246.7</v>
      </c>
      <c r="T23" s="1" t="s">
        <v>281</v>
      </c>
    </row>
    <row r="24" spans="1:20" s="4" customFormat="1" ht="15">
      <c r="A24" s="40" t="s">
        <v>361</v>
      </c>
      <c r="B24" s="40" t="s">
        <v>270</v>
      </c>
      <c r="C24" s="40">
        <v>393.39091300000001</v>
      </c>
      <c r="D24" s="40" t="s">
        <v>271</v>
      </c>
      <c r="E24" s="40" t="s">
        <v>267</v>
      </c>
      <c r="F24" s="1" t="s">
        <v>268</v>
      </c>
      <c r="G24" s="40" t="s">
        <v>275</v>
      </c>
      <c r="H24" s="1" t="s">
        <v>362</v>
      </c>
      <c r="I24" s="1">
        <v>10</v>
      </c>
      <c r="J24" s="1">
        <v>319.7</v>
      </c>
      <c r="K24" s="1">
        <v>-8.3000000000000007</v>
      </c>
      <c r="L24" s="1">
        <v>319.10000000000002</v>
      </c>
      <c r="M24" s="1">
        <v>-9.4</v>
      </c>
      <c r="N24" s="41">
        <v>5.9</v>
      </c>
      <c r="O24" s="1"/>
      <c r="P24" s="1">
        <v>303.5</v>
      </c>
      <c r="Q24" s="1">
        <v>4</v>
      </c>
      <c r="R24" s="1">
        <v>44.8</v>
      </c>
      <c r="S24" s="1">
        <v>246.7</v>
      </c>
      <c r="T24" s="1"/>
    </row>
    <row r="25" spans="1:20" s="4" customFormat="1" ht="15">
      <c r="A25" s="40" t="s">
        <v>360</v>
      </c>
      <c r="B25" s="40" t="s">
        <v>270</v>
      </c>
      <c r="C25" s="40">
        <v>394.29091299999999</v>
      </c>
      <c r="D25" s="40" t="s">
        <v>271</v>
      </c>
      <c r="E25" s="40" t="s">
        <v>272</v>
      </c>
      <c r="F25" s="1" t="s">
        <v>273</v>
      </c>
      <c r="G25" s="40" t="s">
        <v>270</v>
      </c>
      <c r="H25" s="1" t="s">
        <v>274</v>
      </c>
      <c r="I25" s="1">
        <v>6</v>
      </c>
      <c r="J25" s="1">
        <v>2.7</v>
      </c>
      <c r="K25" s="1">
        <v>54.2</v>
      </c>
      <c r="L25" s="1">
        <v>5.3</v>
      </c>
      <c r="M25" s="1">
        <v>50.8</v>
      </c>
      <c r="N25" s="41">
        <v>1.3</v>
      </c>
      <c r="O25" s="1">
        <v>76</v>
      </c>
      <c r="P25" s="1">
        <v>303.5</v>
      </c>
      <c r="Q25" s="1">
        <v>4</v>
      </c>
      <c r="R25" s="1">
        <v>44.8</v>
      </c>
      <c r="S25" s="1">
        <v>246.7</v>
      </c>
      <c r="T25" s="1"/>
    </row>
    <row r="26" spans="1:20" s="4" customFormat="1" ht="15">
      <c r="A26" s="40" t="s">
        <v>316</v>
      </c>
      <c r="B26" s="40" t="s">
        <v>270</v>
      </c>
      <c r="C26" s="40">
        <v>513.91087100000004</v>
      </c>
      <c r="D26" s="40" t="s">
        <v>271</v>
      </c>
      <c r="E26" s="40" t="s">
        <v>267</v>
      </c>
      <c r="F26" s="1" t="s">
        <v>268</v>
      </c>
      <c r="G26" s="40" t="s">
        <v>279</v>
      </c>
      <c r="H26" s="1" t="s">
        <v>311</v>
      </c>
      <c r="I26" s="1">
        <v>4</v>
      </c>
      <c r="J26" s="1">
        <v>78.400000000000006</v>
      </c>
      <c r="K26" s="1">
        <v>2</v>
      </c>
      <c r="L26" s="1">
        <v>78.3</v>
      </c>
      <c r="M26" s="1">
        <v>0</v>
      </c>
      <c r="N26" s="1">
        <v>8.6</v>
      </c>
      <c r="O26" s="1"/>
      <c r="P26" s="1">
        <v>288.5</v>
      </c>
      <c r="Q26" s="1">
        <v>4</v>
      </c>
      <c r="R26" s="1">
        <v>44.8</v>
      </c>
      <c r="S26" s="1">
        <v>246.7</v>
      </c>
      <c r="T26" s="1" t="s">
        <v>298</v>
      </c>
    </row>
    <row r="27" spans="1:20" s="4" customFormat="1" ht="15">
      <c r="A27" s="40" t="s">
        <v>314</v>
      </c>
      <c r="B27" s="40" t="s">
        <v>275</v>
      </c>
      <c r="C27" s="40">
        <v>515.79903000000002</v>
      </c>
      <c r="D27" s="40" t="s">
        <v>271</v>
      </c>
      <c r="E27" s="40" t="s">
        <v>267</v>
      </c>
      <c r="F27" s="1" t="s">
        <v>268</v>
      </c>
      <c r="G27" s="40" t="s">
        <v>275</v>
      </c>
      <c r="H27" s="1" t="s">
        <v>315</v>
      </c>
      <c r="I27" s="1">
        <v>6</v>
      </c>
      <c r="J27" s="1">
        <v>128.1</v>
      </c>
      <c r="K27" s="1">
        <v>16.399999999999999</v>
      </c>
      <c r="L27" s="1">
        <v>126.9</v>
      </c>
      <c r="M27" s="1">
        <v>17.7</v>
      </c>
      <c r="N27" s="1">
        <v>6</v>
      </c>
      <c r="O27" s="1"/>
      <c r="P27" s="1">
        <v>288.5</v>
      </c>
      <c r="Q27" s="1">
        <v>4</v>
      </c>
      <c r="R27" s="1">
        <v>44.8</v>
      </c>
      <c r="S27" s="1">
        <v>246.7</v>
      </c>
      <c r="T27" s="1"/>
    </row>
    <row r="28" spans="1:20" s="4" customFormat="1" ht="15">
      <c r="A28" s="40" t="s">
        <v>87</v>
      </c>
      <c r="B28" s="40"/>
      <c r="C28" s="40">
        <v>517.86032999999998</v>
      </c>
      <c r="D28" s="40"/>
      <c r="E28" s="40" t="s">
        <v>267</v>
      </c>
      <c r="F28" s="1" t="s">
        <v>268</v>
      </c>
      <c r="G28" s="40" t="s">
        <v>269</v>
      </c>
      <c r="H28" s="1"/>
      <c r="I28" s="1"/>
      <c r="J28" s="1"/>
      <c r="K28" s="1"/>
      <c r="L28" s="1"/>
      <c r="M28" s="1"/>
      <c r="N28" s="1"/>
      <c r="O28" s="1"/>
      <c r="P28" s="1">
        <v>288.5</v>
      </c>
      <c r="Q28" s="1">
        <v>4</v>
      </c>
      <c r="R28" s="1">
        <v>44.8</v>
      </c>
      <c r="S28" s="1">
        <v>246.7</v>
      </c>
      <c r="T28" s="1"/>
    </row>
    <row r="29" spans="1:20" s="42" customFormat="1" ht="15">
      <c r="A29" s="40" t="s">
        <v>312</v>
      </c>
      <c r="B29" s="40" t="s">
        <v>270</v>
      </c>
      <c r="C29" s="40">
        <v>519.67030299999999</v>
      </c>
      <c r="D29" s="40" t="s">
        <v>293</v>
      </c>
      <c r="E29" s="40" t="s">
        <v>267</v>
      </c>
      <c r="F29" s="1" t="s">
        <v>268</v>
      </c>
      <c r="G29" s="40" t="s">
        <v>279</v>
      </c>
      <c r="H29" s="1" t="s">
        <v>313</v>
      </c>
      <c r="I29" s="1">
        <v>4</v>
      </c>
      <c r="J29" s="1">
        <v>162.9</v>
      </c>
      <c r="K29" s="1">
        <v>18.600000000000001</v>
      </c>
      <c r="L29" s="1">
        <v>162</v>
      </c>
      <c r="M29" s="1">
        <v>21.8</v>
      </c>
      <c r="N29" s="1">
        <v>4.5</v>
      </c>
      <c r="O29" s="1"/>
      <c r="P29" s="1">
        <v>288.5</v>
      </c>
      <c r="Q29" s="1">
        <v>4</v>
      </c>
      <c r="R29" s="1">
        <v>44.8</v>
      </c>
      <c r="S29" s="1">
        <v>246.7</v>
      </c>
      <c r="T29" s="1" t="s">
        <v>298</v>
      </c>
    </row>
    <row r="30" spans="1:20" s="4" customFormat="1" ht="15">
      <c r="A30" s="40" t="s">
        <v>83</v>
      </c>
      <c r="B30" s="40"/>
      <c r="C30" s="40">
        <v>520.641842</v>
      </c>
      <c r="D30" s="40"/>
      <c r="E30" s="40" t="s">
        <v>267</v>
      </c>
      <c r="F30" s="1" t="s">
        <v>268</v>
      </c>
      <c r="G30" s="40" t="s">
        <v>269</v>
      </c>
      <c r="H30" s="1"/>
      <c r="I30" s="1"/>
      <c r="J30" s="1"/>
      <c r="K30" s="1"/>
      <c r="L30" s="1"/>
      <c r="M30" s="1"/>
      <c r="N30" s="1"/>
      <c r="O30" s="1"/>
      <c r="P30" s="1">
        <v>288.5</v>
      </c>
      <c r="Q30" s="1">
        <v>4</v>
      </c>
      <c r="R30" s="1">
        <v>44.8</v>
      </c>
      <c r="S30" s="1">
        <v>246.7</v>
      </c>
      <c r="T30" s="1"/>
    </row>
    <row r="31" spans="1:20" s="4" customFormat="1" ht="15">
      <c r="A31" s="40" t="s">
        <v>310</v>
      </c>
      <c r="B31" s="40" t="s">
        <v>270</v>
      </c>
      <c r="C31" s="40">
        <v>522.64664100000005</v>
      </c>
      <c r="D31" s="40" t="s">
        <v>271</v>
      </c>
      <c r="E31" s="40" t="s">
        <v>267</v>
      </c>
      <c r="F31" s="1" t="s">
        <v>268</v>
      </c>
      <c r="G31" s="40" t="s">
        <v>279</v>
      </c>
      <c r="H31" s="1" t="s">
        <v>311</v>
      </c>
      <c r="I31" s="1">
        <v>4</v>
      </c>
      <c r="J31" s="1">
        <v>79.099999999999994</v>
      </c>
      <c r="K31" s="1">
        <v>-5.3</v>
      </c>
      <c r="L31" s="1">
        <v>79.5</v>
      </c>
      <c r="M31" s="1">
        <v>-7.3</v>
      </c>
      <c r="N31" s="1">
        <v>3.1</v>
      </c>
      <c r="O31" s="1"/>
      <c r="P31" s="1">
        <v>288.5</v>
      </c>
      <c r="Q31" s="1">
        <v>4</v>
      </c>
      <c r="R31" s="1">
        <v>44.8</v>
      </c>
      <c r="S31" s="1">
        <v>246.7</v>
      </c>
      <c r="T31" s="1" t="s">
        <v>298</v>
      </c>
    </row>
    <row r="32" spans="1:20" s="4" customFormat="1" ht="15">
      <c r="A32" s="40" t="s">
        <v>308</v>
      </c>
      <c r="B32" s="40" t="s">
        <v>275</v>
      </c>
      <c r="C32" s="40">
        <v>524.92109800000003</v>
      </c>
      <c r="D32" s="40" t="s">
        <v>271</v>
      </c>
      <c r="E32" s="40" t="s">
        <v>267</v>
      </c>
      <c r="F32" s="1" t="s">
        <v>268</v>
      </c>
      <c r="G32" s="40" t="s">
        <v>279</v>
      </c>
      <c r="H32" s="1" t="s">
        <v>309</v>
      </c>
      <c r="I32" s="1">
        <v>8</v>
      </c>
      <c r="J32" s="1">
        <v>4</v>
      </c>
      <c r="K32" s="1">
        <v>-9.4</v>
      </c>
      <c r="L32" s="1">
        <v>3.8</v>
      </c>
      <c r="M32" s="1">
        <v>-13.2</v>
      </c>
      <c r="N32" s="1">
        <v>13.9</v>
      </c>
      <c r="O32" s="1"/>
      <c r="P32" s="1">
        <v>288.5</v>
      </c>
      <c r="Q32" s="1">
        <v>4</v>
      </c>
      <c r="R32" s="1">
        <v>44.8</v>
      </c>
      <c r="S32" s="1">
        <v>246.7</v>
      </c>
      <c r="T32" s="1" t="s">
        <v>277</v>
      </c>
    </row>
    <row r="33" spans="1:20" s="4" customFormat="1" ht="15">
      <c r="A33" s="40" t="s">
        <v>77</v>
      </c>
      <c r="B33" s="40"/>
      <c r="C33" s="40">
        <v>527.90223600000002</v>
      </c>
      <c r="D33" s="40"/>
      <c r="E33" s="40" t="s">
        <v>267</v>
      </c>
      <c r="F33" s="1" t="s">
        <v>268</v>
      </c>
      <c r="G33" s="40" t="s">
        <v>269</v>
      </c>
      <c r="H33" s="1"/>
      <c r="I33" s="1"/>
      <c r="J33" s="1"/>
      <c r="K33" s="1"/>
      <c r="L33" s="1"/>
      <c r="M33" s="1"/>
      <c r="N33" s="1"/>
      <c r="O33" s="1"/>
      <c r="P33" s="1">
        <v>288.5</v>
      </c>
      <c r="Q33" s="1">
        <v>4</v>
      </c>
      <c r="R33" s="1">
        <v>44.8</v>
      </c>
      <c r="S33" s="1">
        <v>246.7</v>
      </c>
      <c r="T33" s="1"/>
    </row>
    <row r="34" spans="1:20" s="4" customFormat="1" ht="15">
      <c r="A34" s="40" t="s">
        <v>75</v>
      </c>
      <c r="B34" s="40"/>
      <c r="C34" s="40">
        <v>530.116265</v>
      </c>
      <c r="D34" s="40"/>
      <c r="E34" s="40" t="s">
        <v>267</v>
      </c>
      <c r="F34" s="1" t="s">
        <v>268</v>
      </c>
      <c r="G34" s="40" t="s">
        <v>269</v>
      </c>
      <c r="H34" s="1"/>
      <c r="I34" s="1"/>
      <c r="J34" s="1"/>
      <c r="K34" s="1"/>
      <c r="L34" s="1"/>
      <c r="M34" s="1"/>
      <c r="N34" s="1"/>
      <c r="O34" s="1"/>
      <c r="P34" s="1">
        <v>288.5</v>
      </c>
      <c r="Q34" s="1">
        <v>4</v>
      </c>
      <c r="R34" s="1">
        <v>44.8</v>
      </c>
      <c r="S34" s="1">
        <v>246.7</v>
      </c>
      <c r="T34" s="1"/>
    </row>
    <row r="35" spans="1:20" s="4" customFormat="1" ht="15">
      <c r="A35" s="40" t="s">
        <v>307</v>
      </c>
      <c r="B35" s="40" t="s">
        <v>270</v>
      </c>
      <c r="C35" s="40">
        <v>530.79802800000004</v>
      </c>
      <c r="D35" s="40" t="s">
        <v>271</v>
      </c>
      <c r="E35" s="40" t="s">
        <v>267</v>
      </c>
      <c r="F35" s="1" t="s">
        <v>268</v>
      </c>
      <c r="G35" s="40" t="s">
        <v>275</v>
      </c>
      <c r="H35" s="1" t="s">
        <v>285</v>
      </c>
      <c r="I35" s="1">
        <v>5</v>
      </c>
      <c r="J35" s="1">
        <v>48.8</v>
      </c>
      <c r="K35" s="1">
        <v>-21</v>
      </c>
      <c r="L35" s="1">
        <v>49.7</v>
      </c>
      <c r="M35" s="1">
        <v>-24.4</v>
      </c>
      <c r="N35" s="1">
        <v>6</v>
      </c>
      <c r="O35" s="1"/>
      <c r="P35" s="1">
        <v>288.5</v>
      </c>
      <c r="Q35" s="1">
        <v>4</v>
      </c>
      <c r="R35" s="1">
        <v>44.8</v>
      </c>
      <c r="S35" s="1">
        <v>246.7</v>
      </c>
      <c r="T35" s="1"/>
    </row>
    <row r="36" spans="1:20" s="4" customFormat="1" ht="15">
      <c r="A36" s="40" t="s">
        <v>306</v>
      </c>
      <c r="B36" s="40" t="s">
        <v>270</v>
      </c>
      <c r="C36" s="40">
        <v>533.22422400000005</v>
      </c>
      <c r="D36" s="40" t="s">
        <v>293</v>
      </c>
      <c r="E36" s="40" t="s">
        <v>267</v>
      </c>
      <c r="F36" s="1" t="s">
        <v>268</v>
      </c>
      <c r="G36" s="40" t="s">
        <v>279</v>
      </c>
      <c r="H36" s="1" t="s">
        <v>294</v>
      </c>
      <c r="I36" s="1">
        <v>5</v>
      </c>
      <c r="J36" s="1">
        <v>10.9</v>
      </c>
      <c r="K36" s="1">
        <v>-24</v>
      </c>
      <c r="L36" s="1">
        <v>10.7</v>
      </c>
      <c r="M36" s="1">
        <v>-27.9</v>
      </c>
      <c r="N36" s="1">
        <v>5.6</v>
      </c>
      <c r="O36" s="1"/>
      <c r="P36" s="1">
        <v>288.5</v>
      </c>
      <c r="Q36" s="1">
        <v>4</v>
      </c>
      <c r="R36" s="1">
        <v>44.8</v>
      </c>
      <c r="S36" s="1">
        <v>246.7</v>
      </c>
      <c r="T36" s="1" t="s">
        <v>295</v>
      </c>
    </row>
    <row r="37" spans="1:20" s="4" customFormat="1" ht="15">
      <c r="A37" s="40" t="s">
        <v>304</v>
      </c>
      <c r="B37" s="40" t="s">
        <v>270</v>
      </c>
      <c r="C37" s="40">
        <v>535.46892300000002</v>
      </c>
      <c r="D37" s="40" t="s">
        <v>271</v>
      </c>
      <c r="E37" s="40" t="s">
        <v>272</v>
      </c>
      <c r="F37" s="1" t="s">
        <v>273</v>
      </c>
      <c r="G37" s="40" t="s">
        <v>270</v>
      </c>
      <c r="H37" s="1" t="s">
        <v>305</v>
      </c>
      <c r="I37" s="1">
        <v>5</v>
      </c>
      <c r="J37" s="1">
        <v>54.6</v>
      </c>
      <c r="K37" s="1">
        <v>62.9</v>
      </c>
      <c r="L37" s="1">
        <v>50.5</v>
      </c>
      <c r="M37" s="1">
        <v>59.6</v>
      </c>
      <c r="N37" s="41">
        <v>7</v>
      </c>
      <c r="O37" s="1">
        <v>53.2</v>
      </c>
      <c r="P37" s="1">
        <v>288.5</v>
      </c>
      <c r="Q37" s="1">
        <v>4</v>
      </c>
      <c r="R37" s="1">
        <v>44.8</v>
      </c>
      <c r="S37" s="1">
        <v>246.7</v>
      </c>
      <c r="T37" s="1"/>
    </row>
    <row r="38" spans="1:20" s="4" customFormat="1" ht="15">
      <c r="A38" s="40" t="s">
        <v>303</v>
      </c>
      <c r="B38" s="40" t="s">
        <v>270</v>
      </c>
      <c r="C38" s="40">
        <v>537.23273800000004</v>
      </c>
      <c r="D38" s="40" t="s">
        <v>271</v>
      </c>
      <c r="E38" s="40" t="s">
        <v>272</v>
      </c>
      <c r="F38" s="1" t="s">
        <v>273</v>
      </c>
      <c r="G38" s="40" t="s">
        <v>270</v>
      </c>
      <c r="H38" s="1" t="s">
        <v>274</v>
      </c>
      <c r="I38" s="1">
        <v>6</v>
      </c>
      <c r="J38" s="1">
        <v>355.1</v>
      </c>
      <c r="K38" s="1">
        <v>58.9</v>
      </c>
      <c r="L38" s="1">
        <v>357.4</v>
      </c>
      <c r="M38" s="1">
        <v>55.2</v>
      </c>
      <c r="N38" s="41">
        <v>5</v>
      </c>
      <c r="O38" s="1">
        <v>80.7</v>
      </c>
      <c r="P38" s="1">
        <v>288.5</v>
      </c>
      <c r="Q38" s="1">
        <v>4</v>
      </c>
      <c r="R38" s="1">
        <v>44.8</v>
      </c>
      <c r="S38" s="1">
        <v>246.7</v>
      </c>
      <c r="T38" s="1"/>
    </row>
    <row r="39" spans="1:20" s="4" customFormat="1" ht="15">
      <c r="A39" s="40" t="s">
        <v>301</v>
      </c>
      <c r="B39" s="40" t="s">
        <v>270</v>
      </c>
      <c r="C39" s="40">
        <v>540.56672300000002</v>
      </c>
      <c r="D39" s="40" t="s">
        <v>293</v>
      </c>
      <c r="E39" s="40" t="s">
        <v>267</v>
      </c>
      <c r="F39" s="1" t="s">
        <v>268</v>
      </c>
      <c r="G39" s="40" t="s">
        <v>275</v>
      </c>
      <c r="H39" s="1" t="s">
        <v>302</v>
      </c>
      <c r="I39" s="1">
        <v>6</v>
      </c>
      <c r="J39" s="1">
        <v>88.3</v>
      </c>
      <c r="K39" s="1">
        <v>3.8</v>
      </c>
      <c r="L39" s="1">
        <v>88.1</v>
      </c>
      <c r="M39" s="1">
        <v>2.4</v>
      </c>
      <c r="N39" s="41">
        <v>8.6</v>
      </c>
      <c r="O39" s="1"/>
      <c r="P39" s="1">
        <v>288.5</v>
      </c>
      <c r="Q39" s="1">
        <v>4</v>
      </c>
      <c r="R39" s="1">
        <v>44.8</v>
      </c>
      <c r="S39" s="1">
        <v>246.7</v>
      </c>
      <c r="T39" s="1"/>
    </row>
    <row r="40" spans="1:20" s="4" customFormat="1" ht="15">
      <c r="A40" s="40" t="s">
        <v>299</v>
      </c>
      <c r="B40" s="40" t="s">
        <v>275</v>
      </c>
      <c r="C40" s="40">
        <v>542.36731299999997</v>
      </c>
      <c r="D40" s="40" t="s">
        <v>271</v>
      </c>
      <c r="E40" s="40" t="s">
        <v>267</v>
      </c>
      <c r="F40" s="1" t="s">
        <v>268</v>
      </c>
      <c r="G40" s="40" t="s">
        <v>279</v>
      </c>
      <c r="H40" s="1" t="s">
        <v>300</v>
      </c>
      <c r="I40" s="1">
        <v>4</v>
      </c>
      <c r="J40" s="1">
        <v>136.30000000000001</v>
      </c>
      <c r="K40" s="1">
        <v>18.2</v>
      </c>
      <c r="L40" s="1">
        <v>135.1</v>
      </c>
      <c r="M40" s="1">
        <v>20.100000000000001</v>
      </c>
      <c r="N40" s="1">
        <v>3.5</v>
      </c>
      <c r="O40" s="1"/>
      <c r="P40" s="1">
        <v>288.5</v>
      </c>
      <c r="Q40" s="1">
        <v>4</v>
      </c>
      <c r="R40" s="1">
        <v>44.8</v>
      </c>
      <c r="S40" s="1">
        <v>246.7</v>
      </c>
      <c r="T40" s="1" t="s">
        <v>298</v>
      </c>
    </row>
    <row r="41" spans="1:20" s="4" customFormat="1" ht="15">
      <c r="A41" s="40" t="s">
        <v>296</v>
      </c>
      <c r="B41" s="40" t="s">
        <v>270</v>
      </c>
      <c r="C41" s="40">
        <v>543.26025000000004</v>
      </c>
      <c r="D41" s="40" t="s">
        <v>271</v>
      </c>
      <c r="E41" s="40" t="s">
        <v>267</v>
      </c>
      <c r="F41" s="1" t="s">
        <v>268</v>
      </c>
      <c r="G41" s="40" t="s">
        <v>279</v>
      </c>
      <c r="H41" s="1" t="s">
        <v>297</v>
      </c>
      <c r="I41" s="1">
        <v>4</v>
      </c>
      <c r="J41" s="1">
        <v>93.5</v>
      </c>
      <c r="K41" s="1">
        <v>9.9</v>
      </c>
      <c r="L41" s="1">
        <v>92.9</v>
      </c>
      <c r="M41" s="1">
        <v>8.8000000000000007</v>
      </c>
      <c r="N41" s="1">
        <v>4</v>
      </c>
      <c r="O41" s="1"/>
      <c r="P41" s="1">
        <v>288.5</v>
      </c>
      <c r="Q41" s="1">
        <v>4</v>
      </c>
      <c r="R41" s="1">
        <v>44.8</v>
      </c>
      <c r="S41" s="1">
        <v>246.7</v>
      </c>
      <c r="T41" s="1" t="s">
        <v>298</v>
      </c>
    </row>
    <row r="42" spans="1:20" s="4" customFormat="1" ht="15">
      <c r="A42" s="40" t="s">
        <v>292</v>
      </c>
      <c r="B42" s="40" t="s">
        <v>270</v>
      </c>
      <c r="C42" s="40">
        <v>547.40444500000001</v>
      </c>
      <c r="D42" s="40" t="s">
        <v>293</v>
      </c>
      <c r="E42" s="40" t="s">
        <v>267</v>
      </c>
      <c r="F42" s="1" t="s">
        <v>268</v>
      </c>
      <c r="G42" s="40" t="s">
        <v>279</v>
      </c>
      <c r="H42" s="1" t="s">
        <v>294</v>
      </c>
      <c r="I42" s="1">
        <v>5</v>
      </c>
      <c r="J42" s="1">
        <v>33.4</v>
      </c>
      <c r="K42" s="1">
        <v>-9.3000000000000007</v>
      </c>
      <c r="L42" s="1">
        <v>33.6</v>
      </c>
      <c r="M42" s="1">
        <v>-13.2</v>
      </c>
      <c r="N42" s="1">
        <v>6.1</v>
      </c>
      <c r="O42" s="1"/>
      <c r="P42" s="1">
        <v>288.5</v>
      </c>
      <c r="Q42" s="1">
        <v>4</v>
      </c>
      <c r="R42" s="1">
        <v>44.8</v>
      </c>
      <c r="S42" s="1">
        <v>246.7</v>
      </c>
      <c r="T42" s="1" t="s">
        <v>295</v>
      </c>
    </row>
    <row r="43" spans="1:20" s="4" customFormat="1" ht="15">
      <c r="A43" s="40" t="s">
        <v>60</v>
      </c>
      <c r="B43" s="40"/>
      <c r="C43" s="40">
        <v>547.48264099999994</v>
      </c>
      <c r="D43" s="40"/>
      <c r="E43" s="40" t="s">
        <v>267</v>
      </c>
      <c r="F43" s="1" t="s">
        <v>268</v>
      </c>
      <c r="G43" s="40" t="s">
        <v>269</v>
      </c>
      <c r="H43" s="1"/>
      <c r="I43" s="1"/>
      <c r="J43" s="1"/>
      <c r="K43" s="1"/>
      <c r="L43" s="1"/>
      <c r="M43" s="1"/>
      <c r="N43" s="1"/>
      <c r="O43" s="1"/>
      <c r="P43" s="1">
        <v>288.5</v>
      </c>
      <c r="Q43" s="1">
        <v>4</v>
      </c>
      <c r="R43" s="1">
        <v>44.8</v>
      </c>
      <c r="S43" s="1">
        <v>246.7</v>
      </c>
      <c r="T43" s="1"/>
    </row>
    <row r="44" spans="1:20" s="4" customFormat="1" ht="15">
      <c r="A44" s="40" t="s">
        <v>291</v>
      </c>
      <c r="B44" s="40" t="s">
        <v>270</v>
      </c>
      <c r="C44" s="40">
        <v>550.60690199999999</v>
      </c>
      <c r="D44" s="40" t="s">
        <v>271</v>
      </c>
      <c r="E44" s="40" t="s">
        <v>272</v>
      </c>
      <c r="F44" s="1" t="s">
        <v>273</v>
      </c>
      <c r="G44" s="40" t="s">
        <v>270</v>
      </c>
      <c r="H44" s="1" t="s">
        <v>274</v>
      </c>
      <c r="I44" s="1">
        <v>6</v>
      </c>
      <c r="J44" s="1">
        <v>354.8</v>
      </c>
      <c r="K44" s="1">
        <v>66</v>
      </c>
      <c r="L44" s="1">
        <v>358</v>
      </c>
      <c r="M44" s="1">
        <v>62.3</v>
      </c>
      <c r="N44" s="41">
        <v>2</v>
      </c>
      <c r="O44" s="1">
        <v>88.1</v>
      </c>
      <c r="P44" s="1">
        <v>288.5</v>
      </c>
      <c r="Q44" s="1">
        <v>4</v>
      </c>
      <c r="R44" s="1">
        <v>44.8</v>
      </c>
      <c r="S44" s="1">
        <v>246.7</v>
      </c>
      <c r="T44" s="1"/>
    </row>
    <row r="45" spans="1:20" s="4" customFormat="1" ht="15">
      <c r="A45" s="40" t="s">
        <v>290</v>
      </c>
      <c r="B45" s="40" t="s">
        <v>270</v>
      </c>
      <c r="C45" s="40">
        <v>553.737435</v>
      </c>
      <c r="D45" s="40" t="s">
        <v>271</v>
      </c>
      <c r="E45" s="40" t="s">
        <v>272</v>
      </c>
      <c r="F45" s="1" t="s">
        <v>273</v>
      </c>
      <c r="G45" s="40" t="s">
        <v>270</v>
      </c>
      <c r="H45" s="1" t="s">
        <v>274</v>
      </c>
      <c r="I45" s="1">
        <v>6</v>
      </c>
      <c r="J45" s="1">
        <v>17.899999999999999</v>
      </c>
      <c r="K45" s="1">
        <v>64.3</v>
      </c>
      <c r="L45" s="1">
        <v>18</v>
      </c>
      <c r="M45" s="1">
        <v>60.3</v>
      </c>
      <c r="N45" s="41">
        <v>4.8</v>
      </c>
      <c r="O45" s="1">
        <v>76.400000000000006</v>
      </c>
      <c r="P45" s="1">
        <v>288.5</v>
      </c>
      <c r="Q45" s="1">
        <v>4</v>
      </c>
      <c r="R45" s="1">
        <v>44.8</v>
      </c>
      <c r="S45" s="1">
        <v>246.7</v>
      </c>
      <c r="T45" s="1"/>
    </row>
    <row r="46" spans="1:20" s="4" customFormat="1" ht="15">
      <c r="A46" s="40" t="s">
        <v>54</v>
      </c>
      <c r="B46" s="40"/>
      <c r="C46" s="40">
        <v>594.869686</v>
      </c>
      <c r="D46" s="40"/>
      <c r="E46" s="40"/>
      <c r="F46" s="1"/>
      <c r="G46" s="40"/>
      <c r="H46" s="1"/>
      <c r="I46" s="1"/>
      <c r="J46" s="1"/>
      <c r="K46" s="1"/>
      <c r="L46" s="1"/>
      <c r="M46" s="1"/>
      <c r="N46" s="1"/>
      <c r="O46" s="1"/>
      <c r="P46" s="1">
        <v>288.5</v>
      </c>
      <c r="Q46" s="1">
        <v>4</v>
      </c>
      <c r="R46" s="1">
        <v>44.8</v>
      </c>
      <c r="S46" s="1">
        <v>246.7</v>
      </c>
      <c r="T46" s="1" t="s">
        <v>288</v>
      </c>
    </row>
    <row r="47" spans="1:20" s="4" customFormat="1" ht="15">
      <c r="A47" s="40" t="s">
        <v>53</v>
      </c>
      <c r="B47" s="40"/>
      <c r="C47" s="40">
        <v>603.60681099999999</v>
      </c>
      <c r="D47" s="40"/>
      <c r="E47" s="40"/>
      <c r="F47" s="1"/>
      <c r="G47" s="40"/>
      <c r="H47" s="1"/>
      <c r="I47" s="1"/>
      <c r="J47" s="1"/>
      <c r="K47" s="1"/>
      <c r="L47" s="1"/>
      <c r="M47" s="1"/>
      <c r="N47" s="1"/>
      <c r="O47" s="1"/>
      <c r="P47" s="1">
        <v>288.5</v>
      </c>
      <c r="Q47" s="1">
        <v>4</v>
      </c>
      <c r="R47" s="1">
        <v>44.8</v>
      </c>
      <c r="S47" s="1">
        <v>246.7</v>
      </c>
      <c r="T47" s="1" t="s">
        <v>288</v>
      </c>
    </row>
    <row r="48" spans="1:20" s="4" customFormat="1" ht="15">
      <c r="A48" s="40" t="s">
        <v>51</v>
      </c>
      <c r="B48" s="40"/>
      <c r="C48" s="40">
        <v>605.84440500000005</v>
      </c>
      <c r="D48" s="40"/>
      <c r="E48" s="40"/>
      <c r="F48" s="1"/>
      <c r="G48" s="40"/>
      <c r="H48" s="1"/>
      <c r="I48" s="1"/>
      <c r="J48" s="1"/>
      <c r="K48" s="1"/>
      <c r="L48" s="1"/>
      <c r="M48" s="1"/>
      <c r="N48" s="1"/>
      <c r="O48" s="1"/>
      <c r="P48" s="1">
        <v>288.5</v>
      </c>
      <c r="Q48" s="1">
        <v>4</v>
      </c>
      <c r="R48" s="1">
        <v>44.8</v>
      </c>
      <c r="S48" s="1">
        <v>246.7</v>
      </c>
      <c r="T48" s="1" t="s">
        <v>288</v>
      </c>
    </row>
    <row r="49" spans="1:20" s="4" customFormat="1" ht="15">
      <c r="A49" s="40" t="s">
        <v>49</v>
      </c>
      <c r="B49" s="40"/>
      <c r="C49" s="40">
        <v>608.32574799999998</v>
      </c>
      <c r="D49" s="40"/>
      <c r="E49" s="40"/>
      <c r="F49" s="1"/>
      <c r="G49" s="40"/>
      <c r="H49" s="1"/>
      <c r="I49" s="1"/>
      <c r="J49" s="1"/>
      <c r="K49" s="1"/>
      <c r="L49" s="1"/>
      <c r="M49" s="1"/>
      <c r="N49" s="1"/>
      <c r="O49" s="1"/>
      <c r="P49" s="1">
        <v>288.5</v>
      </c>
      <c r="Q49" s="1">
        <v>4</v>
      </c>
      <c r="R49" s="1">
        <v>44.8</v>
      </c>
      <c r="S49" s="1">
        <v>246.7</v>
      </c>
      <c r="T49" s="1" t="s">
        <v>288</v>
      </c>
    </row>
    <row r="50" spans="1:20" s="4" customFormat="1" ht="15">
      <c r="A50" s="40" t="s">
        <v>45</v>
      </c>
      <c r="B50" s="40"/>
      <c r="C50" s="40">
        <v>610.008689</v>
      </c>
      <c r="D50" s="40"/>
      <c r="E50" s="40"/>
      <c r="F50" s="1"/>
      <c r="G50" s="40"/>
      <c r="H50" s="1"/>
      <c r="I50" s="1"/>
      <c r="J50" s="1"/>
      <c r="K50" s="1"/>
      <c r="L50" s="1"/>
      <c r="M50" s="1"/>
      <c r="N50" s="1"/>
      <c r="O50" s="1"/>
      <c r="P50" s="1">
        <v>288.5</v>
      </c>
      <c r="Q50" s="1">
        <v>4</v>
      </c>
      <c r="R50" s="1">
        <v>44.8</v>
      </c>
      <c r="S50" s="1">
        <v>246.7</v>
      </c>
      <c r="T50" s="1" t="s">
        <v>288</v>
      </c>
    </row>
    <row r="51" spans="1:20" s="4" customFormat="1" ht="15">
      <c r="A51" s="40" t="s">
        <v>289</v>
      </c>
      <c r="B51" s="40" t="s">
        <v>270</v>
      </c>
      <c r="C51" s="40">
        <v>609.77139299999999</v>
      </c>
      <c r="D51" s="40" t="s">
        <v>271</v>
      </c>
      <c r="E51" s="40" t="s">
        <v>272</v>
      </c>
      <c r="F51" s="1" t="s">
        <v>273</v>
      </c>
      <c r="G51" s="40" t="s">
        <v>270</v>
      </c>
      <c r="H51" s="1" t="s">
        <v>285</v>
      </c>
      <c r="I51" s="1">
        <v>5</v>
      </c>
      <c r="J51" s="1">
        <v>184.3</v>
      </c>
      <c r="K51" s="1">
        <v>-65.2</v>
      </c>
      <c r="L51" s="1">
        <v>186.1</v>
      </c>
      <c r="M51" s="1">
        <v>-61.3</v>
      </c>
      <c r="N51" s="41">
        <v>7.6</v>
      </c>
      <c r="O51" s="1">
        <v>-85</v>
      </c>
      <c r="P51" s="1">
        <v>288.5</v>
      </c>
      <c r="Q51" s="1">
        <v>4</v>
      </c>
      <c r="R51" s="1">
        <v>44.8</v>
      </c>
      <c r="S51" s="1">
        <v>246.7</v>
      </c>
      <c r="T51" s="1"/>
    </row>
    <row r="52" spans="1:20" s="4" customFormat="1" ht="15">
      <c r="A52" s="40" t="s">
        <v>287</v>
      </c>
      <c r="B52" s="40" t="s">
        <v>275</v>
      </c>
      <c r="C52" s="40">
        <v>615.70326899999998</v>
      </c>
      <c r="D52" s="40" t="s">
        <v>271</v>
      </c>
      <c r="E52" s="40" t="s">
        <v>267</v>
      </c>
      <c r="F52" s="1" t="s">
        <v>268</v>
      </c>
      <c r="G52" s="40" t="s">
        <v>279</v>
      </c>
      <c r="H52" s="1" t="s">
        <v>280</v>
      </c>
      <c r="I52" s="1">
        <v>5</v>
      </c>
      <c r="J52" s="1">
        <v>51.9</v>
      </c>
      <c r="K52" s="1">
        <v>-20.5</v>
      </c>
      <c r="L52" s="1">
        <v>52.8</v>
      </c>
      <c r="M52" s="1">
        <v>-23.8</v>
      </c>
      <c r="N52" s="1">
        <v>12</v>
      </c>
      <c r="O52" s="1"/>
      <c r="P52" s="1">
        <v>288.5</v>
      </c>
      <c r="Q52" s="1">
        <v>4</v>
      </c>
      <c r="R52" s="1">
        <v>44.8</v>
      </c>
      <c r="S52" s="1">
        <v>246.7</v>
      </c>
      <c r="T52" s="1" t="s">
        <v>281</v>
      </c>
    </row>
    <row r="53" spans="1:20" s="4" customFormat="1" ht="15">
      <c r="A53" s="40" t="s">
        <v>286</v>
      </c>
      <c r="B53" s="40" t="s">
        <v>270</v>
      </c>
      <c r="C53" s="40">
        <v>616.35708599999998</v>
      </c>
      <c r="D53" s="40" t="s">
        <v>271</v>
      </c>
      <c r="E53" s="40" t="s">
        <v>272</v>
      </c>
      <c r="F53" s="1" t="s">
        <v>273</v>
      </c>
      <c r="G53" s="40" t="s">
        <v>270</v>
      </c>
      <c r="H53" s="1" t="s">
        <v>274</v>
      </c>
      <c r="I53" s="1">
        <v>6</v>
      </c>
      <c r="J53" s="1">
        <v>152.69999999999999</v>
      </c>
      <c r="K53" s="1">
        <v>-68.400000000000006</v>
      </c>
      <c r="L53" s="1">
        <v>159</v>
      </c>
      <c r="M53" s="1">
        <v>-65.5</v>
      </c>
      <c r="N53" s="41">
        <v>2</v>
      </c>
      <c r="O53" s="1">
        <v>-75.3</v>
      </c>
      <c r="P53" s="1">
        <v>288.5</v>
      </c>
      <c r="Q53" s="1">
        <v>4</v>
      </c>
      <c r="R53" s="1">
        <v>44.8</v>
      </c>
      <c r="S53" s="1">
        <v>246.7</v>
      </c>
      <c r="T53" s="1"/>
    </row>
    <row r="54" spans="1:20" s="4" customFormat="1" ht="15">
      <c r="A54" s="40" t="s">
        <v>284</v>
      </c>
      <c r="B54" s="40" t="s">
        <v>270</v>
      </c>
      <c r="C54" s="40">
        <v>617.78514099999995</v>
      </c>
      <c r="D54" s="40" t="s">
        <v>271</v>
      </c>
      <c r="E54" s="40" t="s">
        <v>272</v>
      </c>
      <c r="F54" s="1" t="s">
        <v>273</v>
      </c>
      <c r="G54" s="40" t="s">
        <v>270</v>
      </c>
      <c r="H54" s="1" t="s">
        <v>285</v>
      </c>
      <c r="I54" s="1">
        <v>5</v>
      </c>
      <c r="J54" s="1">
        <v>164.4</v>
      </c>
      <c r="K54" s="1">
        <v>-61.1</v>
      </c>
      <c r="L54" s="1">
        <v>168</v>
      </c>
      <c r="M54" s="1">
        <v>-57.7</v>
      </c>
      <c r="N54" s="41">
        <v>1.3</v>
      </c>
      <c r="O54" s="1">
        <v>-79</v>
      </c>
      <c r="P54" s="1">
        <v>288.5</v>
      </c>
      <c r="Q54" s="1">
        <v>4</v>
      </c>
      <c r="R54" s="1">
        <v>44.8</v>
      </c>
      <c r="S54" s="1">
        <v>246.7</v>
      </c>
      <c r="T54" s="1"/>
    </row>
    <row r="55" spans="1:20" s="4" customFormat="1" ht="15">
      <c r="A55" s="40" t="s">
        <v>282</v>
      </c>
      <c r="B55" s="40" t="s">
        <v>270</v>
      </c>
      <c r="C55" s="40">
        <v>618.870047</v>
      </c>
      <c r="D55" s="40" t="s">
        <v>271</v>
      </c>
      <c r="E55" s="40" t="s">
        <v>267</v>
      </c>
      <c r="F55" s="1" t="s">
        <v>268</v>
      </c>
      <c r="G55" s="40" t="s">
        <v>275</v>
      </c>
      <c r="H55" s="1" t="s">
        <v>283</v>
      </c>
      <c r="I55" s="1">
        <v>7</v>
      </c>
      <c r="J55" s="1">
        <v>243.5</v>
      </c>
      <c r="K55" s="1">
        <v>1.4</v>
      </c>
      <c r="L55" s="1">
        <v>243.6</v>
      </c>
      <c r="M55" s="1">
        <v>4.2</v>
      </c>
      <c r="N55" s="1">
        <v>7.2</v>
      </c>
      <c r="O55" s="1"/>
      <c r="P55" s="1">
        <v>288.5</v>
      </c>
      <c r="Q55" s="1">
        <v>4</v>
      </c>
      <c r="R55" s="1">
        <v>44.8</v>
      </c>
      <c r="S55" s="1">
        <v>246.7</v>
      </c>
      <c r="T55" s="1"/>
    </row>
    <row r="56" spans="1:20" s="4" customFormat="1" ht="15">
      <c r="A56" s="40" t="s">
        <v>214</v>
      </c>
      <c r="B56" s="40" t="s">
        <v>270</v>
      </c>
      <c r="C56" s="40">
        <v>136.30000000000001</v>
      </c>
      <c r="D56" s="40" t="s">
        <v>271</v>
      </c>
      <c r="E56" s="40" t="s">
        <v>267</v>
      </c>
      <c r="F56" s="1" t="s">
        <v>268</v>
      </c>
      <c r="G56" s="40" t="s">
        <v>279</v>
      </c>
      <c r="H56" s="1" t="s">
        <v>300</v>
      </c>
      <c r="I56" s="1">
        <v>5</v>
      </c>
      <c r="J56" s="1">
        <v>77.2</v>
      </c>
      <c r="K56" s="1">
        <v>8.6</v>
      </c>
      <c r="L56" s="1">
        <v>76.900000000000006</v>
      </c>
      <c r="M56" s="1">
        <v>-0.2</v>
      </c>
      <c r="N56" s="1">
        <v>5.7</v>
      </c>
      <c r="O56" s="1"/>
      <c r="P56" s="1">
        <v>318.5</v>
      </c>
      <c r="Q56" s="1">
        <v>10</v>
      </c>
      <c r="R56" s="1">
        <v>44.8</v>
      </c>
      <c r="S56" s="1">
        <v>246.7</v>
      </c>
      <c r="T56" s="1" t="s">
        <v>281</v>
      </c>
    </row>
    <row r="57" spans="1:20" s="4" customFormat="1" ht="15">
      <c r="A57" s="40" t="s">
        <v>213</v>
      </c>
      <c r="B57" s="40"/>
      <c r="C57" s="40">
        <v>137.80000000000001</v>
      </c>
      <c r="D57" s="40"/>
      <c r="E57" s="40" t="s">
        <v>272</v>
      </c>
      <c r="F57" s="1" t="s">
        <v>268</v>
      </c>
      <c r="G57" s="40" t="s">
        <v>269</v>
      </c>
      <c r="H57" s="1"/>
      <c r="I57" s="1"/>
      <c r="J57" s="1"/>
      <c r="K57" s="1"/>
      <c r="L57" s="1"/>
      <c r="M57" s="1"/>
      <c r="N57" s="1"/>
      <c r="O57" s="1"/>
      <c r="P57" s="1">
        <v>318.5</v>
      </c>
      <c r="Q57" s="1">
        <v>10</v>
      </c>
      <c r="R57" s="1">
        <v>44.8</v>
      </c>
      <c r="S57" s="1">
        <v>246.7</v>
      </c>
      <c r="T57" s="1"/>
    </row>
    <row r="58" spans="1:20" s="4" customFormat="1" ht="15">
      <c r="A58" s="40" t="s">
        <v>212</v>
      </c>
      <c r="B58" s="40"/>
      <c r="C58" s="40">
        <v>138.0669255</v>
      </c>
      <c r="D58" s="40"/>
      <c r="E58" s="40"/>
      <c r="F58" s="1"/>
      <c r="G58" s="40"/>
      <c r="H58" s="1"/>
      <c r="I58" s="1"/>
      <c r="J58" s="1"/>
      <c r="K58" s="1"/>
      <c r="L58" s="1"/>
      <c r="M58" s="1"/>
      <c r="N58" s="1"/>
      <c r="O58" s="1"/>
      <c r="P58" s="1">
        <v>318.5</v>
      </c>
      <c r="Q58" s="1">
        <v>10</v>
      </c>
      <c r="R58" s="1">
        <v>44.8</v>
      </c>
      <c r="S58" s="1">
        <v>246.7</v>
      </c>
      <c r="T58" s="1" t="s">
        <v>288</v>
      </c>
    </row>
    <row r="59" spans="1:20" s="4" customFormat="1" ht="15">
      <c r="A59" s="40" t="s">
        <v>211</v>
      </c>
      <c r="B59" s="40" t="s">
        <v>270</v>
      </c>
      <c r="C59" s="40">
        <v>139.4</v>
      </c>
      <c r="D59" s="40" t="s">
        <v>271</v>
      </c>
      <c r="E59" s="40" t="s">
        <v>267</v>
      </c>
      <c r="F59" s="1" t="s">
        <v>268</v>
      </c>
      <c r="G59" s="40" t="s">
        <v>279</v>
      </c>
      <c r="H59" s="1" t="s">
        <v>398</v>
      </c>
      <c r="I59" s="1">
        <v>3</v>
      </c>
      <c r="J59" s="1">
        <v>239</v>
      </c>
      <c r="K59" s="1">
        <v>33.4</v>
      </c>
      <c r="L59" s="1">
        <v>240.6</v>
      </c>
      <c r="M59" s="1">
        <v>43.2</v>
      </c>
      <c r="N59" s="1">
        <v>7</v>
      </c>
      <c r="O59" s="1"/>
      <c r="P59" s="1">
        <v>318.5</v>
      </c>
      <c r="Q59" s="1">
        <v>10</v>
      </c>
      <c r="R59" s="1">
        <v>44.8</v>
      </c>
      <c r="S59" s="1">
        <v>246.7</v>
      </c>
      <c r="T59" s="1" t="s">
        <v>298</v>
      </c>
    </row>
    <row r="60" spans="1:20" s="4" customFormat="1" ht="15">
      <c r="A60" s="40" t="s">
        <v>210</v>
      </c>
      <c r="B60" s="40" t="s">
        <v>270</v>
      </c>
      <c r="C60" s="40">
        <v>142.19999999999999</v>
      </c>
      <c r="D60" s="40" t="s">
        <v>271</v>
      </c>
      <c r="E60" s="40" t="s">
        <v>272</v>
      </c>
      <c r="F60" s="1" t="s">
        <v>273</v>
      </c>
      <c r="G60" s="40" t="s">
        <v>269</v>
      </c>
      <c r="H60" s="1"/>
      <c r="I60" s="1"/>
      <c r="J60" s="1"/>
      <c r="K60" s="1"/>
      <c r="L60" s="1"/>
      <c r="M60" s="1"/>
      <c r="N60" s="41"/>
      <c r="O60" s="1"/>
      <c r="P60" s="1">
        <v>318.5</v>
      </c>
      <c r="Q60" s="1">
        <v>10</v>
      </c>
      <c r="R60" s="1">
        <v>44.8</v>
      </c>
      <c r="S60" s="1">
        <v>246.7</v>
      </c>
      <c r="T60" s="1" t="s">
        <v>540</v>
      </c>
    </row>
    <row r="61" spans="1:20" s="4" customFormat="1" ht="15">
      <c r="A61" s="40" t="s">
        <v>209</v>
      </c>
      <c r="B61" s="40" t="s">
        <v>270</v>
      </c>
      <c r="C61" s="40">
        <v>143.6</v>
      </c>
      <c r="D61" s="40" t="s">
        <v>271</v>
      </c>
      <c r="E61" s="40" t="s">
        <v>267</v>
      </c>
      <c r="F61" s="1" t="s">
        <v>268</v>
      </c>
      <c r="G61" s="40" t="s">
        <v>279</v>
      </c>
      <c r="H61" s="1" t="s">
        <v>328</v>
      </c>
      <c r="I61" s="1">
        <v>6</v>
      </c>
      <c r="J61" s="1">
        <v>25.2</v>
      </c>
      <c r="K61" s="1">
        <v>-13.3</v>
      </c>
      <c r="L61" s="1">
        <v>23.9</v>
      </c>
      <c r="M61" s="1">
        <v>-22.4</v>
      </c>
      <c r="N61" s="1">
        <v>14.7</v>
      </c>
      <c r="O61" s="1"/>
      <c r="P61" s="1">
        <v>318.5</v>
      </c>
      <c r="Q61" s="1">
        <v>10</v>
      </c>
      <c r="R61" s="1">
        <v>44.8</v>
      </c>
      <c r="S61" s="1">
        <v>246.7</v>
      </c>
      <c r="T61" s="1" t="s">
        <v>277</v>
      </c>
    </row>
    <row r="62" spans="1:20" s="4" customFormat="1" ht="15">
      <c r="A62" s="40" t="s">
        <v>208</v>
      </c>
      <c r="B62" s="40" t="s">
        <v>270</v>
      </c>
      <c r="C62" s="40">
        <v>144.6</v>
      </c>
      <c r="D62" s="40" t="s">
        <v>271</v>
      </c>
      <c r="E62" s="40" t="s">
        <v>267</v>
      </c>
      <c r="F62" s="1" t="s">
        <v>273</v>
      </c>
      <c r="G62" s="40" t="s">
        <v>270</v>
      </c>
      <c r="H62" s="1" t="s">
        <v>366</v>
      </c>
      <c r="I62" s="1">
        <v>6</v>
      </c>
      <c r="J62" s="1">
        <v>171.7</v>
      </c>
      <c r="K62" s="1">
        <v>-65.900000000000006</v>
      </c>
      <c r="L62" s="1">
        <v>186.4</v>
      </c>
      <c r="M62" s="1">
        <v>-59.3</v>
      </c>
      <c r="N62" s="41">
        <v>9.4</v>
      </c>
      <c r="O62" s="1">
        <v>-83.4</v>
      </c>
      <c r="P62" s="1">
        <v>318.5</v>
      </c>
      <c r="Q62" s="1">
        <v>10</v>
      </c>
      <c r="R62" s="1">
        <v>44.8</v>
      </c>
      <c r="S62" s="1">
        <v>246.7</v>
      </c>
      <c r="T62" s="1"/>
    </row>
    <row r="63" spans="1:20" s="4" customFormat="1" ht="15">
      <c r="A63" s="40" t="s">
        <v>207</v>
      </c>
      <c r="B63" s="40"/>
      <c r="C63" s="40">
        <v>146.18187599999999</v>
      </c>
      <c r="D63" s="40"/>
      <c r="E63" s="40"/>
      <c r="F63" s="1"/>
      <c r="G63" s="40"/>
      <c r="H63" s="1"/>
      <c r="I63" s="1"/>
      <c r="J63" s="1"/>
      <c r="K63" s="1"/>
      <c r="L63" s="1"/>
      <c r="M63" s="1"/>
      <c r="N63" s="1"/>
      <c r="O63" s="1"/>
      <c r="P63" s="1">
        <v>318.5</v>
      </c>
      <c r="Q63" s="1">
        <v>10</v>
      </c>
      <c r="R63" s="1">
        <v>44.8</v>
      </c>
      <c r="S63" s="1">
        <v>246.7</v>
      </c>
      <c r="T63" s="1" t="s">
        <v>288</v>
      </c>
    </row>
    <row r="64" spans="1:20" s="4" customFormat="1" ht="15">
      <c r="A64" s="40" t="s">
        <v>206</v>
      </c>
      <c r="B64" s="40" t="s">
        <v>270</v>
      </c>
      <c r="C64" s="40">
        <v>183.2</v>
      </c>
      <c r="D64" s="40" t="s">
        <v>271</v>
      </c>
      <c r="E64" s="40" t="s">
        <v>272</v>
      </c>
      <c r="F64" s="1" t="s">
        <v>273</v>
      </c>
      <c r="G64" s="40" t="s">
        <v>275</v>
      </c>
      <c r="H64" s="1" t="s">
        <v>285</v>
      </c>
      <c r="I64" s="1">
        <v>5</v>
      </c>
      <c r="J64" s="1">
        <v>350.5</v>
      </c>
      <c r="K64" s="1">
        <v>55.7</v>
      </c>
      <c r="L64" s="1">
        <v>1</v>
      </c>
      <c r="M64" s="1">
        <v>49.6</v>
      </c>
      <c r="N64" s="41">
        <v>11.9</v>
      </c>
      <c r="O64" s="1">
        <v>75.7</v>
      </c>
      <c r="P64" s="1">
        <v>318.5</v>
      </c>
      <c r="Q64" s="1">
        <v>10</v>
      </c>
      <c r="R64" s="1">
        <v>44.8</v>
      </c>
      <c r="S64" s="1">
        <v>246.7</v>
      </c>
      <c r="T64" s="1" t="s">
        <v>277</v>
      </c>
    </row>
    <row r="65" spans="1:20" s="4" customFormat="1" ht="15">
      <c r="A65" s="40" t="s">
        <v>203</v>
      </c>
      <c r="B65" s="40" t="s">
        <v>270</v>
      </c>
      <c r="C65" s="40">
        <v>191.5</v>
      </c>
      <c r="D65" s="40" t="s">
        <v>271</v>
      </c>
      <c r="E65" s="40" t="s">
        <v>272</v>
      </c>
      <c r="F65" s="1" t="s">
        <v>268</v>
      </c>
      <c r="G65" s="40" t="s">
        <v>279</v>
      </c>
      <c r="H65" s="1" t="s">
        <v>300</v>
      </c>
      <c r="I65" s="1">
        <v>5</v>
      </c>
      <c r="J65" s="1">
        <v>327.60000000000002</v>
      </c>
      <c r="K65" s="1">
        <v>-17.5</v>
      </c>
      <c r="L65" s="1">
        <v>324.39999999999998</v>
      </c>
      <c r="M65" s="1">
        <v>-18.899999999999999</v>
      </c>
      <c r="N65" s="1">
        <v>4.8</v>
      </c>
      <c r="O65" s="1"/>
      <c r="P65" s="1">
        <v>318.5</v>
      </c>
      <c r="Q65" s="1">
        <v>10</v>
      </c>
      <c r="R65" s="1">
        <v>44.8</v>
      </c>
      <c r="S65" s="1">
        <v>246.7</v>
      </c>
      <c r="T65" s="1" t="s">
        <v>281</v>
      </c>
    </row>
    <row r="66" spans="1:20" s="4" customFormat="1" ht="15">
      <c r="A66" s="40" t="s">
        <v>192</v>
      </c>
      <c r="B66" s="40" t="s">
        <v>270</v>
      </c>
      <c r="C66" s="40">
        <v>223.5</v>
      </c>
      <c r="D66" s="40" t="s">
        <v>271</v>
      </c>
      <c r="E66" s="40" t="s">
        <v>272</v>
      </c>
      <c r="F66" s="1" t="s">
        <v>273</v>
      </c>
      <c r="G66" s="40" t="s">
        <v>270</v>
      </c>
      <c r="H66" s="1" t="s">
        <v>274</v>
      </c>
      <c r="I66" s="1">
        <v>6</v>
      </c>
      <c r="J66" s="1">
        <v>327.3</v>
      </c>
      <c r="K66" s="1">
        <v>58</v>
      </c>
      <c r="L66" s="1">
        <v>342</v>
      </c>
      <c r="M66" s="1">
        <v>55.1</v>
      </c>
      <c r="N66" s="41">
        <v>1.7</v>
      </c>
      <c r="O66" s="1">
        <v>73.5</v>
      </c>
      <c r="P66" s="1">
        <v>318.5</v>
      </c>
      <c r="Q66" s="1">
        <v>10</v>
      </c>
      <c r="R66" s="1">
        <v>44.8</v>
      </c>
      <c r="S66" s="1">
        <v>246.7</v>
      </c>
      <c r="T66" s="1"/>
    </row>
    <row r="67" spans="1:20" s="4" customFormat="1" ht="15">
      <c r="A67" s="40" t="s">
        <v>190</v>
      </c>
      <c r="B67" s="40" t="s">
        <v>270</v>
      </c>
      <c r="C67" s="40">
        <v>229.1</v>
      </c>
      <c r="D67" s="40" t="s">
        <v>271</v>
      </c>
      <c r="E67" s="40" t="s">
        <v>267</v>
      </c>
      <c r="F67" s="1" t="s">
        <v>268</v>
      </c>
      <c r="G67" s="40" t="s">
        <v>279</v>
      </c>
      <c r="H67" s="1" t="s">
        <v>300</v>
      </c>
      <c r="I67" s="1">
        <v>5</v>
      </c>
      <c r="J67" s="1">
        <v>43.9</v>
      </c>
      <c r="K67" s="1">
        <v>-25.3</v>
      </c>
      <c r="L67" s="1">
        <v>43.3</v>
      </c>
      <c r="M67" s="1">
        <v>-35.299999999999997</v>
      </c>
      <c r="N67" s="1">
        <v>3.1</v>
      </c>
      <c r="O67" s="1"/>
      <c r="P67" s="1">
        <v>318.5</v>
      </c>
      <c r="Q67" s="1">
        <v>10</v>
      </c>
      <c r="R67" s="1">
        <v>44.8</v>
      </c>
      <c r="S67" s="1">
        <v>246.7</v>
      </c>
      <c r="T67" s="1" t="s">
        <v>281</v>
      </c>
    </row>
    <row r="68" spans="1:20" s="4" customFormat="1" ht="15">
      <c r="A68" s="40" t="s">
        <v>189</v>
      </c>
      <c r="B68" s="40"/>
      <c r="C68" s="40">
        <v>233.26030950000001</v>
      </c>
      <c r="D68" s="40"/>
      <c r="E68" s="40"/>
      <c r="F68" s="1"/>
      <c r="G68" s="40"/>
      <c r="H68" s="1"/>
      <c r="I68" s="1"/>
      <c r="J68" s="1"/>
      <c r="K68" s="1"/>
      <c r="L68" s="1"/>
      <c r="M68" s="1"/>
      <c r="N68" s="1"/>
      <c r="O68" s="1"/>
      <c r="P68" s="1">
        <v>318.5</v>
      </c>
      <c r="Q68" s="1">
        <v>10</v>
      </c>
      <c r="R68" s="1">
        <v>44.8</v>
      </c>
      <c r="S68" s="1">
        <v>246.7</v>
      </c>
      <c r="T68" s="1" t="s">
        <v>288</v>
      </c>
    </row>
    <row r="69" spans="1:20" s="4" customFormat="1" ht="15">
      <c r="A69" s="40" t="s">
        <v>188</v>
      </c>
      <c r="B69" s="40" t="s">
        <v>270</v>
      </c>
      <c r="C69" s="40">
        <v>234.9</v>
      </c>
      <c r="D69" s="40" t="s">
        <v>271</v>
      </c>
      <c r="E69" s="40" t="s">
        <v>267</v>
      </c>
      <c r="F69" s="1" t="s">
        <v>273</v>
      </c>
      <c r="G69" s="40" t="s">
        <v>270</v>
      </c>
      <c r="H69" s="1" t="s">
        <v>274</v>
      </c>
      <c r="I69" s="1">
        <v>6</v>
      </c>
      <c r="J69" s="1">
        <v>159.9</v>
      </c>
      <c r="K69" s="1">
        <v>-76.599999999999994</v>
      </c>
      <c r="L69" s="1">
        <v>188</v>
      </c>
      <c r="M69" s="1">
        <v>-70.599999999999994</v>
      </c>
      <c r="N69" s="41">
        <v>4.0999999999999996</v>
      </c>
      <c r="O69" s="1">
        <v>-78.7</v>
      </c>
      <c r="P69" s="1">
        <v>318.5</v>
      </c>
      <c r="Q69" s="1">
        <v>10</v>
      </c>
      <c r="R69" s="1">
        <v>44.8</v>
      </c>
      <c r="S69" s="1">
        <v>246.7</v>
      </c>
      <c r="T69" s="1"/>
    </row>
    <row r="70" spans="1:20" s="4" customFormat="1" ht="15">
      <c r="A70" s="40" t="s">
        <v>187</v>
      </c>
      <c r="B70" s="40"/>
      <c r="C70" s="40">
        <v>237.3</v>
      </c>
      <c r="D70" s="40"/>
      <c r="E70" s="40" t="s">
        <v>267</v>
      </c>
      <c r="F70" s="1" t="s">
        <v>268</v>
      </c>
      <c r="G70" s="40" t="s">
        <v>269</v>
      </c>
      <c r="H70" s="1"/>
      <c r="I70" s="1"/>
      <c r="J70" s="1"/>
      <c r="K70" s="1"/>
      <c r="L70" s="1"/>
      <c r="M70" s="1"/>
      <c r="N70" s="1"/>
      <c r="O70" s="1"/>
      <c r="P70" s="1">
        <v>318.5</v>
      </c>
      <c r="Q70" s="1">
        <v>10</v>
      </c>
      <c r="R70" s="1">
        <v>44.8</v>
      </c>
      <c r="S70" s="1">
        <v>246.7</v>
      </c>
      <c r="T70" s="1"/>
    </row>
    <row r="71" spans="1:20" s="4" customFormat="1" ht="15">
      <c r="A71" s="40" t="s">
        <v>186</v>
      </c>
      <c r="B71" s="40" t="s">
        <v>270</v>
      </c>
      <c r="C71" s="40">
        <v>241.9</v>
      </c>
      <c r="D71" s="40" t="s">
        <v>271</v>
      </c>
      <c r="E71" s="40" t="s">
        <v>267</v>
      </c>
      <c r="F71" s="1" t="s">
        <v>273</v>
      </c>
      <c r="G71" s="40" t="s">
        <v>269</v>
      </c>
      <c r="H71" s="1"/>
      <c r="I71" s="1"/>
      <c r="J71" s="1"/>
      <c r="K71" s="1"/>
      <c r="L71" s="1"/>
      <c r="M71" s="1"/>
      <c r="N71" s="41"/>
      <c r="O71" s="1"/>
      <c r="P71" s="1">
        <v>318.5</v>
      </c>
      <c r="Q71" s="1">
        <v>10</v>
      </c>
      <c r="R71" s="1">
        <v>44.8</v>
      </c>
      <c r="S71" s="1">
        <v>246.7</v>
      </c>
      <c r="T71" s="1" t="s">
        <v>540</v>
      </c>
    </row>
    <row r="72" spans="1:20" s="4" customFormat="1" ht="15">
      <c r="A72" s="40" t="s">
        <v>159</v>
      </c>
      <c r="B72" s="40" t="s">
        <v>270</v>
      </c>
      <c r="C72" s="40">
        <v>360.7</v>
      </c>
      <c r="D72" s="40" t="s">
        <v>271</v>
      </c>
      <c r="E72" s="40" t="s">
        <v>272</v>
      </c>
      <c r="F72" s="1" t="s">
        <v>273</v>
      </c>
      <c r="G72" s="40" t="s">
        <v>270</v>
      </c>
      <c r="H72" s="1" t="s">
        <v>274</v>
      </c>
      <c r="I72" s="1">
        <v>6</v>
      </c>
      <c r="J72" s="1">
        <v>352.5</v>
      </c>
      <c r="K72" s="1">
        <v>54.2</v>
      </c>
      <c r="L72" s="1">
        <v>356.5</v>
      </c>
      <c r="M72" s="1">
        <v>51.5</v>
      </c>
      <c r="N72" s="41">
        <v>4.5999999999999996</v>
      </c>
      <c r="O72" s="1">
        <v>77.099999999999994</v>
      </c>
      <c r="P72" s="1">
        <v>313.5</v>
      </c>
      <c r="Q72" s="1">
        <v>4</v>
      </c>
      <c r="R72" s="1">
        <v>44.8</v>
      </c>
      <c r="S72" s="1">
        <v>246.7</v>
      </c>
      <c r="T72" s="1"/>
    </row>
    <row r="73" spans="1:20" s="4" customFormat="1" ht="15">
      <c r="A73" s="40" t="s">
        <v>158</v>
      </c>
      <c r="B73" s="40" t="s">
        <v>270</v>
      </c>
      <c r="C73" s="40">
        <v>361.6</v>
      </c>
      <c r="D73" s="40" t="s">
        <v>271</v>
      </c>
      <c r="E73" s="40" t="s">
        <v>272</v>
      </c>
      <c r="F73" s="1" t="s">
        <v>273</v>
      </c>
      <c r="G73" s="40" t="s">
        <v>270</v>
      </c>
      <c r="H73" s="1" t="s">
        <v>274</v>
      </c>
      <c r="I73" s="1">
        <v>6</v>
      </c>
      <c r="J73" s="1">
        <v>359.5</v>
      </c>
      <c r="K73" s="1">
        <v>41.3</v>
      </c>
      <c r="L73" s="1">
        <v>1.8</v>
      </c>
      <c r="M73" s="1">
        <v>38.299999999999997</v>
      </c>
      <c r="N73" s="41">
        <v>2.7</v>
      </c>
      <c r="O73" s="1">
        <v>66.7</v>
      </c>
      <c r="P73" s="1">
        <v>313.5</v>
      </c>
      <c r="Q73" s="1">
        <v>4</v>
      </c>
      <c r="R73" s="1">
        <v>44.8</v>
      </c>
      <c r="S73" s="1">
        <v>246.7</v>
      </c>
      <c r="T73" s="1"/>
    </row>
    <row r="74" spans="1:20" s="4" customFormat="1" ht="15">
      <c r="A74" s="40" t="s">
        <v>157</v>
      </c>
      <c r="B74" s="40" t="s">
        <v>270</v>
      </c>
      <c r="C74" s="40">
        <v>364.2</v>
      </c>
      <c r="D74" s="40" t="s">
        <v>271</v>
      </c>
      <c r="E74" s="40" t="s">
        <v>272</v>
      </c>
      <c r="F74" s="1" t="s">
        <v>273</v>
      </c>
      <c r="G74" s="40" t="s">
        <v>270</v>
      </c>
      <c r="H74" s="1" t="s">
        <v>274</v>
      </c>
      <c r="I74" s="1">
        <v>6</v>
      </c>
      <c r="J74" s="1">
        <v>345.2</v>
      </c>
      <c r="K74" s="1">
        <v>68.8</v>
      </c>
      <c r="L74" s="1">
        <v>353.1</v>
      </c>
      <c r="M74" s="1">
        <v>66.5</v>
      </c>
      <c r="N74" s="41">
        <v>2.2999999999999998</v>
      </c>
      <c r="O74" s="1">
        <v>83.7</v>
      </c>
      <c r="P74" s="1">
        <v>313.5</v>
      </c>
      <c r="Q74" s="1">
        <v>4</v>
      </c>
      <c r="R74" s="1">
        <v>44.8</v>
      </c>
      <c r="S74" s="1">
        <v>246.7</v>
      </c>
      <c r="T74" s="1"/>
    </row>
    <row r="75" spans="1:20" s="4" customFormat="1" ht="15">
      <c r="A75" s="40" t="s">
        <v>156</v>
      </c>
      <c r="B75" s="40" t="s">
        <v>270</v>
      </c>
      <c r="C75" s="40">
        <v>365.9</v>
      </c>
      <c r="D75" s="40" t="s">
        <v>271</v>
      </c>
      <c r="E75" s="40" t="s">
        <v>267</v>
      </c>
      <c r="F75" s="1" t="s">
        <v>273</v>
      </c>
      <c r="G75" s="40" t="s">
        <v>270</v>
      </c>
      <c r="H75" s="1" t="s">
        <v>285</v>
      </c>
      <c r="I75" s="1">
        <v>5</v>
      </c>
      <c r="J75" s="1">
        <v>201.5</v>
      </c>
      <c r="K75" s="1">
        <v>-63.2</v>
      </c>
      <c r="L75" s="1">
        <v>204.1</v>
      </c>
      <c r="M75" s="1">
        <v>-59.5</v>
      </c>
      <c r="N75" s="41">
        <v>2.2000000000000002</v>
      </c>
      <c r="O75" s="1">
        <v>-71.8</v>
      </c>
      <c r="P75" s="1">
        <v>313.5</v>
      </c>
      <c r="Q75" s="1">
        <v>4</v>
      </c>
      <c r="R75" s="1">
        <v>44.8</v>
      </c>
      <c r="S75" s="1">
        <v>246.7</v>
      </c>
      <c r="T75" s="1"/>
    </row>
    <row r="76" spans="1:20" s="4" customFormat="1" ht="15">
      <c r="A76" s="40" t="s">
        <v>155</v>
      </c>
      <c r="B76" s="40" t="s">
        <v>270</v>
      </c>
      <c r="C76" s="40">
        <v>367.4</v>
      </c>
      <c r="D76" s="40" t="s">
        <v>271</v>
      </c>
      <c r="E76" s="40" t="s">
        <v>272</v>
      </c>
      <c r="F76" s="1" t="s">
        <v>273</v>
      </c>
      <c r="G76" s="40" t="s">
        <v>270</v>
      </c>
      <c r="H76" s="1" t="s">
        <v>274</v>
      </c>
      <c r="I76" s="1">
        <v>6</v>
      </c>
      <c r="J76" s="1">
        <v>11.6</v>
      </c>
      <c r="K76" s="1">
        <v>50.2</v>
      </c>
      <c r="L76" s="1">
        <v>13.9</v>
      </c>
      <c r="M76" s="1">
        <v>46.8</v>
      </c>
      <c r="N76" s="41">
        <v>2.4</v>
      </c>
      <c r="O76" s="1">
        <v>69.900000000000006</v>
      </c>
      <c r="P76" s="1">
        <v>313.5</v>
      </c>
      <c r="Q76" s="1">
        <v>4</v>
      </c>
      <c r="R76" s="1">
        <v>44.8</v>
      </c>
      <c r="S76" s="1">
        <v>246.7</v>
      </c>
      <c r="T76" s="1"/>
    </row>
    <row r="77" spans="1:20" s="4" customFormat="1" ht="15">
      <c r="A77" s="40" t="s">
        <v>174</v>
      </c>
      <c r="B77" s="40" t="s">
        <v>270</v>
      </c>
      <c r="C77" s="40">
        <v>318</v>
      </c>
      <c r="D77" s="40" t="s">
        <v>271</v>
      </c>
      <c r="E77" s="40" t="s">
        <v>272</v>
      </c>
      <c r="F77" s="1" t="s">
        <v>273</v>
      </c>
      <c r="G77" s="40" t="s">
        <v>270</v>
      </c>
      <c r="H77" s="1" t="s">
        <v>274</v>
      </c>
      <c r="I77" s="1">
        <v>6</v>
      </c>
      <c r="J77" s="1">
        <v>344.7</v>
      </c>
      <c r="K77" s="1">
        <v>64.2</v>
      </c>
      <c r="L77" s="1">
        <v>353</v>
      </c>
      <c r="M77" s="1">
        <v>61.5</v>
      </c>
      <c r="N77" s="41">
        <v>5.9</v>
      </c>
      <c r="O77" s="1">
        <v>84.5</v>
      </c>
      <c r="P77" s="1">
        <v>317</v>
      </c>
      <c r="Q77" s="1">
        <v>5</v>
      </c>
      <c r="R77" s="1">
        <v>44.8</v>
      </c>
      <c r="S77" s="1">
        <v>246.7</v>
      </c>
      <c r="T77" s="1"/>
    </row>
    <row r="78" spans="1:20" s="4" customFormat="1" ht="15">
      <c r="A78" s="40" t="s">
        <v>172</v>
      </c>
      <c r="B78" s="40" t="s">
        <v>270</v>
      </c>
      <c r="C78" s="40">
        <v>320.10000000000002</v>
      </c>
      <c r="D78" s="40" t="s">
        <v>271</v>
      </c>
      <c r="E78" s="40" t="s">
        <v>272</v>
      </c>
      <c r="F78" s="1" t="s">
        <v>273</v>
      </c>
      <c r="G78" s="40" t="s">
        <v>270</v>
      </c>
      <c r="H78" s="1" t="s">
        <v>285</v>
      </c>
      <c r="I78" s="1">
        <v>5</v>
      </c>
      <c r="J78" s="1">
        <v>329.6</v>
      </c>
      <c r="K78" s="1">
        <v>63.4</v>
      </c>
      <c r="L78" s="1">
        <v>338.8</v>
      </c>
      <c r="M78" s="1">
        <v>61.9</v>
      </c>
      <c r="N78" s="41">
        <v>6.8</v>
      </c>
      <c r="O78" s="1">
        <v>74.7</v>
      </c>
      <c r="P78" s="1">
        <v>317</v>
      </c>
      <c r="Q78" s="1">
        <v>5</v>
      </c>
      <c r="R78" s="1">
        <v>44.8</v>
      </c>
      <c r="S78" s="1">
        <v>246.7</v>
      </c>
      <c r="T78" s="1"/>
    </row>
    <row r="79" spans="1:20" s="4" customFormat="1" ht="15">
      <c r="A79" s="40" t="s">
        <v>171</v>
      </c>
      <c r="B79" s="40" t="s">
        <v>270</v>
      </c>
      <c r="C79" s="40">
        <v>320.7</v>
      </c>
      <c r="D79" s="40" t="s">
        <v>271</v>
      </c>
      <c r="E79" s="40" t="s">
        <v>272</v>
      </c>
      <c r="F79" s="1" t="s">
        <v>273</v>
      </c>
      <c r="G79" s="40" t="s">
        <v>270</v>
      </c>
      <c r="H79" s="1" t="s">
        <v>278</v>
      </c>
      <c r="I79" s="1">
        <v>5</v>
      </c>
      <c r="J79" s="1">
        <v>335.7</v>
      </c>
      <c r="K79" s="1">
        <v>56</v>
      </c>
      <c r="L79" s="1">
        <v>342.3</v>
      </c>
      <c r="M79" s="1">
        <v>54.2</v>
      </c>
      <c r="N79" s="41">
        <v>1.5</v>
      </c>
      <c r="O79" s="1">
        <v>73.099999999999994</v>
      </c>
      <c r="P79" s="1">
        <v>317</v>
      </c>
      <c r="Q79" s="1">
        <v>5</v>
      </c>
      <c r="R79" s="1">
        <v>44.8</v>
      </c>
      <c r="S79" s="1">
        <v>246.7</v>
      </c>
      <c r="T79" s="1"/>
    </row>
    <row r="80" spans="1:20" s="4" customFormat="1" ht="15">
      <c r="A80" s="40" t="s">
        <v>170</v>
      </c>
      <c r="B80" s="40"/>
      <c r="C80" s="40">
        <v>321.24555899999996</v>
      </c>
      <c r="D80" s="40"/>
      <c r="E80" s="40"/>
      <c r="F80" s="1"/>
      <c r="G80" s="40"/>
      <c r="H80" s="1"/>
      <c r="I80" s="1"/>
      <c r="J80" s="1"/>
      <c r="K80" s="1"/>
      <c r="L80" s="1"/>
      <c r="M80" s="1"/>
      <c r="N80" s="1"/>
      <c r="O80" s="1"/>
      <c r="P80" s="1">
        <v>317</v>
      </c>
      <c r="Q80" s="1">
        <v>5</v>
      </c>
      <c r="R80" s="1">
        <v>44.8</v>
      </c>
      <c r="S80" s="1">
        <v>246.7</v>
      </c>
      <c r="T80" s="1" t="s">
        <v>288</v>
      </c>
    </row>
    <row r="81" spans="1:20" s="4" customFormat="1" ht="15">
      <c r="A81" s="40" t="s">
        <v>167</v>
      </c>
      <c r="B81" s="40" t="s">
        <v>270</v>
      </c>
      <c r="C81" s="40">
        <v>327</v>
      </c>
      <c r="D81" s="40" t="s">
        <v>271</v>
      </c>
      <c r="E81" s="40" t="s">
        <v>267</v>
      </c>
      <c r="F81" s="1" t="s">
        <v>273</v>
      </c>
      <c r="G81" s="40" t="s">
        <v>270</v>
      </c>
      <c r="H81" s="1" t="s">
        <v>274</v>
      </c>
      <c r="I81" s="1">
        <v>6</v>
      </c>
      <c r="J81" s="1">
        <v>172.2</v>
      </c>
      <c r="K81" s="1">
        <v>-55.1</v>
      </c>
      <c r="L81" s="1">
        <v>177.6</v>
      </c>
      <c r="M81" s="1">
        <v>-52</v>
      </c>
      <c r="N81" s="41">
        <v>1</v>
      </c>
      <c r="O81" s="1">
        <v>-77.7</v>
      </c>
      <c r="P81" s="1">
        <v>317</v>
      </c>
      <c r="Q81" s="1">
        <v>5</v>
      </c>
      <c r="R81" s="1">
        <v>44.8</v>
      </c>
      <c r="S81" s="1">
        <v>246.7</v>
      </c>
      <c r="T81" s="1"/>
    </row>
    <row r="82" spans="1:20" s="42" customFormat="1" ht="15">
      <c r="A82" s="40" t="s">
        <v>165</v>
      </c>
      <c r="B82" s="40" t="s">
        <v>275</v>
      </c>
      <c r="C82" s="40">
        <v>327.60000000000002</v>
      </c>
      <c r="D82" s="40" t="s">
        <v>271</v>
      </c>
      <c r="E82" s="40" t="s">
        <v>267</v>
      </c>
      <c r="F82" s="1" t="s">
        <v>268</v>
      </c>
      <c r="G82" s="40" t="s">
        <v>279</v>
      </c>
      <c r="H82" s="1" t="s">
        <v>300</v>
      </c>
      <c r="I82" s="1">
        <v>5</v>
      </c>
      <c r="J82" s="1">
        <v>102.2</v>
      </c>
      <c r="K82" s="1">
        <v>20.6</v>
      </c>
      <c r="L82" s="1">
        <v>100.8</v>
      </c>
      <c r="M82" s="1">
        <v>17.7</v>
      </c>
      <c r="N82" s="41">
        <v>0.7</v>
      </c>
      <c r="O82" s="1"/>
      <c r="P82" s="1">
        <v>317.10000000000002</v>
      </c>
      <c r="Q82" s="1">
        <v>5</v>
      </c>
      <c r="R82" s="1">
        <v>44.8</v>
      </c>
      <c r="S82" s="1">
        <v>246.7</v>
      </c>
      <c r="T82" s="1" t="s">
        <v>281</v>
      </c>
    </row>
    <row r="83" spans="1:20" s="4" customFormat="1" ht="15">
      <c r="A83" s="40" t="s">
        <v>31</v>
      </c>
      <c r="B83" s="40" t="s">
        <v>270</v>
      </c>
      <c r="C83" s="40">
        <v>634.20000000000005</v>
      </c>
      <c r="D83" s="40" t="s">
        <v>271</v>
      </c>
      <c r="E83" s="40" t="s">
        <v>267</v>
      </c>
      <c r="F83" s="1" t="s">
        <v>268</v>
      </c>
      <c r="G83" s="40" t="s">
        <v>279</v>
      </c>
      <c r="H83" s="1" t="s">
        <v>280</v>
      </c>
      <c r="I83" s="1">
        <v>6</v>
      </c>
      <c r="J83" s="1">
        <v>22.7</v>
      </c>
      <c r="K83" s="1">
        <v>-16.3</v>
      </c>
      <c r="L83" s="1">
        <v>22.8</v>
      </c>
      <c r="M83" s="1">
        <v>-20.3</v>
      </c>
      <c r="N83" s="1">
        <v>7</v>
      </c>
      <c r="O83" s="1"/>
      <c r="P83" s="1">
        <v>288.5</v>
      </c>
      <c r="Q83" s="1">
        <v>4</v>
      </c>
      <c r="R83" s="1">
        <v>44.8</v>
      </c>
      <c r="S83" s="1">
        <v>246.7</v>
      </c>
      <c r="T83" s="1" t="s">
        <v>281</v>
      </c>
    </row>
    <row r="84" spans="1:20" s="4" customFormat="1" ht="15">
      <c r="A84" s="40" t="s">
        <v>30</v>
      </c>
      <c r="B84" s="40" t="s">
        <v>275</v>
      </c>
      <c r="C84" s="40">
        <v>637.5</v>
      </c>
      <c r="D84" s="40" t="s">
        <v>271</v>
      </c>
      <c r="E84" s="40" t="s">
        <v>267</v>
      </c>
      <c r="F84" s="1" t="s">
        <v>273</v>
      </c>
      <c r="G84" s="40" t="s">
        <v>270</v>
      </c>
      <c r="H84" s="1" t="s">
        <v>274</v>
      </c>
      <c r="I84" s="1">
        <v>6</v>
      </c>
      <c r="J84" s="1">
        <v>176.9</v>
      </c>
      <c r="K84" s="1">
        <v>-70.8</v>
      </c>
      <c r="L84" s="1">
        <v>180.5</v>
      </c>
      <c r="M84" s="1">
        <v>-67</v>
      </c>
      <c r="N84" s="41">
        <v>5</v>
      </c>
      <c r="O84" s="1">
        <v>-85.1</v>
      </c>
      <c r="P84" s="1">
        <v>288.5</v>
      </c>
      <c r="Q84" s="1">
        <v>4</v>
      </c>
      <c r="R84" s="1">
        <v>44.8</v>
      </c>
      <c r="S84" s="1">
        <v>246.7</v>
      </c>
      <c r="T84" s="1"/>
    </row>
    <row r="85" spans="1:20" s="4" customFormat="1" ht="15">
      <c r="A85" s="40" t="s">
        <v>29</v>
      </c>
      <c r="B85" s="40" t="s">
        <v>270</v>
      </c>
      <c r="C85" s="40">
        <v>638.5</v>
      </c>
      <c r="D85" s="40" t="s">
        <v>271</v>
      </c>
      <c r="E85" s="40" t="s">
        <v>272</v>
      </c>
      <c r="F85" s="1" t="s">
        <v>273</v>
      </c>
      <c r="G85" s="40" t="s">
        <v>270</v>
      </c>
      <c r="H85" s="1" t="s">
        <v>278</v>
      </c>
      <c r="I85" s="1">
        <v>5</v>
      </c>
      <c r="J85" s="1">
        <v>40.9</v>
      </c>
      <c r="K85" s="1">
        <v>51.1</v>
      </c>
      <c r="L85" s="1">
        <v>39.200000000000003</v>
      </c>
      <c r="M85" s="1">
        <v>47.4</v>
      </c>
      <c r="N85" s="41">
        <v>7.7</v>
      </c>
      <c r="O85" s="1">
        <v>55</v>
      </c>
      <c r="P85" s="1">
        <v>288.5</v>
      </c>
      <c r="Q85" s="1">
        <v>4</v>
      </c>
      <c r="R85" s="1">
        <v>44.8</v>
      </c>
      <c r="S85" s="1">
        <v>246.7</v>
      </c>
      <c r="T85" s="1"/>
    </row>
    <row r="86" spans="1:20" s="4" customFormat="1" ht="15">
      <c r="A86" s="40" t="s">
        <v>28</v>
      </c>
      <c r="B86" s="40" t="s">
        <v>270</v>
      </c>
      <c r="C86" s="40">
        <v>641.6</v>
      </c>
      <c r="D86" s="40" t="s">
        <v>271</v>
      </c>
      <c r="E86" s="40" t="s">
        <v>272</v>
      </c>
      <c r="F86" s="1" t="s">
        <v>273</v>
      </c>
      <c r="G86" s="40" t="s">
        <v>275</v>
      </c>
      <c r="H86" s="1" t="s">
        <v>274</v>
      </c>
      <c r="I86" s="1">
        <v>6</v>
      </c>
      <c r="J86" s="1">
        <v>348.1</v>
      </c>
      <c r="K86" s="1">
        <v>55.5</v>
      </c>
      <c r="L86" s="1">
        <v>350.7</v>
      </c>
      <c r="M86" s="1">
        <v>52</v>
      </c>
      <c r="N86" s="41">
        <v>11.2</v>
      </c>
      <c r="O86" s="1">
        <v>75.900000000000006</v>
      </c>
      <c r="P86" s="1">
        <v>288.5</v>
      </c>
      <c r="Q86" s="1">
        <v>4</v>
      </c>
      <c r="R86" s="1">
        <v>44.8</v>
      </c>
      <c r="S86" s="1">
        <v>246.7</v>
      </c>
      <c r="T86" s="1" t="s">
        <v>277</v>
      </c>
    </row>
    <row r="87" spans="1:20" s="4" customFormat="1" ht="15">
      <c r="A87" s="40" t="s">
        <v>26</v>
      </c>
      <c r="B87" s="40" t="s">
        <v>270</v>
      </c>
      <c r="C87" s="40">
        <v>649.79999999999995</v>
      </c>
      <c r="D87" s="40" t="s">
        <v>271</v>
      </c>
      <c r="E87" s="40" t="s">
        <v>272</v>
      </c>
      <c r="F87" s="1" t="s">
        <v>273</v>
      </c>
      <c r="G87" s="40" t="s">
        <v>275</v>
      </c>
      <c r="H87" s="1" t="s">
        <v>274</v>
      </c>
      <c r="I87" s="1">
        <v>6</v>
      </c>
      <c r="J87" s="1">
        <v>2.2999999999999998</v>
      </c>
      <c r="K87" s="1">
        <v>57.3</v>
      </c>
      <c r="L87" s="1">
        <v>3.8</v>
      </c>
      <c r="M87" s="1">
        <v>53.5</v>
      </c>
      <c r="N87" s="41">
        <v>12.3</v>
      </c>
      <c r="O87" s="1">
        <v>78.8</v>
      </c>
      <c r="P87" s="1">
        <v>288.5</v>
      </c>
      <c r="Q87" s="1">
        <v>4</v>
      </c>
      <c r="R87" s="1">
        <v>44.8</v>
      </c>
      <c r="S87" s="1">
        <v>246.7</v>
      </c>
      <c r="T87" s="1" t="s">
        <v>277</v>
      </c>
    </row>
    <row r="88" spans="1:20" s="4" customFormat="1" ht="15">
      <c r="A88" s="40" t="s">
        <v>25</v>
      </c>
      <c r="B88" s="40" t="s">
        <v>270</v>
      </c>
      <c r="C88" s="40">
        <v>653.20000000000005</v>
      </c>
      <c r="D88" s="40" t="s">
        <v>271</v>
      </c>
      <c r="E88" s="40" t="s">
        <v>272</v>
      </c>
      <c r="F88" s="1" t="s">
        <v>273</v>
      </c>
      <c r="G88" s="40" t="s">
        <v>270</v>
      </c>
      <c r="H88" s="1" t="s">
        <v>274</v>
      </c>
      <c r="I88" s="1">
        <v>6</v>
      </c>
      <c r="J88" s="1">
        <v>18.7</v>
      </c>
      <c r="K88" s="1">
        <v>59.8</v>
      </c>
      <c r="L88" s="1">
        <v>18.7</v>
      </c>
      <c r="M88" s="1">
        <v>55.8</v>
      </c>
      <c r="N88" s="41">
        <v>6.4</v>
      </c>
      <c r="O88" s="1">
        <v>73.5</v>
      </c>
      <c r="P88" s="1">
        <v>288.5</v>
      </c>
      <c r="Q88" s="1">
        <v>4</v>
      </c>
      <c r="R88" s="1">
        <v>44.8</v>
      </c>
      <c r="S88" s="1">
        <v>246.7</v>
      </c>
      <c r="T88" s="1"/>
    </row>
    <row r="89" spans="1:20" s="4" customFormat="1" ht="15">
      <c r="A89" s="40" t="s">
        <v>24</v>
      </c>
      <c r="B89" s="40"/>
      <c r="C89" s="40">
        <v>653.9</v>
      </c>
      <c r="D89" s="40"/>
      <c r="E89" s="40" t="s">
        <v>272</v>
      </c>
      <c r="F89" s="1" t="s">
        <v>268</v>
      </c>
      <c r="G89" s="40" t="s">
        <v>269</v>
      </c>
      <c r="H89" s="1"/>
      <c r="I89" s="1"/>
      <c r="J89" s="1"/>
      <c r="K89" s="1"/>
      <c r="L89" s="1"/>
      <c r="M89" s="1"/>
      <c r="N89" s="1"/>
      <c r="O89" s="1"/>
      <c r="P89" s="1">
        <v>288.5</v>
      </c>
      <c r="Q89" s="1">
        <v>4</v>
      </c>
      <c r="R89" s="1">
        <v>44.8</v>
      </c>
      <c r="S89" s="1">
        <v>246.7</v>
      </c>
      <c r="T89" s="1"/>
    </row>
    <row r="90" spans="1:20" s="4" customFormat="1" ht="15">
      <c r="A90" s="40" t="s">
        <v>23</v>
      </c>
      <c r="B90" s="40" t="s">
        <v>270</v>
      </c>
      <c r="C90" s="40">
        <v>658.8</v>
      </c>
      <c r="D90" s="40" t="s">
        <v>271</v>
      </c>
      <c r="E90" s="40" t="s">
        <v>272</v>
      </c>
      <c r="F90" s="1" t="s">
        <v>273</v>
      </c>
      <c r="G90" s="40" t="s">
        <v>270</v>
      </c>
      <c r="H90" s="1" t="s">
        <v>274</v>
      </c>
      <c r="I90" s="1">
        <v>6</v>
      </c>
      <c r="J90" s="1">
        <v>348.4</v>
      </c>
      <c r="K90" s="1">
        <v>42.3</v>
      </c>
      <c r="L90" s="1">
        <v>350.1</v>
      </c>
      <c r="M90" s="1">
        <v>38.799999999999997</v>
      </c>
      <c r="N90" s="41">
        <v>10</v>
      </c>
      <c r="O90" s="1">
        <v>65.7</v>
      </c>
      <c r="P90" s="1">
        <v>288.5</v>
      </c>
      <c r="Q90" s="1">
        <v>4</v>
      </c>
      <c r="R90" s="1">
        <v>44.8</v>
      </c>
      <c r="S90" s="1">
        <v>246.7</v>
      </c>
      <c r="T90" s="1"/>
    </row>
    <row r="91" spans="1:20" s="4" customFormat="1" ht="15">
      <c r="A91" s="40" t="s">
        <v>22</v>
      </c>
      <c r="B91" s="40" t="s">
        <v>275</v>
      </c>
      <c r="C91" s="40">
        <v>661.7</v>
      </c>
      <c r="D91" s="40" t="s">
        <v>271</v>
      </c>
      <c r="E91" s="40" t="s">
        <v>267</v>
      </c>
      <c r="F91" s="1" t="s">
        <v>268</v>
      </c>
      <c r="G91" s="40" t="s">
        <v>275</v>
      </c>
      <c r="H91" s="1" t="s">
        <v>276</v>
      </c>
      <c r="I91" s="1">
        <v>9</v>
      </c>
      <c r="J91" s="1">
        <v>192</v>
      </c>
      <c r="K91" s="1">
        <v>6.6</v>
      </c>
      <c r="L91" s="1">
        <v>191.9</v>
      </c>
      <c r="M91" s="1">
        <v>10.6</v>
      </c>
      <c r="N91" s="1">
        <v>2.4</v>
      </c>
      <c r="O91" s="1"/>
      <c r="P91" s="1">
        <v>288.5</v>
      </c>
      <c r="Q91" s="1">
        <v>4</v>
      </c>
      <c r="R91" s="1">
        <v>44.8</v>
      </c>
      <c r="S91" s="1">
        <v>246.7</v>
      </c>
      <c r="T91" s="1"/>
    </row>
    <row r="92" spans="1:20" s="4" customFormat="1" ht="15">
      <c r="A92" s="40" t="s">
        <v>21</v>
      </c>
      <c r="B92" s="40" t="s">
        <v>270</v>
      </c>
      <c r="C92" s="40">
        <v>666.8</v>
      </c>
      <c r="D92" s="40" t="s">
        <v>271</v>
      </c>
      <c r="E92" s="40" t="s">
        <v>272</v>
      </c>
      <c r="F92" s="1" t="s">
        <v>273</v>
      </c>
      <c r="G92" s="40" t="s">
        <v>270</v>
      </c>
      <c r="H92" s="1" t="s">
        <v>274</v>
      </c>
      <c r="I92" s="1">
        <v>6</v>
      </c>
      <c r="J92" s="1">
        <v>323.8</v>
      </c>
      <c r="K92" s="1">
        <v>70.3</v>
      </c>
      <c r="L92" s="1">
        <v>331.8</v>
      </c>
      <c r="M92" s="1">
        <v>67.7</v>
      </c>
      <c r="N92" s="41">
        <v>4.0999999999999996</v>
      </c>
      <c r="O92" s="1">
        <v>70.3</v>
      </c>
      <c r="P92" s="1">
        <v>288.5</v>
      </c>
      <c r="Q92" s="1">
        <v>4</v>
      </c>
      <c r="R92" s="1">
        <v>44.8</v>
      </c>
      <c r="S92" s="1">
        <v>246.7</v>
      </c>
      <c r="T92" s="1"/>
    </row>
    <row r="93" spans="1:20" s="4" customFormat="1" ht="15">
      <c r="A93" s="40" t="s">
        <v>16</v>
      </c>
      <c r="B93" s="40"/>
      <c r="C93" s="40">
        <v>673</v>
      </c>
      <c r="D93" s="40"/>
      <c r="E93" s="40" t="s">
        <v>267</v>
      </c>
      <c r="F93" s="1" t="s">
        <v>268</v>
      </c>
      <c r="G93" s="40" t="s">
        <v>269</v>
      </c>
      <c r="H93" s="1"/>
      <c r="I93" s="1"/>
      <c r="J93" s="1"/>
      <c r="K93" s="1"/>
      <c r="L93" s="1"/>
      <c r="M93" s="1"/>
      <c r="N93" s="1"/>
      <c r="O93" s="1"/>
      <c r="P93" s="1">
        <v>288.5</v>
      </c>
      <c r="Q93" s="1">
        <v>4</v>
      </c>
      <c r="R93" s="1">
        <v>44.8</v>
      </c>
      <c r="S93" s="1">
        <v>246.7</v>
      </c>
      <c r="T93" s="1"/>
    </row>
    <row r="94" spans="1:20" s="4" customFormat="1" ht="15">
      <c r="A94" s="40" t="s">
        <v>365</v>
      </c>
      <c r="B94" s="40" t="s">
        <v>270</v>
      </c>
      <c r="C94" s="40">
        <v>387.72810800000002</v>
      </c>
      <c r="D94" s="40" t="s">
        <v>271</v>
      </c>
      <c r="E94" s="40" t="s">
        <v>267</v>
      </c>
      <c r="F94" s="1" t="s">
        <v>268</v>
      </c>
      <c r="G94" s="40" t="s">
        <v>275</v>
      </c>
      <c r="H94" s="1" t="s">
        <v>366</v>
      </c>
      <c r="I94" s="1">
        <v>6</v>
      </c>
      <c r="J94" s="1">
        <v>62</v>
      </c>
      <c r="K94" s="1">
        <v>-15.3</v>
      </c>
      <c r="L94" s="1">
        <v>63.4</v>
      </c>
      <c r="M94" s="1">
        <v>-22.3</v>
      </c>
      <c r="N94" s="1">
        <v>2.9</v>
      </c>
      <c r="O94" s="1"/>
      <c r="P94" s="1">
        <v>303.5</v>
      </c>
      <c r="Q94" s="1">
        <v>8</v>
      </c>
      <c r="R94" s="1">
        <v>44.8</v>
      </c>
      <c r="S94" s="1">
        <v>246.7</v>
      </c>
      <c r="T94" s="1"/>
    </row>
    <row r="95" spans="1:20" s="4" customFormat="1" ht="15">
      <c r="A95" s="40" t="s">
        <v>364</v>
      </c>
      <c r="B95" s="40" t="s">
        <v>270</v>
      </c>
      <c r="C95" s="40">
        <v>388.46901700000001</v>
      </c>
      <c r="D95" s="40" t="s">
        <v>271</v>
      </c>
      <c r="E95" s="40" t="s">
        <v>272</v>
      </c>
      <c r="F95" s="1" t="s">
        <v>273</v>
      </c>
      <c r="G95" s="40" t="s">
        <v>270</v>
      </c>
      <c r="H95" s="1" t="s">
        <v>285</v>
      </c>
      <c r="I95" s="1">
        <v>5</v>
      </c>
      <c r="J95" s="1">
        <v>23.3</v>
      </c>
      <c r="K95" s="1">
        <v>66</v>
      </c>
      <c r="L95" s="1">
        <v>25.6</v>
      </c>
      <c r="M95" s="1">
        <v>58.1</v>
      </c>
      <c r="N95" s="41">
        <v>10.1</v>
      </c>
      <c r="O95" s="1">
        <v>70.099999999999994</v>
      </c>
      <c r="P95" s="1">
        <v>303.5</v>
      </c>
      <c r="Q95" s="1">
        <v>8</v>
      </c>
      <c r="R95" s="1">
        <v>44.8</v>
      </c>
      <c r="S95" s="1">
        <v>246.7</v>
      </c>
      <c r="T95" s="1"/>
    </row>
    <row r="96" spans="1:20" s="42" customFormat="1" ht="15">
      <c r="A96" s="40" t="s">
        <v>363</v>
      </c>
      <c r="B96" s="40" t="s">
        <v>270</v>
      </c>
      <c r="C96" s="40">
        <v>391.35163799999998</v>
      </c>
      <c r="D96" s="40" t="s">
        <v>271</v>
      </c>
      <c r="E96" s="40" t="s">
        <v>272</v>
      </c>
      <c r="F96" s="1" t="s">
        <v>273</v>
      </c>
      <c r="G96" s="40" t="s">
        <v>270</v>
      </c>
      <c r="H96" s="1" t="s">
        <v>285</v>
      </c>
      <c r="I96" s="1">
        <v>5</v>
      </c>
      <c r="J96" s="1">
        <v>3.2</v>
      </c>
      <c r="K96" s="1">
        <v>70.099999999999994</v>
      </c>
      <c r="L96" s="1">
        <v>11.3</v>
      </c>
      <c r="M96" s="1">
        <v>62.9</v>
      </c>
      <c r="N96" s="41">
        <v>5.3</v>
      </c>
      <c r="O96" s="1">
        <v>81.900000000000006</v>
      </c>
      <c r="P96" s="1">
        <v>303.5</v>
      </c>
      <c r="Q96" s="1">
        <v>8</v>
      </c>
      <c r="R96" s="1">
        <v>44.8</v>
      </c>
      <c r="S96" s="1">
        <v>246.7</v>
      </c>
      <c r="T96" s="1"/>
    </row>
    <row r="97" spans="1:20" s="4" customFormat="1" ht="15">
      <c r="A97" s="40" t="s">
        <v>358</v>
      </c>
      <c r="B97" s="40" t="s">
        <v>275</v>
      </c>
      <c r="C97" s="40">
        <v>395.08284800000001</v>
      </c>
      <c r="D97" s="40" t="s">
        <v>271</v>
      </c>
      <c r="E97" s="40" t="s">
        <v>267</v>
      </c>
      <c r="F97" s="1" t="s">
        <v>268</v>
      </c>
      <c r="G97" s="40" t="s">
        <v>275</v>
      </c>
      <c r="H97" s="1" t="s">
        <v>359</v>
      </c>
      <c r="I97" s="1">
        <v>9</v>
      </c>
      <c r="J97" s="1">
        <v>47</v>
      </c>
      <c r="K97" s="1">
        <v>-27.9</v>
      </c>
      <c r="L97" s="1">
        <v>48.3</v>
      </c>
      <c r="M97" s="1">
        <v>-35.700000000000003</v>
      </c>
      <c r="N97" s="1">
        <v>6.8</v>
      </c>
      <c r="O97" s="1"/>
      <c r="P97" s="1">
        <v>303.5</v>
      </c>
      <c r="Q97" s="1">
        <v>8</v>
      </c>
      <c r="R97" s="1">
        <v>44.8</v>
      </c>
      <c r="S97" s="1">
        <v>246.7</v>
      </c>
      <c r="T97" s="1"/>
    </row>
    <row r="98" spans="1:20" s="4" customFormat="1" ht="15">
      <c r="A98" s="40" t="s">
        <v>357</v>
      </c>
      <c r="B98" s="40" t="s">
        <v>270</v>
      </c>
      <c r="C98" s="40">
        <v>397.19492500000001</v>
      </c>
      <c r="D98" s="40" t="s">
        <v>271</v>
      </c>
      <c r="E98" s="40" t="s">
        <v>267</v>
      </c>
      <c r="F98" s="1" t="s">
        <v>268</v>
      </c>
      <c r="G98" s="40" t="s">
        <v>275</v>
      </c>
      <c r="H98" s="1" t="s">
        <v>305</v>
      </c>
      <c r="I98" s="1">
        <v>5</v>
      </c>
      <c r="J98" s="1">
        <v>53.7</v>
      </c>
      <c r="K98" s="1">
        <v>3.4</v>
      </c>
      <c r="L98" s="1">
        <v>53.8</v>
      </c>
      <c r="M98" s="1">
        <v>-4.0999999999999996</v>
      </c>
      <c r="N98" s="1">
        <v>6.9</v>
      </c>
      <c r="O98" s="1"/>
      <c r="P98" s="1">
        <v>303.5</v>
      </c>
      <c r="Q98" s="1">
        <v>8</v>
      </c>
      <c r="R98" s="1">
        <v>44.8</v>
      </c>
      <c r="S98" s="1">
        <v>246.7</v>
      </c>
      <c r="T98" s="1"/>
    </row>
    <row r="99" spans="1:20" s="4" customFormat="1" ht="15">
      <c r="A99" s="40" t="s">
        <v>355</v>
      </c>
      <c r="B99" s="40" t="s">
        <v>275</v>
      </c>
      <c r="C99" s="40">
        <v>400.21827200000001</v>
      </c>
      <c r="D99" s="40" t="s">
        <v>271</v>
      </c>
      <c r="E99" s="40" t="s">
        <v>267</v>
      </c>
      <c r="F99" s="1" t="s">
        <v>268</v>
      </c>
      <c r="G99" s="40" t="s">
        <v>275</v>
      </c>
      <c r="H99" s="1" t="s">
        <v>356</v>
      </c>
      <c r="I99" s="1">
        <v>11</v>
      </c>
      <c r="J99" s="1">
        <v>57.9</v>
      </c>
      <c r="K99" s="1">
        <v>-21.5</v>
      </c>
      <c r="L99" s="1">
        <v>59.5</v>
      </c>
      <c r="M99" s="1">
        <v>-28.8</v>
      </c>
      <c r="N99" s="1">
        <v>4.7</v>
      </c>
      <c r="O99" s="1"/>
      <c r="P99" s="1">
        <v>303.5</v>
      </c>
      <c r="Q99" s="1">
        <v>8</v>
      </c>
      <c r="R99" s="1">
        <v>44.8</v>
      </c>
      <c r="S99" s="1">
        <v>246.7</v>
      </c>
      <c r="T99" s="1"/>
    </row>
    <row r="100" spans="1:20" s="4" customFormat="1" ht="15">
      <c r="A100" s="40" t="s">
        <v>354</v>
      </c>
      <c r="B100" s="40" t="s">
        <v>275</v>
      </c>
      <c r="C100" s="40">
        <v>404.25620500000002</v>
      </c>
      <c r="D100" s="40" t="s">
        <v>271</v>
      </c>
      <c r="E100" s="40" t="s">
        <v>267</v>
      </c>
      <c r="F100" s="1" t="s">
        <v>268</v>
      </c>
      <c r="G100" s="40" t="s">
        <v>279</v>
      </c>
      <c r="H100" s="1" t="s">
        <v>318</v>
      </c>
      <c r="I100" s="1">
        <v>6</v>
      </c>
      <c r="J100" s="1">
        <v>73.400000000000006</v>
      </c>
      <c r="K100" s="1">
        <v>-30.5</v>
      </c>
      <c r="L100" s="1">
        <v>77</v>
      </c>
      <c r="M100" s="1">
        <v>-36.5</v>
      </c>
      <c r="N100" s="1">
        <v>4.5</v>
      </c>
      <c r="O100" s="1"/>
      <c r="P100" s="1">
        <v>303.5</v>
      </c>
      <c r="Q100" s="1">
        <v>8</v>
      </c>
      <c r="R100" s="1">
        <v>44.8</v>
      </c>
      <c r="S100" s="1">
        <v>246.7</v>
      </c>
      <c r="T100" s="1" t="s">
        <v>281</v>
      </c>
    </row>
    <row r="101" spans="1:20" s="4" customFormat="1" ht="15">
      <c r="A101" s="40" t="s">
        <v>353</v>
      </c>
      <c r="B101" s="40" t="s">
        <v>270</v>
      </c>
      <c r="C101" s="40">
        <v>408.60912300000001</v>
      </c>
      <c r="D101" s="40" t="s">
        <v>271</v>
      </c>
      <c r="E101" s="40" t="s">
        <v>272</v>
      </c>
      <c r="F101" s="1" t="s">
        <v>273</v>
      </c>
      <c r="G101" s="40" t="s">
        <v>270</v>
      </c>
      <c r="H101" s="1" t="s">
        <v>274</v>
      </c>
      <c r="I101" s="1">
        <v>6</v>
      </c>
      <c r="J101" s="1">
        <v>1.1000000000000001</v>
      </c>
      <c r="K101" s="1">
        <v>66.5</v>
      </c>
      <c r="L101" s="1">
        <v>8.6</v>
      </c>
      <c r="M101" s="1">
        <v>59.5</v>
      </c>
      <c r="N101" s="41">
        <v>2.5</v>
      </c>
      <c r="O101" s="1">
        <v>82.2</v>
      </c>
      <c r="P101" s="1">
        <v>303.5</v>
      </c>
      <c r="Q101" s="1">
        <v>8</v>
      </c>
      <c r="R101" s="1">
        <v>44.8</v>
      </c>
      <c r="S101" s="1">
        <v>246.7</v>
      </c>
      <c r="T101" s="1"/>
    </row>
    <row r="102" spans="1:20" s="4" customFormat="1" ht="15">
      <c r="A102" s="40" t="s">
        <v>352</v>
      </c>
      <c r="B102" s="40" t="s">
        <v>270</v>
      </c>
      <c r="C102" s="40">
        <v>411.05926299999999</v>
      </c>
      <c r="D102" s="40" t="s">
        <v>271</v>
      </c>
      <c r="E102" s="40" t="s">
        <v>272</v>
      </c>
      <c r="F102" s="1" t="s">
        <v>273</v>
      </c>
      <c r="G102" s="40" t="s">
        <v>270</v>
      </c>
      <c r="H102" s="1" t="s">
        <v>274</v>
      </c>
      <c r="I102" s="1">
        <v>6</v>
      </c>
      <c r="J102" s="1">
        <v>19.5</v>
      </c>
      <c r="K102" s="1">
        <v>62.6</v>
      </c>
      <c r="L102" s="1">
        <v>22.4</v>
      </c>
      <c r="M102" s="1">
        <v>54.8</v>
      </c>
      <c r="N102" s="41">
        <v>2.8</v>
      </c>
      <c r="O102" s="1">
        <v>70.5</v>
      </c>
      <c r="P102" s="1">
        <v>303.5</v>
      </c>
      <c r="Q102" s="1">
        <v>8</v>
      </c>
      <c r="R102" s="1">
        <v>44.8</v>
      </c>
      <c r="S102" s="1">
        <v>246.7</v>
      </c>
      <c r="T102" s="1"/>
    </row>
    <row r="103" spans="1:20" s="4" customFormat="1" ht="15">
      <c r="A103" s="40" t="s">
        <v>351</v>
      </c>
      <c r="B103" s="40" t="s">
        <v>270</v>
      </c>
      <c r="C103" s="40">
        <v>411.98783300000002</v>
      </c>
      <c r="D103" s="40" t="s">
        <v>271</v>
      </c>
      <c r="E103" s="40" t="s">
        <v>272</v>
      </c>
      <c r="F103" s="1" t="s">
        <v>273</v>
      </c>
      <c r="G103" s="40" t="s">
        <v>270</v>
      </c>
      <c r="H103" s="1" t="s">
        <v>274</v>
      </c>
      <c r="I103" s="1">
        <v>6</v>
      </c>
      <c r="J103" s="1">
        <v>349.3</v>
      </c>
      <c r="K103" s="1">
        <v>69</v>
      </c>
      <c r="L103" s="1">
        <v>0.5</v>
      </c>
      <c r="M103" s="1">
        <v>62.7</v>
      </c>
      <c r="N103" s="41">
        <v>4.7</v>
      </c>
      <c r="O103" s="1">
        <v>89.2</v>
      </c>
      <c r="P103" s="1">
        <v>303.5</v>
      </c>
      <c r="Q103" s="1">
        <v>8</v>
      </c>
      <c r="R103" s="1">
        <v>44.8</v>
      </c>
      <c r="S103" s="1">
        <v>246.7</v>
      </c>
      <c r="T103" s="1"/>
    </row>
    <row r="104" spans="1:20" s="4" customFormat="1" ht="15">
      <c r="A104" s="40" t="s">
        <v>350</v>
      </c>
      <c r="B104" s="40" t="s">
        <v>270</v>
      </c>
      <c r="C104" s="40">
        <v>412.993244</v>
      </c>
      <c r="D104" s="40" t="s">
        <v>271</v>
      </c>
      <c r="E104" s="40" t="s">
        <v>272</v>
      </c>
      <c r="F104" s="1" t="s">
        <v>273</v>
      </c>
      <c r="G104" s="40" t="s">
        <v>270</v>
      </c>
      <c r="H104" s="1" t="s">
        <v>274</v>
      </c>
      <c r="I104" s="1">
        <v>6</v>
      </c>
      <c r="J104" s="1">
        <v>4.8</v>
      </c>
      <c r="K104" s="1">
        <v>70.7</v>
      </c>
      <c r="L104" s="1">
        <v>12.7</v>
      </c>
      <c r="M104" s="1">
        <v>63.4</v>
      </c>
      <c r="N104" s="41">
        <v>1.7</v>
      </c>
      <c r="O104" s="1">
        <v>81</v>
      </c>
      <c r="P104" s="1">
        <v>303.5</v>
      </c>
      <c r="Q104" s="1">
        <v>8</v>
      </c>
      <c r="R104" s="1">
        <v>44.8</v>
      </c>
      <c r="S104" s="1">
        <v>246.7</v>
      </c>
      <c r="T104" s="1"/>
    </row>
    <row r="105" spans="1:20" s="4" customFormat="1" ht="15">
      <c r="A105" s="40" t="s">
        <v>349</v>
      </c>
      <c r="B105" s="40" t="s">
        <v>270</v>
      </c>
      <c r="C105" s="40">
        <v>418.257972</v>
      </c>
      <c r="D105" s="40" t="s">
        <v>293</v>
      </c>
      <c r="E105" s="40" t="s">
        <v>267</v>
      </c>
      <c r="F105" s="1" t="s">
        <v>268</v>
      </c>
      <c r="G105" s="40" t="s">
        <v>275</v>
      </c>
      <c r="H105" s="1" t="s">
        <v>302</v>
      </c>
      <c r="I105" s="1">
        <v>6</v>
      </c>
      <c r="J105" s="1">
        <v>51.8</v>
      </c>
      <c r="K105" s="1">
        <v>-15.1</v>
      </c>
      <c r="L105" s="1">
        <v>52.7</v>
      </c>
      <c r="M105" s="1">
        <v>-22.7</v>
      </c>
      <c r="N105" s="1">
        <v>5.9</v>
      </c>
      <c r="O105" s="1"/>
      <c r="P105" s="1">
        <v>303.5</v>
      </c>
      <c r="Q105" s="1">
        <v>8</v>
      </c>
      <c r="R105" s="1">
        <v>44.8</v>
      </c>
      <c r="S105" s="1">
        <v>246.7</v>
      </c>
      <c r="T105" s="1"/>
    </row>
    <row r="106" spans="1:20" s="4" customFormat="1" ht="15">
      <c r="A106" s="40" t="s">
        <v>346</v>
      </c>
      <c r="B106" s="40" t="s">
        <v>270</v>
      </c>
      <c r="C106" s="40">
        <v>421.95377999999999</v>
      </c>
      <c r="D106" s="40" t="s">
        <v>293</v>
      </c>
      <c r="E106" s="40" t="s">
        <v>267</v>
      </c>
      <c r="F106" s="1" t="s">
        <v>268</v>
      </c>
      <c r="G106" s="40" t="s">
        <v>275</v>
      </c>
      <c r="H106" s="1" t="s">
        <v>326</v>
      </c>
      <c r="I106" s="1">
        <v>7</v>
      </c>
      <c r="J106" s="1">
        <v>100.7</v>
      </c>
      <c r="K106" s="1">
        <v>13</v>
      </c>
      <c r="L106" s="1">
        <v>99.3</v>
      </c>
      <c r="M106" s="1">
        <v>9.8000000000000007</v>
      </c>
      <c r="N106" s="1">
        <v>2.9</v>
      </c>
      <c r="O106" s="1"/>
      <c r="P106" s="1">
        <v>303.5</v>
      </c>
      <c r="Q106" s="1">
        <v>8</v>
      </c>
      <c r="R106" s="1">
        <v>44.8</v>
      </c>
      <c r="S106" s="1">
        <v>246.7</v>
      </c>
      <c r="T106" s="1"/>
    </row>
    <row r="107" spans="1:20" s="4" customFormat="1" ht="15">
      <c r="A107" s="40" t="s">
        <v>348</v>
      </c>
      <c r="B107" s="40" t="s">
        <v>270</v>
      </c>
      <c r="C107" s="40">
        <v>418.88878899999997</v>
      </c>
      <c r="D107" s="40" t="s">
        <v>271</v>
      </c>
      <c r="E107" s="40" t="s">
        <v>267</v>
      </c>
      <c r="F107" s="1" t="s">
        <v>273</v>
      </c>
      <c r="G107" s="40" t="s">
        <v>270</v>
      </c>
      <c r="H107" s="1" t="s">
        <v>285</v>
      </c>
      <c r="I107" s="1">
        <v>5</v>
      </c>
      <c r="J107" s="1">
        <v>198.3</v>
      </c>
      <c r="K107" s="1">
        <v>-77.400000000000006</v>
      </c>
      <c r="L107" s="1">
        <v>202.2</v>
      </c>
      <c r="M107" s="1">
        <v>-69.400000000000006</v>
      </c>
      <c r="N107" s="41">
        <v>6.5</v>
      </c>
      <c r="O107" s="1">
        <v>-73.3</v>
      </c>
      <c r="P107" s="1">
        <v>298.5</v>
      </c>
      <c r="Q107" s="1">
        <v>8</v>
      </c>
      <c r="R107" s="1">
        <v>44.8</v>
      </c>
      <c r="S107" s="1">
        <v>246.7</v>
      </c>
      <c r="T107" s="1"/>
    </row>
    <row r="108" spans="1:20" s="4" customFormat="1" ht="15">
      <c r="A108" s="40" t="s">
        <v>347</v>
      </c>
      <c r="B108" s="40" t="s">
        <v>270</v>
      </c>
      <c r="C108" s="40">
        <v>420.614846</v>
      </c>
      <c r="D108" s="40" t="s">
        <v>271</v>
      </c>
      <c r="E108" s="40" t="s">
        <v>267</v>
      </c>
      <c r="F108" s="1" t="s">
        <v>273</v>
      </c>
      <c r="G108" s="40" t="s">
        <v>270</v>
      </c>
      <c r="H108" s="1" t="s">
        <v>274</v>
      </c>
      <c r="I108" s="1">
        <v>6</v>
      </c>
      <c r="J108" s="1">
        <v>154.5</v>
      </c>
      <c r="K108" s="1">
        <v>-58.6</v>
      </c>
      <c r="L108" s="1">
        <v>163.6</v>
      </c>
      <c r="M108" s="1">
        <v>-53.4</v>
      </c>
      <c r="N108" s="41">
        <v>1.6</v>
      </c>
      <c r="O108" s="1">
        <v>-73.3</v>
      </c>
      <c r="P108" s="1">
        <v>298.5</v>
      </c>
      <c r="Q108" s="1">
        <v>8</v>
      </c>
      <c r="R108" s="1">
        <v>44.8</v>
      </c>
      <c r="S108" s="1">
        <v>246.7</v>
      </c>
      <c r="T108" s="1"/>
    </row>
    <row r="109" spans="1:20" s="4" customFormat="1" ht="15">
      <c r="A109" s="40" t="s">
        <v>345</v>
      </c>
      <c r="B109" s="40" t="s">
        <v>270</v>
      </c>
      <c r="C109" s="40">
        <v>423.205243</v>
      </c>
      <c r="D109" s="40" t="s">
        <v>271</v>
      </c>
      <c r="E109" s="40" t="s">
        <v>267</v>
      </c>
      <c r="F109" s="1" t="s">
        <v>273</v>
      </c>
      <c r="G109" s="40" t="s">
        <v>270</v>
      </c>
      <c r="H109" s="1" t="s">
        <v>285</v>
      </c>
      <c r="I109" s="1">
        <v>5</v>
      </c>
      <c r="J109" s="1">
        <v>135.9</v>
      </c>
      <c r="K109" s="1">
        <v>-73</v>
      </c>
      <c r="L109" s="1">
        <v>156.69999999999999</v>
      </c>
      <c r="M109" s="1">
        <v>-69.2</v>
      </c>
      <c r="N109" s="41">
        <v>7.2</v>
      </c>
      <c r="O109" s="1">
        <v>-72.8</v>
      </c>
      <c r="P109" s="1">
        <v>298.5</v>
      </c>
      <c r="Q109" s="1">
        <v>8</v>
      </c>
      <c r="R109" s="1">
        <v>44.8</v>
      </c>
      <c r="S109" s="1">
        <v>246.7</v>
      </c>
      <c r="T109" s="1"/>
    </row>
    <row r="110" spans="1:20" s="4" customFormat="1" ht="15">
      <c r="A110" s="40" t="s">
        <v>343</v>
      </c>
      <c r="B110" s="40" t="s">
        <v>270</v>
      </c>
      <c r="C110" s="40">
        <v>425.62888099999998</v>
      </c>
      <c r="D110" s="40" t="s">
        <v>293</v>
      </c>
      <c r="E110" s="40" t="s">
        <v>267</v>
      </c>
      <c r="F110" s="1" t="s">
        <v>268</v>
      </c>
      <c r="G110" s="40" t="s">
        <v>275</v>
      </c>
      <c r="H110" s="1" t="s">
        <v>344</v>
      </c>
      <c r="I110" s="1">
        <v>8</v>
      </c>
      <c r="J110" s="1">
        <v>256.7</v>
      </c>
      <c r="K110" s="1">
        <v>20.3</v>
      </c>
      <c r="L110" s="1">
        <v>259.3</v>
      </c>
      <c r="M110" s="1">
        <v>25.5</v>
      </c>
      <c r="N110" s="1">
        <v>7.9</v>
      </c>
      <c r="O110" s="1"/>
      <c r="P110" s="1">
        <v>298.5</v>
      </c>
      <c r="Q110" s="1">
        <v>8</v>
      </c>
      <c r="R110" s="1">
        <v>44.8</v>
      </c>
      <c r="S110" s="1">
        <v>246.7</v>
      </c>
      <c r="T110" s="1"/>
    </row>
    <row r="111" spans="1:20" s="4" customFormat="1" ht="15">
      <c r="A111" s="40" t="s">
        <v>342</v>
      </c>
      <c r="B111" s="40" t="s">
        <v>270</v>
      </c>
      <c r="C111" s="40">
        <v>430.74545599999999</v>
      </c>
      <c r="D111" s="40" t="s">
        <v>271</v>
      </c>
      <c r="E111" s="40" t="s">
        <v>272</v>
      </c>
      <c r="F111" s="1" t="s">
        <v>273</v>
      </c>
      <c r="G111" s="40" t="s">
        <v>275</v>
      </c>
      <c r="H111" s="1" t="s">
        <v>285</v>
      </c>
      <c r="I111" s="1">
        <v>4</v>
      </c>
      <c r="J111" s="1">
        <v>353.6</v>
      </c>
      <c r="K111" s="1">
        <v>64.400000000000006</v>
      </c>
      <c r="L111" s="1">
        <v>1.1000000000000001</v>
      </c>
      <c r="M111" s="1">
        <v>57.6</v>
      </c>
      <c r="N111" s="41">
        <v>3.3</v>
      </c>
      <c r="O111" s="1">
        <v>83.3</v>
      </c>
      <c r="P111" s="1">
        <v>298.5</v>
      </c>
      <c r="Q111" s="1">
        <v>8</v>
      </c>
      <c r="R111" s="1">
        <v>44.8</v>
      </c>
      <c r="S111" s="1">
        <v>246.7</v>
      </c>
      <c r="T111" s="1" t="s">
        <v>298</v>
      </c>
    </row>
    <row r="112" spans="1:20" s="4" customFormat="1" ht="15">
      <c r="A112" s="40" t="s">
        <v>340</v>
      </c>
      <c r="B112" s="40" t="s">
        <v>270</v>
      </c>
      <c r="C112" s="40">
        <v>433.65830599999998</v>
      </c>
      <c r="D112" s="40" t="s">
        <v>293</v>
      </c>
      <c r="E112" s="40" t="s">
        <v>267</v>
      </c>
      <c r="F112" s="1" t="s">
        <v>268</v>
      </c>
      <c r="G112" s="40" t="s">
        <v>275</v>
      </c>
      <c r="H112" s="1" t="s">
        <v>326</v>
      </c>
      <c r="I112" s="1">
        <v>7</v>
      </c>
      <c r="J112" s="1">
        <v>98.4</v>
      </c>
      <c r="K112" s="1">
        <v>2.2999999999999998</v>
      </c>
      <c r="L112" s="1">
        <v>98.3</v>
      </c>
      <c r="M112" s="1">
        <v>-0.4</v>
      </c>
      <c r="N112" s="1">
        <v>4.9000000000000004</v>
      </c>
      <c r="O112" s="1"/>
      <c r="P112" s="1">
        <v>298.5</v>
      </c>
      <c r="Q112" s="1">
        <v>8</v>
      </c>
      <c r="R112" s="1">
        <v>44.8</v>
      </c>
      <c r="S112" s="1">
        <v>246.7</v>
      </c>
      <c r="T112" s="1"/>
    </row>
    <row r="113" spans="1:20" s="4" customFormat="1" ht="15">
      <c r="A113" s="40" t="s">
        <v>406</v>
      </c>
      <c r="B113" s="40" t="s">
        <v>270</v>
      </c>
      <c r="C113" s="40">
        <v>76.478319999999997</v>
      </c>
      <c r="D113" s="40" t="s">
        <v>271</v>
      </c>
      <c r="E113" s="40" t="s">
        <v>267</v>
      </c>
      <c r="F113" s="1" t="s">
        <v>268</v>
      </c>
      <c r="G113" s="40" t="s">
        <v>275</v>
      </c>
      <c r="H113" s="1" t="s">
        <v>359</v>
      </c>
      <c r="I113" s="1">
        <v>8</v>
      </c>
      <c r="J113" s="1">
        <v>285.7</v>
      </c>
      <c r="K113" s="1">
        <v>-13.5</v>
      </c>
      <c r="L113" s="1">
        <v>284.2</v>
      </c>
      <c r="M113" s="1">
        <v>-9.6</v>
      </c>
      <c r="N113" s="1">
        <v>3.4</v>
      </c>
      <c r="O113" s="1"/>
      <c r="P113" s="1">
        <v>313.5</v>
      </c>
      <c r="Q113" s="1">
        <v>8</v>
      </c>
      <c r="R113" s="1">
        <v>44.8</v>
      </c>
      <c r="S113" s="1">
        <v>246.7</v>
      </c>
      <c r="T113" s="1"/>
    </row>
    <row r="114" spans="1:20" s="4" customFormat="1" ht="15">
      <c r="A114" s="40" t="s">
        <v>405</v>
      </c>
      <c r="B114" s="40" t="s">
        <v>275</v>
      </c>
      <c r="C114" s="40">
        <v>77.203874999999996</v>
      </c>
      <c r="D114" s="40" t="s">
        <v>271</v>
      </c>
      <c r="E114" s="40" t="s">
        <v>267</v>
      </c>
      <c r="F114" s="1" t="s">
        <v>268</v>
      </c>
      <c r="G114" s="40" t="s">
        <v>279</v>
      </c>
      <c r="H114" s="1" t="s">
        <v>318</v>
      </c>
      <c r="I114" s="1">
        <v>6</v>
      </c>
      <c r="J114" s="1">
        <v>239.3</v>
      </c>
      <c r="K114" s="1">
        <v>7.2</v>
      </c>
      <c r="L114" s="1">
        <v>239.8</v>
      </c>
      <c r="M114" s="1">
        <v>14.9</v>
      </c>
      <c r="N114" s="1">
        <v>1.4</v>
      </c>
      <c r="O114" s="1"/>
      <c r="P114" s="1">
        <v>313.5</v>
      </c>
      <c r="Q114" s="1">
        <v>8</v>
      </c>
      <c r="R114" s="1">
        <v>44.8</v>
      </c>
      <c r="S114" s="1">
        <v>246.7</v>
      </c>
      <c r="T114" s="1" t="s">
        <v>281</v>
      </c>
    </row>
    <row r="115" spans="1:20" s="4" customFormat="1" ht="15">
      <c r="A115" s="40" t="s">
        <v>404</v>
      </c>
      <c r="B115" s="40" t="s">
        <v>270</v>
      </c>
      <c r="C115" s="40">
        <v>80.680469000000002</v>
      </c>
      <c r="D115" s="40" t="s">
        <v>271</v>
      </c>
      <c r="E115" s="40" t="s">
        <v>267</v>
      </c>
      <c r="F115" s="1" t="s">
        <v>268</v>
      </c>
      <c r="G115" s="40" t="s">
        <v>275</v>
      </c>
      <c r="H115" s="1" t="s">
        <v>276</v>
      </c>
      <c r="I115" s="1">
        <v>8</v>
      </c>
      <c r="J115" s="1">
        <v>0.6</v>
      </c>
      <c r="K115" s="1">
        <v>-30</v>
      </c>
      <c r="L115" s="1">
        <v>356.9</v>
      </c>
      <c r="M115" s="1">
        <v>-35.700000000000003</v>
      </c>
      <c r="N115" s="1">
        <v>6.8</v>
      </c>
      <c r="O115" s="1"/>
      <c r="P115" s="1">
        <v>313.5</v>
      </c>
      <c r="Q115" s="1">
        <v>8</v>
      </c>
      <c r="R115" s="1">
        <v>44.8</v>
      </c>
      <c r="S115" s="1">
        <v>246.7</v>
      </c>
      <c r="T115" s="1"/>
    </row>
    <row r="116" spans="1:20" s="4" customFormat="1" ht="15">
      <c r="A116" s="40" t="s">
        <v>403</v>
      </c>
      <c r="B116" s="40" t="s">
        <v>270</v>
      </c>
      <c r="C116" s="40">
        <v>85.126773999999997</v>
      </c>
      <c r="D116" s="40" t="s">
        <v>293</v>
      </c>
      <c r="E116" s="40" t="s">
        <v>267</v>
      </c>
      <c r="F116" s="1" t="s">
        <v>268</v>
      </c>
      <c r="G116" s="40" t="s">
        <v>275</v>
      </c>
      <c r="H116" s="1" t="s">
        <v>302</v>
      </c>
      <c r="I116" s="1">
        <v>6</v>
      </c>
      <c r="J116" s="1">
        <v>248.8</v>
      </c>
      <c r="K116" s="1">
        <v>16.600000000000001</v>
      </c>
      <c r="L116" s="1">
        <v>250.1</v>
      </c>
      <c r="M116" s="1">
        <v>23.8</v>
      </c>
      <c r="N116" s="1">
        <v>1.3</v>
      </c>
      <c r="O116" s="1"/>
      <c r="P116" s="1">
        <v>313.5</v>
      </c>
      <c r="Q116" s="1">
        <v>8</v>
      </c>
      <c r="R116" s="1">
        <v>44.8</v>
      </c>
      <c r="S116" s="1">
        <v>246.7</v>
      </c>
      <c r="T116" s="1"/>
    </row>
    <row r="117" spans="1:20" s="4" customFormat="1" ht="15">
      <c r="A117" s="40" t="s">
        <v>402</v>
      </c>
      <c r="B117" s="40" t="s">
        <v>270</v>
      </c>
      <c r="C117" s="40">
        <v>116.639321</v>
      </c>
      <c r="D117" s="40" t="s">
        <v>271</v>
      </c>
      <c r="E117" s="40" t="s">
        <v>272</v>
      </c>
      <c r="F117" s="1" t="s">
        <v>273</v>
      </c>
      <c r="G117" s="40" t="s">
        <v>270</v>
      </c>
      <c r="H117" s="1" t="s">
        <v>274</v>
      </c>
      <c r="I117" s="1">
        <v>6</v>
      </c>
      <c r="J117" s="1">
        <v>51.4</v>
      </c>
      <c r="K117" s="1">
        <v>74.3</v>
      </c>
      <c r="L117" s="1">
        <v>50.3</v>
      </c>
      <c r="M117" s="1">
        <v>64.3</v>
      </c>
      <c r="N117" s="41">
        <v>5.6</v>
      </c>
      <c r="O117" s="1">
        <v>55.3</v>
      </c>
      <c r="P117" s="1">
        <v>318.5</v>
      </c>
      <c r="Q117" s="1">
        <v>10</v>
      </c>
      <c r="R117" s="1">
        <v>44.8</v>
      </c>
      <c r="S117" s="1">
        <v>246.7</v>
      </c>
      <c r="T117" s="1"/>
    </row>
    <row r="118" spans="1:20" s="4" customFormat="1" ht="15">
      <c r="A118" s="40" t="s">
        <v>401</v>
      </c>
      <c r="B118" s="40" t="s">
        <v>270</v>
      </c>
      <c r="C118" s="40">
        <v>120.95014500000001</v>
      </c>
      <c r="D118" s="40" t="s">
        <v>271</v>
      </c>
      <c r="E118" s="40" t="s">
        <v>272</v>
      </c>
      <c r="F118" s="1" t="s">
        <v>273</v>
      </c>
      <c r="G118" s="40" t="s">
        <v>270</v>
      </c>
      <c r="H118" s="1" t="s">
        <v>274</v>
      </c>
      <c r="I118" s="1">
        <v>6</v>
      </c>
      <c r="J118" s="1">
        <v>352.8</v>
      </c>
      <c r="K118" s="1">
        <v>82.1</v>
      </c>
      <c r="L118" s="1">
        <v>23.8</v>
      </c>
      <c r="M118" s="1">
        <v>74.099999999999994</v>
      </c>
      <c r="N118" s="41">
        <v>3.1</v>
      </c>
      <c r="O118" s="1">
        <v>69</v>
      </c>
      <c r="P118" s="1">
        <v>318.5</v>
      </c>
      <c r="Q118" s="1">
        <v>10</v>
      </c>
      <c r="R118" s="1">
        <v>44.8</v>
      </c>
      <c r="S118" s="1">
        <v>246.7</v>
      </c>
      <c r="T118" s="1"/>
    </row>
    <row r="119" spans="1:20" s="4" customFormat="1" ht="15">
      <c r="A119" s="40" t="s">
        <v>400</v>
      </c>
      <c r="B119" s="40" t="s">
        <v>275</v>
      </c>
      <c r="C119" s="40">
        <v>122.514557</v>
      </c>
      <c r="D119" s="40" t="s">
        <v>271</v>
      </c>
      <c r="E119" s="40" t="s">
        <v>267</v>
      </c>
      <c r="F119" s="1" t="s">
        <v>268</v>
      </c>
      <c r="G119" s="40" t="s">
        <v>279</v>
      </c>
      <c r="H119" s="1" t="s">
        <v>276</v>
      </c>
      <c r="I119" s="1">
        <v>7</v>
      </c>
      <c r="J119" s="1">
        <v>110.9</v>
      </c>
      <c r="K119" s="1">
        <v>17</v>
      </c>
      <c r="L119" s="1">
        <v>108.6</v>
      </c>
      <c r="M119" s="1">
        <v>12.2</v>
      </c>
      <c r="N119" s="1">
        <v>10.5</v>
      </c>
      <c r="O119" s="1"/>
      <c r="P119" s="1">
        <v>318.5</v>
      </c>
      <c r="Q119" s="1">
        <v>10</v>
      </c>
      <c r="R119" s="1">
        <v>44.8</v>
      </c>
      <c r="S119" s="1">
        <v>246.7</v>
      </c>
      <c r="T119" s="1" t="s">
        <v>277</v>
      </c>
    </row>
    <row r="120" spans="1:20" s="4" customFormat="1" ht="15">
      <c r="A120" s="40" t="s">
        <v>399</v>
      </c>
      <c r="B120" s="40" t="s">
        <v>270</v>
      </c>
      <c r="C120" s="40">
        <v>124.36620600000001</v>
      </c>
      <c r="D120" s="40" t="s">
        <v>293</v>
      </c>
      <c r="E120" s="40" t="s">
        <v>267</v>
      </c>
      <c r="F120" s="1" t="s">
        <v>268</v>
      </c>
      <c r="G120" s="40" t="s">
        <v>269</v>
      </c>
      <c r="H120" s="1"/>
      <c r="I120" s="1"/>
      <c r="J120" s="1"/>
      <c r="K120" s="1"/>
      <c r="L120" s="1"/>
      <c r="M120" s="1"/>
      <c r="N120" s="1"/>
      <c r="O120" s="1"/>
      <c r="P120" s="1">
        <v>318.5</v>
      </c>
      <c r="Q120" s="1">
        <v>10</v>
      </c>
      <c r="R120" s="1">
        <v>44.8</v>
      </c>
      <c r="S120" s="1">
        <v>246.7</v>
      </c>
      <c r="T120" s="1"/>
    </row>
    <row r="121" spans="1:20" s="4" customFormat="1" ht="15">
      <c r="A121" s="40" t="s">
        <v>204</v>
      </c>
      <c r="B121" s="40"/>
      <c r="C121" s="40">
        <v>188.33372499999999</v>
      </c>
      <c r="D121" s="40"/>
      <c r="E121" s="40" t="s">
        <v>267</v>
      </c>
      <c r="F121" s="1" t="s">
        <v>268</v>
      </c>
      <c r="G121" s="40" t="s">
        <v>269</v>
      </c>
      <c r="H121" s="1"/>
      <c r="I121" s="1"/>
      <c r="J121" s="1"/>
      <c r="K121" s="1"/>
      <c r="L121" s="1"/>
      <c r="M121" s="1"/>
      <c r="N121" s="1"/>
      <c r="O121" s="1"/>
      <c r="P121" s="1">
        <v>318.5</v>
      </c>
      <c r="Q121" s="1">
        <v>10</v>
      </c>
      <c r="R121" s="1">
        <v>44.8</v>
      </c>
      <c r="S121" s="1">
        <v>246.7</v>
      </c>
      <c r="T121" s="1"/>
    </row>
    <row r="122" spans="1:20" s="4" customFormat="1" ht="15">
      <c r="A122" s="40" t="s">
        <v>397</v>
      </c>
      <c r="B122" s="40" t="s">
        <v>275</v>
      </c>
      <c r="C122" s="40">
        <v>192.55127999999999</v>
      </c>
      <c r="D122" s="40" t="s">
        <v>271</v>
      </c>
      <c r="E122" s="40" t="s">
        <v>267</v>
      </c>
      <c r="F122" s="1" t="s">
        <v>268</v>
      </c>
      <c r="G122" s="40" t="s">
        <v>275</v>
      </c>
      <c r="H122" s="1" t="s">
        <v>388</v>
      </c>
      <c r="I122" s="1">
        <v>6</v>
      </c>
      <c r="J122" s="1">
        <v>153.30000000000001</v>
      </c>
      <c r="K122" s="1">
        <v>15.1</v>
      </c>
      <c r="L122" s="1">
        <v>150.4</v>
      </c>
      <c r="M122" s="1">
        <v>17.399999999999999</v>
      </c>
      <c r="N122" s="1">
        <v>9.3000000000000007</v>
      </c>
      <c r="O122" s="1"/>
      <c r="P122" s="1">
        <v>318.5</v>
      </c>
      <c r="Q122" s="1">
        <v>10</v>
      </c>
      <c r="R122" s="1">
        <v>44.8</v>
      </c>
      <c r="S122" s="1">
        <v>246.7</v>
      </c>
      <c r="T122" s="1"/>
    </row>
    <row r="123" spans="1:20" s="4" customFormat="1" ht="15">
      <c r="A123" s="40" t="s">
        <v>396</v>
      </c>
      <c r="B123" s="40" t="s">
        <v>270</v>
      </c>
      <c r="C123" s="40">
        <v>193.73007999999999</v>
      </c>
      <c r="D123" s="40" t="s">
        <v>271</v>
      </c>
      <c r="E123" s="40" t="s">
        <v>267</v>
      </c>
      <c r="F123" s="1" t="s">
        <v>268</v>
      </c>
      <c r="G123" s="40" t="s">
        <v>275</v>
      </c>
      <c r="H123" s="1" t="s">
        <v>283</v>
      </c>
      <c r="I123" s="1">
        <v>7</v>
      </c>
      <c r="J123" s="1">
        <v>41.7</v>
      </c>
      <c r="K123" s="1">
        <v>-5.6</v>
      </c>
      <c r="L123" s="1">
        <v>41.5</v>
      </c>
      <c r="M123" s="1">
        <v>-15.5</v>
      </c>
      <c r="N123" s="1">
        <v>3.7</v>
      </c>
      <c r="O123" s="1"/>
      <c r="P123" s="1">
        <v>318.5</v>
      </c>
      <c r="Q123" s="1">
        <v>10</v>
      </c>
      <c r="R123" s="1">
        <v>44.8</v>
      </c>
      <c r="S123" s="1">
        <v>246.7</v>
      </c>
      <c r="T123" s="1"/>
    </row>
    <row r="124" spans="1:20" s="4" customFormat="1" ht="15">
      <c r="A124" s="40" t="s">
        <v>394</v>
      </c>
      <c r="B124" s="40" t="s">
        <v>270</v>
      </c>
      <c r="C124" s="40">
        <v>194.739363</v>
      </c>
      <c r="D124" s="40" t="s">
        <v>293</v>
      </c>
      <c r="E124" s="40" t="s">
        <v>267</v>
      </c>
      <c r="F124" s="1" t="s">
        <v>273</v>
      </c>
      <c r="G124" s="40" t="s">
        <v>269</v>
      </c>
      <c r="H124" s="1"/>
      <c r="I124" s="1"/>
      <c r="J124" s="1"/>
      <c r="K124" s="1"/>
      <c r="L124" s="1"/>
      <c r="M124" s="1"/>
      <c r="N124" s="41"/>
      <c r="O124" s="1"/>
      <c r="P124" s="1">
        <v>318.5</v>
      </c>
      <c r="Q124" s="1">
        <v>10</v>
      </c>
      <c r="R124" s="1">
        <v>44.8</v>
      </c>
      <c r="S124" s="1">
        <v>246.7</v>
      </c>
      <c r="T124" s="1" t="s">
        <v>540</v>
      </c>
    </row>
    <row r="125" spans="1:20" s="4" customFormat="1" ht="15">
      <c r="A125" s="40" t="s">
        <v>393</v>
      </c>
      <c r="B125" s="40" t="s">
        <v>275</v>
      </c>
      <c r="C125" s="40">
        <v>199.664815</v>
      </c>
      <c r="D125" s="40" t="s">
        <v>271</v>
      </c>
      <c r="E125" s="40" t="s">
        <v>267</v>
      </c>
      <c r="F125" s="1" t="s">
        <v>268</v>
      </c>
      <c r="G125" s="40" t="s">
        <v>279</v>
      </c>
      <c r="H125" s="1" t="s">
        <v>280</v>
      </c>
      <c r="I125" s="1">
        <v>6</v>
      </c>
      <c r="J125" s="1">
        <v>145.69999999999999</v>
      </c>
      <c r="K125" s="1">
        <v>9</v>
      </c>
      <c r="L125" s="1">
        <v>144</v>
      </c>
      <c r="M125" s="1">
        <v>10.1</v>
      </c>
      <c r="N125" s="1">
        <v>10.6</v>
      </c>
      <c r="O125" s="1"/>
      <c r="P125" s="1">
        <v>318.5</v>
      </c>
      <c r="Q125" s="1">
        <v>10</v>
      </c>
      <c r="R125" s="1">
        <v>44.8</v>
      </c>
      <c r="S125" s="1">
        <v>246.7</v>
      </c>
      <c r="T125" s="1" t="s">
        <v>277</v>
      </c>
    </row>
    <row r="126" spans="1:20" s="4" customFormat="1" ht="15">
      <c r="A126" s="40" t="s">
        <v>391</v>
      </c>
      <c r="B126" s="40" t="s">
        <v>270</v>
      </c>
      <c r="C126" s="40">
        <v>212.569233</v>
      </c>
      <c r="D126" s="40" t="s">
        <v>271</v>
      </c>
      <c r="E126" s="40" t="s">
        <v>272</v>
      </c>
      <c r="F126" s="1" t="s">
        <v>268</v>
      </c>
      <c r="G126" s="40" t="s">
        <v>279</v>
      </c>
      <c r="H126" s="1" t="s">
        <v>392</v>
      </c>
      <c r="I126" s="1">
        <v>4</v>
      </c>
      <c r="J126" s="1">
        <v>204</v>
      </c>
      <c r="K126" s="1">
        <v>23.8</v>
      </c>
      <c r="L126" s="1">
        <v>201.7</v>
      </c>
      <c r="M126" s="1">
        <v>32.799999999999997</v>
      </c>
      <c r="N126" s="1">
        <v>5.7</v>
      </c>
      <c r="O126" s="1"/>
      <c r="P126" s="1">
        <v>318.5</v>
      </c>
      <c r="Q126" s="1">
        <v>10</v>
      </c>
      <c r="R126" s="1">
        <v>44.8</v>
      </c>
      <c r="S126" s="1">
        <v>246.7</v>
      </c>
      <c r="T126" s="1" t="s">
        <v>298</v>
      </c>
    </row>
    <row r="127" spans="1:20" s="4" customFormat="1" ht="15">
      <c r="A127" s="40" t="s">
        <v>389</v>
      </c>
      <c r="B127" s="40" t="s">
        <v>270</v>
      </c>
      <c r="C127" s="40">
        <v>212.66923299999999</v>
      </c>
      <c r="D127" s="40" t="s">
        <v>271</v>
      </c>
      <c r="E127" s="40" t="s">
        <v>267</v>
      </c>
      <c r="F127" s="1" t="s">
        <v>268</v>
      </c>
      <c r="G127" s="40" t="s">
        <v>279</v>
      </c>
      <c r="H127" s="1" t="s">
        <v>390</v>
      </c>
      <c r="I127" s="1">
        <v>4</v>
      </c>
      <c r="J127" s="1">
        <v>58.7</v>
      </c>
      <c r="K127" s="1">
        <v>-20.7</v>
      </c>
      <c r="L127" s="1">
        <v>59.6</v>
      </c>
      <c r="M127" s="1">
        <v>-30.6</v>
      </c>
      <c r="N127" s="1">
        <v>7</v>
      </c>
      <c r="O127" s="1"/>
      <c r="P127" s="1">
        <v>318.5</v>
      </c>
      <c r="Q127" s="1">
        <v>10</v>
      </c>
      <c r="R127" s="1">
        <v>44.8</v>
      </c>
      <c r="S127" s="1">
        <v>246.7</v>
      </c>
      <c r="T127" s="1" t="s">
        <v>298</v>
      </c>
    </row>
    <row r="128" spans="1:20" s="4" customFormat="1" ht="15">
      <c r="A128" s="40" t="s">
        <v>387</v>
      </c>
      <c r="B128" s="40" t="s">
        <v>270</v>
      </c>
      <c r="C128" s="40">
        <v>213.08113</v>
      </c>
      <c r="D128" s="40" t="s">
        <v>271</v>
      </c>
      <c r="E128" s="40" t="s">
        <v>267</v>
      </c>
      <c r="F128" s="1" t="s">
        <v>268</v>
      </c>
      <c r="G128" s="40" t="s">
        <v>275</v>
      </c>
      <c r="H128" s="1" t="s">
        <v>388</v>
      </c>
      <c r="I128" s="1">
        <v>6</v>
      </c>
      <c r="J128" s="1">
        <v>193.3</v>
      </c>
      <c r="K128" s="1">
        <v>16.899999999999999</v>
      </c>
      <c r="L128" s="1">
        <v>191</v>
      </c>
      <c r="M128" s="1">
        <v>24.9</v>
      </c>
      <c r="N128" s="1">
        <v>8.4</v>
      </c>
      <c r="O128" s="1"/>
      <c r="P128" s="1">
        <v>318.5</v>
      </c>
      <c r="Q128" s="1">
        <v>10</v>
      </c>
      <c r="R128" s="1">
        <v>44.8</v>
      </c>
      <c r="S128" s="1">
        <v>246.7</v>
      </c>
      <c r="T128" s="1"/>
    </row>
    <row r="129" spans="1:20" s="4" customFormat="1" ht="15">
      <c r="A129" s="40" t="s">
        <v>385</v>
      </c>
      <c r="B129" s="40" t="s">
        <v>275</v>
      </c>
      <c r="C129" s="40">
        <v>215.81457</v>
      </c>
      <c r="D129" s="40" t="s">
        <v>271</v>
      </c>
      <c r="E129" s="40" t="s">
        <v>267</v>
      </c>
      <c r="F129" s="1" t="s">
        <v>273</v>
      </c>
      <c r="G129" s="40" t="s">
        <v>275</v>
      </c>
      <c r="H129" s="1" t="s">
        <v>386</v>
      </c>
      <c r="I129" s="1">
        <v>4</v>
      </c>
      <c r="J129" s="1">
        <v>175.6</v>
      </c>
      <c r="K129" s="1">
        <v>-61.6</v>
      </c>
      <c r="L129" s="1">
        <v>187.4</v>
      </c>
      <c r="M129" s="1">
        <v>-54.7</v>
      </c>
      <c r="N129" s="41">
        <v>4.4000000000000004</v>
      </c>
      <c r="O129" s="1">
        <v>-78.900000000000006</v>
      </c>
      <c r="P129" s="1">
        <v>318.5</v>
      </c>
      <c r="Q129" s="1">
        <v>10</v>
      </c>
      <c r="R129" s="1">
        <v>44.8</v>
      </c>
      <c r="S129" s="1">
        <v>246.7</v>
      </c>
      <c r="T129" s="1" t="s">
        <v>298</v>
      </c>
    </row>
    <row r="130" spans="1:20" s="4" customFormat="1" ht="15">
      <c r="A130" s="40" t="s">
        <v>384</v>
      </c>
      <c r="B130" s="40" t="s">
        <v>270</v>
      </c>
      <c r="C130" s="40">
        <v>223.926423</v>
      </c>
      <c r="D130" s="40" t="s">
        <v>271</v>
      </c>
      <c r="E130" s="40" t="s">
        <v>267</v>
      </c>
      <c r="F130" s="1" t="s">
        <v>273</v>
      </c>
      <c r="G130" s="40" t="s">
        <v>270</v>
      </c>
      <c r="H130" s="1" t="s">
        <v>274</v>
      </c>
      <c r="I130" s="1">
        <v>6</v>
      </c>
      <c r="J130" s="1">
        <v>169.8</v>
      </c>
      <c r="K130" s="1">
        <v>-70.3</v>
      </c>
      <c r="L130" s="1">
        <v>187.9</v>
      </c>
      <c r="M130" s="1">
        <v>-63.7</v>
      </c>
      <c r="N130" s="41">
        <v>1.6</v>
      </c>
      <c r="O130" s="1">
        <v>-84.4</v>
      </c>
      <c r="P130" s="1">
        <v>318.5</v>
      </c>
      <c r="Q130" s="1">
        <v>10</v>
      </c>
      <c r="R130" s="1">
        <v>44.8</v>
      </c>
      <c r="S130" s="1">
        <v>246.7</v>
      </c>
      <c r="T130" s="1"/>
    </row>
    <row r="131" spans="1:20" s="4" customFormat="1" ht="15">
      <c r="A131" s="40" t="s">
        <v>418</v>
      </c>
      <c r="B131" s="40" t="s">
        <v>275</v>
      </c>
      <c r="C131" s="40">
        <v>0</v>
      </c>
      <c r="D131" s="40" t="s">
        <v>271</v>
      </c>
      <c r="E131" s="40" t="s">
        <v>272</v>
      </c>
      <c r="F131" s="1" t="s">
        <v>273</v>
      </c>
      <c r="G131" s="40" t="s">
        <v>270</v>
      </c>
      <c r="H131" s="1" t="s">
        <v>274</v>
      </c>
      <c r="I131" s="1">
        <v>6</v>
      </c>
      <c r="J131" s="1">
        <v>12.1</v>
      </c>
      <c r="K131" s="1">
        <v>64.5</v>
      </c>
      <c r="L131" s="1">
        <v>20.399999999999999</v>
      </c>
      <c r="M131" s="1">
        <v>59.1</v>
      </c>
      <c r="N131" s="41">
        <v>2.6</v>
      </c>
      <c r="O131" s="1">
        <v>74.2</v>
      </c>
      <c r="P131" s="1">
        <v>325.5</v>
      </c>
      <c r="Q131" s="1">
        <v>7</v>
      </c>
      <c r="R131" s="1">
        <v>44.8</v>
      </c>
      <c r="S131" s="1">
        <v>246.7</v>
      </c>
      <c r="T131" s="1"/>
    </row>
    <row r="132" spans="1:20" s="4" customFormat="1" ht="15">
      <c r="A132" s="40" t="s">
        <v>417</v>
      </c>
      <c r="B132" s="40" t="s">
        <v>275</v>
      </c>
      <c r="C132" s="40">
        <v>3.1938279999999999</v>
      </c>
      <c r="D132" s="40" t="s">
        <v>271</v>
      </c>
      <c r="E132" s="40" t="s">
        <v>267</v>
      </c>
      <c r="F132" s="1" t="s">
        <v>268</v>
      </c>
      <c r="G132" s="40" t="s">
        <v>275</v>
      </c>
      <c r="H132" s="1" t="s">
        <v>356</v>
      </c>
      <c r="I132" s="1">
        <v>12</v>
      </c>
      <c r="J132" s="1">
        <v>46.5</v>
      </c>
      <c r="K132" s="1">
        <v>-16.600000000000001</v>
      </c>
      <c r="L132" s="1">
        <v>46.1</v>
      </c>
      <c r="M132" s="1">
        <v>-23.6</v>
      </c>
      <c r="N132" s="1">
        <v>5.7</v>
      </c>
      <c r="O132" s="1"/>
      <c r="P132" s="1">
        <v>325.5</v>
      </c>
      <c r="Q132" s="1">
        <v>7</v>
      </c>
      <c r="R132" s="1">
        <v>44.8</v>
      </c>
      <c r="S132" s="1">
        <v>246.7</v>
      </c>
      <c r="T132" s="1"/>
    </row>
    <row r="133" spans="1:20" s="4" customFormat="1" ht="15">
      <c r="A133" s="40" t="s">
        <v>416</v>
      </c>
      <c r="B133" s="40" t="s">
        <v>270</v>
      </c>
      <c r="C133" s="40">
        <v>6.1232810000000004</v>
      </c>
      <c r="D133" s="40" t="s">
        <v>293</v>
      </c>
      <c r="E133" s="40" t="s">
        <v>267</v>
      </c>
      <c r="F133" s="1" t="s">
        <v>268</v>
      </c>
      <c r="G133" s="40" t="s">
        <v>275</v>
      </c>
      <c r="H133" s="1" t="s">
        <v>302</v>
      </c>
      <c r="I133" s="1">
        <v>6</v>
      </c>
      <c r="J133" s="1">
        <v>341.6</v>
      </c>
      <c r="K133" s="1">
        <v>-22.1</v>
      </c>
      <c r="L133" s="1">
        <v>338.7</v>
      </c>
      <c r="M133" s="1">
        <v>-23.9</v>
      </c>
      <c r="N133" s="1">
        <v>3.8</v>
      </c>
      <c r="O133" s="1"/>
      <c r="P133" s="1">
        <v>325.5</v>
      </c>
      <c r="Q133" s="1">
        <v>7</v>
      </c>
      <c r="R133" s="1">
        <v>44.8</v>
      </c>
      <c r="S133" s="1">
        <v>246.7</v>
      </c>
      <c r="T133" s="1"/>
    </row>
    <row r="134" spans="1:20" s="4" customFormat="1" ht="15">
      <c r="A134" s="40" t="s">
        <v>415</v>
      </c>
      <c r="B134" s="40" t="s">
        <v>270</v>
      </c>
      <c r="C134" s="40">
        <v>7.3667309999999997</v>
      </c>
      <c r="D134" s="43" t="s">
        <v>271</v>
      </c>
      <c r="E134" s="43" t="s">
        <v>272</v>
      </c>
      <c r="F134" s="1" t="s">
        <v>273</v>
      </c>
      <c r="G134" s="43" t="s">
        <v>270</v>
      </c>
      <c r="H134" s="1" t="s">
        <v>285</v>
      </c>
      <c r="I134" s="1">
        <v>5</v>
      </c>
      <c r="J134" s="1">
        <v>340.8</v>
      </c>
      <c r="K134" s="1">
        <v>57.3</v>
      </c>
      <c r="L134" s="1">
        <v>350.6</v>
      </c>
      <c r="M134" s="1">
        <v>54.9</v>
      </c>
      <c r="N134" s="41">
        <v>3.1</v>
      </c>
      <c r="O134" s="1">
        <v>78.2</v>
      </c>
      <c r="P134" s="1">
        <v>325.5</v>
      </c>
      <c r="Q134" s="1">
        <v>7</v>
      </c>
      <c r="R134" s="1">
        <v>44.8</v>
      </c>
      <c r="S134" s="1">
        <v>246.7</v>
      </c>
      <c r="T134" s="1"/>
    </row>
    <row r="135" spans="1:20" s="4" customFormat="1" ht="15">
      <c r="A135" s="40" t="s">
        <v>413</v>
      </c>
      <c r="B135" s="40" t="s">
        <v>270</v>
      </c>
      <c r="C135" s="40">
        <v>13.172936</v>
      </c>
      <c r="D135" s="43" t="s">
        <v>271</v>
      </c>
      <c r="E135" s="43" t="s">
        <v>267</v>
      </c>
      <c r="F135" s="1" t="s">
        <v>268</v>
      </c>
      <c r="G135" s="43" t="s">
        <v>279</v>
      </c>
      <c r="H135" s="1" t="s">
        <v>414</v>
      </c>
      <c r="I135" s="1">
        <v>4</v>
      </c>
      <c r="J135" s="1">
        <v>176.5</v>
      </c>
      <c r="K135" s="1">
        <v>16.600000000000001</v>
      </c>
      <c r="L135" s="1">
        <v>174.5</v>
      </c>
      <c r="M135" s="1">
        <v>20.100000000000001</v>
      </c>
      <c r="N135" s="1">
        <v>2.4</v>
      </c>
      <c r="O135" s="1"/>
      <c r="P135" s="1">
        <v>325.5</v>
      </c>
      <c r="Q135" s="1">
        <v>7</v>
      </c>
      <c r="R135" s="1">
        <v>44.8</v>
      </c>
      <c r="S135" s="1">
        <v>246.7</v>
      </c>
      <c r="T135" s="1" t="s">
        <v>281</v>
      </c>
    </row>
    <row r="136" spans="1:20" s="4" customFormat="1" ht="15">
      <c r="A136" s="40" t="s">
        <v>234</v>
      </c>
      <c r="B136" s="40"/>
      <c r="C136" s="40">
        <v>20.066089000000002</v>
      </c>
      <c r="D136" s="43"/>
      <c r="E136" s="43" t="s">
        <v>267</v>
      </c>
      <c r="F136" s="1" t="s">
        <v>268</v>
      </c>
      <c r="G136" s="43" t="s">
        <v>269</v>
      </c>
      <c r="H136" s="1"/>
      <c r="I136" s="1"/>
      <c r="J136" s="1"/>
      <c r="K136" s="1"/>
      <c r="L136" s="1"/>
      <c r="M136" s="1"/>
      <c r="N136" s="1"/>
      <c r="O136" s="1"/>
      <c r="P136" s="1">
        <v>325.5</v>
      </c>
      <c r="Q136" s="1">
        <v>7</v>
      </c>
      <c r="R136" s="1">
        <v>44.8</v>
      </c>
      <c r="S136" s="1">
        <v>246.7</v>
      </c>
      <c r="T136" s="1"/>
    </row>
    <row r="137" spans="1:20" s="4" customFormat="1" ht="15">
      <c r="A137" s="40" t="s">
        <v>233</v>
      </c>
      <c r="B137" s="40"/>
      <c r="C137" s="40">
        <v>20.978137</v>
      </c>
      <c r="D137" s="40"/>
      <c r="E137" s="40" t="s">
        <v>267</v>
      </c>
      <c r="F137" s="1" t="s">
        <v>268</v>
      </c>
      <c r="G137" s="40" t="s">
        <v>269</v>
      </c>
      <c r="H137" s="1"/>
      <c r="I137" s="1"/>
      <c r="J137" s="1"/>
      <c r="K137" s="1"/>
      <c r="L137" s="1"/>
      <c r="M137" s="1"/>
      <c r="N137" s="1"/>
      <c r="O137" s="1"/>
      <c r="P137" s="1">
        <v>325.5</v>
      </c>
      <c r="Q137" s="1">
        <v>7</v>
      </c>
      <c r="R137" s="1">
        <v>44.8</v>
      </c>
      <c r="S137" s="1">
        <v>246.7</v>
      </c>
      <c r="T137" s="1"/>
    </row>
    <row r="138" spans="1:20" s="4" customFormat="1" ht="15">
      <c r="A138" s="40" t="s">
        <v>412</v>
      </c>
      <c r="B138" s="40" t="s">
        <v>275</v>
      </c>
      <c r="C138" s="40">
        <v>23.438967000000002</v>
      </c>
      <c r="D138" s="40" t="s">
        <v>271</v>
      </c>
      <c r="E138" s="40" t="s">
        <v>267</v>
      </c>
      <c r="F138" s="1" t="s">
        <v>273</v>
      </c>
      <c r="G138" s="40" t="s">
        <v>269</v>
      </c>
      <c r="H138" s="1"/>
      <c r="I138" s="1"/>
      <c r="J138" s="1"/>
      <c r="K138" s="1"/>
      <c r="L138" s="1"/>
      <c r="M138" s="1"/>
      <c r="N138" s="41"/>
      <c r="O138" s="1"/>
      <c r="P138" s="1">
        <v>325.5</v>
      </c>
      <c r="Q138" s="1">
        <v>7</v>
      </c>
      <c r="R138" s="1">
        <v>44.8</v>
      </c>
      <c r="S138" s="1">
        <v>246.7</v>
      </c>
      <c r="T138" s="1" t="s">
        <v>540</v>
      </c>
    </row>
    <row r="139" spans="1:20" s="4" customFormat="1" ht="15">
      <c r="A139" s="40" t="s">
        <v>411</v>
      </c>
      <c r="B139" s="40" t="s">
        <v>275</v>
      </c>
      <c r="C139" s="40">
        <v>24.063224999999999</v>
      </c>
      <c r="D139" s="40" t="s">
        <v>271</v>
      </c>
      <c r="E139" s="40" t="s">
        <v>267</v>
      </c>
      <c r="F139" s="1" t="s">
        <v>268</v>
      </c>
      <c r="G139" s="40" t="s">
        <v>279</v>
      </c>
      <c r="H139" s="1" t="s">
        <v>280</v>
      </c>
      <c r="I139" s="1">
        <v>6</v>
      </c>
      <c r="J139" s="1">
        <v>87.5</v>
      </c>
      <c r="K139" s="1">
        <v>5.6</v>
      </c>
      <c r="L139" s="1">
        <v>87.3</v>
      </c>
      <c r="M139" s="1">
        <v>-0.3</v>
      </c>
      <c r="N139" s="1">
        <v>4.5999999999999996</v>
      </c>
      <c r="O139" s="1"/>
      <c r="P139" s="1">
        <v>325.5</v>
      </c>
      <c r="Q139" s="1">
        <v>7</v>
      </c>
      <c r="R139" s="1">
        <v>44.8</v>
      </c>
      <c r="S139" s="1">
        <v>246.7</v>
      </c>
      <c r="T139" s="1" t="s">
        <v>281</v>
      </c>
    </row>
    <row r="140" spans="1:20" s="4" customFormat="1" ht="15">
      <c r="A140" s="40" t="s">
        <v>410</v>
      </c>
      <c r="B140" s="40" t="s">
        <v>275</v>
      </c>
      <c r="C140" s="40">
        <v>27.528141999999999</v>
      </c>
      <c r="D140" s="40" t="s">
        <v>271</v>
      </c>
      <c r="E140" s="40" t="s">
        <v>267</v>
      </c>
      <c r="F140" s="1" t="s">
        <v>268</v>
      </c>
      <c r="G140" s="40" t="s">
        <v>275</v>
      </c>
      <c r="H140" s="1" t="s">
        <v>366</v>
      </c>
      <c r="I140" s="1">
        <v>6</v>
      </c>
      <c r="J140" s="1">
        <v>98.1</v>
      </c>
      <c r="K140" s="1">
        <v>21.8</v>
      </c>
      <c r="L140" s="1">
        <v>96.4</v>
      </c>
      <c r="M140" s="1">
        <v>16.600000000000001</v>
      </c>
      <c r="N140" s="1">
        <v>4.8</v>
      </c>
      <c r="O140" s="1"/>
      <c r="P140" s="1">
        <v>325.5</v>
      </c>
      <c r="Q140" s="1">
        <v>7</v>
      </c>
      <c r="R140" s="1">
        <v>44.8</v>
      </c>
      <c r="S140" s="1">
        <v>246.7</v>
      </c>
      <c r="T140" s="1"/>
    </row>
    <row r="141" spans="1:20" s="4" customFormat="1" ht="15">
      <c r="A141" s="40" t="s">
        <v>409</v>
      </c>
      <c r="B141" s="40" t="s">
        <v>275</v>
      </c>
      <c r="C141" s="40">
        <v>35.230268000000002</v>
      </c>
      <c r="D141" s="40" t="s">
        <v>271</v>
      </c>
      <c r="E141" s="40" t="s">
        <v>272</v>
      </c>
      <c r="F141" s="1" t="s">
        <v>273</v>
      </c>
      <c r="G141" s="40" t="s">
        <v>275</v>
      </c>
      <c r="H141" s="1" t="s">
        <v>311</v>
      </c>
      <c r="I141" s="1">
        <v>4</v>
      </c>
      <c r="J141" s="1">
        <v>24.4</v>
      </c>
      <c r="K141" s="1">
        <v>49</v>
      </c>
      <c r="L141" s="1">
        <v>28</v>
      </c>
      <c r="M141" s="1">
        <v>42.9</v>
      </c>
      <c r="N141" s="41">
        <v>9.4</v>
      </c>
      <c r="O141" s="1">
        <v>59.9</v>
      </c>
      <c r="P141" s="1">
        <v>325.5</v>
      </c>
      <c r="Q141" s="1">
        <v>7</v>
      </c>
      <c r="R141" s="1">
        <v>44.8</v>
      </c>
      <c r="S141" s="1">
        <v>246.7</v>
      </c>
      <c r="T141" s="1" t="s">
        <v>298</v>
      </c>
    </row>
    <row r="142" spans="1:20" s="4" customFormat="1" ht="15">
      <c r="A142" s="40" t="s">
        <v>408</v>
      </c>
      <c r="B142" s="40" t="s">
        <v>270</v>
      </c>
      <c r="C142" s="40">
        <v>38.976266000000003</v>
      </c>
      <c r="D142" s="40" t="s">
        <v>271</v>
      </c>
      <c r="E142" s="40" t="s">
        <v>267</v>
      </c>
      <c r="F142" s="1" t="s">
        <v>268</v>
      </c>
      <c r="G142" s="40" t="s">
        <v>279</v>
      </c>
      <c r="H142" s="1" t="s">
        <v>280</v>
      </c>
      <c r="I142" s="1">
        <v>5</v>
      </c>
      <c r="J142" s="1">
        <v>121.6</v>
      </c>
      <c r="K142" s="1">
        <v>12.9</v>
      </c>
      <c r="L142" s="1">
        <v>120.3</v>
      </c>
      <c r="M142" s="1">
        <v>10</v>
      </c>
      <c r="N142" s="1">
        <v>3.4</v>
      </c>
      <c r="O142" s="1"/>
      <c r="P142" s="1">
        <v>325.5</v>
      </c>
      <c r="Q142" s="1">
        <v>7</v>
      </c>
      <c r="R142" s="1">
        <v>44.8</v>
      </c>
      <c r="S142" s="1">
        <v>246.7</v>
      </c>
      <c r="T142" s="1" t="s">
        <v>281</v>
      </c>
    </row>
    <row r="143" spans="1:20" s="4" customFormat="1" ht="15">
      <c r="A143" s="40" t="s">
        <v>407</v>
      </c>
      <c r="B143" s="40" t="s">
        <v>270</v>
      </c>
      <c r="C143" s="40">
        <v>43.147463000000002</v>
      </c>
      <c r="D143" s="40" t="s">
        <v>271</v>
      </c>
      <c r="E143" s="40" t="s">
        <v>267</v>
      </c>
      <c r="F143" s="1" t="s">
        <v>268</v>
      </c>
      <c r="G143" s="40" t="s">
        <v>275</v>
      </c>
      <c r="H143" s="1" t="s">
        <v>305</v>
      </c>
      <c r="I143" s="1">
        <v>5</v>
      </c>
      <c r="J143" s="1">
        <v>152.30000000000001</v>
      </c>
      <c r="K143" s="1">
        <v>20.399999999999999</v>
      </c>
      <c r="L143" s="1">
        <v>149.69999999999999</v>
      </c>
      <c r="M143" s="1">
        <v>21</v>
      </c>
      <c r="N143" s="1">
        <v>5.2</v>
      </c>
      <c r="O143" s="1"/>
      <c r="P143" s="1">
        <v>325.5</v>
      </c>
      <c r="Q143" s="1">
        <v>7</v>
      </c>
      <c r="R143" s="1">
        <v>44.8</v>
      </c>
      <c r="S143" s="1">
        <v>246.7</v>
      </c>
      <c r="T143" s="1"/>
    </row>
    <row r="144" spans="1:20" s="4" customFormat="1" ht="15">
      <c r="A144" s="40" t="s">
        <v>419</v>
      </c>
      <c r="B144" s="40" t="s">
        <v>270</v>
      </c>
      <c r="C144" s="40">
        <v>62.039394999999999</v>
      </c>
      <c r="D144" s="40" t="s">
        <v>293</v>
      </c>
      <c r="E144" s="40" t="s">
        <v>267</v>
      </c>
      <c r="F144" s="1" t="s">
        <v>273</v>
      </c>
      <c r="G144" s="40" t="s">
        <v>270</v>
      </c>
      <c r="H144" s="1" t="s">
        <v>395</v>
      </c>
      <c r="I144" s="1">
        <v>5</v>
      </c>
      <c r="J144" s="1">
        <v>180.5</v>
      </c>
      <c r="K144" s="1">
        <v>-62.2</v>
      </c>
      <c r="L144" s="1">
        <v>189.8</v>
      </c>
      <c r="M144" s="1">
        <v>-57.7</v>
      </c>
      <c r="N144" s="41">
        <v>4.3</v>
      </c>
      <c r="O144" s="1">
        <v>-80.2</v>
      </c>
      <c r="P144" s="1">
        <v>325.5</v>
      </c>
      <c r="Q144" s="1">
        <v>7</v>
      </c>
      <c r="R144" s="1">
        <v>44.8</v>
      </c>
      <c r="S144" s="1">
        <v>246.7</v>
      </c>
      <c r="T144" s="1"/>
    </row>
    <row r="145" spans="1:20" s="4" customFormat="1" ht="15">
      <c r="A145" s="40" t="s">
        <v>383</v>
      </c>
      <c r="B145" s="40" t="s">
        <v>270</v>
      </c>
      <c r="C145" s="40">
        <v>297.208394</v>
      </c>
      <c r="D145" s="40" t="s">
        <v>271</v>
      </c>
      <c r="E145" s="40" t="s">
        <v>267</v>
      </c>
      <c r="F145" s="1" t="s">
        <v>273</v>
      </c>
      <c r="G145" s="40" t="s">
        <v>270</v>
      </c>
      <c r="H145" s="1" t="s">
        <v>274</v>
      </c>
      <c r="I145" s="1">
        <v>6</v>
      </c>
      <c r="J145" s="1">
        <v>185.9</v>
      </c>
      <c r="K145" s="1">
        <v>-74.2</v>
      </c>
      <c r="L145" s="1">
        <v>187</v>
      </c>
      <c r="M145" s="1">
        <v>-62.2</v>
      </c>
      <c r="N145" s="41">
        <v>1.6</v>
      </c>
      <c r="O145" s="1">
        <v>-84.8</v>
      </c>
      <c r="P145" s="1">
        <v>278.5</v>
      </c>
      <c r="Q145" s="1">
        <v>12</v>
      </c>
      <c r="R145" s="1">
        <v>44.8</v>
      </c>
      <c r="S145" s="1">
        <v>246.7</v>
      </c>
      <c r="T145" s="1"/>
    </row>
    <row r="146" spans="1:20" s="4" customFormat="1" ht="15">
      <c r="A146" s="40" t="s">
        <v>382</v>
      </c>
      <c r="B146" s="40" t="s">
        <v>270</v>
      </c>
      <c r="C146" s="40">
        <v>300.22356600000001</v>
      </c>
      <c r="D146" s="40" t="s">
        <v>271</v>
      </c>
      <c r="E146" s="40" t="s">
        <v>267</v>
      </c>
      <c r="F146" s="1" t="s">
        <v>273</v>
      </c>
      <c r="G146" s="40" t="s">
        <v>270</v>
      </c>
      <c r="H146" s="1" t="s">
        <v>274</v>
      </c>
      <c r="I146" s="1">
        <v>6</v>
      </c>
      <c r="J146" s="1">
        <v>181.5</v>
      </c>
      <c r="K146" s="1">
        <v>-78.599999999999994</v>
      </c>
      <c r="L146" s="1">
        <v>185</v>
      </c>
      <c r="M146" s="1">
        <v>-66.599999999999994</v>
      </c>
      <c r="N146" s="41">
        <v>0.9</v>
      </c>
      <c r="O146" s="1">
        <v>-84.5</v>
      </c>
      <c r="P146" s="1">
        <v>278.5</v>
      </c>
      <c r="Q146" s="1">
        <v>12</v>
      </c>
      <c r="R146" s="1">
        <v>44.8</v>
      </c>
      <c r="S146" s="1">
        <v>246.7</v>
      </c>
      <c r="T146" s="1"/>
    </row>
    <row r="147" spans="1:20" s="4" customFormat="1" ht="15">
      <c r="A147" s="40" t="s">
        <v>381</v>
      </c>
      <c r="B147" s="40" t="s">
        <v>270</v>
      </c>
      <c r="C147" s="40">
        <v>301.33253300000001</v>
      </c>
      <c r="D147" s="40" t="s">
        <v>271</v>
      </c>
      <c r="E147" s="40" t="s">
        <v>267</v>
      </c>
      <c r="F147" s="1" t="s">
        <v>273</v>
      </c>
      <c r="G147" s="40" t="s">
        <v>270</v>
      </c>
      <c r="H147" s="1" t="s">
        <v>274</v>
      </c>
      <c r="I147" s="1">
        <v>6</v>
      </c>
      <c r="J147" s="1">
        <v>225.2</v>
      </c>
      <c r="K147" s="1">
        <v>-64.8</v>
      </c>
      <c r="L147" s="1">
        <v>214.5</v>
      </c>
      <c r="M147" s="1">
        <v>-54.5</v>
      </c>
      <c r="N147" s="41">
        <v>1.7</v>
      </c>
      <c r="O147" s="1">
        <v>-62.1</v>
      </c>
      <c r="P147" s="1">
        <v>278.5</v>
      </c>
      <c r="Q147" s="1">
        <v>12</v>
      </c>
      <c r="R147" s="1">
        <v>44.8</v>
      </c>
      <c r="S147" s="1">
        <v>246.7</v>
      </c>
      <c r="T147" s="1"/>
    </row>
    <row r="148" spans="1:20" s="4" customFormat="1" ht="15">
      <c r="A148" s="40" t="s">
        <v>380</v>
      </c>
      <c r="B148" s="40" t="s">
        <v>270</v>
      </c>
      <c r="C148" s="40">
        <v>303.12408199999999</v>
      </c>
      <c r="D148" s="40" t="s">
        <v>271</v>
      </c>
      <c r="E148" s="40" t="s">
        <v>267</v>
      </c>
      <c r="F148" s="1" t="s">
        <v>273</v>
      </c>
      <c r="G148" s="40" t="s">
        <v>270</v>
      </c>
      <c r="H148" s="1" t="s">
        <v>274</v>
      </c>
      <c r="I148" s="1">
        <v>6</v>
      </c>
      <c r="J148" s="1">
        <v>185.7</v>
      </c>
      <c r="K148" s="1">
        <v>-58.8</v>
      </c>
      <c r="L148" s="1">
        <v>186.4</v>
      </c>
      <c r="M148" s="1">
        <v>-46.8</v>
      </c>
      <c r="N148" s="41">
        <v>2.6</v>
      </c>
      <c r="O148" s="1">
        <v>-72.5</v>
      </c>
      <c r="P148" s="1">
        <v>278.5</v>
      </c>
      <c r="Q148" s="1">
        <v>12</v>
      </c>
      <c r="R148" s="1">
        <v>44.8</v>
      </c>
      <c r="S148" s="1">
        <v>246.7</v>
      </c>
      <c r="T148" s="1"/>
    </row>
    <row r="149" spans="1:20" s="42" customFormat="1" ht="15">
      <c r="A149" s="40" t="s">
        <v>379</v>
      </c>
      <c r="B149" s="40" t="s">
        <v>270</v>
      </c>
      <c r="C149" s="40">
        <v>304.775013</v>
      </c>
      <c r="D149" s="40" t="s">
        <v>271</v>
      </c>
      <c r="E149" s="40" t="s">
        <v>267</v>
      </c>
      <c r="F149" s="1" t="s">
        <v>273</v>
      </c>
      <c r="G149" s="40" t="s">
        <v>270</v>
      </c>
      <c r="H149" s="1" t="s">
        <v>274</v>
      </c>
      <c r="I149" s="1">
        <v>6</v>
      </c>
      <c r="J149" s="1">
        <v>185.9</v>
      </c>
      <c r="K149" s="1">
        <v>-65</v>
      </c>
      <c r="L149" s="1">
        <v>186.7</v>
      </c>
      <c r="M149" s="1">
        <v>-53</v>
      </c>
      <c r="N149" s="41">
        <v>2.2000000000000002</v>
      </c>
      <c r="O149" s="1">
        <v>-77.599999999999994</v>
      </c>
      <c r="P149" s="1">
        <v>278.5</v>
      </c>
      <c r="Q149" s="1">
        <v>12</v>
      </c>
      <c r="R149" s="1">
        <v>44.8</v>
      </c>
      <c r="S149" s="1">
        <v>246.7</v>
      </c>
      <c r="T149" s="1"/>
    </row>
    <row r="150" spans="1:20" s="4" customFormat="1" ht="15">
      <c r="A150" s="40" t="s">
        <v>378</v>
      </c>
      <c r="B150" s="40" t="s">
        <v>270</v>
      </c>
      <c r="C150" s="40">
        <v>306.762359</v>
      </c>
      <c r="D150" s="40" t="s">
        <v>271</v>
      </c>
      <c r="E150" s="40" t="s">
        <v>267</v>
      </c>
      <c r="F150" s="1" t="s">
        <v>273</v>
      </c>
      <c r="G150" s="40" t="s">
        <v>270</v>
      </c>
      <c r="H150" s="1" t="s">
        <v>274</v>
      </c>
      <c r="I150" s="1">
        <v>6</v>
      </c>
      <c r="J150" s="1">
        <v>196.8</v>
      </c>
      <c r="K150" s="1">
        <v>-67.3</v>
      </c>
      <c r="L150" s="1">
        <v>194.1</v>
      </c>
      <c r="M150" s="1">
        <v>-55.3</v>
      </c>
      <c r="N150" s="41">
        <v>2.1</v>
      </c>
      <c r="O150" s="1">
        <v>-76</v>
      </c>
      <c r="P150" s="1">
        <v>278.5</v>
      </c>
      <c r="Q150" s="1">
        <v>12</v>
      </c>
      <c r="R150" s="1">
        <v>44.8</v>
      </c>
      <c r="S150" s="1">
        <v>246.7</v>
      </c>
      <c r="T150" s="1"/>
    </row>
    <row r="151" spans="1:20" s="4" customFormat="1" ht="15">
      <c r="A151" s="40" t="s">
        <v>377</v>
      </c>
      <c r="B151" s="40" t="s">
        <v>270</v>
      </c>
      <c r="C151" s="40">
        <v>312.34902299999999</v>
      </c>
      <c r="D151" s="40" t="s">
        <v>271</v>
      </c>
      <c r="E151" s="40" t="s">
        <v>267</v>
      </c>
      <c r="F151" s="1" t="s">
        <v>273</v>
      </c>
      <c r="G151" s="40" t="s">
        <v>270</v>
      </c>
      <c r="H151" s="1" t="s">
        <v>274</v>
      </c>
      <c r="I151" s="1">
        <v>6</v>
      </c>
      <c r="J151" s="1">
        <v>164.3</v>
      </c>
      <c r="K151" s="1">
        <v>-72.900000000000006</v>
      </c>
      <c r="L151" s="1">
        <v>173.8</v>
      </c>
      <c r="M151" s="1">
        <v>-61.5</v>
      </c>
      <c r="N151" s="41">
        <v>1</v>
      </c>
      <c r="O151" s="1">
        <v>-85.1</v>
      </c>
      <c r="P151" s="1">
        <v>278.5</v>
      </c>
      <c r="Q151" s="1">
        <v>12</v>
      </c>
      <c r="R151" s="1">
        <v>44.8</v>
      </c>
      <c r="S151" s="1">
        <v>246.7</v>
      </c>
      <c r="T151" s="1"/>
    </row>
    <row r="152" spans="1:20" s="4" customFormat="1" ht="15">
      <c r="A152" s="40" t="s">
        <v>376</v>
      </c>
      <c r="B152" s="40" t="s">
        <v>270</v>
      </c>
      <c r="C152" s="40">
        <v>317.40270700000002</v>
      </c>
      <c r="D152" s="40" t="s">
        <v>271</v>
      </c>
      <c r="E152" s="40" t="s">
        <v>272</v>
      </c>
      <c r="F152" s="1" t="s">
        <v>273</v>
      </c>
      <c r="G152" s="40" t="s">
        <v>270</v>
      </c>
      <c r="H152" s="1" t="s">
        <v>274</v>
      </c>
      <c r="I152" s="1">
        <v>6</v>
      </c>
      <c r="J152" s="1">
        <v>9.4</v>
      </c>
      <c r="K152" s="1">
        <v>64.5</v>
      </c>
      <c r="L152" s="1">
        <v>9.1999999999999993</v>
      </c>
      <c r="M152" s="1">
        <v>52.5</v>
      </c>
      <c r="N152" s="41">
        <v>4.3</v>
      </c>
      <c r="O152" s="1">
        <v>76.3</v>
      </c>
      <c r="P152" s="1">
        <v>278.5</v>
      </c>
      <c r="Q152" s="1">
        <v>12</v>
      </c>
      <c r="R152" s="1">
        <v>44.8</v>
      </c>
      <c r="S152" s="1">
        <v>246.7</v>
      </c>
      <c r="T152" s="1"/>
    </row>
    <row r="153" spans="1:20" s="4" customFormat="1" ht="15">
      <c r="A153" s="40" t="s">
        <v>375</v>
      </c>
      <c r="B153" s="40" t="s">
        <v>270</v>
      </c>
      <c r="C153" s="40">
        <v>319.83104800000001</v>
      </c>
      <c r="D153" s="40" t="s">
        <v>271</v>
      </c>
      <c r="E153" s="40" t="s">
        <v>267</v>
      </c>
      <c r="F153" s="1" t="s">
        <v>268</v>
      </c>
      <c r="G153" s="40" t="s">
        <v>275</v>
      </c>
      <c r="H153" s="1" t="s">
        <v>356</v>
      </c>
      <c r="I153" s="1">
        <v>11</v>
      </c>
      <c r="J153" s="1">
        <v>351</v>
      </c>
      <c r="K153" s="1">
        <v>-30</v>
      </c>
      <c r="L153" s="1">
        <v>348.2</v>
      </c>
      <c r="M153" s="1">
        <v>-41.3</v>
      </c>
      <c r="N153" s="1">
        <v>8.3000000000000007</v>
      </c>
      <c r="O153" s="1"/>
      <c r="P153" s="1">
        <v>278.5</v>
      </c>
      <c r="Q153" s="1">
        <v>12</v>
      </c>
      <c r="R153" s="1">
        <v>44.8</v>
      </c>
      <c r="S153" s="1">
        <v>246.7</v>
      </c>
      <c r="T153" s="1"/>
    </row>
    <row r="154" spans="1:20" s="4" customFormat="1" ht="15">
      <c r="A154" s="40" t="s">
        <v>374</v>
      </c>
      <c r="B154" s="40" t="s">
        <v>270</v>
      </c>
      <c r="C154" s="40">
        <v>322.233317</v>
      </c>
      <c r="D154" s="40" t="s">
        <v>271</v>
      </c>
      <c r="E154" s="40" t="s">
        <v>267</v>
      </c>
      <c r="F154" s="1" t="s">
        <v>268</v>
      </c>
      <c r="G154" s="40" t="s">
        <v>275</v>
      </c>
      <c r="H154" s="1" t="s">
        <v>359</v>
      </c>
      <c r="I154" s="1">
        <v>9</v>
      </c>
      <c r="J154" s="1">
        <v>46.5</v>
      </c>
      <c r="K154" s="1">
        <v>-22.4</v>
      </c>
      <c r="L154" s="1">
        <v>48.5</v>
      </c>
      <c r="M154" s="1">
        <v>-22.1</v>
      </c>
      <c r="N154" s="1">
        <v>2.6</v>
      </c>
      <c r="O154" s="1"/>
      <c r="P154" s="1">
        <v>223.5</v>
      </c>
      <c r="Q154" s="1">
        <v>5</v>
      </c>
      <c r="R154" s="1">
        <v>44.8</v>
      </c>
      <c r="S154" s="1">
        <v>246.7</v>
      </c>
      <c r="T154" s="1"/>
    </row>
    <row r="155" spans="1:20" s="4" customFormat="1" ht="15">
      <c r="A155" s="40" t="s">
        <v>373</v>
      </c>
      <c r="B155" s="40" t="s">
        <v>270</v>
      </c>
      <c r="C155" s="40">
        <v>323.64478700000001</v>
      </c>
      <c r="D155" s="40" t="s">
        <v>271</v>
      </c>
      <c r="E155" s="40" t="s">
        <v>272</v>
      </c>
      <c r="F155" s="1" t="s">
        <v>273</v>
      </c>
      <c r="G155" s="40" t="s">
        <v>270</v>
      </c>
      <c r="H155" s="1" t="s">
        <v>285</v>
      </c>
      <c r="I155" s="1">
        <v>5</v>
      </c>
      <c r="J155" s="1">
        <v>8.1999999999999993</v>
      </c>
      <c r="K155" s="1">
        <v>66.3</v>
      </c>
      <c r="L155" s="1">
        <v>360</v>
      </c>
      <c r="M155" s="1">
        <v>63.1</v>
      </c>
      <c r="N155" s="41">
        <v>5.2</v>
      </c>
      <c r="O155" s="1">
        <v>89.8</v>
      </c>
      <c r="P155" s="1">
        <v>223.5</v>
      </c>
      <c r="Q155" s="1">
        <v>5</v>
      </c>
      <c r="R155" s="1">
        <v>44.8</v>
      </c>
      <c r="S155" s="1">
        <v>246.7</v>
      </c>
      <c r="T155" s="1"/>
    </row>
    <row r="156" spans="1:20" s="4" customFormat="1" ht="15">
      <c r="A156" s="40" t="s">
        <v>372</v>
      </c>
      <c r="B156" s="40" t="s">
        <v>270</v>
      </c>
      <c r="C156" s="40">
        <v>325.91811899999999</v>
      </c>
      <c r="D156" s="40" t="s">
        <v>271</v>
      </c>
      <c r="E156" s="40" t="s">
        <v>272</v>
      </c>
      <c r="F156" s="1" t="s">
        <v>273</v>
      </c>
      <c r="G156" s="40" t="s">
        <v>270</v>
      </c>
      <c r="H156" s="1" t="s">
        <v>285</v>
      </c>
      <c r="I156" s="1">
        <v>5</v>
      </c>
      <c r="J156" s="1">
        <v>337.7</v>
      </c>
      <c r="K156" s="1">
        <v>73.400000000000006</v>
      </c>
      <c r="L156" s="1">
        <v>332.3</v>
      </c>
      <c r="M156" s="1">
        <v>68.7</v>
      </c>
      <c r="N156" s="41">
        <v>4</v>
      </c>
      <c r="O156" s="1">
        <v>70.400000000000006</v>
      </c>
      <c r="P156" s="1">
        <v>223.5</v>
      </c>
      <c r="Q156" s="1">
        <v>5</v>
      </c>
      <c r="R156" s="1">
        <v>44.8</v>
      </c>
      <c r="S156" s="1">
        <v>246.7</v>
      </c>
      <c r="T156" s="1"/>
    </row>
    <row r="157" spans="1:20" s="4" customFormat="1" ht="15">
      <c r="A157" s="40" t="s">
        <v>166</v>
      </c>
      <c r="B157" s="40"/>
      <c r="C157" s="40">
        <v>327.41723500000001</v>
      </c>
      <c r="D157" s="40"/>
      <c r="E157" s="40"/>
      <c r="F157" s="1"/>
      <c r="G157" s="40"/>
      <c r="H157" s="1"/>
      <c r="I157" s="1"/>
      <c r="J157" s="1"/>
      <c r="K157" s="1"/>
      <c r="L157" s="1"/>
      <c r="M157" s="1"/>
      <c r="N157" s="1"/>
      <c r="O157" s="1"/>
      <c r="P157" s="1">
        <v>223.5</v>
      </c>
      <c r="Q157" s="1">
        <v>5</v>
      </c>
      <c r="R157" s="1">
        <v>44.8</v>
      </c>
      <c r="S157" s="1">
        <v>246.7</v>
      </c>
      <c r="T157" s="1" t="s">
        <v>288</v>
      </c>
    </row>
    <row r="158" spans="1:20" s="4" customFormat="1" ht="15">
      <c r="A158" s="40" t="s">
        <v>371</v>
      </c>
      <c r="B158" s="40" t="s">
        <v>270</v>
      </c>
      <c r="C158" s="40">
        <v>332.61062500000003</v>
      </c>
      <c r="D158" s="40" t="s">
        <v>271</v>
      </c>
      <c r="E158" s="40" t="s">
        <v>267</v>
      </c>
      <c r="F158" s="1" t="s">
        <v>273</v>
      </c>
      <c r="G158" s="40" t="s">
        <v>270</v>
      </c>
      <c r="H158" s="1" t="s">
        <v>274</v>
      </c>
      <c r="I158" s="1">
        <v>6</v>
      </c>
      <c r="J158" s="1">
        <v>189.4</v>
      </c>
      <c r="K158" s="1">
        <v>-60</v>
      </c>
      <c r="L158" s="1">
        <v>182.9</v>
      </c>
      <c r="M158" s="1">
        <v>-57</v>
      </c>
      <c r="N158" s="41">
        <v>7.3</v>
      </c>
      <c r="O158" s="1">
        <v>-82.5</v>
      </c>
      <c r="P158" s="1">
        <v>223.5</v>
      </c>
      <c r="Q158" s="1">
        <v>5</v>
      </c>
      <c r="R158" s="1">
        <v>44.8</v>
      </c>
      <c r="S158" s="1">
        <v>246.7</v>
      </c>
      <c r="T158" s="1"/>
    </row>
    <row r="159" spans="1:20" s="4" customFormat="1" ht="15">
      <c r="A159" s="40" t="s">
        <v>163</v>
      </c>
      <c r="B159" s="40"/>
      <c r="C159" s="40">
        <v>333.770172</v>
      </c>
      <c r="D159" s="40"/>
      <c r="E159" s="40"/>
      <c r="F159" s="1"/>
      <c r="G159" s="40"/>
      <c r="H159" s="1"/>
      <c r="I159" s="1"/>
      <c r="J159" s="1"/>
      <c r="K159" s="1"/>
      <c r="L159" s="1"/>
      <c r="M159" s="1"/>
      <c r="N159" s="1"/>
      <c r="O159" s="1"/>
      <c r="P159" s="1">
        <v>223.5</v>
      </c>
      <c r="Q159" s="1">
        <v>5</v>
      </c>
      <c r="R159" s="1">
        <v>44.8</v>
      </c>
      <c r="S159" s="1">
        <v>246.7</v>
      </c>
      <c r="T159" s="1" t="s">
        <v>288</v>
      </c>
    </row>
    <row r="160" spans="1:20" s="4" customFormat="1" ht="15">
      <c r="A160" s="40" t="s">
        <v>370</v>
      </c>
      <c r="B160" s="40" t="s">
        <v>270</v>
      </c>
      <c r="C160" s="40">
        <v>334.81712199999998</v>
      </c>
      <c r="D160" s="40" t="s">
        <v>293</v>
      </c>
      <c r="E160" s="40" t="s">
        <v>267</v>
      </c>
      <c r="F160" s="1" t="s">
        <v>268</v>
      </c>
      <c r="G160" s="40" t="s">
        <v>279</v>
      </c>
      <c r="H160" s="1" t="s">
        <v>313</v>
      </c>
      <c r="I160" s="1">
        <v>4</v>
      </c>
      <c r="J160" s="1">
        <v>179.3</v>
      </c>
      <c r="K160" s="1">
        <v>28.8</v>
      </c>
      <c r="L160" s="1">
        <v>181.4</v>
      </c>
      <c r="M160" s="1">
        <v>32.200000000000003</v>
      </c>
      <c r="N160" s="1">
        <v>2.5</v>
      </c>
      <c r="O160" s="1"/>
      <c r="P160" s="1">
        <v>223.5</v>
      </c>
      <c r="Q160" s="1">
        <v>5</v>
      </c>
      <c r="R160" s="1">
        <v>44.8</v>
      </c>
      <c r="S160" s="1">
        <v>246.7</v>
      </c>
      <c r="T160" s="1" t="s">
        <v>295</v>
      </c>
    </row>
    <row r="161" spans="1:20" s="4" customFormat="1" ht="15">
      <c r="A161" s="40" t="s">
        <v>369</v>
      </c>
      <c r="B161" s="40" t="s">
        <v>270</v>
      </c>
      <c r="C161" s="40">
        <v>335.57261899999997</v>
      </c>
      <c r="D161" s="40" t="s">
        <v>271</v>
      </c>
      <c r="E161" s="40" t="s">
        <v>267</v>
      </c>
      <c r="F161" s="1" t="s">
        <v>273</v>
      </c>
      <c r="G161" s="40" t="s">
        <v>270</v>
      </c>
      <c r="H161" s="1" t="s">
        <v>285</v>
      </c>
      <c r="I161" s="1">
        <v>5</v>
      </c>
      <c r="J161" s="1">
        <v>154.19999999999999</v>
      </c>
      <c r="K161" s="1">
        <v>-74.900000000000006</v>
      </c>
      <c r="L161" s="1">
        <v>149.19999999999999</v>
      </c>
      <c r="M161" s="1">
        <v>-70.2</v>
      </c>
      <c r="N161" s="41">
        <v>4.3</v>
      </c>
      <c r="O161" s="1">
        <v>-68.099999999999994</v>
      </c>
      <c r="P161" s="1">
        <v>223.5</v>
      </c>
      <c r="Q161" s="1">
        <v>5</v>
      </c>
      <c r="R161" s="1">
        <v>44.8</v>
      </c>
      <c r="S161" s="1">
        <v>246.7</v>
      </c>
      <c r="T161" s="1"/>
    </row>
    <row r="162" spans="1:20" s="4" customFormat="1" ht="15">
      <c r="A162" s="40" t="s">
        <v>367</v>
      </c>
      <c r="B162" s="40" t="s">
        <v>270</v>
      </c>
      <c r="C162" s="40">
        <v>348.57261899999997</v>
      </c>
      <c r="D162" s="40" t="s">
        <v>271</v>
      </c>
      <c r="E162" s="40" t="s">
        <v>267</v>
      </c>
      <c r="F162" s="1" t="s">
        <v>268</v>
      </c>
      <c r="G162" s="40" t="s">
        <v>279</v>
      </c>
      <c r="H162" s="1" t="s">
        <v>280</v>
      </c>
      <c r="I162" s="1">
        <v>5</v>
      </c>
      <c r="J162" s="1">
        <v>41.5</v>
      </c>
      <c r="K162" s="1">
        <v>-13.1</v>
      </c>
      <c r="L162" s="1">
        <v>42.7</v>
      </c>
      <c r="M162" s="1">
        <v>-13.2</v>
      </c>
      <c r="N162" s="1">
        <v>12</v>
      </c>
      <c r="O162" s="1"/>
      <c r="P162" s="1">
        <v>223.5</v>
      </c>
      <c r="Q162" s="1">
        <v>5</v>
      </c>
      <c r="R162" s="1">
        <v>44.8</v>
      </c>
      <c r="S162" s="1">
        <v>246.7</v>
      </c>
      <c r="T162" s="1" t="s">
        <v>368</v>
      </c>
    </row>
  </sheetData>
  <sortState xmlns:xlrd2="http://schemas.microsoft.com/office/spreadsheetml/2017/richdata2" ref="A2:T162">
    <sortCondition ref="A1:A1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B9A6-3DFF-3A44-903A-7D387E53F748}">
  <dimension ref="A1:AL85"/>
  <sheetViews>
    <sheetView tabSelected="1" topLeftCell="L1" workbookViewId="0">
      <selection activeCell="A2" sqref="A2"/>
    </sheetView>
  </sheetViews>
  <sheetFormatPr baseColWidth="10" defaultRowHeight="16"/>
  <cols>
    <col min="1" max="1" width="12.83203125" bestFit="1" customWidth="1"/>
    <col min="2" max="2" width="20.33203125" bestFit="1" customWidth="1"/>
    <col min="32" max="32" width="13.33203125" bestFit="1" customWidth="1"/>
  </cols>
  <sheetData>
    <row r="1" spans="1:38">
      <c r="A1" s="44" t="s">
        <v>550</v>
      </c>
      <c r="B1" s="44" t="s">
        <v>549</v>
      </c>
      <c r="C1" s="44" t="s">
        <v>530</v>
      </c>
      <c r="D1" s="44" t="s">
        <v>531</v>
      </c>
      <c r="E1" s="44" t="s">
        <v>532</v>
      </c>
      <c r="F1" s="44" t="s">
        <v>420</v>
      </c>
      <c r="G1" s="44" t="s">
        <v>421</v>
      </c>
      <c r="H1" s="44" t="s">
        <v>422</v>
      </c>
      <c r="I1" s="44" t="s">
        <v>423</v>
      </c>
      <c r="J1" s="44" t="s">
        <v>424</v>
      </c>
      <c r="K1" s="44" t="s">
        <v>425</v>
      </c>
      <c r="L1" s="44" t="s">
        <v>426</v>
      </c>
      <c r="M1" s="44" t="s">
        <v>427</v>
      </c>
      <c r="N1" s="44" t="s">
        <v>428</v>
      </c>
      <c r="O1" s="44" t="s">
        <v>429</v>
      </c>
      <c r="P1" s="44" t="s">
        <v>430</v>
      </c>
      <c r="Q1" s="44" t="s">
        <v>431</v>
      </c>
      <c r="R1" s="44" t="s">
        <v>432</v>
      </c>
      <c r="S1" s="44" t="s">
        <v>433</v>
      </c>
      <c r="T1" s="44" t="s">
        <v>434</v>
      </c>
      <c r="U1" s="44" t="s">
        <v>435</v>
      </c>
      <c r="V1" s="44" t="s">
        <v>13</v>
      </c>
      <c r="W1" s="44" t="s">
        <v>436</v>
      </c>
      <c r="X1" s="44" t="s">
        <v>437</v>
      </c>
      <c r="Y1" s="44" t="s">
        <v>438</v>
      </c>
      <c r="Z1" s="44" t="s">
        <v>439</v>
      </c>
      <c r="AA1" s="44" t="s">
        <v>440</v>
      </c>
      <c r="AB1" s="44" t="s">
        <v>441</v>
      </c>
      <c r="AC1" s="44" t="s">
        <v>442</v>
      </c>
      <c r="AD1" s="44" t="s">
        <v>443</v>
      </c>
      <c r="AE1" s="44" t="s">
        <v>444</v>
      </c>
      <c r="AF1" s="44" t="s">
        <v>445</v>
      </c>
      <c r="AG1" s="44"/>
      <c r="AH1" s="44"/>
      <c r="AI1" s="44"/>
      <c r="AJ1" s="44"/>
      <c r="AK1" s="45"/>
      <c r="AL1" s="45"/>
    </row>
    <row r="2" spans="1:38">
      <c r="A2" s="46" t="s">
        <v>446</v>
      </c>
      <c r="B2" s="47">
        <v>673</v>
      </c>
      <c r="C2" s="47">
        <v>1</v>
      </c>
      <c r="D2" s="46">
        <v>1.0109999999999999</v>
      </c>
      <c r="E2" s="46">
        <v>0.96399999999999997</v>
      </c>
      <c r="F2" s="46">
        <v>1.0138476999999999</v>
      </c>
      <c r="G2" s="46">
        <v>1.0487552</v>
      </c>
      <c r="H2" s="46">
        <v>212.00200000000001</v>
      </c>
      <c r="I2" s="46">
        <v>4.1849999999999996</v>
      </c>
      <c r="J2" s="46">
        <v>302.96300000000002</v>
      </c>
      <c r="K2" s="46">
        <v>12.917</v>
      </c>
      <c r="L2" s="46">
        <v>104.395</v>
      </c>
      <c r="M2" s="46">
        <v>76.400000000000006</v>
      </c>
      <c r="N2" s="48">
        <v>8.8299999999999995E-7</v>
      </c>
      <c r="O2" s="46">
        <v>1.014</v>
      </c>
      <c r="P2" s="46">
        <v>1.0489999999999999</v>
      </c>
      <c r="Q2" s="46">
        <v>1.0640000000000001</v>
      </c>
      <c r="R2" s="48">
        <v>1.07</v>
      </c>
      <c r="S2" s="46">
        <v>0.54500000000000004</v>
      </c>
      <c r="T2" s="46">
        <v>0.53400000000000003</v>
      </c>
      <c r="U2" s="46">
        <v>0.26400000000000001</v>
      </c>
      <c r="V2" s="46">
        <v>1.034</v>
      </c>
      <c r="W2" s="48">
        <v>4.5800000000000002E-26</v>
      </c>
      <c r="X2" s="48">
        <v>8.7399999999999999E-14</v>
      </c>
      <c r="Y2" s="48">
        <v>5.5000000000000003E-4</v>
      </c>
      <c r="Z2" s="48">
        <v>1.6699999999999999E-4</v>
      </c>
      <c r="AA2" s="48">
        <v>1.2799999999999999E-4</v>
      </c>
      <c r="AB2" s="48">
        <v>85200000000</v>
      </c>
      <c r="AC2" s="46">
        <v>10600000000</v>
      </c>
      <c r="AD2" s="46">
        <v>114000000000</v>
      </c>
      <c r="AE2" s="48">
        <v>647000</v>
      </c>
      <c r="AF2" s="48">
        <v>-1.31E-5</v>
      </c>
      <c r="AG2" s="46"/>
      <c r="AH2" s="46"/>
      <c r="AI2" s="46"/>
      <c r="AJ2" s="48"/>
      <c r="AK2" s="49"/>
      <c r="AL2" s="49"/>
    </row>
    <row r="3" spans="1:38">
      <c r="A3" s="46" t="s">
        <v>447</v>
      </c>
      <c r="B3" s="47">
        <v>661.7</v>
      </c>
      <c r="C3" s="47">
        <v>1</v>
      </c>
      <c r="D3" s="46">
        <v>1.004</v>
      </c>
      <c r="E3" s="46">
        <v>0.98899999999999999</v>
      </c>
      <c r="F3" s="46">
        <v>1.002988</v>
      </c>
      <c r="G3" s="46">
        <v>1.0151668</v>
      </c>
      <c r="H3" s="46">
        <v>188.572</v>
      </c>
      <c r="I3" s="46">
        <v>0.12</v>
      </c>
      <c r="J3" s="46">
        <v>98.563999999999993</v>
      </c>
      <c r="K3" s="46">
        <v>3.7949999999999999</v>
      </c>
      <c r="L3" s="46">
        <v>280.38499999999999</v>
      </c>
      <c r="M3" s="46">
        <v>86.203000000000003</v>
      </c>
      <c r="N3" s="48">
        <v>6.4999999999999996E-6</v>
      </c>
      <c r="O3" s="46">
        <v>1.004</v>
      </c>
      <c r="P3" s="46">
        <v>1.0149999999999999</v>
      </c>
      <c r="Q3" s="46">
        <v>1.018</v>
      </c>
      <c r="R3" s="48">
        <v>1.02</v>
      </c>
      <c r="S3" s="46">
        <v>0.58899999999999997</v>
      </c>
      <c r="T3" s="46">
        <v>0.58599999999999997</v>
      </c>
      <c r="U3" s="46">
        <v>0.23100000000000001</v>
      </c>
      <c r="V3" s="46">
        <v>1.0109999999999999</v>
      </c>
      <c r="W3" s="48">
        <v>2.7499999999999999E-24</v>
      </c>
      <c r="X3" s="48">
        <v>6.7700000000000004E-13</v>
      </c>
      <c r="Y3" s="46">
        <v>2E-3</v>
      </c>
      <c r="Z3" s="48">
        <v>5.7499999999999999E-4</v>
      </c>
      <c r="AA3" s="48">
        <v>4.5600000000000003E-4</v>
      </c>
      <c r="AB3" s="48">
        <v>6840000000</v>
      </c>
      <c r="AC3" s="46">
        <v>659000000</v>
      </c>
      <c r="AD3" s="46">
        <v>9650000000</v>
      </c>
      <c r="AE3" s="46">
        <v>177182.7</v>
      </c>
      <c r="AF3" s="48">
        <v>1.6799999999999998E-5</v>
      </c>
      <c r="AG3" s="46"/>
      <c r="AH3" s="46"/>
      <c r="AI3" s="46"/>
      <c r="AJ3" s="48"/>
      <c r="AK3" s="49"/>
      <c r="AL3" s="49"/>
    </row>
    <row r="4" spans="1:38">
      <c r="A4" s="46" t="s">
        <v>448</v>
      </c>
      <c r="B4" s="47">
        <v>653.9</v>
      </c>
      <c r="C4" s="47">
        <v>1</v>
      </c>
      <c r="D4" s="46">
        <v>0.999</v>
      </c>
      <c r="E4" s="46">
        <v>0.996</v>
      </c>
      <c r="F4" s="46">
        <v>1.006006</v>
      </c>
      <c r="G4" s="46">
        <v>1.003012</v>
      </c>
      <c r="H4" s="46">
        <v>5.01</v>
      </c>
      <c r="I4" s="46">
        <v>9.56</v>
      </c>
      <c r="J4" s="46">
        <v>273.80399999999997</v>
      </c>
      <c r="K4" s="46">
        <v>7.1260000000000003</v>
      </c>
      <c r="L4" s="46">
        <v>147.64699999999999</v>
      </c>
      <c r="M4" s="46">
        <v>78.037000000000006</v>
      </c>
      <c r="N4" s="48">
        <v>9.1200000000000008E-6</v>
      </c>
      <c r="O4" s="46">
        <v>1.006</v>
      </c>
      <c r="P4" s="46">
        <v>1.0029999999999999</v>
      </c>
      <c r="Q4" s="46">
        <v>1.01</v>
      </c>
      <c r="R4" s="48">
        <v>1.01</v>
      </c>
      <c r="S4" s="46">
        <v>-0.29599999999999999</v>
      </c>
      <c r="T4" s="46">
        <v>-0.29799999999999999</v>
      </c>
      <c r="U4" s="46">
        <v>0.96099999999999997</v>
      </c>
      <c r="V4" s="46">
        <v>0.997</v>
      </c>
      <c r="W4" s="48">
        <v>4.2100000000000002E-24</v>
      </c>
      <c r="X4" s="48">
        <v>8.3799999999999996E-13</v>
      </c>
      <c r="Y4" s="46">
        <v>1E-3</v>
      </c>
      <c r="Z4" s="46">
        <v>2E-3</v>
      </c>
      <c r="AA4" s="48">
        <v>7.4600000000000003E-4</v>
      </c>
      <c r="AB4" s="48">
        <v>2360000000</v>
      </c>
      <c r="AC4" s="46">
        <v>2420000000</v>
      </c>
      <c r="AD4" s="46">
        <v>707000000</v>
      </c>
      <c r="AE4" s="46">
        <v>107600.3</v>
      </c>
      <c r="AF4" s="48">
        <v>-1.2999999999999999E-5</v>
      </c>
      <c r="AG4" s="46"/>
      <c r="AH4" s="46"/>
      <c r="AI4" s="46"/>
      <c r="AJ4" s="48"/>
      <c r="AK4" s="49"/>
      <c r="AL4" s="49"/>
    </row>
    <row r="5" spans="1:38">
      <c r="A5" s="46" t="s">
        <v>449</v>
      </c>
      <c r="B5" s="47">
        <v>653.20000000000005</v>
      </c>
      <c r="C5" s="47">
        <v>1</v>
      </c>
      <c r="D5" s="49">
        <v>1</v>
      </c>
      <c r="E5" s="46">
        <v>0.997</v>
      </c>
      <c r="F5" s="46">
        <v>1.004</v>
      </c>
      <c r="G5" s="46">
        <v>1.003009</v>
      </c>
      <c r="H5" s="46">
        <v>5.3419999999999996</v>
      </c>
      <c r="I5" s="46">
        <v>4.7770000000000001</v>
      </c>
      <c r="J5" s="46">
        <v>98.959000000000003</v>
      </c>
      <c r="K5" s="46">
        <v>37.055</v>
      </c>
      <c r="L5" s="46">
        <v>269.08199999999999</v>
      </c>
      <c r="M5" s="46">
        <v>52.533000000000001</v>
      </c>
      <c r="N5" s="48">
        <v>7.8299999999999996E-6</v>
      </c>
      <c r="O5" s="46">
        <v>1.004</v>
      </c>
      <c r="P5" s="46">
        <v>1.0029999999999999</v>
      </c>
      <c r="Q5" s="46">
        <v>1.0069999999999999</v>
      </c>
      <c r="R5" s="48">
        <v>1.01</v>
      </c>
      <c r="S5" s="46">
        <v>-0.14499999999999999</v>
      </c>
      <c r="T5" s="46">
        <v>-0.14599999999999999</v>
      </c>
      <c r="U5" s="46">
        <v>0.80400000000000005</v>
      </c>
      <c r="V5" s="46">
        <v>0.999</v>
      </c>
      <c r="W5" s="48">
        <v>8.9300000000000004E-25</v>
      </c>
      <c r="X5" s="48">
        <v>3.8600000000000002E-13</v>
      </c>
      <c r="Y5" s="46">
        <v>1E-3</v>
      </c>
      <c r="Z5" s="46">
        <v>1E-3</v>
      </c>
      <c r="AA5" s="48">
        <v>5.8299999999999997E-4</v>
      </c>
      <c r="AB5" s="48">
        <v>3780000000</v>
      </c>
      <c r="AC5" s="46">
        <v>3080000000</v>
      </c>
      <c r="AD5" s="46">
        <v>1710000000</v>
      </c>
      <c r="AE5" s="46">
        <v>137451.29999999999</v>
      </c>
      <c r="AF5" s="48">
        <v>5.0499999999999999E-6</v>
      </c>
      <c r="AG5" s="46"/>
      <c r="AH5" s="46"/>
      <c r="AI5" s="46"/>
      <c r="AJ5" s="46"/>
      <c r="AK5" s="49"/>
      <c r="AL5" s="49"/>
    </row>
    <row r="6" spans="1:38">
      <c r="A6" s="46" t="s">
        <v>450</v>
      </c>
      <c r="B6" s="47">
        <v>638.5</v>
      </c>
      <c r="C6" s="47">
        <v>1</v>
      </c>
      <c r="D6" s="46">
        <v>0.999</v>
      </c>
      <c r="E6" s="46">
        <v>0.997</v>
      </c>
      <c r="F6" s="46">
        <v>1.0050049999999999</v>
      </c>
      <c r="G6" s="46">
        <v>1.002006</v>
      </c>
      <c r="H6" s="46">
        <v>54.697000000000003</v>
      </c>
      <c r="I6" s="46">
        <v>12.522</v>
      </c>
      <c r="J6" s="46">
        <v>260.23700000000002</v>
      </c>
      <c r="K6" s="46">
        <v>76.171999999999997</v>
      </c>
      <c r="L6" s="46">
        <v>145.98400000000001</v>
      </c>
      <c r="M6" s="46">
        <v>5.7729999999999997</v>
      </c>
      <c r="N6" s="48">
        <v>4.9300000000000002E-6</v>
      </c>
      <c r="O6" s="46">
        <v>1.004</v>
      </c>
      <c r="P6" s="46">
        <v>1.002</v>
      </c>
      <c r="Q6" s="46">
        <v>1.006</v>
      </c>
      <c r="R6" s="48">
        <v>1.01</v>
      </c>
      <c r="S6" s="46">
        <v>-0.47399999999999998</v>
      </c>
      <c r="T6" s="46">
        <v>-0.47499999999999998</v>
      </c>
      <c r="U6" s="46">
        <v>1.1679999999999999</v>
      </c>
      <c r="V6" s="46">
        <v>0.997</v>
      </c>
      <c r="W6" s="48">
        <v>9.4100000000000009E-25</v>
      </c>
      <c r="X6" s="48">
        <v>3.9599999999999998E-13</v>
      </c>
      <c r="Y6" s="46">
        <v>1E-3</v>
      </c>
      <c r="Z6" s="46">
        <v>4.0000000000000001E-3</v>
      </c>
      <c r="AA6" s="48">
        <v>1E-3</v>
      </c>
      <c r="AB6" s="48">
        <v>1220000000</v>
      </c>
      <c r="AC6" s="46">
        <v>1540000000</v>
      </c>
      <c r="AD6" s="46">
        <v>195000000</v>
      </c>
      <c r="AE6" s="46">
        <v>75484.350000000006</v>
      </c>
      <c r="AF6" s="48">
        <v>-9.7399999999999999E-6</v>
      </c>
      <c r="AG6" s="46"/>
      <c r="AH6" s="46"/>
      <c r="AI6" s="46"/>
      <c r="AJ6" s="48"/>
      <c r="AK6" s="49"/>
      <c r="AL6" s="49"/>
    </row>
    <row r="7" spans="1:38">
      <c r="A7" s="46" t="s">
        <v>451</v>
      </c>
      <c r="B7" s="47">
        <v>618.9</v>
      </c>
      <c r="C7" s="47">
        <v>1</v>
      </c>
      <c r="D7" s="46">
        <v>1.0009999999999999</v>
      </c>
      <c r="E7" s="46">
        <v>0.996</v>
      </c>
      <c r="F7" s="46">
        <v>1.000999</v>
      </c>
      <c r="G7" s="46">
        <v>1.0050201000000001</v>
      </c>
      <c r="H7" s="46">
        <v>203.69800000000001</v>
      </c>
      <c r="I7" s="46">
        <v>4.758</v>
      </c>
      <c r="J7" s="46">
        <v>294.01</v>
      </c>
      <c r="K7" s="46">
        <v>3.7389999999999999</v>
      </c>
      <c r="L7" s="46">
        <v>62.026000000000003</v>
      </c>
      <c r="M7" s="46">
        <v>83.944000000000003</v>
      </c>
      <c r="N7" s="48">
        <v>6.28E-6</v>
      </c>
      <c r="O7" s="46">
        <v>1.0009999999999999</v>
      </c>
      <c r="P7" s="46">
        <v>1.0049999999999999</v>
      </c>
      <c r="Q7" s="46">
        <v>1.006</v>
      </c>
      <c r="R7" s="48">
        <v>1.01</v>
      </c>
      <c r="S7" s="46">
        <v>0.71799999999999997</v>
      </c>
      <c r="T7" s="46">
        <v>0.71699999999999997</v>
      </c>
      <c r="U7" s="46">
        <v>0.152</v>
      </c>
      <c r="V7" s="46">
        <v>1.004</v>
      </c>
      <c r="W7" s="48">
        <v>3.7800000000000003E-24</v>
      </c>
      <c r="X7" s="48">
        <v>7.9400000000000005E-13</v>
      </c>
      <c r="Y7" s="46">
        <v>1.2E-2</v>
      </c>
      <c r="Z7" s="46">
        <v>2E-3</v>
      </c>
      <c r="AA7" s="48">
        <v>2E-3</v>
      </c>
      <c r="AB7" s="48">
        <v>488000000</v>
      </c>
      <c r="AC7" s="48">
        <v>20800000</v>
      </c>
      <c r="AD7" s="48">
        <v>767000000</v>
      </c>
      <c r="AE7" s="48">
        <v>45800</v>
      </c>
      <c r="AF7" s="48">
        <v>1.8600000000000001E-5</v>
      </c>
      <c r="AG7" s="46"/>
      <c r="AH7" s="46"/>
      <c r="AI7" s="46"/>
      <c r="AJ7" s="48"/>
      <c r="AK7" s="49"/>
      <c r="AL7" s="49"/>
    </row>
    <row r="8" spans="1:38">
      <c r="A8" s="46" t="s">
        <v>452</v>
      </c>
      <c r="B8" s="47">
        <v>615.70000000000005</v>
      </c>
      <c r="C8" s="47">
        <v>1</v>
      </c>
      <c r="D8" s="46">
        <v>1.0029999999999999</v>
      </c>
      <c r="E8" s="46">
        <v>0.99199999999999999</v>
      </c>
      <c r="F8" s="46">
        <v>1.0019940000000001</v>
      </c>
      <c r="G8" s="46">
        <v>1.0110887</v>
      </c>
      <c r="H8" s="46">
        <v>26.14</v>
      </c>
      <c r="I8" s="46">
        <v>20.71</v>
      </c>
      <c r="J8" s="46">
        <v>124.015</v>
      </c>
      <c r="K8" s="46">
        <v>19.920000000000002</v>
      </c>
      <c r="L8" s="46">
        <v>254.02099999999999</v>
      </c>
      <c r="M8" s="46">
        <v>60.59</v>
      </c>
      <c r="N8" s="48">
        <v>4.5800000000000002E-6</v>
      </c>
      <c r="O8" s="46">
        <v>1.002</v>
      </c>
      <c r="P8" s="46">
        <v>1.0109999999999999</v>
      </c>
      <c r="Q8" s="46">
        <v>1.0129999999999999</v>
      </c>
      <c r="R8" s="48">
        <v>1.01</v>
      </c>
      <c r="S8" s="46">
        <v>0.68300000000000005</v>
      </c>
      <c r="T8" s="46">
        <v>0.68100000000000005</v>
      </c>
      <c r="U8" s="46">
        <v>0.17299999999999999</v>
      </c>
      <c r="V8" s="46">
        <v>1.0089999999999999</v>
      </c>
      <c r="W8" s="48">
        <v>1.9200000000000001E-25</v>
      </c>
      <c r="X8" s="48">
        <v>1.7899999999999999E-13</v>
      </c>
      <c r="Y8" s="46">
        <v>2E-3</v>
      </c>
      <c r="Z8" s="48">
        <v>2.92E-4</v>
      </c>
      <c r="AA8" s="48">
        <v>2.4499999999999999E-4</v>
      </c>
      <c r="AB8" s="48">
        <v>24500000000</v>
      </c>
      <c r="AC8" s="48">
        <v>1350000000</v>
      </c>
      <c r="AD8" s="46">
        <v>37500000000</v>
      </c>
      <c r="AE8" s="48">
        <v>328000</v>
      </c>
      <c r="AF8" s="48">
        <v>-2.2900000000000001E-6</v>
      </c>
      <c r="AG8" s="46"/>
      <c r="AH8" s="46"/>
      <c r="AI8" s="46"/>
      <c r="AJ8" s="48"/>
      <c r="AK8" s="49"/>
      <c r="AL8" s="49"/>
    </row>
    <row r="9" spans="1:38">
      <c r="A9" s="46" t="s">
        <v>453</v>
      </c>
      <c r="B9" s="47">
        <v>543.29999999999995</v>
      </c>
      <c r="C9" s="47">
        <v>1</v>
      </c>
      <c r="D9" s="46">
        <v>1</v>
      </c>
      <c r="E9" s="46">
        <v>0.996</v>
      </c>
      <c r="F9" s="46">
        <v>1.004</v>
      </c>
      <c r="G9" s="46">
        <v>1.0040161000000001</v>
      </c>
      <c r="H9" s="46">
        <v>64.228999999999999</v>
      </c>
      <c r="I9" s="46">
        <v>53.23</v>
      </c>
      <c r="J9" s="46">
        <v>188.38</v>
      </c>
      <c r="K9" s="46">
        <v>22.757999999999999</v>
      </c>
      <c r="L9" s="46">
        <v>290.82100000000003</v>
      </c>
      <c r="M9" s="46">
        <v>27.181999999999999</v>
      </c>
      <c r="N9" s="48">
        <v>5.8499999999999999E-6</v>
      </c>
      <c r="O9" s="46">
        <v>1.004</v>
      </c>
      <c r="P9" s="46">
        <v>1.004</v>
      </c>
      <c r="Q9" s="46">
        <v>1.008</v>
      </c>
      <c r="R9" s="48">
        <v>1.01</v>
      </c>
      <c r="S9" s="46">
        <v>-1.2E-2</v>
      </c>
      <c r="T9" s="46">
        <v>-1.4E-2</v>
      </c>
      <c r="U9" s="46">
        <v>0.67900000000000005</v>
      </c>
      <c r="V9" s="46">
        <v>1</v>
      </c>
      <c r="W9" s="48">
        <v>7.6600000000000004E-25</v>
      </c>
      <c r="X9" s="48">
        <v>3.5699999999999999E-13</v>
      </c>
      <c r="Y9" s="46">
        <v>1E-3</v>
      </c>
      <c r="Z9" s="46">
        <v>1E-3</v>
      </c>
      <c r="AA9" s="48">
        <v>6.4800000000000003E-4</v>
      </c>
      <c r="AB9" s="48">
        <v>3040000000</v>
      </c>
      <c r="AC9" s="46">
        <v>1960000000</v>
      </c>
      <c r="AD9" s="46">
        <v>1850000000</v>
      </c>
      <c r="AE9" s="48">
        <v>124000</v>
      </c>
      <c r="AF9" s="48">
        <v>-7.2599999999999999E-6</v>
      </c>
      <c r="AG9" s="46"/>
      <c r="AH9" s="46"/>
      <c r="AI9" s="46"/>
      <c r="AJ9" s="48"/>
      <c r="AK9" s="49"/>
      <c r="AL9" s="49"/>
    </row>
    <row r="10" spans="1:38">
      <c r="A10" s="46" t="s">
        <v>454</v>
      </c>
      <c r="B10" s="47">
        <v>542.4</v>
      </c>
      <c r="C10" s="47">
        <v>1</v>
      </c>
      <c r="D10" s="46">
        <v>1.0029999999999999</v>
      </c>
      <c r="E10" s="46">
        <v>0.99</v>
      </c>
      <c r="F10" s="46">
        <v>1.002991</v>
      </c>
      <c r="G10" s="46">
        <v>1.0131313</v>
      </c>
      <c r="H10" s="46">
        <v>170.393</v>
      </c>
      <c r="I10" s="46">
        <v>29.66</v>
      </c>
      <c r="J10" s="46">
        <v>66.27</v>
      </c>
      <c r="K10" s="46">
        <v>23.195</v>
      </c>
      <c r="L10" s="46">
        <v>304.61500000000001</v>
      </c>
      <c r="M10" s="46">
        <v>50.768000000000001</v>
      </c>
      <c r="N10" s="48">
        <v>4.9200000000000003E-6</v>
      </c>
      <c r="O10" s="46">
        <v>1.0029999999999999</v>
      </c>
      <c r="P10" s="46">
        <v>1.0129999999999999</v>
      </c>
      <c r="Q10" s="46">
        <v>1.016</v>
      </c>
      <c r="R10" s="48">
        <v>1.02</v>
      </c>
      <c r="S10" s="46">
        <v>0.65900000000000003</v>
      </c>
      <c r="T10" s="46">
        <v>0.65700000000000003</v>
      </c>
      <c r="U10" s="46">
        <v>0.188</v>
      </c>
      <c r="V10" s="46">
        <v>1.01</v>
      </c>
      <c r="W10" s="48">
        <v>1.2599999999999999E-24</v>
      </c>
      <c r="X10" s="48">
        <v>4.5699999999999997E-13</v>
      </c>
      <c r="Y10" s="46">
        <v>3.0000000000000001E-3</v>
      </c>
      <c r="Z10" s="48">
        <v>5.7399999999999997E-4</v>
      </c>
      <c r="AA10" s="48">
        <v>4.7600000000000002E-4</v>
      </c>
      <c r="AB10" s="48">
        <v>6460000000</v>
      </c>
      <c r="AC10" s="48">
        <v>416000000</v>
      </c>
      <c r="AD10" s="46">
        <v>9680000000</v>
      </c>
      <c r="AE10" s="48">
        <v>170000</v>
      </c>
      <c r="AF10" s="48">
        <v>1.38E-5</v>
      </c>
      <c r="AG10" s="46"/>
      <c r="AH10" s="46"/>
      <c r="AI10" s="46"/>
      <c r="AJ10" s="48"/>
      <c r="AK10" s="49"/>
      <c r="AL10" s="49"/>
    </row>
    <row r="11" spans="1:38">
      <c r="A11" s="46" t="s">
        <v>455</v>
      </c>
      <c r="B11" s="47">
        <v>540.6</v>
      </c>
      <c r="C11" s="47">
        <v>1</v>
      </c>
      <c r="D11" s="46">
        <v>1.002</v>
      </c>
      <c r="E11" s="46">
        <v>0.995</v>
      </c>
      <c r="F11" s="46">
        <v>1.0009980000000001</v>
      </c>
      <c r="G11" s="46">
        <v>1.0070352</v>
      </c>
      <c r="H11" s="46">
        <v>101.51900000000001</v>
      </c>
      <c r="I11" s="46">
        <v>40.1</v>
      </c>
      <c r="J11" s="46">
        <v>6.47</v>
      </c>
      <c r="K11" s="46">
        <v>5.9660000000000002</v>
      </c>
      <c r="L11" s="46">
        <v>269.49799999999999</v>
      </c>
      <c r="M11" s="46">
        <v>49.273000000000003</v>
      </c>
      <c r="N11" s="48">
        <v>6.8199999999999999E-6</v>
      </c>
      <c r="O11" s="46">
        <v>1.0009999999999999</v>
      </c>
      <c r="P11" s="46">
        <v>1.0069999999999999</v>
      </c>
      <c r="Q11" s="46">
        <v>1.008</v>
      </c>
      <c r="R11" s="48">
        <v>1.01</v>
      </c>
      <c r="S11" s="46">
        <v>0.72199999999999998</v>
      </c>
      <c r="T11" s="46">
        <v>0.72099999999999997</v>
      </c>
      <c r="U11" s="46">
        <v>0.15</v>
      </c>
      <c r="V11" s="46">
        <v>1.006</v>
      </c>
      <c r="W11" s="48">
        <v>2.4899999999999999E-24</v>
      </c>
      <c r="X11" s="48">
        <v>6.4399999999999998E-13</v>
      </c>
      <c r="Y11" s="46">
        <v>6.0000000000000001E-3</v>
      </c>
      <c r="Z11" s="46">
        <v>1E-3</v>
      </c>
      <c r="AA11" s="48">
        <v>9.0200000000000002E-4</v>
      </c>
      <c r="AB11" s="48">
        <v>1840000000</v>
      </c>
      <c r="AC11" s="48">
        <v>76200000</v>
      </c>
      <c r="AD11" s="48">
        <v>2910000000</v>
      </c>
      <c r="AE11" s="48">
        <v>89100</v>
      </c>
      <c r="AF11" s="48">
        <v>-1.33E-5</v>
      </c>
      <c r="AG11" s="46"/>
      <c r="AH11" s="46"/>
      <c r="AI11" s="46"/>
      <c r="AJ11" s="48"/>
      <c r="AK11" s="49"/>
      <c r="AL11" s="49"/>
    </row>
    <row r="12" spans="1:38">
      <c r="A12" s="46" t="s">
        <v>456</v>
      </c>
      <c r="B12" s="47">
        <v>535.5</v>
      </c>
      <c r="C12" s="47">
        <v>1</v>
      </c>
      <c r="D12" s="46">
        <v>0.998</v>
      </c>
      <c r="E12" s="46">
        <v>0.997</v>
      </c>
      <c r="F12" s="46">
        <v>1.0060119999999999</v>
      </c>
      <c r="G12" s="46">
        <v>1.0010030000000001</v>
      </c>
      <c r="H12" s="46">
        <v>166.28399999999999</v>
      </c>
      <c r="I12" s="46">
        <v>18.326000000000001</v>
      </c>
      <c r="J12" s="46">
        <v>260.95800000000003</v>
      </c>
      <c r="K12" s="46">
        <v>13.819000000000001</v>
      </c>
      <c r="L12" s="46">
        <v>25.872</v>
      </c>
      <c r="M12" s="46">
        <v>66.742999999999995</v>
      </c>
      <c r="N12" s="48">
        <v>6.55E-6</v>
      </c>
      <c r="O12" s="46">
        <v>1.006</v>
      </c>
      <c r="P12" s="46">
        <v>1.0009999999999999</v>
      </c>
      <c r="Q12" s="46">
        <v>1.0069999999999999</v>
      </c>
      <c r="R12" s="48">
        <v>1.01</v>
      </c>
      <c r="S12" s="46">
        <v>-0.68600000000000005</v>
      </c>
      <c r="T12" s="46">
        <v>-0.68700000000000006</v>
      </c>
      <c r="U12" s="46">
        <v>1.458</v>
      </c>
      <c r="V12" s="46">
        <v>0.995</v>
      </c>
      <c r="W12" s="48">
        <v>3.4100000000000003E-24</v>
      </c>
      <c r="X12" s="48">
        <v>7.5400000000000002E-13</v>
      </c>
      <c r="Y12" s="46">
        <v>2E-3</v>
      </c>
      <c r="Z12" s="46">
        <v>8.0000000000000002E-3</v>
      </c>
      <c r="AA12" s="48">
        <v>1E-3</v>
      </c>
      <c r="AB12" s="48">
        <v>846000000</v>
      </c>
      <c r="AC12" s="48">
        <v>1300000000</v>
      </c>
      <c r="AD12" s="48">
        <v>44800000</v>
      </c>
      <c r="AE12" s="48">
        <v>60600</v>
      </c>
      <c r="AF12" s="48">
        <v>1.6200000000000001E-5</v>
      </c>
      <c r="AG12" s="46"/>
      <c r="AH12" s="46"/>
      <c r="AI12" s="46"/>
      <c r="AJ12" s="48"/>
      <c r="AK12" s="49"/>
      <c r="AL12" s="49"/>
    </row>
    <row r="13" spans="1:38">
      <c r="A13" s="46" t="s">
        <v>457</v>
      </c>
      <c r="B13" s="47">
        <v>533.20000000000005</v>
      </c>
      <c r="C13" s="47">
        <v>1</v>
      </c>
      <c r="D13" s="46">
        <v>0.999</v>
      </c>
      <c r="E13" s="46">
        <v>0.99199999999999999</v>
      </c>
      <c r="F13" s="46">
        <v>1.0100100000000001</v>
      </c>
      <c r="G13" s="46">
        <v>1.0070565</v>
      </c>
      <c r="H13" s="46">
        <v>136.48599999999999</v>
      </c>
      <c r="I13" s="46">
        <v>16.745000000000001</v>
      </c>
      <c r="J13" s="46">
        <v>335.09100000000001</v>
      </c>
      <c r="K13" s="46">
        <v>72.387</v>
      </c>
      <c r="L13" s="46">
        <v>228.08699999999999</v>
      </c>
      <c r="M13" s="46">
        <v>5.3040000000000003</v>
      </c>
      <c r="N13" s="48">
        <v>8.5199999999999997E-6</v>
      </c>
      <c r="O13" s="46">
        <v>1.01</v>
      </c>
      <c r="P13" s="46">
        <v>1.0069999999999999</v>
      </c>
      <c r="Q13" s="46">
        <v>1.0169999999999999</v>
      </c>
      <c r="R13" s="48">
        <v>1.02</v>
      </c>
      <c r="S13" s="46">
        <v>-0.17100000000000001</v>
      </c>
      <c r="T13" s="46">
        <v>-0.17599999999999999</v>
      </c>
      <c r="U13" s="46">
        <v>0.83199999999999996</v>
      </c>
      <c r="V13" s="46">
        <v>0.997</v>
      </c>
      <c r="W13" s="48">
        <v>3.3099999999999998E-24</v>
      </c>
      <c r="X13" s="48">
        <v>7.4299999999999996E-13</v>
      </c>
      <c r="Y13" s="48">
        <v>6.9099999999999999E-4</v>
      </c>
      <c r="Z13" s="48">
        <v>9.8499999999999998E-4</v>
      </c>
      <c r="AA13" s="48">
        <v>4.06E-4</v>
      </c>
      <c r="AB13" s="48">
        <v>7820000000</v>
      </c>
      <c r="AC13" s="46">
        <v>6690000000</v>
      </c>
      <c r="AD13" s="46">
        <v>3290000000</v>
      </c>
      <c r="AE13" s="48">
        <v>198000</v>
      </c>
      <c r="AF13" s="48">
        <v>-1.59E-5</v>
      </c>
      <c r="AG13" s="46"/>
      <c r="AH13" s="46"/>
      <c r="AI13" s="46"/>
      <c r="AJ13" s="48"/>
      <c r="AK13" s="49"/>
      <c r="AL13" s="49"/>
    </row>
    <row r="14" spans="1:38">
      <c r="A14" s="46" t="s">
        <v>458</v>
      </c>
      <c r="B14" s="47">
        <v>530.79999999999995</v>
      </c>
      <c r="C14" s="47">
        <v>1</v>
      </c>
      <c r="D14" s="46">
        <v>1</v>
      </c>
      <c r="E14" s="46">
        <v>0.995</v>
      </c>
      <c r="F14" s="46">
        <v>1.0049999999999999</v>
      </c>
      <c r="G14" s="46">
        <v>1.0050250999999999</v>
      </c>
      <c r="H14" s="46">
        <v>156.364</v>
      </c>
      <c r="I14" s="46">
        <v>21.206</v>
      </c>
      <c r="J14" s="46">
        <v>46.317</v>
      </c>
      <c r="K14" s="46">
        <v>41.460999999999999</v>
      </c>
      <c r="L14" s="46">
        <v>266.08999999999997</v>
      </c>
      <c r="M14" s="46">
        <v>41.021000000000001</v>
      </c>
      <c r="N14" s="48">
        <v>9.4099999999999997E-6</v>
      </c>
      <c r="O14" s="46">
        <v>1.0049999999999999</v>
      </c>
      <c r="P14" s="46">
        <v>1.0049999999999999</v>
      </c>
      <c r="Q14" s="46">
        <v>1.0109999999999999</v>
      </c>
      <c r="R14" s="48">
        <v>1.01</v>
      </c>
      <c r="S14" s="46">
        <v>7.0000000000000001E-3</v>
      </c>
      <c r="T14" s="46">
        <v>4.0000000000000001E-3</v>
      </c>
      <c r="U14" s="46">
        <v>0.66300000000000003</v>
      </c>
      <c r="V14" s="46">
        <v>1</v>
      </c>
      <c r="W14" s="48">
        <v>5.6099999999999999E-24</v>
      </c>
      <c r="X14" s="48">
        <v>9.6700000000000002E-13</v>
      </c>
      <c r="Y14" s="46">
        <v>2E-3</v>
      </c>
      <c r="Z14" s="46">
        <v>2E-3</v>
      </c>
      <c r="AA14" s="48">
        <v>7.6800000000000002E-4</v>
      </c>
      <c r="AB14" s="48">
        <v>2170000000</v>
      </c>
      <c r="AC14" s="46">
        <v>1340000000</v>
      </c>
      <c r="AD14" s="46">
        <v>1360000000</v>
      </c>
      <c r="AE14" s="48">
        <v>105000</v>
      </c>
      <c r="AF14" s="48">
        <v>-1.08E-5</v>
      </c>
      <c r="AG14" s="46"/>
      <c r="AH14" s="46"/>
      <c r="AI14" s="46"/>
      <c r="AJ14" s="48"/>
      <c r="AK14" s="49"/>
      <c r="AL14" s="49"/>
    </row>
    <row r="15" spans="1:38">
      <c r="A15" s="46" t="s">
        <v>459</v>
      </c>
      <c r="B15" s="47">
        <v>530.1</v>
      </c>
      <c r="C15" s="47">
        <v>1</v>
      </c>
      <c r="D15" s="46">
        <v>1.002</v>
      </c>
      <c r="E15" s="46">
        <v>0.995</v>
      </c>
      <c r="F15" s="46">
        <v>1.0019960000000001</v>
      </c>
      <c r="G15" s="46">
        <v>1.0070352</v>
      </c>
      <c r="H15" s="46">
        <v>175.34200000000001</v>
      </c>
      <c r="I15" s="46">
        <v>7.6689999999999996</v>
      </c>
      <c r="J15" s="46">
        <v>77.153000000000006</v>
      </c>
      <c r="K15" s="46">
        <v>46.61</v>
      </c>
      <c r="L15" s="46">
        <v>272.39600000000002</v>
      </c>
      <c r="M15" s="46">
        <v>42.366999999999997</v>
      </c>
      <c r="N15" s="48">
        <v>1.1600000000000001E-5</v>
      </c>
      <c r="O15" s="46">
        <v>1.002</v>
      </c>
      <c r="P15" s="46">
        <v>1.0069999999999999</v>
      </c>
      <c r="Q15" s="46">
        <v>1.0089999999999999</v>
      </c>
      <c r="R15" s="48">
        <v>1.01</v>
      </c>
      <c r="S15" s="46">
        <v>0.502</v>
      </c>
      <c r="T15" s="46">
        <v>0.5</v>
      </c>
      <c r="U15" s="46">
        <v>0.28599999999999998</v>
      </c>
      <c r="V15" s="46">
        <v>1.0049999999999999</v>
      </c>
      <c r="W15" s="48">
        <v>1.6599999999999999E-23</v>
      </c>
      <c r="X15" s="48">
        <v>1.66E-12</v>
      </c>
      <c r="Y15" s="46">
        <v>5.0000000000000001E-3</v>
      </c>
      <c r="Z15" s="46">
        <v>2E-3</v>
      </c>
      <c r="AA15" s="48">
        <v>1E-3</v>
      </c>
      <c r="AB15" s="48">
        <v>901000000</v>
      </c>
      <c r="AC15" s="46">
        <v>130000000</v>
      </c>
      <c r="AD15" s="48">
        <v>1170000000</v>
      </c>
      <c r="AE15" s="48">
        <v>64800</v>
      </c>
      <c r="AF15" s="48">
        <v>-2.12E-5</v>
      </c>
      <c r="AG15" s="46"/>
      <c r="AH15" s="46"/>
      <c r="AI15" s="46"/>
      <c r="AJ15" s="48"/>
      <c r="AK15" s="49"/>
      <c r="AL15" s="49"/>
    </row>
    <row r="16" spans="1:38">
      <c r="A16" s="46" t="s">
        <v>460</v>
      </c>
      <c r="B16" s="47">
        <v>527.9</v>
      </c>
      <c r="C16" s="47">
        <v>1</v>
      </c>
      <c r="D16" s="46">
        <v>1.0009999999999999</v>
      </c>
      <c r="E16" s="46">
        <v>0.995</v>
      </c>
      <c r="F16" s="46">
        <v>1.0029969999999999</v>
      </c>
      <c r="G16" s="46">
        <v>1.0060302000000001</v>
      </c>
      <c r="H16" s="46">
        <v>290.44900000000001</v>
      </c>
      <c r="I16" s="46">
        <v>3.9929999999999999</v>
      </c>
      <c r="J16" s="46">
        <v>196.005</v>
      </c>
      <c r="K16" s="46">
        <v>47.981000000000002</v>
      </c>
      <c r="L16" s="46">
        <v>24.02</v>
      </c>
      <c r="M16" s="46">
        <v>41.738999999999997</v>
      </c>
      <c r="N16" s="48">
        <v>9.6299999999999993E-6</v>
      </c>
      <c r="O16" s="46">
        <v>1.0029999999999999</v>
      </c>
      <c r="P16" s="46">
        <v>1.006</v>
      </c>
      <c r="Q16" s="46">
        <v>1.008</v>
      </c>
      <c r="R16" s="48">
        <v>1.01</v>
      </c>
      <c r="S16" s="46">
        <v>0.39400000000000002</v>
      </c>
      <c r="T16" s="46">
        <v>0.39200000000000002</v>
      </c>
      <c r="U16" s="46">
        <v>0.35899999999999999</v>
      </c>
      <c r="V16" s="46">
        <v>1.0029999999999999</v>
      </c>
      <c r="W16" s="48">
        <v>5.07E-24</v>
      </c>
      <c r="X16" s="48">
        <v>9.1900000000000002E-13</v>
      </c>
      <c r="Y16" s="46">
        <v>3.0000000000000001E-3</v>
      </c>
      <c r="Z16" s="46">
        <v>1E-3</v>
      </c>
      <c r="AA16" s="48">
        <v>9.0499999999999999E-4</v>
      </c>
      <c r="AB16" s="48">
        <v>1640000000</v>
      </c>
      <c r="AC16" s="46">
        <v>360000000</v>
      </c>
      <c r="AD16" s="46">
        <v>1890000000</v>
      </c>
      <c r="AE16" s="46">
        <v>88704.38</v>
      </c>
      <c r="AF16" s="48">
        <v>-1.3200000000000001E-5</v>
      </c>
      <c r="AG16" s="46"/>
      <c r="AH16" s="46"/>
      <c r="AI16" s="46"/>
      <c r="AJ16" s="46"/>
      <c r="AK16" s="49"/>
      <c r="AL16" s="49"/>
    </row>
    <row r="17" spans="1:38">
      <c r="A17" s="46" t="s">
        <v>461</v>
      </c>
      <c r="B17" s="47">
        <v>524.9</v>
      </c>
      <c r="C17" s="47">
        <v>1</v>
      </c>
      <c r="D17" s="46">
        <v>1</v>
      </c>
      <c r="E17" s="46">
        <v>0.996</v>
      </c>
      <c r="F17" s="46">
        <v>1.004</v>
      </c>
      <c r="G17" s="46">
        <v>1.0040161000000001</v>
      </c>
      <c r="H17" s="46">
        <v>54.569000000000003</v>
      </c>
      <c r="I17" s="46">
        <v>19.190999999999999</v>
      </c>
      <c r="J17" s="46">
        <v>321.767</v>
      </c>
      <c r="K17" s="46">
        <v>7.9960000000000004</v>
      </c>
      <c r="L17" s="46">
        <v>210.197</v>
      </c>
      <c r="M17" s="46">
        <v>69.087000000000003</v>
      </c>
      <c r="N17" s="48">
        <v>8.8100000000000004E-6</v>
      </c>
      <c r="O17" s="46">
        <v>1.004</v>
      </c>
      <c r="P17" s="46">
        <v>1.004</v>
      </c>
      <c r="Q17" s="46">
        <v>1.008</v>
      </c>
      <c r="R17" s="48">
        <v>1.01</v>
      </c>
      <c r="S17" s="46">
        <v>-7.5999999999999998E-2</v>
      </c>
      <c r="T17" s="46">
        <v>-7.8E-2</v>
      </c>
      <c r="U17" s="46">
        <v>0.73799999999999999</v>
      </c>
      <c r="V17" s="46">
        <v>0.999</v>
      </c>
      <c r="W17" s="48">
        <v>4.1299999999999997E-24</v>
      </c>
      <c r="X17" s="48">
        <v>8.3E-13</v>
      </c>
      <c r="Y17" s="46">
        <v>2E-3</v>
      </c>
      <c r="Z17" s="46">
        <v>2E-3</v>
      </c>
      <c r="AA17" s="48">
        <v>9.2000000000000003E-4</v>
      </c>
      <c r="AB17" s="48">
        <v>1510000000</v>
      </c>
      <c r="AC17" s="46">
        <v>1090000000</v>
      </c>
      <c r="AD17" s="46">
        <v>802000000</v>
      </c>
      <c r="AE17" s="46">
        <v>87163.76</v>
      </c>
      <c r="AF17" s="48">
        <v>8.5599999999999994E-6</v>
      </c>
      <c r="AG17" s="46"/>
      <c r="AH17" s="46"/>
      <c r="AI17" s="46"/>
      <c r="AJ17" s="48"/>
      <c r="AK17" s="49"/>
      <c r="AL17" s="49"/>
    </row>
    <row r="18" spans="1:38">
      <c r="A18" s="46" t="s">
        <v>462</v>
      </c>
      <c r="B18" s="47">
        <v>522.6</v>
      </c>
      <c r="C18" s="47">
        <v>1</v>
      </c>
      <c r="D18" s="46">
        <v>1.0029999999999999</v>
      </c>
      <c r="E18" s="46">
        <v>0.99299999999999999</v>
      </c>
      <c r="F18" s="46">
        <v>1.0009969999999999</v>
      </c>
      <c r="G18" s="46">
        <v>1.0100705000000001</v>
      </c>
      <c r="H18" s="46">
        <v>147.483</v>
      </c>
      <c r="I18" s="46">
        <v>31.359000000000002</v>
      </c>
      <c r="J18" s="46">
        <v>12.904</v>
      </c>
      <c r="K18" s="46">
        <v>49.033000000000001</v>
      </c>
      <c r="L18" s="46">
        <v>252.85</v>
      </c>
      <c r="M18" s="46">
        <v>23.501999999999999</v>
      </c>
      <c r="N18" s="48">
        <v>8.8999999999999995E-6</v>
      </c>
      <c r="O18" s="46">
        <v>1.002</v>
      </c>
      <c r="P18" s="46">
        <v>1.01</v>
      </c>
      <c r="Q18" s="46">
        <v>1.0109999999999999</v>
      </c>
      <c r="R18" s="48">
        <v>1.01</v>
      </c>
      <c r="S18" s="46">
        <v>0.67500000000000004</v>
      </c>
      <c r="T18" s="46">
        <v>0.67300000000000004</v>
      </c>
      <c r="U18" s="46">
        <v>0.17799999999999999</v>
      </c>
      <c r="V18" s="46">
        <v>1.008</v>
      </c>
      <c r="W18" s="48">
        <v>3.4399999999999998E-24</v>
      </c>
      <c r="X18" s="48">
        <v>7.5700000000000001E-13</v>
      </c>
      <c r="Y18" s="46">
        <v>4.0000000000000001E-3</v>
      </c>
      <c r="Z18" s="48">
        <v>7.1699999999999997E-4</v>
      </c>
      <c r="AA18" s="48">
        <v>5.9999999999999995E-4</v>
      </c>
      <c r="AB18" s="48">
        <v>4080000000</v>
      </c>
      <c r="AC18" s="46">
        <v>236000000</v>
      </c>
      <c r="AD18" s="46">
        <v>6210000000</v>
      </c>
      <c r="AE18" s="48">
        <v>134000</v>
      </c>
      <c r="AF18" s="48">
        <v>1.08E-5</v>
      </c>
      <c r="AG18" s="46"/>
      <c r="AH18" s="46"/>
      <c r="AI18" s="46"/>
      <c r="AJ18" s="48"/>
      <c r="AK18" s="49"/>
      <c r="AL18" s="49"/>
    </row>
    <row r="19" spans="1:38">
      <c r="A19" s="46" t="s">
        <v>463</v>
      </c>
      <c r="B19" s="47">
        <v>520.6</v>
      </c>
      <c r="C19" s="47">
        <v>1</v>
      </c>
      <c r="D19" s="46">
        <v>1.002</v>
      </c>
      <c r="E19" s="46">
        <v>0.996</v>
      </c>
      <c r="F19" s="46">
        <v>1</v>
      </c>
      <c r="G19" s="46">
        <v>1.0060241000000001</v>
      </c>
      <c r="H19" s="46">
        <v>75.879000000000005</v>
      </c>
      <c r="I19" s="46">
        <v>26.03</v>
      </c>
      <c r="J19" s="46">
        <v>187.065</v>
      </c>
      <c r="K19" s="46">
        <v>36.5</v>
      </c>
      <c r="L19" s="46">
        <v>319.45800000000003</v>
      </c>
      <c r="M19" s="46">
        <v>42.338000000000001</v>
      </c>
      <c r="N19" s="48">
        <v>9.9299999999999998E-6</v>
      </c>
      <c r="O19" s="46">
        <v>1.0009999999999999</v>
      </c>
      <c r="P19" s="46">
        <v>1.006</v>
      </c>
      <c r="Q19" s="46">
        <v>1.006</v>
      </c>
      <c r="R19" s="48">
        <v>1.01</v>
      </c>
      <c r="S19" s="46">
        <v>0.74099999999999999</v>
      </c>
      <c r="T19" s="46">
        <v>0.74</v>
      </c>
      <c r="U19" s="46">
        <v>0.13900000000000001</v>
      </c>
      <c r="V19" s="46">
        <v>1.0049999999999999</v>
      </c>
      <c r="W19" s="48">
        <v>1.54E-24</v>
      </c>
      <c r="X19" s="48">
        <v>5.0599999999999996E-13</v>
      </c>
      <c r="Y19" s="46">
        <v>5.0000000000000001E-3</v>
      </c>
      <c r="Z19" s="48">
        <v>7.3800000000000005E-4</v>
      </c>
      <c r="AA19" s="48">
        <v>6.4300000000000002E-4</v>
      </c>
      <c r="AB19" s="48">
        <v>3660000000</v>
      </c>
      <c r="AC19" s="46">
        <v>130000000</v>
      </c>
      <c r="AD19" s="46">
        <v>5850000000</v>
      </c>
      <c r="AE19" s="46">
        <v>124859.1</v>
      </c>
      <c r="AF19" s="48">
        <v>6.7299999999999999E-6</v>
      </c>
      <c r="AG19" s="46"/>
      <c r="AH19" s="46"/>
      <c r="AI19" s="46"/>
      <c r="AJ19" s="48"/>
      <c r="AK19" s="49"/>
      <c r="AL19" s="49"/>
    </row>
    <row r="20" spans="1:38">
      <c r="A20" s="46" t="s">
        <v>464</v>
      </c>
      <c r="B20" s="47">
        <v>519.70000000000005</v>
      </c>
      <c r="C20" s="47">
        <v>1</v>
      </c>
      <c r="D20" s="46">
        <v>1.0009999999999999</v>
      </c>
      <c r="E20" s="46">
        <v>0.99399999999999999</v>
      </c>
      <c r="F20" s="46">
        <v>1.0039960000000001</v>
      </c>
      <c r="G20" s="46">
        <v>1.0070422999999999</v>
      </c>
      <c r="H20" s="46">
        <v>170.066</v>
      </c>
      <c r="I20" s="46">
        <v>20.128</v>
      </c>
      <c r="J20" s="46">
        <v>76.266000000000005</v>
      </c>
      <c r="K20" s="46">
        <v>10.247999999999999</v>
      </c>
      <c r="L20" s="46">
        <v>320.78300000000002</v>
      </c>
      <c r="M20" s="46">
        <v>67.207999999999998</v>
      </c>
      <c r="N20" s="48">
        <v>7.5299999999999999E-6</v>
      </c>
      <c r="O20" s="46">
        <v>1.004</v>
      </c>
      <c r="P20" s="46">
        <v>1.0069999999999999</v>
      </c>
      <c r="Q20" s="46">
        <v>1.0109999999999999</v>
      </c>
      <c r="R20" s="48">
        <v>1.01</v>
      </c>
      <c r="S20" s="46">
        <v>0.25700000000000001</v>
      </c>
      <c r="T20" s="46">
        <v>0.255</v>
      </c>
      <c r="U20" s="46">
        <v>0.45800000000000002</v>
      </c>
      <c r="V20" s="46">
        <v>1.0029999999999999</v>
      </c>
      <c r="W20" s="48">
        <v>1.2700000000000001E-24</v>
      </c>
      <c r="X20" s="48">
        <v>4.6099999999999995E-13</v>
      </c>
      <c r="Y20" s="46">
        <v>1E-3</v>
      </c>
      <c r="Z20" s="48">
        <v>7.1299999999999998E-4</v>
      </c>
      <c r="AA20" s="48">
        <v>4.4700000000000002E-4</v>
      </c>
      <c r="AB20" s="48">
        <v>6520000000</v>
      </c>
      <c r="AC20" s="48">
        <v>2220000000</v>
      </c>
      <c r="AD20" s="48">
        <v>6280000000</v>
      </c>
      <c r="AE20" s="48">
        <v>180000</v>
      </c>
      <c r="AF20" s="48">
        <v>6.1800000000000001E-6</v>
      </c>
      <c r="AG20" s="46"/>
      <c r="AH20" s="46"/>
      <c r="AI20" s="46"/>
      <c r="AJ20" s="48"/>
      <c r="AK20" s="49"/>
      <c r="AL20" s="49"/>
    </row>
    <row r="21" spans="1:38">
      <c r="A21" s="46" t="s">
        <v>465</v>
      </c>
      <c r="B21" s="47">
        <v>476.6</v>
      </c>
      <c r="C21" s="47">
        <v>1</v>
      </c>
      <c r="D21" s="46">
        <v>1.002</v>
      </c>
      <c r="E21" s="46">
        <v>0.99199999999999999</v>
      </c>
      <c r="F21" s="46">
        <v>1.003992</v>
      </c>
      <c r="G21" s="46">
        <v>1.0100806</v>
      </c>
      <c r="H21" s="46">
        <v>48.179000000000002</v>
      </c>
      <c r="I21" s="46">
        <v>5.2350000000000003</v>
      </c>
      <c r="J21" s="46">
        <v>140.732</v>
      </c>
      <c r="K21" s="46">
        <v>25.925999999999998</v>
      </c>
      <c r="L21" s="46">
        <v>307.60300000000001</v>
      </c>
      <c r="M21" s="46">
        <v>63.472000000000001</v>
      </c>
      <c r="N21" s="48">
        <v>7.1799999999999999E-6</v>
      </c>
      <c r="O21" s="46">
        <v>1.004</v>
      </c>
      <c r="P21" s="46">
        <v>1.01</v>
      </c>
      <c r="Q21" s="46">
        <v>1.014</v>
      </c>
      <c r="R21" s="48">
        <v>1.01</v>
      </c>
      <c r="S21" s="46">
        <v>0.44500000000000001</v>
      </c>
      <c r="T21" s="46">
        <v>0.442</v>
      </c>
      <c r="U21" s="46">
        <v>0.32400000000000001</v>
      </c>
      <c r="V21" s="46">
        <v>1.006</v>
      </c>
      <c r="W21" s="48">
        <v>2.34E-24</v>
      </c>
      <c r="X21" s="48">
        <v>6.2399999999999997E-13</v>
      </c>
      <c r="Y21" s="46">
        <v>2E-3</v>
      </c>
      <c r="Z21" s="48">
        <v>7.1699999999999997E-4</v>
      </c>
      <c r="AA21" s="48">
        <v>5.1699999999999999E-4</v>
      </c>
      <c r="AB21" s="48">
        <v>5100000000</v>
      </c>
      <c r="AC21" s="48">
        <v>932000000</v>
      </c>
      <c r="AD21" s="48">
        <v>6220000000</v>
      </c>
      <c r="AE21" s="48">
        <v>156000</v>
      </c>
      <c r="AF21" s="48">
        <v>-1.2999999999999999E-5</v>
      </c>
      <c r="AG21" s="46"/>
      <c r="AH21" s="46"/>
      <c r="AI21" s="46"/>
      <c r="AJ21" s="48"/>
      <c r="AK21" s="49"/>
      <c r="AL21" s="49"/>
    </row>
    <row r="22" spans="1:38">
      <c r="A22" s="46" t="s">
        <v>466</v>
      </c>
      <c r="B22" s="47">
        <v>459.1</v>
      </c>
      <c r="C22" s="47">
        <v>1</v>
      </c>
      <c r="D22" s="46">
        <v>0.999</v>
      </c>
      <c r="E22" s="46">
        <v>0.997</v>
      </c>
      <c r="F22" s="46">
        <v>1.0050049999999999</v>
      </c>
      <c r="G22" s="46">
        <v>1.002006</v>
      </c>
      <c r="H22" s="46">
        <v>253.00899999999999</v>
      </c>
      <c r="I22" s="46">
        <v>20.132000000000001</v>
      </c>
      <c r="J22" s="46">
        <v>142.328</v>
      </c>
      <c r="K22" s="46">
        <v>43.933</v>
      </c>
      <c r="L22" s="46">
        <v>0.43099999999999999</v>
      </c>
      <c r="M22" s="46">
        <v>39.241</v>
      </c>
      <c r="N22" s="48">
        <v>1.01E-5</v>
      </c>
      <c r="O22" s="46">
        <v>1.0049999999999999</v>
      </c>
      <c r="P22" s="46">
        <v>1.0009999999999999</v>
      </c>
      <c r="Q22" s="46">
        <v>1.006</v>
      </c>
      <c r="R22" s="48">
        <v>1.01</v>
      </c>
      <c r="S22" s="46">
        <v>-0.57199999999999995</v>
      </c>
      <c r="T22" s="46">
        <v>-0.57299999999999995</v>
      </c>
      <c r="U22" s="46">
        <v>1.296</v>
      </c>
      <c r="V22" s="46">
        <v>0.996</v>
      </c>
      <c r="W22" s="48">
        <v>4.14E-24</v>
      </c>
      <c r="X22" s="48">
        <v>8.3099999999999999E-13</v>
      </c>
      <c r="Y22" s="46">
        <v>1E-3</v>
      </c>
      <c r="Z22" s="46">
        <v>5.0000000000000001E-3</v>
      </c>
      <c r="AA22" s="48">
        <v>1E-3</v>
      </c>
      <c r="AB22" s="48">
        <v>1260000000</v>
      </c>
      <c r="AC22" s="48">
        <v>1760000000</v>
      </c>
      <c r="AD22" s="48">
        <v>130000000</v>
      </c>
      <c r="AE22" s="48">
        <v>75600</v>
      </c>
      <c r="AF22" s="48">
        <v>1.2099999999999999E-5</v>
      </c>
      <c r="AG22" s="46"/>
      <c r="AH22" s="46"/>
      <c r="AI22" s="46"/>
      <c r="AJ22" s="48"/>
      <c r="AK22" s="49"/>
      <c r="AL22" s="49"/>
    </row>
    <row r="23" spans="1:38">
      <c r="A23" s="46" t="s">
        <v>467</v>
      </c>
      <c r="B23" s="47">
        <v>456.7</v>
      </c>
      <c r="C23" s="47">
        <v>1</v>
      </c>
      <c r="D23" s="46">
        <v>0.999</v>
      </c>
      <c r="E23" s="46">
        <v>0.998</v>
      </c>
      <c r="F23" s="46">
        <v>1.0040039999999999</v>
      </c>
      <c r="G23" s="46">
        <v>1.0010019999999999</v>
      </c>
      <c r="H23" s="46">
        <v>260.80900000000003</v>
      </c>
      <c r="I23" s="46">
        <v>42.872999999999998</v>
      </c>
      <c r="J23" s="46">
        <v>47.305999999999997</v>
      </c>
      <c r="K23" s="46">
        <v>41.929000000000002</v>
      </c>
      <c r="L23" s="46">
        <v>153.77199999999999</v>
      </c>
      <c r="M23" s="46">
        <v>17.515000000000001</v>
      </c>
      <c r="N23" s="48">
        <v>1.17E-5</v>
      </c>
      <c r="O23" s="46">
        <v>1.004</v>
      </c>
      <c r="P23" s="46">
        <v>1.002</v>
      </c>
      <c r="Q23" s="46">
        <v>1.0049999999999999</v>
      </c>
      <c r="R23" s="48">
        <v>1.01</v>
      </c>
      <c r="S23" s="46">
        <v>-0.42599999999999999</v>
      </c>
      <c r="T23" s="46">
        <v>-0.42699999999999999</v>
      </c>
      <c r="U23" s="46">
        <v>1.109</v>
      </c>
      <c r="V23" s="46">
        <v>0.998</v>
      </c>
      <c r="W23" s="48">
        <v>2.58E-24</v>
      </c>
      <c r="X23" s="48">
        <v>6.5600000000000003E-13</v>
      </c>
      <c r="Y23" s="46">
        <v>1E-3</v>
      </c>
      <c r="Z23" s="46">
        <v>3.0000000000000001E-3</v>
      </c>
      <c r="AA23" s="48">
        <v>8.1400000000000005E-4</v>
      </c>
      <c r="AB23" s="48">
        <v>2050000000</v>
      </c>
      <c r="AC23" s="48">
        <v>2450000000</v>
      </c>
      <c r="AD23" s="48">
        <v>396000000</v>
      </c>
      <c r="AE23" s="48">
        <v>98500</v>
      </c>
      <c r="AF23" s="48">
        <v>-6.0399999999999998E-6</v>
      </c>
      <c r="AG23" s="46"/>
      <c r="AH23" s="46"/>
      <c r="AI23" s="46"/>
      <c r="AJ23" s="48"/>
      <c r="AK23" s="49"/>
      <c r="AL23" s="49"/>
    </row>
    <row r="24" spans="1:38">
      <c r="A24" s="46" t="s">
        <v>468</v>
      </c>
      <c r="B24" s="47">
        <v>454.5</v>
      </c>
      <c r="C24" s="47">
        <v>1</v>
      </c>
      <c r="D24" s="46">
        <v>1.0009999999999999</v>
      </c>
      <c r="E24" s="46">
        <v>0.996</v>
      </c>
      <c r="F24" s="46">
        <v>1.0019979999999999</v>
      </c>
      <c r="G24" s="46">
        <v>1.0050201000000001</v>
      </c>
      <c r="H24" s="46">
        <v>190.07300000000001</v>
      </c>
      <c r="I24" s="46">
        <v>48.468000000000004</v>
      </c>
      <c r="J24" s="46">
        <v>87.209000000000003</v>
      </c>
      <c r="K24" s="46">
        <v>11.156000000000001</v>
      </c>
      <c r="L24" s="46">
        <v>347.90100000000001</v>
      </c>
      <c r="M24" s="46">
        <v>39.359000000000002</v>
      </c>
      <c r="N24" s="48">
        <v>6.63E-6</v>
      </c>
      <c r="O24" s="46">
        <v>1.0029999999999999</v>
      </c>
      <c r="P24" s="46">
        <v>1.0049999999999999</v>
      </c>
      <c r="Q24" s="46">
        <v>1.008</v>
      </c>
      <c r="R24" s="48">
        <v>1.01</v>
      </c>
      <c r="S24" s="46">
        <v>0.245</v>
      </c>
      <c r="T24" s="46">
        <v>0.24299999999999999</v>
      </c>
      <c r="U24" s="46">
        <v>0.46700000000000003</v>
      </c>
      <c r="V24" s="46">
        <v>1.002</v>
      </c>
      <c r="W24" s="48">
        <v>8.4000000000000001E-25</v>
      </c>
      <c r="X24" s="48">
        <v>3.7400000000000002E-13</v>
      </c>
      <c r="Y24" s="46">
        <v>2E-3</v>
      </c>
      <c r="Z24" s="48">
        <v>9.5500000000000001E-4</v>
      </c>
      <c r="AA24" s="48">
        <v>5.9400000000000002E-4</v>
      </c>
      <c r="AB24" s="48">
        <v>3690000000</v>
      </c>
      <c r="AC24" s="48">
        <v>1300000000</v>
      </c>
      <c r="AD24" s="48">
        <v>3500000000</v>
      </c>
      <c r="AE24" s="48">
        <v>135000</v>
      </c>
      <c r="AF24" s="48">
        <v>-9.2299999999999997E-6</v>
      </c>
      <c r="AG24" s="46"/>
      <c r="AH24" s="46"/>
      <c r="AI24" s="46"/>
      <c r="AJ24" s="48"/>
      <c r="AK24" s="49"/>
      <c r="AL24" s="49"/>
    </row>
    <row r="25" spans="1:38">
      <c r="A25" s="46" t="s">
        <v>469</v>
      </c>
      <c r="B25" s="47">
        <v>453.7</v>
      </c>
      <c r="C25" s="47">
        <v>1</v>
      </c>
      <c r="D25" s="46">
        <v>1.0009999999999999</v>
      </c>
      <c r="E25" s="46">
        <v>0.995</v>
      </c>
      <c r="F25" s="46">
        <v>1.0029969999999999</v>
      </c>
      <c r="G25" s="46">
        <v>1.0060302000000001</v>
      </c>
      <c r="H25" s="46">
        <v>149.81</v>
      </c>
      <c r="I25" s="46">
        <v>69.266999999999996</v>
      </c>
      <c r="J25" s="46">
        <v>33.755000000000003</v>
      </c>
      <c r="K25" s="46">
        <v>9.44</v>
      </c>
      <c r="L25" s="46">
        <v>300.60500000000002</v>
      </c>
      <c r="M25" s="46">
        <v>18.283999999999999</v>
      </c>
      <c r="N25" s="48">
        <v>9.5100000000000004E-6</v>
      </c>
      <c r="O25" s="46">
        <v>1.0029999999999999</v>
      </c>
      <c r="P25" s="46">
        <v>1.0049999999999999</v>
      </c>
      <c r="Q25" s="46">
        <v>1.0089999999999999</v>
      </c>
      <c r="R25" s="48">
        <v>1.01</v>
      </c>
      <c r="S25" s="46">
        <v>0.18</v>
      </c>
      <c r="T25" s="46">
        <v>0.17799999999999999</v>
      </c>
      <c r="U25" s="46">
        <v>0.51700000000000002</v>
      </c>
      <c r="V25" s="46">
        <v>1.002</v>
      </c>
      <c r="W25" s="48">
        <v>2.73E-24</v>
      </c>
      <c r="X25" s="48">
        <v>6.7499999999999995E-13</v>
      </c>
      <c r="Y25" s="46">
        <v>2E-3</v>
      </c>
      <c r="Z25" s="46">
        <v>1E-3</v>
      </c>
      <c r="AA25" s="48">
        <v>6.6699999999999995E-4</v>
      </c>
      <c r="AB25" s="48">
        <v>2900000000</v>
      </c>
      <c r="AC25" s="48">
        <v>1210000000</v>
      </c>
      <c r="AD25" s="48">
        <v>2490000000</v>
      </c>
      <c r="AE25" s="48">
        <v>120000</v>
      </c>
      <c r="AF25" s="48">
        <v>1.08E-5</v>
      </c>
      <c r="AG25" s="46"/>
      <c r="AH25" s="46"/>
      <c r="AI25" s="46"/>
      <c r="AJ25" s="48"/>
      <c r="AK25" s="49"/>
      <c r="AL25" s="49"/>
    </row>
    <row r="26" spans="1:38">
      <c r="A26" s="46" t="s">
        <v>470</v>
      </c>
      <c r="B26" s="47">
        <v>452.5</v>
      </c>
      <c r="C26" s="47">
        <v>1</v>
      </c>
      <c r="D26" s="46">
        <v>0.998</v>
      </c>
      <c r="E26" s="46">
        <v>0.99299999999999999</v>
      </c>
      <c r="F26" s="46">
        <v>1.0110220000000001</v>
      </c>
      <c r="G26" s="46">
        <v>1.0050352</v>
      </c>
      <c r="H26" s="46">
        <v>37.570999999999998</v>
      </c>
      <c r="I26" s="46">
        <v>44.697000000000003</v>
      </c>
      <c r="J26" s="46">
        <v>170.767</v>
      </c>
      <c r="K26" s="46">
        <v>34.673999999999999</v>
      </c>
      <c r="L26" s="46">
        <v>279.78699999999998</v>
      </c>
      <c r="M26" s="46">
        <v>25.225000000000001</v>
      </c>
      <c r="N26" s="48">
        <v>8.6400000000000003E-6</v>
      </c>
      <c r="O26" s="46">
        <v>1.01</v>
      </c>
      <c r="P26" s="46">
        <v>1.0049999999999999</v>
      </c>
      <c r="Q26" s="46">
        <v>1.016</v>
      </c>
      <c r="R26" s="48">
        <v>1.02</v>
      </c>
      <c r="S26" s="46">
        <v>-0.316</v>
      </c>
      <c r="T26" s="46">
        <v>-0.31900000000000001</v>
      </c>
      <c r="U26" s="46">
        <v>0.98399999999999999</v>
      </c>
      <c r="V26" s="46">
        <v>0.995</v>
      </c>
      <c r="W26" s="48">
        <v>6.1600000000000002E-24</v>
      </c>
      <c r="X26" s="48">
        <v>1.0099999999999999E-12</v>
      </c>
      <c r="Y26" s="48">
        <v>9.0799999999999995E-4</v>
      </c>
      <c r="Z26" s="46">
        <v>2E-3</v>
      </c>
      <c r="AA26" s="48">
        <v>5.9900000000000003E-4</v>
      </c>
      <c r="AB26" s="48">
        <v>3680000000</v>
      </c>
      <c r="AC26" s="46">
        <v>3870000000</v>
      </c>
      <c r="AD26" s="46">
        <v>1030000000</v>
      </c>
      <c r="AE26" s="48">
        <v>134000</v>
      </c>
      <c r="AF26" s="48">
        <v>-1.8E-5</v>
      </c>
      <c r="AG26" s="46"/>
      <c r="AH26" s="46"/>
      <c r="AI26" s="46"/>
      <c r="AJ26" s="48"/>
      <c r="AK26" s="49"/>
      <c r="AL26" s="49"/>
    </row>
    <row r="27" spans="1:38">
      <c r="A27" s="46" t="s">
        <v>471</v>
      </c>
      <c r="B27" s="47">
        <v>444.5</v>
      </c>
      <c r="C27" s="47">
        <v>1</v>
      </c>
      <c r="D27" s="46">
        <v>1</v>
      </c>
      <c r="E27" s="46">
        <v>0.995</v>
      </c>
      <c r="F27" s="46">
        <v>1.0049999999999999</v>
      </c>
      <c r="G27" s="46">
        <v>1.0050250999999999</v>
      </c>
      <c r="H27" s="46">
        <v>149.42400000000001</v>
      </c>
      <c r="I27" s="46">
        <v>39.182000000000002</v>
      </c>
      <c r="J27" s="46">
        <v>48.088999999999999</v>
      </c>
      <c r="K27" s="46">
        <v>13.557</v>
      </c>
      <c r="L27" s="46">
        <v>302.75900000000001</v>
      </c>
      <c r="M27" s="46">
        <v>47.634</v>
      </c>
      <c r="N27" s="48">
        <v>9.1500000000000005E-6</v>
      </c>
      <c r="O27" s="46">
        <v>1.0049999999999999</v>
      </c>
      <c r="P27" s="46">
        <v>1.0049999999999999</v>
      </c>
      <c r="Q27" s="46">
        <v>1.01</v>
      </c>
      <c r="R27" s="48">
        <v>1.01</v>
      </c>
      <c r="S27" s="46">
        <v>6.0999999999999999E-2</v>
      </c>
      <c r="T27" s="46">
        <v>5.8000000000000003E-2</v>
      </c>
      <c r="U27" s="46">
        <v>0.61599999999999999</v>
      </c>
      <c r="V27" s="46">
        <v>1.0009999999999999</v>
      </c>
      <c r="W27" s="48">
        <v>2.3599999999999999E-24</v>
      </c>
      <c r="X27" s="48">
        <v>6.2699999999999995E-13</v>
      </c>
      <c r="Y27" s="46">
        <v>1E-3</v>
      </c>
      <c r="Z27" s="46">
        <v>1E-3</v>
      </c>
      <c r="AA27" s="48">
        <v>5.4900000000000001E-4</v>
      </c>
      <c r="AB27" s="48">
        <v>4240000000</v>
      </c>
      <c r="AC27" s="48">
        <v>2350000000</v>
      </c>
      <c r="AD27" s="48">
        <v>2970000000</v>
      </c>
      <c r="AE27" s="48">
        <v>146000</v>
      </c>
      <c r="AF27" s="48">
        <v>8.6200000000000005E-6</v>
      </c>
      <c r="AG27" s="46"/>
      <c r="AH27" s="46"/>
      <c r="AI27" s="46"/>
      <c r="AJ27" s="48"/>
      <c r="AK27" s="49"/>
      <c r="AL27" s="49"/>
    </row>
    <row r="28" spans="1:38">
      <c r="A28" s="46" t="s">
        <v>472</v>
      </c>
      <c r="B28" s="47">
        <v>444.3</v>
      </c>
      <c r="C28" s="47">
        <v>1</v>
      </c>
      <c r="D28" s="46">
        <v>1.0009999999999999</v>
      </c>
      <c r="E28" s="46">
        <v>0.995</v>
      </c>
      <c r="F28" s="46">
        <v>1.0029969999999999</v>
      </c>
      <c r="G28" s="46">
        <v>1.0060302000000001</v>
      </c>
      <c r="H28" s="46">
        <v>240.75800000000001</v>
      </c>
      <c r="I28" s="46">
        <v>30.664999999999999</v>
      </c>
      <c r="J28" s="46">
        <v>125.242</v>
      </c>
      <c r="K28" s="46">
        <v>35.997999999999998</v>
      </c>
      <c r="L28" s="46">
        <v>359.34699999999998</v>
      </c>
      <c r="M28" s="46">
        <v>38.905000000000001</v>
      </c>
      <c r="N28" s="48">
        <v>9.3500000000000003E-6</v>
      </c>
      <c r="O28" s="46">
        <v>1.0029999999999999</v>
      </c>
      <c r="P28" s="46">
        <v>1.006</v>
      </c>
      <c r="Q28" s="46">
        <v>1.0089999999999999</v>
      </c>
      <c r="R28" s="48">
        <v>1.01</v>
      </c>
      <c r="S28" s="46">
        <v>0.27</v>
      </c>
      <c r="T28" s="46">
        <v>0.26800000000000002</v>
      </c>
      <c r="U28" s="46">
        <v>0.44800000000000001</v>
      </c>
      <c r="V28" s="46">
        <v>1.002</v>
      </c>
      <c r="W28" s="48">
        <v>3.5899999999999998E-24</v>
      </c>
      <c r="X28" s="48">
        <v>7.7400000000000003E-13</v>
      </c>
      <c r="Y28" s="46">
        <v>2E-3</v>
      </c>
      <c r="Z28" s="46">
        <v>1E-3</v>
      </c>
      <c r="AA28" s="48">
        <v>7.5799999999999999E-4</v>
      </c>
      <c r="AB28" s="48">
        <v>2270000000</v>
      </c>
      <c r="AC28" s="48">
        <v>743000000</v>
      </c>
      <c r="AD28" s="48">
        <v>2230000000</v>
      </c>
      <c r="AE28" s="48">
        <v>106000</v>
      </c>
      <c r="AF28" s="48">
        <v>-6.99E-6</v>
      </c>
      <c r="AG28" s="46"/>
      <c r="AH28" s="46"/>
      <c r="AI28" s="46"/>
      <c r="AJ28" s="48"/>
      <c r="AK28" s="49"/>
      <c r="AL28" s="49"/>
    </row>
    <row r="29" spans="1:38">
      <c r="A29" s="46" t="s">
        <v>473</v>
      </c>
      <c r="B29" s="47">
        <v>441.3</v>
      </c>
      <c r="C29" s="47">
        <v>1</v>
      </c>
      <c r="D29" s="46">
        <v>1.004</v>
      </c>
      <c r="E29" s="46">
        <v>0.98899999999999999</v>
      </c>
      <c r="F29" s="46">
        <v>1.002988</v>
      </c>
      <c r="G29" s="46">
        <v>1.0151668</v>
      </c>
      <c r="H29" s="46">
        <v>135.739</v>
      </c>
      <c r="I29" s="46">
        <v>14.010999999999999</v>
      </c>
      <c r="J29" s="46">
        <v>41.088999999999999</v>
      </c>
      <c r="K29" s="46">
        <v>17.995999999999999</v>
      </c>
      <c r="L29" s="46">
        <v>261.52300000000002</v>
      </c>
      <c r="M29" s="46">
        <v>66.888999999999996</v>
      </c>
      <c r="N29" s="48">
        <v>8.1899999999999995E-6</v>
      </c>
      <c r="O29" s="46">
        <v>1.004</v>
      </c>
      <c r="P29" s="46">
        <v>1.0149999999999999</v>
      </c>
      <c r="Q29" s="46">
        <v>1.0189999999999999</v>
      </c>
      <c r="R29" s="48">
        <v>1.02</v>
      </c>
      <c r="S29" s="46">
        <v>0.60099999999999998</v>
      </c>
      <c r="T29" s="46">
        <v>0.59799999999999998</v>
      </c>
      <c r="U29" s="46">
        <v>0.223</v>
      </c>
      <c r="V29" s="46">
        <v>1.0109999999999999</v>
      </c>
      <c r="W29" s="48">
        <v>1.7E-24</v>
      </c>
      <c r="X29" s="48">
        <v>5.3299999999999995E-13</v>
      </c>
      <c r="Y29" s="46">
        <v>1E-3</v>
      </c>
      <c r="Z29" s="48">
        <v>3.5E-4</v>
      </c>
      <c r="AA29" s="48">
        <v>2.7999999999999998E-4</v>
      </c>
      <c r="AB29" s="48">
        <v>18200000000</v>
      </c>
      <c r="AC29" s="48">
        <v>1640000000</v>
      </c>
      <c r="AD29" s="48">
        <v>26000000000</v>
      </c>
      <c r="AE29" s="48">
        <v>289000</v>
      </c>
      <c r="AF29" s="48">
        <v>9.5100000000000004E-6</v>
      </c>
      <c r="AG29" s="46"/>
      <c r="AH29" s="46"/>
      <c r="AI29" s="46"/>
      <c r="AJ29" s="48"/>
      <c r="AK29" s="49"/>
      <c r="AL29" s="49"/>
    </row>
    <row r="30" spans="1:38">
      <c r="A30" s="46" t="s">
        <v>474</v>
      </c>
      <c r="B30" s="47">
        <v>439.4</v>
      </c>
      <c r="C30" s="47">
        <v>1</v>
      </c>
      <c r="D30" s="46">
        <v>1.0009999999999999</v>
      </c>
      <c r="E30" s="46">
        <v>0.997</v>
      </c>
      <c r="F30" s="46">
        <v>1.000999</v>
      </c>
      <c r="G30" s="46">
        <v>1.0040119999999999</v>
      </c>
      <c r="H30" s="46">
        <v>91.917000000000002</v>
      </c>
      <c r="I30" s="46">
        <v>44.475000000000001</v>
      </c>
      <c r="J30" s="46">
        <v>356.51100000000002</v>
      </c>
      <c r="K30" s="46">
        <v>5.4809999999999999</v>
      </c>
      <c r="L30" s="46">
        <v>261.00400000000002</v>
      </c>
      <c r="M30" s="46">
        <v>45.003</v>
      </c>
      <c r="N30" s="48">
        <v>9.2399999999999996E-6</v>
      </c>
      <c r="O30" s="46">
        <v>1.0009999999999999</v>
      </c>
      <c r="P30" s="46">
        <v>1.0029999999999999</v>
      </c>
      <c r="Q30" s="46">
        <v>1.004</v>
      </c>
      <c r="R30" s="48">
        <v>1.01</v>
      </c>
      <c r="S30" s="46">
        <v>0.56100000000000005</v>
      </c>
      <c r="T30" s="46">
        <v>0.56100000000000005</v>
      </c>
      <c r="U30" s="46">
        <v>0.247</v>
      </c>
      <c r="V30" s="46">
        <v>1.002</v>
      </c>
      <c r="W30" s="48">
        <v>1.5199999999999999E-24</v>
      </c>
      <c r="X30" s="48">
        <v>5.0299999999999998E-13</v>
      </c>
      <c r="Y30" s="46">
        <v>4.0000000000000001E-3</v>
      </c>
      <c r="Z30" s="46">
        <v>1E-3</v>
      </c>
      <c r="AA30" s="48">
        <v>9.8400000000000007E-4</v>
      </c>
      <c r="AB30" s="48">
        <v>1460000000</v>
      </c>
      <c r="AC30" s="48">
        <v>159000000</v>
      </c>
      <c r="AD30" s="48">
        <v>2010000000</v>
      </c>
      <c r="AE30" s="48">
        <v>81400</v>
      </c>
      <c r="AF30" s="48">
        <v>-8.6999999999999997E-6</v>
      </c>
      <c r="AG30" s="46"/>
      <c r="AH30" s="46"/>
      <c r="AI30" s="46"/>
      <c r="AJ30" s="48"/>
      <c r="AK30" s="49"/>
      <c r="AL30" s="49"/>
    </row>
    <row r="31" spans="1:38">
      <c r="A31" s="46" t="s">
        <v>475</v>
      </c>
      <c r="B31" s="47">
        <v>437.4</v>
      </c>
      <c r="C31" s="47">
        <v>1</v>
      </c>
      <c r="D31" s="46">
        <v>0.999</v>
      </c>
      <c r="E31" s="46">
        <v>0.997</v>
      </c>
      <c r="F31" s="46">
        <v>1.0040039999999999</v>
      </c>
      <c r="G31" s="46">
        <v>1.002006</v>
      </c>
      <c r="H31" s="46">
        <v>155.45400000000001</v>
      </c>
      <c r="I31" s="46">
        <v>33.511000000000003</v>
      </c>
      <c r="J31" s="46">
        <v>20.817</v>
      </c>
      <c r="K31" s="46">
        <v>46.698</v>
      </c>
      <c r="L31" s="46">
        <v>262.61</v>
      </c>
      <c r="M31" s="46">
        <v>24.01</v>
      </c>
      <c r="N31" s="48">
        <v>7.6599999999999995E-6</v>
      </c>
      <c r="O31" s="46">
        <v>1.004</v>
      </c>
      <c r="P31" s="46">
        <v>1.002</v>
      </c>
      <c r="Q31" s="46">
        <v>1.006</v>
      </c>
      <c r="R31" s="48">
        <v>1.01</v>
      </c>
      <c r="S31" s="46">
        <v>-0.26800000000000002</v>
      </c>
      <c r="T31" s="46">
        <v>-0.27</v>
      </c>
      <c r="U31" s="46">
        <v>0.93</v>
      </c>
      <c r="V31" s="46">
        <v>0.998</v>
      </c>
      <c r="W31" s="48">
        <v>2.8100000000000001E-24</v>
      </c>
      <c r="X31" s="48">
        <v>6.8500000000000001E-13</v>
      </c>
      <c r="Y31" s="46">
        <v>2E-3</v>
      </c>
      <c r="Z31" s="46">
        <v>3.0000000000000001E-3</v>
      </c>
      <c r="AA31" s="48">
        <v>1E-3</v>
      </c>
      <c r="AB31" s="48">
        <v>984000000</v>
      </c>
      <c r="AC31" s="46">
        <v>968000000</v>
      </c>
      <c r="AD31" s="48">
        <v>320000000</v>
      </c>
      <c r="AE31" s="48">
        <v>69500</v>
      </c>
      <c r="AF31" s="48">
        <v>9.7699999999999996E-6</v>
      </c>
      <c r="AG31" s="46"/>
      <c r="AH31" s="46"/>
      <c r="AI31" s="46"/>
      <c r="AJ31" s="48"/>
      <c r="AK31" s="49"/>
      <c r="AL31" s="49"/>
    </row>
    <row r="32" spans="1:38">
      <c r="A32" s="46" t="s">
        <v>476</v>
      </c>
      <c r="B32" s="47">
        <v>434.8</v>
      </c>
      <c r="C32" s="47">
        <v>1</v>
      </c>
      <c r="D32" s="46">
        <v>1</v>
      </c>
      <c r="E32" s="46">
        <v>0.999</v>
      </c>
      <c r="F32" s="46">
        <v>1</v>
      </c>
      <c r="G32" s="46">
        <v>1.001001</v>
      </c>
      <c r="H32" s="46">
        <v>195.95500000000001</v>
      </c>
      <c r="I32" s="46">
        <v>52.274999999999999</v>
      </c>
      <c r="J32" s="46">
        <v>68.165000000000006</v>
      </c>
      <c r="K32" s="46">
        <v>25.361999999999998</v>
      </c>
      <c r="L32" s="46">
        <v>324.85199999999998</v>
      </c>
      <c r="M32" s="46">
        <v>25.908000000000001</v>
      </c>
      <c r="N32" s="48">
        <v>8.7099999999999996E-6</v>
      </c>
      <c r="O32" s="46">
        <v>1</v>
      </c>
      <c r="P32" s="46">
        <v>1.0009999999999999</v>
      </c>
      <c r="Q32" s="46">
        <v>1.0009999999999999</v>
      </c>
      <c r="R32" s="48">
        <v>1</v>
      </c>
      <c r="S32" s="46">
        <v>0.54800000000000004</v>
      </c>
      <c r="T32" s="46">
        <v>0.54800000000000004</v>
      </c>
      <c r="U32" s="46">
        <v>0.255</v>
      </c>
      <c r="V32" s="46">
        <v>1.0009999999999999</v>
      </c>
      <c r="W32" s="48">
        <v>1.82E-24</v>
      </c>
      <c r="X32" s="48">
        <v>5.5099999999999997E-13</v>
      </c>
      <c r="Y32" s="46">
        <v>1.9E-2</v>
      </c>
      <c r="Z32" s="46">
        <v>6.0000000000000001E-3</v>
      </c>
      <c r="AA32" s="48">
        <v>4.0000000000000001E-3</v>
      </c>
      <c r="AB32" s="48">
        <v>72500000</v>
      </c>
      <c r="AC32" s="48">
        <v>8430000</v>
      </c>
      <c r="AD32" s="48">
        <v>98700000</v>
      </c>
      <c r="AE32" s="48">
        <v>18200</v>
      </c>
      <c r="AF32" s="48">
        <v>8.32E-6</v>
      </c>
      <c r="AG32" s="46"/>
      <c r="AH32" s="46"/>
      <c r="AI32" s="46"/>
      <c r="AJ32" s="48"/>
      <c r="AK32" s="49"/>
      <c r="AL32" s="49"/>
    </row>
    <row r="33" spans="1:38">
      <c r="A33" s="46" t="s">
        <v>477</v>
      </c>
      <c r="B33" s="47">
        <v>433.7</v>
      </c>
      <c r="C33" s="47">
        <v>1</v>
      </c>
      <c r="D33" s="46">
        <v>0.999</v>
      </c>
      <c r="E33" s="46">
        <v>0.996</v>
      </c>
      <c r="F33" s="46">
        <v>1.0050049999999999</v>
      </c>
      <c r="G33" s="46">
        <v>1.003012</v>
      </c>
      <c r="H33" s="46">
        <v>137.58699999999999</v>
      </c>
      <c r="I33" s="46">
        <v>22.556000000000001</v>
      </c>
      <c r="J33" s="46">
        <v>46.277000000000001</v>
      </c>
      <c r="K33" s="46">
        <v>3.15</v>
      </c>
      <c r="L33" s="46">
        <v>308.75400000000002</v>
      </c>
      <c r="M33" s="46">
        <v>67.200999999999993</v>
      </c>
      <c r="N33" s="48">
        <v>7.4000000000000003E-6</v>
      </c>
      <c r="O33" s="46">
        <v>1.0049999999999999</v>
      </c>
      <c r="P33" s="46">
        <v>1.0029999999999999</v>
      </c>
      <c r="Q33" s="46">
        <v>1.008</v>
      </c>
      <c r="R33" s="48">
        <v>1.01</v>
      </c>
      <c r="S33" s="46">
        <v>-0.23899999999999999</v>
      </c>
      <c r="T33" s="46">
        <v>-0.24099999999999999</v>
      </c>
      <c r="U33" s="46">
        <v>0.89900000000000002</v>
      </c>
      <c r="V33" s="46">
        <v>0.998</v>
      </c>
      <c r="W33" s="48">
        <v>3.26E-24</v>
      </c>
      <c r="X33" s="48">
        <v>7.3699999999999999E-13</v>
      </c>
      <c r="Y33" s="46">
        <v>2E-3</v>
      </c>
      <c r="Z33" s="46">
        <v>3.0000000000000001E-3</v>
      </c>
      <c r="AA33" s="48">
        <v>9.859999999999999E-4</v>
      </c>
      <c r="AB33" s="48">
        <v>1340000000</v>
      </c>
      <c r="AC33" s="48">
        <v>1260000000</v>
      </c>
      <c r="AD33" s="48">
        <v>473000000</v>
      </c>
      <c r="AE33" s="48">
        <v>81300</v>
      </c>
      <c r="AF33" s="48">
        <v>1.2300000000000001E-5</v>
      </c>
      <c r="AG33" s="46"/>
      <c r="AH33" s="46"/>
      <c r="AI33" s="46"/>
      <c r="AJ33" s="48"/>
      <c r="AK33" s="49"/>
      <c r="AL33" s="49"/>
    </row>
    <row r="34" spans="1:38">
      <c r="A34" s="46" t="s">
        <v>478</v>
      </c>
      <c r="B34" s="47">
        <v>433</v>
      </c>
      <c r="C34" s="47">
        <v>1</v>
      </c>
      <c r="D34" s="46">
        <v>0.999</v>
      </c>
      <c r="E34" s="46">
        <v>0.998</v>
      </c>
      <c r="F34" s="46">
        <v>1.0030030000000001</v>
      </c>
      <c r="G34" s="46">
        <v>1.0010019999999999</v>
      </c>
      <c r="H34" s="46">
        <v>80.105999999999995</v>
      </c>
      <c r="I34" s="46">
        <v>1.556</v>
      </c>
      <c r="J34" s="46">
        <v>348.14100000000002</v>
      </c>
      <c r="K34" s="46">
        <v>51.622</v>
      </c>
      <c r="L34" s="46">
        <v>171.33699999999999</v>
      </c>
      <c r="M34" s="46">
        <v>38.335000000000001</v>
      </c>
      <c r="N34" s="48">
        <v>1.13E-5</v>
      </c>
      <c r="O34" s="46">
        <v>1.0029999999999999</v>
      </c>
      <c r="P34" s="46">
        <v>1.0009999999999999</v>
      </c>
      <c r="Q34" s="46">
        <v>1.004</v>
      </c>
      <c r="R34" s="48">
        <v>1</v>
      </c>
      <c r="S34" s="46">
        <v>-0.46100000000000002</v>
      </c>
      <c r="T34" s="46">
        <v>-0.46100000000000002</v>
      </c>
      <c r="U34" s="46">
        <v>1.151</v>
      </c>
      <c r="V34" s="46">
        <v>0.998</v>
      </c>
      <c r="W34" s="48">
        <v>5.7100000000000004E-24</v>
      </c>
      <c r="X34" s="48">
        <v>9.7600000000000008E-13</v>
      </c>
      <c r="Y34" s="46">
        <v>2E-3</v>
      </c>
      <c r="Z34" s="46">
        <v>7.0000000000000001E-3</v>
      </c>
      <c r="AA34" s="48">
        <v>2E-3</v>
      </c>
      <c r="AB34" s="48">
        <v>415000000</v>
      </c>
      <c r="AC34" s="46">
        <v>518000000</v>
      </c>
      <c r="AD34" s="46">
        <v>70297434</v>
      </c>
      <c r="AE34" s="48">
        <v>44100</v>
      </c>
      <c r="AF34" s="48">
        <v>-1.13E-5</v>
      </c>
      <c r="AG34" s="46"/>
      <c r="AH34" s="46"/>
      <c r="AI34" s="46"/>
      <c r="AJ34" s="48"/>
      <c r="AK34" s="49"/>
      <c r="AL34" s="49"/>
    </row>
    <row r="35" spans="1:38">
      <c r="A35" s="46" t="s">
        <v>479</v>
      </c>
      <c r="B35" s="47">
        <v>430.7</v>
      </c>
      <c r="C35" s="47">
        <v>1</v>
      </c>
      <c r="D35" s="46">
        <v>0.999</v>
      </c>
      <c r="E35" s="46">
        <v>0.99199999999999999</v>
      </c>
      <c r="F35" s="46">
        <v>1.0100100000000001</v>
      </c>
      <c r="G35" s="46">
        <v>1.0070565</v>
      </c>
      <c r="H35" s="46">
        <v>179.79499999999999</v>
      </c>
      <c r="I35" s="46">
        <v>22.626999999999999</v>
      </c>
      <c r="J35" s="46">
        <v>82.873999999999995</v>
      </c>
      <c r="K35" s="46">
        <v>16.126999999999999</v>
      </c>
      <c r="L35" s="46">
        <v>320.43700000000001</v>
      </c>
      <c r="M35" s="46">
        <v>61.671999999999997</v>
      </c>
      <c r="N35" s="48">
        <v>4.0999999999999997E-6</v>
      </c>
      <c r="O35" s="46">
        <v>1.0109999999999999</v>
      </c>
      <c r="P35" s="46">
        <v>1.006</v>
      </c>
      <c r="Q35" s="46">
        <v>1.0169999999999999</v>
      </c>
      <c r="R35" s="48">
        <v>1.02</v>
      </c>
      <c r="S35" s="46">
        <v>-0.251</v>
      </c>
      <c r="T35" s="46">
        <v>-0.255</v>
      </c>
      <c r="U35" s="46">
        <v>0.91400000000000003</v>
      </c>
      <c r="V35" s="46">
        <v>0.996</v>
      </c>
      <c r="W35" s="48">
        <v>6.18E-25</v>
      </c>
      <c r="X35" s="48">
        <v>3.21E-13</v>
      </c>
      <c r="Y35" s="48">
        <v>5.7700000000000004E-4</v>
      </c>
      <c r="Z35" s="48">
        <v>9.7199999999999999E-4</v>
      </c>
      <c r="AA35" s="48">
        <v>3.6200000000000002E-4</v>
      </c>
      <c r="AB35" s="48">
        <v>9950000000</v>
      </c>
      <c r="AC35" s="48">
        <v>9590000000</v>
      </c>
      <c r="AD35" s="48">
        <v>3380000000</v>
      </c>
      <c r="AE35" s="48">
        <v>222000</v>
      </c>
      <c r="AF35" s="48">
        <v>1.11E-5</v>
      </c>
      <c r="AG35" s="46"/>
      <c r="AH35" s="46"/>
      <c r="AI35" s="46"/>
      <c r="AJ35" s="48"/>
      <c r="AK35" s="49"/>
      <c r="AL35" s="49"/>
    </row>
    <row r="36" spans="1:38">
      <c r="A36" s="46" t="s">
        <v>480</v>
      </c>
      <c r="B36" s="47">
        <v>411.1</v>
      </c>
      <c r="C36" s="47">
        <v>1</v>
      </c>
      <c r="D36" s="46">
        <v>1.0009999999999999</v>
      </c>
      <c r="E36" s="46">
        <v>0.99299999999999999</v>
      </c>
      <c r="F36" s="46">
        <v>1.0049950000000001</v>
      </c>
      <c r="G36" s="46">
        <v>1.0080564000000001</v>
      </c>
      <c r="H36" s="46">
        <v>172.767</v>
      </c>
      <c r="I36" s="46">
        <v>10.177</v>
      </c>
      <c r="J36" s="46">
        <v>78.015000000000001</v>
      </c>
      <c r="K36" s="46">
        <v>24.774999999999999</v>
      </c>
      <c r="L36" s="46">
        <v>283.34899999999999</v>
      </c>
      <c r="M36" s="46">
        <v>62.948999999999998</v>
      </c>
      <c r="N36" s="48">
        <v>5.1499999999999998E-6</v>
      </c>
      <c r="O36" s="46">
        <v>1.004</v>
      </c>
      <c r="P36" s="46">
        <v>1.008</v>
      </c>
      <c r="Q36" s="46">
        <v>1.012</v>
      </c>
      <c r="R36" s="48">
        <v>1.01</v>
      </c>
      <c r="S36" s="46">
        <v>0.29499999999999998</v>
      </c>
      <c r="T36" s="46">
        <v>0.29299999999999998</v>
      </c>
      <c r="U36" s="46">
        <v>0.43</v>
      </c>
      <c r="V36" s="46">
        <v>1.004</v>
      </c>
      <c r="W36" s="48">
        <v>5.8699999999999999E-25</v>
      </c>
      <c r="X36" s="48">
        <v>3.1299999999999998E-13</v>
      </c>
      <c r="Y36" s="46">
        <v>1E-3</v>
      </c>
      <c r="Z36" s="48">
        <v>6.1300000000000005E-4</v>
      </c>
      <c r="AA36" s="48">
        <v>3.9599999999999998E-4</v>
      </c>
      <c r="AB36" s="48">
        <v>8380000000</v>
      </c>
      <c r="AC36" s="46">
        <v>2550000000</v>
      </c>
      <c r="AD36" s="48">
        <v>8510000000</v>
      </c>
      <c r="AE36" s="48">
        <v>203000</v>
      </c>
      <c r="AF36" s="48">
        <v>-5.75E-6</v>
      </c>
      <c r="AG36" s="46"/>
      <c r="AH36" s="46"/>
      <c r="AI36" s="46"/>
      <c r="AJ36" s="48"/>
      <c r="AK36" s="49"/>
      <c r="AL36" s="49"/>
    </row>
    <row r="37" spans="1:38">
      <c r="A37" s="46" t="s">
        <v>481</v>
      </c>
      <c r="B37" s="47">
        <v>393.4</v>
      </c>
      <c r="C37" s="47">
        <v>1</v>
      </c>
      <c r="D37" s="46">
        <v>1.004</v>
      </c>
      <c r="E37" s="46">
        <v>0.98499999999999999</v>
      </c>
      <c r="F37" s="46">
        <v>1.0079681</v>
      </c>
      <c r="G37" s="46">
        <v>1.0192893000000001</v>
      </c>
      <c r="H37" s="46">
        <v>94.370999999999995</v>
      </c>
      <c r="I37" s="46">
        <v>32.042999999999999</v>
      </c>
      <c r="J37" s="46">
        <v>196.334</v>
      </c>
      <c r="K37" s="46">
        <v>18.323</v>
      </c>
      <c r="L37" s="46">
        <v>311.34100000000001</v>
      </c>
      <c r="M37" s="46">
        <v>51.924999999999997</v>
      </c>
      <c r="N37" s="48">
        <v>2.2099999999999998E-5</v>
      </c>
      <c r="O37" s="46">
        <v>1.008</v>
      </c>
      <c r="P37" s="46">
        <v>1.0189999999999999</v>
      </c>
      <c r="Q37" s="46">
        <v>1.0269999999999999</v>
      </c>
      <c r="R37" s="48">
        <v>1.03</v>
      </c>
      <c r="S37" s="46">
        <v>0.39600000000000002</v>
      </c>
      <c r="T37" s="46">
        <v>0.39100000000000001</v>
      </c>
      <c r="U37" s="46">
        <v>0.35899999999999999</v>
      </c>
      <c r="V37" s="46">
        <v>1.0109999999999999</v>
      </c>
      <c r="W37" s="48">
        <v>2.8800000000000001E-23</v>
      </c>
      <c r="X37" s="48">
        <v>2.1900000000000002E-12</v>
      </c>
      <c r="Y37" s="48">
        <v>9.6599999999999995E-4</v>
      </c>
      <c r="Z37" s="48">
        <v>4.2299999999999998E-4</v>
      </c>
      <c r="AA37" s="48">
        <v>2.9399999999999999E-4</v>
      </c>
      <c r="AB37" s="48">
        <v>15500000000</v>
      </c>
      <c r="AC37" s="48">
        <v>3420000000</v>
      </c>
      <c r="AD37" s="48">
        <v>17800000000</v>
      </c>
      <c r="AE37" s="48">
        <v>276000</v>
      </c>
      <c r="AF37" s="48">
        <v>-1.43E-5</v>
      </c>
      <c r="AG37" s="46"/>
      <c r="AH37" s="46"/>
      <c r="AI37" s="46"/>
      <c r="AJ37" s="48"/>
      <c r="AK37" s="49"/>
      <c r="AL37" s="49"/>
    </row>
    <row r="38" spans="1:38">
      <c r="A38" s="46" t="s">
        <v>482</v>
      </c>
      <c r="B38" s="47">
        <v>387.7</v>
      </c>
      <c r="C38" s="47">
        <v>1</v>
      </c>
      <c r="D38" s="46">
        <v>0.998</v>
      </c>
      <c r="E38" s="46">
        <v>0.99399999999999999</v>
      </c>
      <c r="F38" s="46">
        <v>1.0100199999999999</v>
      </c>
      <c r="G38" s="46">
        <v>1.0040241000000001</v>
      </c>
      <c r="H38" s="46">
        <v>150.40299999999999</v>
      </c>
      <c r="I38" s="46">
        <v>1.506</v>
      </c>
      <c r="J38" s="46">
        <v>59.917999999999999</v>
      </c>
      <c r="K38" s="46">
        <v>17.852</v>
      </c>
      <c r="L38" s="46">
        <v>245.066</v>
      </c>
      <c r="M38" s="46">
        <v>72.08</v>
      </c>
      <c r="N38" s="48">
        <v>8.0600000000000008E-6</v>
      </c>
      <c r="O38" s="46">
        <v>1.01</v>
      </c>
      <c r="P38" s="46">
        <v>1.0049999999999999</v>
      </c>
      <c r="Q38" s="46">
        <v>1.014</v>
      </c>
      <c r="R38" s="48">
        <v>1.02</v>
      </c>
      <c r="S38" s="46">
        <v>-0.33900000000000002</v>
      </c>
      <c r="T38" s="46">
        <v>-0.34200000000000003</v>
      </c>
      <c r="U38" s="46">
        <v>1.01</v>
      </c>
      <c r="V38" s="46">
        <v>0.995</v>
      </c>
      <c r="W38" s="48">
        <v>3.24E-24</v>
      </c>
      <c r="X38" s="48">
        <v>7.35E-13</v>
      </c>
      <c r="Y38" s="48">
        <v>7.67E-4</v>
      </c>
      <c r="Z38" s="46">
        <v>2E-3</v>
      </c>
      <c r="AA38" s="48">
        <v>5.1500000000000005E-4</v>
      </c>
      <c r="AB38" s="48">
        <v>5000000000</v>
      </c>
      <c r="AC38" s="48">
        <v>5420000000</v>
      </c>
      <c r="AD38" s="48">
        <v>1300000000</v>
      </c>
      <c r="AE38" s="48">
        <v>156000</v>
      </c>
      <c r="AF38" s="48">
        <v>-1.1399999999999999E-5</v>
      </c>
      <c r="AG38" s="46"/>
      <c r="AH38" s="46"/>
      <c r="AI38" s="46"/>
      <c r="AJ38" s="48"/>
      <c r="AK38" s="49"/>
      <c r="AL38" s="49"/>
    </row>
    <row r="39" spans="1:38">
      <c r="A39" s="46" t="s">
        <v>483</v>
      </c>
      <c r="B39" s="47">
        <v>367.4</v>
      </c>
      <c r="C39" s="47">
        <v>1</v>
      </c>
      <c r="D39" s="46">
        <v>1.0029999999999999</v>
      </c>
      <c r="E39" s="46">
        <v>0.98599999999999999</v>
      </c>
      <c r="F39" s="46">
        <v>1.0079761</v>
      </c>
      <c r="G39" s="46">
        <v>1.0172414000000001</v>
      </c>
      <c r="H39" s="46">
        <v>157.70599999999999</v>
      </c>
      <c r="I39" s="46">
        <v>9.4440000000000008</v>
      </c>
      <c r="J39" s="46">
        <v>66.474999999999994</v>
      </c>
      <c r="K39" s="46">
        <v>7.3550000000000004</v>
      </c>
      <c r="L39" s="46">
        <v>299.12799999999999</v>
      </c>
      <c r="M39" s="46">
        <v>77.988</v>
      </c>
      <c r="N39" s="48">
        <v>5.75E-6</v>
      </c>
      <c r="O39" s="46">
        <v>1.008</v>
      </c>
      <c r="P39" s="46">
        <v>1.0169999999999999</v>
      </c>
      <c r="Q39" s="46">
        <v>1.0249999999999999</v>
      </c>
      <c r="R39" s="48">
        <v>1.03</v>
      </c>
      <c r="S39" s="46">
        <v>0.35199999999999998</v>
      </c>
      <c r="T39" s="46">
        <v>0.34599999999999997</v>
      </c>
      <c r="U39" s="46">
        <v>0.39100000000000001</v>
      </c>
      <c r="V39" s="46">
        <v>1.0089999999999999</v>
      </c>
      <c r="W39" s="48">
        <v>2.8799999999999999E-24</v>
      </c>
      <c r="X39" s="48">
        <v>6.9299999999999998E-13</v>
      </c>
      <c r="Y39" s="46">
        <v>1E-3</v>
      </c>
      <c r="Z39" s="48">
        <v>5.7300000000000005E-4</v>
      </c>
      <c r="AA39" s="48">
        <v>3.86E-4</v>
      </c>
      <c r="AB39" s="48">
        <v>8920000000</v>
      </c>
      <c r="AC39" s="48">
        <v>2290000000</v>
      </c>
      <c r="AD39" s="48">
        <v>9720000000</v>
      </c>
      <c r="AE39" s="48">
        <v>210000</v>
      </c>
      <c r="AF39" s="48">
        <v>1.22E-5</v>
      </c>
      <c r="AG39" s="46"/>
      <c r="AH39" s="46"/>
      <c r="AI39" s="46"/>
      <c r="AJ39" s="48"/>
      <c r="AK39" s="49"/>
      <c r="AL39" s="49"/>
    </row>
    <row r="40" spans="1:38">
      <c r="A40" s="46" t="s">
        <v>484</v>
      </c>
      <c r="B40" s="47">
        <v>365.9</v>
      </c>
      <c r="C40" s="47">
        <v>1</v>
      </c>
      <c r="D40" s="46">
        <v>1.0029999999999999</v>
      </c>
      <c r="E40" s="46">
        <v>0.99199999999999999</v>
      </c>
      <c r="F40" s="46">
        <v>1.0019940000000001</v>
      </c>
      <c r="G40" s="46">
        <v>1.0110887</v>
      </c>
      <c r="H40" s="46">
        <v>279.036</v>
      </c>
      <c r="I40" s="46">
        <v>6.4710000000000001</v>
      </c>
      <c r="J40" s="46">
        <v>181.63399999999999</v>
      </c>
      <c r="K40" s="46">
        <v>48.64</v>
      </c>
      <c r="L40" s="46">
        <v>14.62</v>
      </c>
      <c r="M40" s="46">
        <v>40.625</v>
      </c>
      <c r="N40" s="48">
        <v>6.3500000000000002E-6</v>
      </c>
      <c r="O40" s="46">
        <v>1.0029999999999999</v>
      </c>
      <c r="P40" s="46">
        <v>1.0109999999999999</v>
      </c>
      <c r="Q40" s="46">
        <v>1.0129999999999999</v>
      </c>
      <c r="R40" s="48">
        <v>1.01</v>
      </c>
      <c r="S40" s="46">
        <v>0.61699999999999999</v>
      </c>
      <c r="T40" s="46">
        <v>0.61499999999999999</v>
      </c>
      <c r="U40" s="46">
        <v>0.21299999999999999</v>
      </c>
      <c r="V40" s="46">
        <v>1.008</v>
      </c>
      <c r="W40" s="48">
        <v>5.8100000000000001E-25</v>
      </c>
      <c r="X40" s="48">
        <v>3.1099999999999999E-13</v>
      </c>
      <c r="Y40" s="46">
        <v>2E-3</v>
      </c>
      <c r="Z40" s="48">
        <v>3.7100000000000002E-4</v>
      </c>
      <c r="AA40" s="48">
        <v>2.9999999999999997E-4</v>
      </c>
      <c r="AB40" s="48">
        <v>16000000000</v>
      </c>
      <c r="AC40" s="48">
        <v>1320000000</v>
      </c>
      <c r="AD40" s="48">
        <v>23200000000</v>
      </c>
      <c r="AE40" s="48">
        <v>269000</v>
      </c>
      <c r="AF40" s="48">
        <v>-5.3800000000000002E-6</v>
      </c>
      <c r="AG40" s="46"/>
      <c r="AH40" s="46"/>
      <c r="AI40" s="46"/>
      <c r="AJ40" s="48"/>
      <c r="AK40" s="49"/>
      <c r="AL40" s="49"/>
    </row>
    <row r="41" spans="1:38">
      <c r="A41" s="46" t="s">
        <v>485</v>
      </c>
      <c r="B41" s="47">
        <v>364.2</v>
      </c>
      <c r="C41" s="47">
        <v>1</v>
      </c>
      <c r="D41" s="46">
        <v>1.0029999999999999</v>
      </c>
      <c r="E41" s="46">
        <v>0.98799999999999999</v>
      </c>
      <c r="F41" s="46">
        <v>1.0059821</v>
      </c>
      <c r="G41" s="46">
        <v>1.0151821999999999</v>
      </c>
      <c r="H41" s="46">
        <v>154.40600000000001</v>
      </c>
      <c r="I41" s="46">
        <v>3.5830000000000002</v>
      </c>
      <c r="J41" s="46">
        <v>244.74100000000001</v>
      </c>
      <c r="K41" s="46">
        <v>5.3360000000000003</v>
      </c>
      <c r="L41" s="46">
        <v>30.677</v>
      </c>
      <c r="M41" s="46">
        <v>83.566999999999993</v>
      </c>
      <c r="N41" s="48">
        <v>6.8800000000000002E-6</v>
      </c>
      <c r="O41" s="46">
        <v>1.006</v>
      </c>
      <c r="P41" s="46">
        <v>1.0149999999999999</v>
      </c>
      <c r="Q41" s="46">
        <v>1.0209999999999999</v>
      </c>
      <c r="R41" s="48">
        <v>1.02</v>
      </c>
      <c r="S41" s="46">
        <v>0.46200000000000002</v>
      </c>
      <c r="T41" s="46">
        <v>0.45800000000000002</v>
      </c>
      <c r="U41" s="46">
        <v>0.313</v>
      </c>
      <c r="V41" s="46">
        <v>1.01</v>
      </c>
      <c r="W41" s="48">
        <v>5.4500000000000004E-24</v>
      </c>
      <c r="X41" s="48">
        <v>9.5300000000000008E-13</v>
      </c>
      <c r="Y41" s="46">
        <v>2E-3</v>
      </c>
      <c r="Z41" s="48">
        <v>7.3399999999999995E-4</v>
      </c>
      <c r="AA41" s="48">
        <v>5.3499999999999999E-4</v>
      </c>
      <c r="AB41" s="48">
        <v>4770000000</v>
      </c>
      <c r="AC41" s="48">
        <v>818000000</v>
      </c>
      <c r="AD41" s="48">
        <v>5920000000</v>
      </c>
      <c r="AE41" s="48">
        <v>151000</v>
      </c>
      <c r="AF41" s="48">
        <v>1.06E-5</v>
      </c>
      <c r="AG41" s="46"/>
      <c r="AH41" s="46"/>
      <c r="AI41" s="46"/>
      <c r="AJ41" s="48"/>
      <c r="AK41" s="49"/>
      <c r="AL41" s="49"/>
    </row>
    <row r="42" spans="1:38">
      <c r="A42" s="46" t="s">
        <v>486</v>
      </c>
      <c r="B42" s="47">
        <v>361.6</v>
      </c>
      <c r="C42" s="47">
        <v>1</v>
      </c>
      <c r="D42" s="46">
        <v>1.006</v>
      </c>
      <c r="E42" s="46">
        <v>0.97899999999999998</v>
      </c>
      <c r="F42" s="46">
        <v>1.0089463000000001</v>
      </c>
      <c r="G42" s="46">
        <v>1.0275791999999999</v>
      </c>
      <c r="H42" s="46">
        <v>146.85300000000001</v>
      </c>
      <c r="I42" s="46">
        <v>8.8230000000000004</v>
      </c>
      <c r="J42" s="46">
        <v>239.29400000000001</v>
      </c>
      <c r="K42" s="46">
        <v>15.339</v>
      </c>
      <c r="L42" s="46">
        <v>27.952000000000002</v>
      </c>
      <c r="M42" s="46">
        <v>72.194000000000003</v>
      </c>
      <c r="N42" s="48">
        <v>6.7700000000000004E-6</v>
      </c>
      <c r="O42" s="46">
        <v>1.0089999999999999</v>
      </c>
      <c r="P42" s="46">
        <v>1.0269999999999999</v>
      </c>
      <c r="Q42" s="46">
        <v>1.036</v>
      </c>
      <c r="R42" s="48">
        <v>1.04</v>
      </c>
      <c r="S42" s="46">
        <v>0.52100000000000002</v>
      </c>
      <c r="T42" s="46">
        <v>0.51500000000000001</v>
      </c>
      <c r="U42" s="46">
        <v>0.27600000000000002</v>
      </c>
      <c r="V42" s="46">
        <v>1.0189999999999999</v>
      </c>
      <c r="W42" s="48">
        <v>3.0299999999999999E-24</v>
      </c>
      <c r="X42" s="48">
        <v>7.11E-13</v>
      </c>
      <c r="Y42" s="48">
        <v>9.7599999999999998E-4</v>
      </c>
      <c r="Z42" s="48">
        <v>3.1300000000000002E-4</v>
      </c>
      <c r="AA42" s="48">
        <v>2.3699999999999999E-4</v>
      </c>
      <c r="AB42" s="48">
        <v>24700000000</v>
      </c>
      <c r="AC42" s="48">
        <v>3350000000</v>
      </c>
      <c r="AD42" s="48">
        <v>32600000000</v>
      </c>
      <c r="AE42" s="48">
        <v>344000</v>
      </c>
      <c r="AF42" s="48">
        <v>1.7399999999999999E-5</v>
      </c>
      <c r="AG42" s="46"/>
      <c r="AH42" s="46"/>
      <c r="AI42" s="46"/>
      <c r="AJ42" s="48"/>
      <c r="AK42" s="49"/>
      <c r="AL42" s="49"/>
    </row>
    <row r="43" spans="1:38">
      <c r="A43" s="46" t="s">
        <v>487</v>
      </c>
      <c r="B43" s="47">
        <v>360.7</v>
      </c>
      <c r="C43" s="47">
        <v>1</v>
      </c>
      <c r="D43" s="46">
        <v>1.002</v>
      </c>
      <c r="E43" s="46">
        <v>0.99199999999999999</v>
      </c>
      <c r="F43" s="46">
        <v>1.003992</v>
      </c>
      <c r="G43" s="46">
        <v>1.0100806</v>
      </c>
      <c r="H43" s="46">
        <v>152.62200000000001</v>
      </c>
      <c r="I43" s="46">
        <v>10.867000000000001</v>
      </c>
      <c r="J43" s="46">
        <v>61.1</v>
      </c>
      <c r="K43" s="46">
        <v>7.88</v>
      </c>
      <c r="L43" s="46">
        <v>295.83100000000002</v>
      </c>
      <c r="M43" s="46">
        <v>76.52</v>
      </c>
      <c r="N43" s="48">
        <v>5.8499999999999999E-6</v>
      </c>
      <c r="O43" s="46">
        <v>1.004</v>
      </c>
      <c r="P43" s="46">
        <v>1.01</v>
      </c>
      <c r="Q43" s="46">
        <v>1.014</v>
      </c>
      <c r="R43" s="48">
        <v>1.02</v>
      </c>
      <c r="S43" s="46">
        <v>0.41299999999999998</v>
      </c>
      <c r="T43" s="46">
        <v>0.41</v>
      </c>
      <c r="U43" s="46">
        <v>0.34599999999999997</v>
      </c>
      <c r="V43" s="46">
        <v>1.006</v>
      </c>
      <c r="W43" s="48">
        <v>4.16E-24</v>
      </c>
      <c r="X43" s="48">
        <v>8.3299999999999998E-13</v>
      </c>
      <c r="Y43" s="46">
        <v>3.0000000000000001E-3</v>
      </c>
      <c r="Z43" s="46">
        <v>1E-3</v>
      </c>
      <c r="AA43" s="48">
        <v>7.9699999999999997E-4</v>
      </c>
      <c r="AB43" s="48">
        <v>2130000000</v>
      </c>
      <c r="AC43" s="48">
        <v>438000000</v>
      </c>
      <c r="AD43" s="46">
        <v>2500000000</v>
      </c>
      <c r="AE43" s="48">
        <v>101000</v>
      </c>
      <c r="AF43" s="48">
        <v>1.56E-5</v>
      </c>
      <c r="AG43" s="46"/>
      <c r="AH43" s="46"/>
      <c r="AI43" s="46"/>
      <c r="AJ43" s="48"/>
      <c r="AK43" s="49"/>
      <c r="AL43" s="49"/>
    </row>
    <row r="44" spans="1:38">
      <c r="A44" s="46" t="s">
        <v>488</v>
      </c>
      <c r="B44" s="47">
        <v>348.6</v>
      </c>
      <c r="C44" s="47">
        <v>1</v>
      </c>
      <c r="D44" s="46">
        <v>0.998</v>
      </c>
      <c r="E44" s="46">
        <v>0.99</v>
      </c>
      <c r="F44" s="46">
        <v>1.0140281</v>
      </c>
      <c r="G44" s="46">
        <v>1.0080808000000001</v>
      </c>
      <c r="H44" s="46">
        <v>150.404</v>
      </c>
      <c r="I44" s="46">
        <v>7.117</v>
      </c>
      <c r="J44" s="46">
        <v>57.481999999999999</v>
      </c>
      <c r="K44" s="46">
        <v>22.209</v>
      </c>
      <c r="L44" s="46">
        <v>257.14100000000002</v>
      </c>
      <c r="M44" s="46">
        <v>66.561000000000007</v>
      </c>
      <c r="N44" s="48">
        <v>1.0800000000000001E-8</v>
      </c>
      <c r="O44" s="46">
        <v>1.014</v>
      </c>
      <c r="P44" s="46">
        <v>1.0089999999999999</v>
      </c>
      <c r="Q44" s="46">
        <v>1.022</v>
      </c>
      <c r="R44" s="48">
        <v>1.02</v>
      </c>
      <c r="S44" s="46">
        <v>-0.217</v>
      </c>
      <c r="T44" s="46">
        <v>-0.223</v>
      </c>
      <c r="U44" s="46">
        <v>0.88</v>
      </c>
      <c r="V44" s="46">
        <v>0.995</v>
      </c>
      <c r="W44" s="48">
        <v>7.5900000000000004E-30</v>
      </c>
      <c r="X44" s="48">
        <v>1.13E-15</v>
      </c>
      <c r="Y44" s="48">
        <v>6.1200000000000002E-4</v>
      </c>
      <c r="Z44" s="48">
        <v>9.6199999999999996E-4</v>
      </c>
      <c r="AA44" s="48">
        <v>3.7399999999999998E-4</v>
      </c>
      <c r="AB44" s="48">
        <v>9280000000</v>
      </c>
      <c r="AC44" s="48">
        <v>8520000000</v>
      </c>
      <c r="AD44" s="48">
        <v>3450000000</v>
      </c>
      <c r="AE44" s="48">
        <v>216000</v>
      </c>
      <c r="AF44" s="48">
        <v>-8.1799999999999996E-6</v>
      </c>
      <c r="AG44" s="46"/>
      <c r="AH44" s="46"/>
      <c r="AI44" s="46"/>
      <c r="AJ44" s="48"/>
      <c r="AK44" s="49"/>
      <c r="AL44" s="49"/>
    </row>
    <row r="45" spans="1:38">
      <c r="A45" s="46" t="s">
        <v>489</v>
      </c>
      <c r="B45" s="47">
        <v>334.8</v>
      </c>
      <c r="C45" s="47">
        <v>1</v>
      </c>
      <c r="D45" s="46">
        <v>1.0009999999999999</v>
      </c>
      <c r="E45" s="46">
        <v>0.995</v>
      </c>
      <c r="F45" s="46">
        <v>1.0039960000000001</v>
      </c>
      <c r="G45" s="46">
        <v>1.0060302000000001</v>
      </c>
      <c r="H45" s="46">
        <v>3.657</v>
      </c>
      <c r="I45" s="46">
        <v>1.4350000000000001</v>
      </c>
      <c r="J45" s="46">
        <v>94.007999999999996</v>
      </c>
      <c r="K45" s="46">
        <v>13.747999999999999</v>
      </c>
      <c r="L45" s="46">
        <v>267.81400000000002</v>
      </c>
      <c r="M45" s="46">
        <v>76.174000000000007</v>
      </c>
      <c r="N45" s="48">
        <v>4.1899999999999997E-6</v>
      </c>
      <c r="O45" s="46">
        <v>1.004</v>
      </c>
      <c r="P45" s="46">
        <v>1.006</v>
      </c>
      <c r="Q45" s="46">
        <v>1.01</v>
      </c>
      <c r="R45" s="48">
        <v>1.01</v>
      </c>
      <c r="S45" s="46">
        <v>0.23300000000000001</v>
      </c>
      <c r="T45" s="46">
        <v>0.23</v>
      </c>
      <c r="U45" s="46">
        <v>0.47699999999999998</v>
      </c>
      <c r="V45" s="46">
        <v>1.002</v>
      </c>
      <c r="W45" s="48">
        <v>8.9200000000000005E-25</v>
      </c>
      <c r="X45" s="48">
        <v>3.8600000000000002E-13</v>
      </c>
      <c r="Y45" s="46">
        <v>2E-3</v>
      </c>
      <c r="Z45" s="46">
        <v>1E-3</v>
      </c>
      <c r="AA45" s="48">
        <v>7.2800000000000002E-4</v>
      </c>
      <c r="AB45" s="48">
        <v>2450000000</v>
      </c>
      <c r="AC45" s="48">
        <v>892000000</v>
      </c>
      <c r="AD45" s="48">
        <v>2280000000</v>
      </c>
      <c r="AE45" s="48">
        <v>110000</v>
      </c>
      <c r="AF45" s="48">
        <v>1.15E-5</v>
      </c>
      <c r="AG45" s="46"/>
      <c r="AH45" s="46"/>
      <c r="AI45" s="46"/>
      <c r="AJ45" s="48"/>
      <c r="AK45" s="49"/>
      <c r="AL45" s="49"/>
    </row>
    <row r="46" spans="1:38">
      <c r="A46" s="46" t="s">
        <v>490</v>
      </c>
      <c r="B46" s="47">
        <v>327.60000000000002</v>
      </c>
      <c r="C46" s="47">
        <v>1</v>
      </c>
      <c r="D46" s="46">
        <v>1</v>
      </c>
      <c r="E46" s="46">
        <v>0.996</v>
      </c>
      <c r="F46" s="46">
        <v>1.004</v>
      </c>
      <c r="G46" s="46">
        <v>1.0040161000000001</v>
      </c>
      <c r="H46" s="46">
        <v>53.508000000000003</v>
      </c>
      <c r="I46" s="46">
        <v>13.824</v>
      </c>
      <c r="J46" s="46">
        <v>320.03500000000003</v>
      </c>
      <c r="K46" s="46">
        <v>13.83</v>
      </c>
      <c r="L46" s="46">
        <v>186.75800000000001</v>
      </c>
      <c r="M46" s="46">
        <v>70.245999999999995</v>
      </c>
      <c r="N46" s="48">
        <v>3.0599999999999999E-6</v>
      </c>
      <c r="O46" s="46">
        <v>1.0049999999999999</v>
      </c>
      <c r="P46" s="46">
        <v>1.004</v>
      </c>
      <c r="Q46" s="46">
        <v>1.0089999999999999</v>
      </c>
      <c r="R46" s="48">
        <v>1.01</v>
      </c>
      <c r="S46" s="46">
        <v>-7.1999999999999995E-2</v>
      </c>
      <c r="T46" s="46">
        <v>-7.4999999999999997E-2</v>
      </c>
      <c r="U46" s="46">
        <v>0.73499999999999999</v>
      </c>
      <c r="V46" s="46">
        <v>0.999</v>
      </c>
      <c r="W46" s="48">
        <v>4.6799999999999996E-25</v>
      </c>
      <c r="X46" s="48">
        <v>2.7900000000000002E-13</v>
      </c>
      <c r="Y46" s="46">
        <v>2E-3</v>
      </c>
      <c r="Z46" s="46">
        <v>2E-3</v>
      </c>
      <c r="AA46" s="48">
        <v>8.4199999999999998E-4</v>
      </c>
      <c r="AB46" s="48">
        <v>1800000000</v>
      </c>
      <c r="AC46" s="46">
        <v>1300000000</v>
      </c>
      <c r="AD46" s="46">
        <v>963000000</v>
      </c>
      <c r="AE46" s="46">
        <v>95272.31</v>
      </c>
      <c r="AF46" s="48">
        <v>1.04E-5</v>
      </c>
      <c r="AG46" s="46"/>
      <c r="AH46" s="46"/>
      <c r="AI46" s="46"/>
      <c r="AJ46" s="46"/>
      <c r="AK46" s="49"/>
      <c r="AL46" s="49"/>
    </row>
    <row r="47" spans="1:38">
      <c r="A47" s="46" t="s">
        <v>491</v>
      </c>
      <c r="B47" s="47">
        <v>327.60000000000002</v>
      </c>
      <c r="C47" s="47">
        <v>1</v>
      </c>
      <c r="D47" s="46">
        <v>0.999</v>
      </c>
      <c r="E47" s="46">
        <v>0.997</v>
      </c>
      <c r="F47" s="46">
        <v>1.0040039999999999</v>
      </c>
      <c r="G47" s="46">
        <v>1.002006</v>
      </c>
      <c r="H47" s="46">
        <v>332.69900000000001</v>
      </c>
      <c r="I47" s="46">
        <v>32.71</v>
      </c>
      <c r="J47" s="46">
        <v>222.47300000000001</v>
      </c>
      <c r="K47" s="46">
        <v>28.294</v>
      </c>
      <c r="L47" s="46">
        <v>101.098</v>
      </c>
      <c r="M47" s="46">
        <v>44.042999999999999</v>
      </c>
      <c r="N47" s="48">
        <v>3.0000000000000001E-6</v>
      </c>
      <c r="O47" s="46">
        <v>1.004</v>
      </c>
      <c r="P47" s="46">
        <v>1.002</v>
      </c>
      <c r="Q47" s="46">
        <v>1.006</v>
      </c>
      <c r="R47" s="48">
        <v>1.01</v>
      </c>
      <c r="S47" s="46">
        <v>-0.27200000000000002</v>
      </c>
      <c r="T47" s="46">
        <v>-0.27300000000000002</v>
      </c>
      <c r="U47" s="46">
        <v>0.93400000000000005</v>
      </c>
      <c r="V47" s="46">
        <v>0.998</v>
      </c>
      <c r="W47" s="48">
        <v>5.7600000000000002E-25</v>
      </c>
      <c r="X47" s="48">
        <v>3.0999999999999999E-13</v>
      </c>
      <c r="Y47" s="46">
        <v>2E-3</v>
      </c>
      <c r="Z47" s="46">
        <v>4.0000000000000001E-3</v>
      </c>
      <c r="AA47" s="48">
        <v>1E-3</v>
      </c>
      <c r="AB47" s="48">
        <v>632000000</v>
      </c>
      <c r="AC47" s="48">
        <v>625000000</v>
      </c>
      <c r="AD47" s="48">
        <v>203000000</v>
      </c>
      <c r="AE47" s="48">
        <v>55700</v>
      </c>
      <c r="AF47" s="48">
        <v>1.5E-5</v>
      </c>
      <c r="AG47" s="46"/>
      <c r="AH47" s="46"/>
      <c r="AI47" s="46"/>
      <c r="AJ47" s="48"/>
      <c r="AK47" s="49"/>
      <c r="AL47" s="49"/>
    </row>
    <row r="48" spans="1:38">
      <c r="A48" s="46" t="s">
        <v>492</v>
      </c>
      <c r="B48" s="47">
        <v>327</v>
      </c>
      <c r="C48" s="47">
        <v>1</v>
      </c>
      <c r="D48" s="46">
        <v>1.0109999999999999</v>
      </c>
      <c r="E48" s="46">
        <v>0.97299999999999998</v>
      </c>
      <c r="F48" s="46">
        <v>1.0049456000000001</v>
      </c>
      <c r="G48" s="46">
        <v>1.0390545</v>
      </c>
      <c r="H48" s="46">
        <v>327.15300000000002</v>
      </c>
      <c r="I48" s="46">
        <v>1.3879999999999999</v>
      </c>
      <c r="J48" s="46">
        <v>57.3</v>
      </c>
      <c r="K48" s="46">
        <v>6.0359999999999996</v>
      </c>
      <c r="L48" s="46">
        <v>224.25</v>
      </c>
      <c r="M48" s="46">
        <v>83.805000000000007</v>
      </c>
      <c r="N48" s="48">
        <v>4.4000000000000002E-6</v>
      </c>
      <c r="O48" s="46">
        <v>1.0049999999999999</v>
      </c>
      <c r="P48" s="46">
        <v>1.0389999999999999</v>
      </c>
      <c r="Q48" s="46">
        <v>1.044</v>
      </c>
      <c r="R48" s="48">
        <v>1.05</v>
      </c>
      <c r="S48" s="46">
        <v>0.754</v>
      </c>
      <c r="T48" s="46">
        <v>0.749</v>
      </c>
      <c r="U48" s="46">
        <v>0.13400000000000001</v>
      </c>
      <c r="V48" s="46">
        <v>1.0329999999999999</v>
      </c>
      <c r="W48" s="48">
        <v>4.6199999999999998E-25</v>
      </c>
      <c r="X48" s="48">
        <v>2.7699999999999998E-13</v>
      </c>
      <c r="Y48" s="48">
        <v>9.2800000000000001E-4</v>
      </c>
      <c r="Z48" s="48">
        <v>1.3300000000000001E-4</v>
      </c>
      <c r="AA48" s="48">
        <v>1.17E-4</v>
      </c>
      <c r="AB48" s="48">
        <v>112000000000</v>
      </c>
      <c r="AC48" s="48">
        <v>3710000000</v>
      </c>
      <c r="AD48" s="48">
        <v>180000000000</v>
      </c>
      <c r="AE48" s="48">
        <v>705000</v>
      </c>
      <c r="AF48" s="48">
        <v>4.7400000000000004E-6</v>
      </c>
      <c r="AG48" s="46"/>
      <c r="AH48" s="46"/>
      <c r="AI48" s="46"/>
      <c r="AJ48" s="48"/>
      <c r="AK48" s="49"/>
      <c r="AL48" s="49"/>
    </row>
    <row r="49" spans="1:38">
      <c r="A49" s="46" t="s">
        <v>493</v>
      </c>
      <c r="B49" s="47">
        <v>321.2</v>
      </c>
      <c r="C49" s="46">
        <v>1.01</v>
      </c>
      <c r="D49" s="46">
        <v>1.0069999999999999</v>
      </c>
      <c r="E49" s="46">
        <v>0.98299999999999998</v>
      </c>
      <c r="F49" s="46">
        <v>1.0029790999999999</v>
      </c>
      <c r="G49" s="46">
        <v>1.0244150999999999</v>
      </c>
      <c r="H49" s="46">
        <v>114.614</v>
      </c>
      <c r="I49" s="46">
        <v>2.5369999999999999</v>
      </c>
      <c r="J49" s="46">
        <v>24.51</v>
      </c>
      <c r="K49" s="46">
        <v>2.35</v>
      </c>
      <c r="L49" s="46">
        <v>251.751</v>
      </c>
      <c r="M49" s="46">
        <v>86.54</v>
      </c>
      <c r="N49" s="48">
        <v>1.95E-6</v>
      </c>
      <c r="O49" s="46">
        <v>1.004</v>
      </c>
      <c r="P49" s="46">
        <v>1.024</v>
      </c>
      <c r="Q49" s="46">
        <v>1.028</v>
      </c>
      <c r="R49" s="46">
        <v>1.0309999999999999</v>
      </c>
      <c r="S49" s="46">
        <v>0.73199999999999998</v>
      </c>
      <c r="T49" s="46">
        <v>0.72899999999999998</v>
      </c>
      <c r="U49" s="46">
        <v>0.14599999999999999</v>
      </c>
      <c r="V49" s="46">
        <v>1.0209999999999999</v>
      </c>
      <c r="W49" s="48">
        <v>1.15E-25</v>
      </c>
      <c r="X49" s="48">
        <v>1.3799999999999999E-13</v>
      </c>
      <c r="Y49" s="46">
        <v>2E-3</v>
      </c>
      <c r="Z49" s="48">
        <v>2.3699999999999999E-4</v>
      </c>
      <c r="AA49" s="48">
        <v>2.04E-4</v>
      </c>
      <c r="AB49" s="46">
        <v>36000000000</v>
      </c>
      <c r="AC49" s="46">
        <v>1410000000</v>
      </c>
      <c r="AD49" s="46">
        <v>57100000000</v>
      </c>
      <c r="AE49" s="46">
        <v>397736.4</v>
      </c>
      <c r="AF49" s="48">
        <v>-1.1199999999999999E-5</v>
      </c>
      <c r="AG49" s="49"/>
      <c r="AH49" s="49"/>
      <c r="AI49" s="49"/>
      <c r="AJ49" s="49"/>
      <c r="AK49" s="49"/>
      <c r="AL49" s="49"/>
    </row>
    <row r="50" spans="1:38">
      <c r="A50" s="46" t="s">
        <v>494</v>
      </c>
      <c r="B50" s="47">
        <v>320.7</v>
      </c>
      <c r="C50" s="46">
        <v>1.002</v>
      </c>
      <c r="D50" s="46">
        <v>1.0009999999999999</v>
      </c>
      <c r="E50" s="46">
        <v>0.997</v>
      </c>
      <c r="F50" s="46">
        <v>1.000999</v>
      </c>
      <c r="G50" s="46">
        <v>1.0040119999999999</v>
      </c>
      <c r="H50" s="46">
        <v>126.726</v>
      </c>
      <c r="I50" s="46">
        <v>2.4889999999999999</v>
      </c>
      <c r="J50" s="46">
        <v>217.60400000000001</v>
      </c>
      <c r="K50" s="46">
        <v>19.402999999999999</v>
      </c>
      <c r="L50" s="46">
        <v>29.704000000000001</v>
      </c>
      <c r="M50" s="46">
        <v>70.424999999999997</v>
      </c>
      <c r="N50" s="48">
        <v>2.2900000000000001E-6</v>
      </c>
      <c r="O50" s="46">
        <v>1</v>
      </c>
      <c r="P50" s="46">
        <v>1.004</v>
      </c>
      <c r="Q50" s="46">
        <v>1.0049999999999999</v>
      </c>
      <c r="R50" s="46">
        <v>1.0049999999999999</v>
      </c>
      <c r="S50" s="46">
        <v>0.81699999999999995</v>
      </c>
      <c r="T50" s="46">
        <v>0.81699999999999995</v>
      </c>
      <c r="U50" s="46">
        <v>9.6000000000000002E-2</v>
      </c>
      <c r="V50" s="46">
        <v>1.004</v>
      </c>
      <c r="W50" s="48">
        <v>2.6800000000000002E-25</v>
      </c>
      <c r="X50" s="48">
        <v>2.1100000000000001E-13</v>
      </c>
      <c r="Y50" s="46">
        <v>1.7999999999999999E-2</v>
      </c>
      <c r="Z50" s="46">
        <v>2E-3</v>
      </c>
      <c r="AA50" s="46">
        <v>2E-3</v>
      </c>
      <c r="AB50" s="46">
        <v>587000000</v>
      </c>
      <c r="AC50" s="46">
        <v>10058248</v>
      </c>
      <c r="AD50" s="46">
        <v>991000000</v>
      </c>
      <c r="AE50" s="46">
        <v>49151.47</v>
      </c>
      <c r="AF50" s="48">
        <v>-1.29E-5</v>
      </c>
      <c r="AG50" s="49"/>
      <c r="AH50" s="49"/>
      <c r="AI50" s="49"/>
      <c r="AJ50" s="49"/>
      <c r="AK50" s="49"/>
      <c r="AL50" s="49"/>
    </row>
    <row r="51" spans="1:38">
      <c r="A51" s="46" t="s">
        <v>495</v>
      </c>
      <c r="B51" s="47">
        <v>320.10000000000002</v>
      </c>
      <c r="C51" s="46">
        <v>1.004</v>
      </c>
      <c r="D51" s="46">
        <v>1.0009999999999999</v>
      </c>
      <c r="E51" s="46">
        <v>0.995</v>
      </c>
      <c r="F51" s="46">
        <v>1.0029969999999999</v>
      </c>
      <c r="G51" s="46">
        <v>1.0060302000000001</v>
      </c>
      <c r="H51" s="46">
        <v>143.40799999999999</v>
      </c>
      <c r="I51" s="46">
        <v>12.718</v>
      </c>
      <c r="J51" s="46">
        <v>51.051000000000002</v>
      </c>
      <c r="K51" s="46">
        <v>10.327999999999999</v>
      </c>
      <c r="L51" s="46">
        <v>283.06900000000002</v>
      </c>
      <c r="M51" s="46">
        <v>73.506</v>
      </c>
      <c r="N51" s="48">
        <v>2.6000000000000001E-6</v>
      </c>
      <c r="O51" s="46">
        <v>1.0029999999999999</v>
      </c>
      <c r="P51" s="46">
        <v>1.006</v>
      </c>
      <c r="Q51" s="46">
        <v>1.0089999999999999</v>
      </c>
      <c r="R51" s="46">
        <v>1.0089999999999999</v>
      </c>
      <c r="S51" s="46">
        <v>0.39</v>
      </c>
      <c r="T51" s="46">
        <v>0.38800000000000001</v>
      </c>
      <c r="U51" s="46">
        <v>0.36099999999999999</v>
      </c>
      <c r="V51" s="46">
        <v>1.004</v>
      </c>
      <c r="W51" s="48">
        <v>2.2400000000000001E-25</v>
      </c>
      <c r="X51" s="48">
        <v>1.9300000000000001E-13</v>
      </c>
      <c r="Y51" s="46">
        <v>2E-3</v>
      </c>
      <c r="Z51" s="48">
        <v>9.5100000000000002E-4</v>
      </c>
      <c r="AA51" s="48">
        <v>6.6E-4</v>
      </c>
      <c r="AB51" s="46">
        <v>3080000000</v>
      </c>
      <c r="AC51" s="46">
        <v>686000000</v>
      </c>
      <c r="AD51" s="46">
        <v>3530000000</v>
      </c>
      <c r="AE51" s="46">
        <v>121739.1</v>
      </c>
      <c r="AF51" s="48">
        <v>5.31E-6</v>
      </c>
      <c r="AG51" s="49"/>
      <c r="AH51" s="49"/>
      <c r="AI51" s="49"/>
      <c r="AJ51" s="49"/>
      <c r="AK51" s="49"/>
      <c r="AL51" s="49"/>
    </row>
    <row r="52" spans="1:38">
      <c r="A52" s="46" t="s">
        <v>496</v>
      </c>
      <c r="B52" s="47">
        <v>318</v>
      </c>
      <c r="C52" s="46">
        <v>1.0049999999999999</v>
      </c>
      <c r="D52" s="46">
        <v>0.999</v>
      </c>
      <c r="E52" s="46">
        <v>0.996</v>
      </c>
      <c r="F52" s="46">
        <v>1.006006</v>
      </c>
      <c r="G52" s="46">
        <v>1.003012</v>
      </c>
      <c r="H52" s="46">
        <v>163.05799999999999</v>
      </c>
      <c r="I52" s="46">
        <v>13.037000000000001</v>
      </c>
      <c r="J52" s="46">
        <v>61.411000000000001</v>
      </c>
      <c r="K52" s="46">
        <v>41.085999999999999</v>
      </c>
      <c r="L52" s="46">
        <v>266.92399999999998</v>
      </c>
      <c r="M52" s="46">
        <v>45.985999999999997</v>
      </c>
      <c r="N52" s="48">
        <v>9.9300000000000006E-7</v>
      </c>
      <c r="O52" s="46">
        <v>1.006</v>
      </c>
      <c r="P52" s="46">
        <v>1.0029999999999999</v>
      </c>
      <c r="Q52" s="46">
        <v>1.01</v>
      </c>
      <c r="R52" s="46">
        <v>1.01</v>
      </c>
      <c r="S52" s="46">
        <v>-0.29299999999999998</v>
      </c>
      <c r="T52" s="46">
        <v>-0.29499999999999998</v>
      </c>
      <c r="U52" s="46">
        <v>0.95699999999999996</v>
      </c>
      <c r="V52" s="46">
        <v>0.997</v>
      </c>
      <c r="W52" s="48">
        <v>3.6699999999999999E-26</v>
      </c>
      <c r="X52" s="48">
        <v>7.8300000000000005E-14</v>
      </c>
      <c r="Y52" s="46">
        <v>1E-3</v>
      </c>
      <c r="Z52" s="46">
        <v>2E-3</v>
      </c>
      <c r="AA52" s="48">
        <v>6.5099999999999999E-4</v>
      </c>
      <c r="AB52" s="46">
        <v>3100000000</v>
      </c>
      <c r="AC52" s="46">
        <v>3160000000</v>
      </c>
      <c r="AD52" s="46">
        <v>937000000</v>
      </c>
      <c r="AE52" s="46">
        <v>123363.7</v>
      </c>
      <c r="AF52" s="48">
        <v>1.0900000000000001E-5</v>
      </c>
      <c r="AG52" s="49"/>
      <c r="AH52" s="49"/>
      <c r="AI52" s="49"/>
      <c r="AJ52" s="49"/>
      <c r="AK52" s="49"/>
      <c r="AL52" s="49"/>
    </row>
    <row r="53" spans="1:38">
      <c r="A53" s="46" t="s">
        <v>497</v>
      </c>
      <c r="B53" s="47">
        <v>234.9</v>
      </c>
      <c r="C53" s="46">
        <v>1.0049999999999999</v>
      </c>
      <c r="D53" s="46">
        <v>1</v>
      </c>
      <c r="E53" s="46">
        <v>0.995</v>
      </c>
      <c r="F53" s="46">
        <v>1.0049999999999999</v>
      </c>
      <c r="G53" s="46">
        <v>1.0050250999999999</v>
      </c>
      <c r="H53" s="46">
        <v>113.38500000000001</v>
      </c>
      <c r="I53" s="46">
        <v>12.074999999999999</v>
      </c>
      <c r="J53" s="46">
        <v>19.629000000000001</v>
      </c>
      <c r="K53" s="46">
        <v>17.027000000000001</v>
      </c>
      <c r="L53" s="46">
        <v>237.07</v>
      </c>
      <c r="M53" s="46">
        <v>68.908000000000001</v>
      </c>
      <c r="N53" s="48">
        <v>4.5900000000000001E-6</v>
      </c>
      <c r="O53" s="46">
        <v>1.004</v>
      </c>
      <c r="P53" s="46">
        <v>1.0049999999999999</v>
      </c>
      <c r="Q53" s="46">
        <v>1.01</v>
      </c>
      <c r="R53" s="46">
        <v>1.01</v>
      </c>
      <c r="S53" s="46">
        <v>0.11899999999999999</v>
      </c>
      <c r="T53" s="46">
        <v>0.11600000000000001</v>
      </c>
      <c r="U53" s="46">
        <v>0.56699999999999995</v>
      </c>
      <c r="V53" s="46">
        <v>1.0009999999999999</v>
      </c>
      <c r="W53" s="48">
        <v>1.7299999999999999E-24</v>
      </c>
      <c r="X53" s="48">
        <v>5.3700000000000003E-13</v>
      </c>
      <c r="Y53" s="46">
        <v>2E-3</v>
      </c>
      <c r="Z53" s="46">
        <v>2E-3</v>
      </c>
      <c r="AA53" s="48">
        <v>9.6100000000000005E-4</v>
      </c>
      <c r="AB53" s="46">
        <v>1390000000</v>
      </c>
      <c r="AC53" s="46">
        <v>676000000</v>
      </c>
      <c r="AD53" s="46">
        <v>1080000000</v>
      </c>
      <c r="AE53" s="46">
        <v>83601.149999999994</v>
      </c>
      <c r="AF53" s="48">
        <v>-1.2E-5</v>
      </c>
      <c r="AG53" s="49"/>
      <c r="AH53" s="49"/>
      <c r="AI53" s="49"/>
      <c r="AJ53" s="49"/>
      <c r="AK53" s="49"/>
      <c r="AL53" s="49"/>
    </row>
    <row r="54" spans="1:38">
      <c r="A54" s="46" t="s">
        <v>498</v>
      </c>
      <c r="B54" s="47">
        <v>223.5</v>
      </c>
      <c r="C54" s="46">
        <v>1.004</v>
      </c>
      <c r="D54" s="46">
        <v>0.998</v>
      </c>
      <c r="E54" s="46">
        <v>0.998</v>
      </c>
      <c r="F54" s="46">
        <v>1.0060119999999999</v>
      </c>
      <c r="G54" s="46">
        <v>1</v>
      </c>
      <c r="H54" s="46">
        <v>249.66</v>
      </c>
      <c r="I54" s="46">
        <v>7.9130000000000003</v>
      </c>
      <c r="J54" s="46">
        <v>342.49200000000002</v>
      </c>
      <c r="K54" s="46">
        <v>19.57</v>
      </c>
      <c r="L54" s="46">
        <v>138.696</v>
      </c>
      <c r="M54" s="46">
        <v>68.768000000000001</v>
      </c>
      <c r="N54" s="48">
        <v>6.9099999999999999E-6</v>
      </c>
      <c r="O54" s="46">
        <v>1.0069999999999999</v>
      </c>
      <c r="P54" s="46">
        <v>1</v>
      </c>
      <c r="Q54" s="46">
        <v>1.0069999999999999</v>
      </c>
      <c r="R54" s="46">
        <v>1.008</v>
      </c>
      <c r="S54" s="46">
        <v>-0.877</v>
      </c>
      <c r="T54" s="46">
        <v>-0.877</v>
      </c>
      <c r="U54" s="46">
        <v>1.768</v>
      </c>
      <c r="V54" s="46">
        <v>0.99399999999999999</v>
      </c>
      <c r="W54" s="48">
        <v>1.94E-24</v>
      </c>
      <c r="X54" s="48">
        <v>5.68E-13</v>
      </c>
      <c r="Y54" s="46">
        <v>1E-3</v>
      </c>
      <c r="Z54" s="46">
        <v>1.4999999999999999E-2</v>
      </c>
      <c r="AA54" s="48">
        <v>9.4799999999999995E-4</v>
      </c>
      <c r="AB54" s="46">
        <v>1780000000</v>
      </c>
      <c r="AC54" s="46">
        <v>3130000000</v>
      </c>
      <c r="AD54" s="46">
        <v>13410532</v>
      </c>
      <c r="AE54" s="46">
        <v>84485.97</v>
      </c>
      <c r="AF54" s="48">
        <v>-7.17E-6</v>
      </c>
      <c r="AG54" s="49"/>
      <c r="AH54" s="49"/>
      <c r="AI54" s="49"/>
      <c r="AJ54" s="49"/>
      <c r="AK54" s="49"/>
      <c r="AL54" s="49"/>
    </row>
    <row r="55" spans="1:38">
      <c r="A55" s="46" t="s">
        <v>499</v>
      </c>
      <c r="B55" s="47">
        <v>215.8</v>
      </c>
      <c r="C55" s="46">
        <v>1.008</v>
      </c>
      <c r="D55" s="46">
        <v>1.004</v>
      </c>
      <c r="E55" s="46">
        <v>0.98799999999999999</v>
      </c>
      <c r="F55" s="46">
        <v>1.0039841</v>
      </c>
      <c r="G55" s="46">
        <v>1.0161943</v>
      </c>
      <c r="H55" s="46">
        <v>161.78</v>
      </c>
      <c r="I55" s="46">
        <v>19.274000000000001</v>
      </c>
      <c r="J55" s="46">
        <v>61.037999999999997</v>
      </c>
      <c r="K55" s="46">
        <v>28.056999999999999</v>
      </c>
      <c r="L55" s="46">
        <v>281.65199999999999</v>
      </c>
      <c r="M55" s="46">
        <v>54.927</v>
      </c>
      <c r="N55" s="48">
        <v>4.6600000000000003E-6</v>
      </c>
      <c r="O55" s="46">
        <v>1.004</v>
      </c>
      <c r="P55" s="46">
        <v>1.0169999999999999</v>
      </c>
      <c r="Q55" s="46">
        <v>1.0209999999999999</v>
      </c>
      <c r="R55" s="46">
        <v>1.022</v>
      </c>
      <c r="S55" s="46">
        <v>0.64300000000000002</v>
      </c>
      <c r="T55" s="46">
        <v>0.64</v>
      </c>
      <c r="U55" s="46">
        <v>0.19800000000000001</v>
      </c>
      <c r="V55" s="46">
        <v>1.0129999999999999</v>
      </c>
      <c r="W55" s="48">
        <v>6.0700000000000003E-25</v>
      </c>
      <c r="X55" s="48">
        <v>3.1800000000000001E-13</v>
      </c>
      <c r="Y55" s="46">
        <v>1E-3</v>
      </c>
      <c r="Z55" s="48">
        <v>3.28E-4</v>
      </c>
      <c r="AA55" s="48">
        <v>2.6899999999999998E-4</v>
      </c>
      <c r="AB55" s="46">
        <v>20100000000</v>
      </c>
      <c r="AC55" s="46">
        <v>1430000000</v>
      </c>
      <c r="AD55" s="46">
        <v>29700000000</v>
      </c>
      <c r="AE55" s="46">
        <v>300985.3</v>
      </c>
      <c r="AF55" s="48">
        <v>-8.2900000000000002E-6</v>
      </c>
      <c r="AG55" s="49"/>
      <c r="AH55" s="49"/>
      <c r="AI55" s="49"/>
      <c r="AJ55" s="49"/>
      <c r="AK55" s="49"/>
      <c r="AL55" s="49"/>
    </row>
    <row r="56" spans="1:38">
      <c r="A56" s="46" t="s">
        <v>500</v>
      </c>
      <c r="B56" s="47">
        <v>212.7</v>
      </c>
      <c r="C56" s="46">
        <v>1.0029999999999999</v>
      </c>
      <c r="D56" s="46">
        <v>1.0009999999999999</v>
      </c>
      <c r="E56" s="46">
        <v>0.996</v>
      </c>
      <c r="F56" s="46">
        <v>1.0019979999999999</v>
      </c>
      <c r="G56" s="46">
        <v>1.0050201000000001</v>
      </c>
      <c r="H56" s="46">
        <v>193.786</v>
      </c>
      <c r="I56" s="46">
        <v>13.538</v>
      </c>
      <c r="J56" s="46">
        <v>101.70699999999999</v>
      </c>
      <c r="K56" s="46">
        <v>8.5690000000000008</v>
      </c>
      <c r="L56" s="46">
        <v>340.25900000000001</v>
      </c>
      <c r="M56" s="46">
        <v>73.89</v>
      </c>
      <c r="N56" s="48">
        <v>1.11E-6</v>
      </c>
      <c r="O56" s="46">
        <v>1.002</v>
      </c>
      <c r="P56" s="46">
        <v>1.0049999999999999</v>
      </c>
      <c r="Q56" s="46">
        <v>1.006</v>
      </c>
      <c r="R56" s="46">
        <v>1.006</v>
      </c>
      <c r="S56" s="46">
        <v>0.49</v>
      </c>
      <c r="T56" s="46">
        <v>0.48899999999999999</v>
      </c>
      <c r="U56" s="46">
        <v>0.29299999999999998</v>
      </c>
      <c r="V56" s="46">
        <v>1.0029999999999999</v>
      </c>
      <c r="W56" s="48">
        <v>3.7600000000000003E-26</v>
      </c>
      <c r="X56" s="48">
        <v>7.9099999999999999E-14</v>
      </c>
      <c r="Y56" s="46">
        <v>4.0000000000000001E-3</v>
      </c>
      <c r="Z56" s="46">
        <v>1E-3</v>
      </c>
      <c r="AA56" s="48">
        <v>9.2299999999999999E-4</v>
      </c>
      <c r="AB56" s="46">
        <v>1620000000</v>
      </c>
      <c r="AC56" s="46">
        <v>245000000</v>
      </c>
      <c r="AD56" s="46">
        <v>2080000000</v>
      </c>
      <c r="AE56" s="46">
        <v>86899.93</v>
      </c>
      <c r="AF56" s="48">
        <v>7.7300000000000005E-6</v>
      </c>
      <c r="AG56" s="49"/>
      <c r="AH56" s="49"/>
      <c r="AI56" s="49"/>
      <c r="AJ56" s="49"/>
      <c r="AK56" s="49"/>
      <c r="AL56" s="49"/>
    </row>
    <row r="57" spans="1:38">
      <c r="A57" s="46" t="s">
        <v>501</v>
      </c>
      <c r="B57" s="47">
        <v>212.6</v>
      </c>
      <c r="C57" s="46">
        <v>1.0349999999999999</v>
      </c>
      <c r="D57" s="46">
        <v>1.02</v>
      </c>
      <c r="E57" s="46">
        <v>0.94499999999999995</v>
      </c>
      <c r="F57" s="46">
        <v>1.0147059</v>
      </c>
      <c r="G57" s="46">
        <v>1.0793651</v>
      </c>
      <c r="H57" s="46">
        <v>41.298000000000002</v>
      </c>
      <c r="I57" s="46">
        <v>3.609</v>
      </c>
      <c r="J57" s="46">
        <v>131.727</v>
      </c>
      <c r="K57" s="46">
        <v>6.7720000000000002</v>
      </c>
      <c r="L57" s="46">
        <v>283.41800000000001</v>
      </c>
      <c r="M57" s="46">
        <v>82.319000000000003</v>
      </c>
      <c r="N57" s="48">
        <v>2.8700000000000002E-7</v>
      </c>
      <c r="O57" s="46">
        <v>1.0149999999999999</v>
      </c>
      <c r="P57" s="46">
        <v>1.079</v>
      </c>
      <c r="Q57" s="46">
        <v>1.095</v>
      </c>
      <c r="R57" s="46">
        <v>1.1020000000000001</v>
      </c>
      <c r="S57" s="46">
        <v>0.66600000000000004</v>
      </c>
      <c r="T57" s="46">
        <v>0.65400000000000003</v>
      </c>
      <c r="U57" s="46">
        <v>0.19</v>
      </c>
      <c r="V57" s="46">
        <v>1.0620000000000001</v>
      </c>
      <c r="W57" s="48">
        <v>2.7699999999999999E-27</v>
      </c>
      <c r="X57" s="48">
        <v>2.15E-14</v>
      </c>
      <c r="Y57" s="48">
        <v>3.8499999999999998E-4</v>
      </c>
      <c r="Z57" s="48">
        <v>8.0599999999999994E-5</v>
      </c>
      <c r="AA57" s="48">
        <v>6.6600000000000006E-5</v>
      </c>
      <c r="AB57" s="46">
        <v>329000000000</v>
      </c>
      <c r="AC57" s="46">
        <v>21600000000</v>
      </c>
      <c r="AD57" s="46">
        <v>492000000000</v>
      </c>
      <c r="AE57" s="46">
        <v>1268660</v>
      </c>
      <c r="AF57" s="48">
        <v>1.26E-5</v>
      </c>
      <c r="AG57" s="49"/>
      <c r="AH57" s="49"/>
      <c r="AI57" s="49"/>
      <c r="AJ57" s="49"/>
      <c r="AK57" s="49"/>
      <c r="AL57" s="49"/>
    </row>
    <row r="58" spans="1:38">
      <c r="A58" s="46" t="s">
        <v>502</v>
      </c>
      <c r="B58" s="47">
        <v>199.7</v>
      </c>
      <c r="C58" s="46">
        <v>1.004</v>
      </c>
      <c r="D58" s="46">
        <v>0.999</v>
      </c>
      <c r="E58" s="46">
        <v>0.997</v>
      </c>
      <c r="F58" s="46">
        <v>1.0050049999999999</v>
      </c>
      <c r="G58" s="46">
        <v>1.002006</v>
      </c>
      <c r="H58" s="46">
        <v>352.62200000000001</v>
      </c>
      <c r="I58" s="46">
        <v>1.3839999999999999</v>
      </c>
      <c r="J58" s="46">
        <v>261.92200000000003</v>
      </c>
      <c r="K58" s="46">
        <v>26.837</v>
      </c>
      <c r="L58" s="46">
        <v>85.352999999999994</v>
      </c>
      <c r="M58" s="46">
        <v>63.121000000000002</v>
      </c>
      <c r="N58" s="48">
        <v>1.4000000000000001E-7</v>
      </c>
      <c r="O58" s="46">
        <v>1.006</v>
      </c>
      <c r="P58" s="46">
        <v>1.002</v>
      </c>
      <c r="Q58" s="46">
        <v>1.008</v>
      </c>
      <c r="R58" s="46">
        <v>1.008</v>
      </c>
      <c r="S58" s="46">
        <v>-0.49199999999999999</v>
      </c>
      <c r="T58" s="46">
        <v>-0.49399999999999999</v>
      </c>
      <c r="U58" s="46">
        <v>1.1919999999999999</v>
      </c>
      <c r="V58" s="46">
        <v>0.996</v>
      </c>
      <c r="W58" s="48">
        <v>6.8600000000000002E-28</v>
      </c>
      <c r="X58" s="48">
        <v>1.07E-14</v>
      </c>
      <c r="Y58" s="46">
        <v>1E-3</v>
      </c>
      <c r="Z58" s="46">
        <v>3.0000000000000001E-3</v>
      </c>
      <c r="AA58" s="48">
        <v>7.9699999999999997E-4</v>
      </c>
      <c r="AB58" s="46">
        <v>2170000000</v>
      </c>
      <c r="AC58" s="46">
        <v>2800000000</v>
      </c>
      <c r="AD58" s="46">
        <v>322000000</v>
      </c>
      <c r="AE58" s="46">
        <v>100576.3</v>
      </c>
      <c r="AF58" s="48">
        <v>8.6600000000000001E-6</v>
      </c>
      <c r="AG58" s="49"/>
      <c r="AH58" s="49"/>
      <c r="AI58" s="49"/>
      <c r="AJ58" s="49"/>
      <c r="AK58" s="49"/>
      <c r="AL58" s="49"/>
    </row>
    <row r="59" spans="1:38">
      <c r="A59" s="46" t="s">
        <v>503</v>
      </c>
      <c r="B59" s="47">
        <v>192.6</v>
      </c>
      <c r="C59" s="46">
        <v>1.0029999999999999</v>
      </c>
      <c r="D59" s="46">
        <v>1</v>
      </c>
      <c r="E59" s="46">
        <v>0.997</v>
      </c>
      <c r="F59" s="46">
        <v>1.0029999999999999</v>
      </c>
      <c r="G59" s="46">
        <v>1.003009</v>
      </c>
      <c r="H59" s="46">
        <v>147.75200000000001</v>
      </c>
      <c r="I59" s="46">
        <v>27.68</v>
      </c>
      <c r="J59" s="46">
        <v>283.53800000000001</v>
      </c>
      <c r="K59" s="46">
        <v>53.801000000000002</v>
      </c>
      <c r="L59" s="46">
        <v>45.895000000000003</v>
      </c>
      <c r="M59" s="46">
        <v>21.388999999999999</v>
      </c>
      <c r="N59" s="48">
        <v>3.55E-8</v>
      </c>
      <c r="O59" s="46">
        <v>1.0029999999999999</v>
      </c>
      <c r="P59" s="46">
        <v>1.0029999999999999</v>
      </c>
      <c r="Q59" s="46">
        <v>1.006</v>
      </c>
      <c r="R59" s="46">
        <v>1.006</v>
      </c>
      <c r="S59" s="46">
        <v>7.0000000000000007E-2</v>
      </c>
      <c r="T59" s="46">
        <v>6.9000000000000006E-2</v>
      </c>
      <c r="U59" s="46">
        <v>0.60699999999999998</v>
      </c>
      <c r="V59" s="46">
        <v>1</v>
      </c>
      <c r="W59" s="48">
        <v>3.61E-29</v>
      </c>
      <c r="X59" s="48">
        <v>2.45E-15</v>
      </c>
      <c r="Y59" s="46">
        <v>2E-3</v>
      </c>
      <c r="Z59" s="46">
        <v>2E-3</v>
      </c>
      <c r="AA59" s="48">
        <v>9.2800000000000001E-4</v>
      </c>
      <c r="AB59" s="46">
        <v>1480000000</v>
      </c>
      <c r="AC59" s="46">
        <v>803000000</v>
      </c>
      <c r="AD59" s="46">
        <v>1060000000</v>
      </c>
      <c r="AE59" s="46">
        <v>86361.36</v>
      </c>
      <c r="AF59" s="48">
        <v>1.11E-5</v>
      </c>
      <c r="AG59" s="49"/>
      <c r="AH59" s="49"/>
      <c r="AI59" s="49"/>
      <c r="AJ59" s="49"/>
      <c r="AK59" s="49"/>
      <c r="AL59" s="49"/>
    </row>
    <row r="60" spans="1:38">
      <c r="A60" s="46" t="s">
        <v>504</v>
      </c>
      <c r="B60" s="47">
        <v>191.5</v>
      </c>
      <c r="C60" s="46">
        <v>1.0029999999999999</v>
      </c>
      <c r="D60" s="46">
        <v>1.0009999999999999</v>
      </c>
      <c r="E60" s="46">
        <v>0.996</v>
      </c>
      <c r="F60" s="46">
        <v>1.0019979999999999</v>
      </c>
      <c r="G60" s="46">
        <v>1.0050201000000001</v>
      </c>
      <c r="H60" s="46">
        <v>271.52800000000002</v>
      </c>
      <c r="I60" s="46">
        <v>11.771000000000001</v>
      </c>
      <c r="J60" s="46">
        <v>5.593</v>
      </c>
      <c r="K60" s="46">
        <v>18.788</v>
      </c>
      <c r="L60" s="46">
        <v>151.17599999999999</v>
      </c>
      <c r="M60" s="46">
        <v>67.588999999999999</v>
      </c>
      <c r="N60" s="48">
        <v>1.1999999999999999E-6</v>
      </c>
      <c r="O60" s="46">
        <v>1.002</v>
      </c>
      <c r="P60" s="46">
        <v>1.0049999999999999</v>
      </c>
      <c r="Q60" s="46">
        <v>1.008</v>
      </c>
      <c r="R60" s="46">
        <v>1.008</v>
      </c>
      <c r="S60" s="46">
        <v>0.442</v>
      </c>
      <c r="T60" s="46">
        <v>0.44</v>
      </c>
      <c r="U60" s="46">
        <v>0.32500000000000001</v>
      </c>
      <c r="V60" s="46">
        <v>1.0029999999999999</v>
      </c>
      <c r="W60" s="48">
        <v>1.39E-25</v>
      </c>
      <c r="X60" s="48">
        <v>1.5200000000000001E-13</v>
      </c>
      <c r="Y60" s="46">
        <v>5.0000000000000001E-3</v>
      </c>
      <c r="Z60" s="46">
        <v>2E-3</v>
      </c>
      <c r="AA60" s="46">
        <v>1E-3</v>
      </c>
      <c r="AB60" s="46">
        <v>753000000</v>
      </c>
      <c r="AC60" s="46">
        <v>138000000</v>
      </c>
      <c r="AD60" s="46">
        <v>917000000</v>
      </c>
      <c r="AE60" s="46">
        <v>59716.75</v>
      </c>
      <c r="AF60" s="48">
        <v>-1.6799999999999998E-5</v>
      </c>
      <c r="AG60" s="49"/>
      <c r="AH60" s="49"/>
      <c r="AI60" s="49"/>
      <c r="AJ60" s="49"/>
      <c r="AK60" s="49"/>
      <c r="AL60" s="49"/>
    </row>
    <row r="61" spans="1:38">
      <c r="A61" s="46" t="s">
        <v>505</v>
      </c>
      <c r="B61" s="47">
        <v>188.3</v>
      </c>
      <c r="C61" s="46">
        <v>1.004</v>
      </c>
      <c r="D61" s="46">
        <v>1.0009999999999999</v>
      </c>
      <c r="E61" s="46">
        <v>0.995</v>
      </c>
      <c r="F61" s="46">
        <v>1.0029969999999999</v>
      </c>
      <c r="G61" s="46">
        <v>1.0060302000000001</v>
      </c>
      <c r="H61" s="46">
        <v>65.08</v>
      </c>
      <c r="I61" s="46">
        <v>7.8410000000000002</v>
      </c>
      <c r="J61" s="46">
        <v>155.96100000000001</v>
      </c>
      <c r="K61" s="46">
        <v>6.3730000000000002</v>
      </c>
      <c r="L61" s="46">
        <v>284.65800000000002</v>
      </c>
      <c r="M61" s="46">
        <v>79.87</v>
      </c>
      <c r="N61" s="48">
        <v>8.0500000000000002E-7</v>
      </c>
      <c r="O61" s="46">
        <v>1.002</v>
      </c>
      <c r="P61" s="46">
        <v>1.006</v>
      </c>
      <c r="Q61" s="46">
        <v>1.0089999999999999</v>
      </c>
      <c r="R61" s="46">
        <v>1.0089999999999999</v>
      </c>
      <c r="S61" s="46">
        <v>0.441</v>
      </c>
      <c r="T61" s="46">
        <v>0.439</v>
      </c>
      <c r="U61" s="46">
        <v>0.32600000000000001</v>
      </c>
      <c r="V61" s="46">
        <v>1.004</v>
      </c>
      <c r="W61" s="48">
        <v>1.5599999999999999E-26</v>
      </c>
      <c r="X61" s="48">
        <v>5.0900000000000003E-14</v>
      </c>
      <c r="Y61" s="46">
        <v>2E-3</v>
      </c>
      <c r="Z61" s="48">
        <v>7.9000000000000001E-4</v>
      </c>
      <c r="AA61" s="48">
        <v>5.6800000000000004E-4</v>
      </c>
      <c r="AB61" s="46">
        <v>4210000000</v>
      </c>
      <c r="AC61" s="46">
        <v>779000000</v>
      </c>
      <c r="AD61" s="46">
        <v>5120000000</v>
      </c>
      <c r="AE61" s="46">
        <v>141407.29999999999</v>
      </c>
      <c r="AF61" s="48">
        <v>-5.8499999999999999E-6</v>
      </c>
      <c r="AG61" s="49"/>
      <c r="AH61" s="49"/>
      <c r="AI61" s="49"/>
      <c r="AJ61" s="49"/>
      <c r="AK61" s="49"/>
      <c r="AL61" s="49"/>
    </row>
    <row r="62" spans="1:38">
      <c r="A62" s="46" t="s">
        <v>506</v>
      </c>
      <c r="B62" s="47">
        <v>146.19999999999999</v>
      </c>
      <c r="C62" s="46">
        <v>1.008</v>
      </c>
      <c r="D62" s="46">
        <v>1.0069999999999999</v>
      </c>
      <c r="E62" s="46">
        <v>0.98499999999999999</v>
      </c>
      <c r="F62" s="46">
        <v>1.000993</v>
      </c>
      <c r="G62" s="46">
        <v>1.022335</v>
      </c>
      <c r="H62" s="46">
        <v>276.23099999999999</v>
      </c>
      <c r="I62" s="46">
        <v>22.766999999999999</v>
      </c>
      <c r="J62" s="46">
        <v>18.341999999999999</v>
      </c>
      <c r="K62" s="46">
        <v>26.562000000000001</v>
      </c>
      <c r="L62" s="46">
        <v>151.32</v>
      </c>
      <c r="M62" s="46">
        <v>53.746000000000002</v>
      </c>
      <c r="N62" s="48">
        <v>7.7599999999999996E-7</v>
      </c>
      <c r="O62" s="46">
        <v>1.0009999999999999</v>
      </c>
      <c r="P62" s="46">
        <v>1.0229999999999999</v>
      </c>
      <c r="Q62" s="46">
        <v>1.024</v>
      </c>
      <c r="R62" s="46">
        <v>1.0269999999999999</v>
      </c>
      <c r="S62" s="46">
        <v>0.88500000000000001</v>
      </c>
      <c r="T62" s="46">
        <v>0.88400000000000001</v>
      </c>
      <c r="U62" s="46">
        <v>0.06</v>
      </c>
      <c r="V62" s="46">
        <v>1.0209999999999999</v>
      </c>
      <c r="W62" s="48">
        <v>6.8200000000000002E-26</v>
      </c>
      <c r="X62" s="48">
        <v>1.07E-13</v>
      </c>
      <c r="Y62" s="46">
        <v>8.0000000000000002E-3</v>
      </c>
      <c r="Z62" s="48">
        <v>4.9100000000000001E-4</v>
      </c>
      <c r="AA62" s="48">
        <v>4.6200000000000001E-4</v>
      </c>
      <c r="AB62" s="46">
        <v>7540000000</v>
      </c>
      <c r="AC62" s="46">
        <v>50705261</v>
      </c>
      <c r="AD62" s="46">
        <v>13300000000</v>
      </c>
      <c r="AE62" s="46">
        <v>175667.7</v>
      </c>
      <c r="AF62" s="48">
        <v>-1.8700000000000001E-5</v>
      </c>
      <c r="AG62" s="49"/>
      <c r="AH62" s="49"/>
      <c r="AI62" s="49"/>
      <c r="AJ62" s="49"/>
      <c r="AK62" s="49"/>
      <c r="AL62" s="49"/>
    </row>
    <row r="63" spans="1:38">
      <c r="A63" s="46" t="s">
        <v>507</v>
      </c>
      <c r="B63" s="47">
        <v>144.6</v>
      </c>
      <c r="C63" s="46">
        <v>1.0029999999999999</v>
      </c>
      <c r="D63" s="46">
        <v>1</v>
      </c>
      <c r="E63" s="46">
        <v>0.996</v>
      </c>
      <c r="F63" s="46">
        <v>1.0029999999999999</v>
      </c>
      <c r="G63" s="46">
        <v>1.0040161000000001</v>
      </c>
      <c r="H63" s="46">
        <v>260.90899999999999</v>
      </c>
      <c r="I63" s="46">
        <v>1.911</v>
      </c>
      <c r="J63" s="46">
        <v>351.791</v>
      </c>
      <c r="K63" s="46">
        <v>24.766999999999999</v>
      </c>
      <c r="L63" s="46">
        <v>166.779</v>
      </c>
      <c r="M63" s="46">
        <v>65.149000000000001</v>
      </c>
      <c r="N63" s="48">
        <v>5.2099999999999997E-7</v>
      </c>
      <c r="O63" s="46">
        <v>1.0029999999999999</v>
      </c>
      <c r="P63" s="46">
        <v>1.004</v>
      </c>
      <c r="Q63" s="46">
        <v>1.0069999999999999</v>
      </c>
      <c r="R63" s="46">
        <v>1.0069999999999999</v>
      </c>
      <c r="S63" s="46">
        <v>0.16600000000000001</v>
      </c>
      <c r="T63" s="46">
        <v>0.16400000000000001</v>
      </c>
      <c r="U63" s="46">
        <v>0.52800000000000002</v>
      </c>
      <c r="V63" s="46">
        <v>1.0009999999999999</v>
      </c>
      <c r="W63" s="48">
        <v>6.8699999999999998E-27</v>
      </c>
      <c r="X63" s="48">
        <v>3.3799999999999999E-14</v>
      </c>
      <c r="Y63" s="46">
        <v>2E-3</v>
      </c>
      <c r="Z63" s="46">
        <v>1E-3</v>
      </c>
      <c r="AA63" s="48">
        <v>7.5500000000000003E-4</v>
      </c>
      <c r="AB63" s="46">
        <v>2260000000</v>
      </c>
      <c r="AC63" s="46">
        <v>978000000</v>
      </c>
      <c r="AD63" s="46">
        <v>1900000000</v>
      </c>
      <c r="AE63" s="46">
        <v>106192.2</v>
      </c>
      <c r="AF63" s="48">
        <v>-6.7599999999999997E-6</v>
      </c>
      <c r="AG63" s="49"/>
      <c r="AH63" s="49"/>
      <c r="AI63" s="49"/>
      <c r="AJ63" s="49"/>
      <c r="AK63" s="49"/>
      <c r="AL63" s="49"/>
    </row>
    <row r="64" spans="1:38">
      <c r="A64" s="46" t="s">
        <v>508</v>
      </c>
      <c r="B64" s="47">
        <v>143.6</v>
      </c>
      <c r="C64" s="46">
        <v>1.006</v>
      </c>
      <c r="D64" s="46">
        <v>0.999</v>
      </c>
      <c r="E64" s="46">
        <v>0.99399999999999999</v>
      </c>
      <c r="F64" s="46">
        <v>1.007007</v>
      </c>
      <c r="G64" s="46">
        <v>1.0050302</v>
      </c>
      <c r="H64" s="46">
        <v>251.63399999999999</v>
      </c>
      <c r="I64" s="46">
        <v>7.2370000000000001</v>
      </c>
      <c r="J64" s="46">
        <v>155.90299999999999</v>
      </c>
      <c r="K64" s="46">
        <v>38.18</v>
      </c>
      <c r="L64" s="46">
        <v>350.62</v>
      </c>
      <c r="M64" s="46">
        <v>50.887999999999998</v>
      </c>
      <c r="N64" s="48">
        <v>4.3099999999999998E-7</v>
      </c>
      <c r="O64" s="46">
        <v>1.0069999999999999</v>
      </c>
      <c r="P64" s="46">
        <v>1.0049999999999999</v>
      </c>
      <c r="Q64" s="46">
        <v>1.012</v>
      </c>
      <c r="R64" s="46">
        <v>1.012</v>
      </c>
      <c r="S64" s="46">
        <v>-0.224</v>
      </c>
      <c r="T64" s="46">
        <v>-0.22700000000000001</v>
      </c>
      <c r="U64" s="46">
        <v>0.88500000000000001</v>
      </c>
      <c r="V64" s="46">
        <v>0.997</v>
      </c>
      <c r="W64" s="48">
        <v>3.5399999999999997E-27</v>
      </c>
      <c r="X64" s="48">
        <v>2.4300000000000001E-14</v>
      </c>
      <c r="Y64" s="48">
        <v>6.1499999999999999E-4</v>
      </c>
      <c r="Z64" s="48">
        <v>9.77E-4</v>
      </c>
      <c r="AA64" s="48">
        <v>3.7800000000000003E-4</v>
      </c>
      <c r="AB64" s="46">
        <v>9110000000</v>
      </c>
      <c r="AC64" s="46">
        <v>8430000000</v>
      </c>
      <c r="AD64" s="46">
        <v>3350000000</v>
      </c>
      <c r="AE64" s="46">
        <v>212806.6</v>
      </c>
      <c r="AF64" s="48">
        <v>7.6000000000000001E-6</v>
      </c>
      <c r="AG64" s="49"/>
      <c r="AH64" s="49"/>
      <c r="AI64" s="49"/>
      <c r="AJ64" s="49"/>
      <c r="AK64" s="49"/>
      <c r="AL64" s="49"/>
    </row>
    <row r="65" spans="1:38">
      <c r="A65" s="46" t="s">
        <v>509</v>
      </c>
      <c r="B65" s="47">
        <v>143.6</v>
      </c>
      <c r="C65" s="46">
        <v>1.006</v>
      </c>
      <c r="D65" s="46">
        <v>0.998</v>
      </c>
      <c r="E65" s="46">
        <v>0.996</v>
      </c>
      <c r="F65" s="46">
        <v>1.008016</v>
      </c>
      <c r="G65" s="46">
        <v>1.002008</v>
      </c>
      <c r="H65" s="46">
        <v>92.673000000000002</v>
      </c>
      <c r="I65" s="46">
        <v>4.2560000000000002</v>
      </c>
      <c r="J65" s="46">
        <v>184.28100000000001</v>
      </c>
      <c r="K65" s="46">
        <v>20.655999999999999</v>
      </c>
      <c r="L65" s="46">
        <v>351.57100000000003</v>
      </c>
      <c r="M65" s="46">
        <v>68.87</v>
      </c>
      <c r="N65" s="48">
        <v>4.7300000000000001E-7</v>
      </c>
      <c r="O65" s="46">
        <v>1.0069999999999999</v>
      </c>
      <c r="P65" s="46">
        <v>1.0029999999999999</v>
      </c>
      <c r="Q65" s="46">
        <v>1.01</v>
      </c>
      <c r="R65" s="46">
        <v>1.01</v>
      </c>
      <c r="S65" s="46">
        <v>-0.48399999999999999</v>
      </c>
      <c r="T65" s="46">
        <v>-0.48599999999999999</v>
      </c>
      <c r="U65" s="46">
        <v>1.1819999999999999</v>
      </c>
      <c r="V65" s="46">
        <v>0.995</v>
      </c>
      <c r="W65" s="48">
        <v>1.28E-26</v>
      </c>
      <c r="X65" s="48">
        <v>4.6200000000000001E-14</v>
      </c>
      <c r="Y65" s="46">
        <v>1E-3</v>
      </c>
      <c r="Z65" s="46">
        <v>3.0000000000000001E-3</v>
      </c>
      <c r="AA65" s="48">
        <v>8.0099999999999995E-4</v>
      </c>
      <c r="AB65" s="46">
        <v>2150000000</v>
      </c>
      <c r="AC65" s="46">
        <v>2750000000</v>
      </c>
      <c r="AD65" s="46">
        <v>329000000</v>
      </c>
      <c r="AE65" s="46">
        <v>100137.2</v>
      </c>
      <c r="AF65" s="48">
        <v>9.5200000000000003E-6</v>
      </c>
      <c r="AG65" s="49"/>
      <c r="AH65" s="49"/>
      <c r="AI65" s="49"/>
      <c r="AJ65" s="49"/>
      <c r="AK65" s="49"/>
      <c r="AL65" s="49"/>
    </row>
    <row r="66" spans="1:38">
      <c r="A66" s="46" t="s">
        <v>510</v>
      </c>
      <c r="B66" s="47">
        <v>142.19999999999999</v>
      </c>
      <c r="C66" s="46">
        <v>1.016</v>
      </c>
      <c r="D66" s="46">
        <v>1.006</v>
      </c>
      <c r="E66" s="46">
        <v>0.97699999999999998</v>
      </c>
      <c r="F66" s="46">
        <v>1.0099404000000001</v>
      </c>
      <c r="G66" s="46">
        <v>1.0296827</v>
      </c>
      <c r="H66" s="46">
        <v>79.745000000000005</v>
      </c>
      <c r="I66" s="46">
        <v>1.9410000000000001</v>
      </c>
      <c r="J66" s="46">
        <v>170.417</v>
      </c>
      <c r="K66" s="46">
        <v>19.077999999999999</v>
      </c>
      <c r="L66" s="46">
        <v>344.154</v>
      </c>
      <c r="M66" s="46">
        <v>70.816000000000003</v>
      </c>
      <c r="N66" s="48">
        <v>8.1299999999999993E-8</v>
      </c>
      <c r="O66" s="46">
        <v>1.01</v>
      </c>
      <c r="P66" s="46">
        <v>1.03</v>
      </c>
      <c r="Q66" s="46">
        <v>1.04</v>
      </c>
      <c r="R66" s="46">
        <v>1.042</v>
      </c>
      <c r="S66" s="46">
        <v>0.503</v>
      </c>
      <c r="T66" s="46">
        <v>0.496</v>
      </c>
      <c r="U66" s="46">
        <v>0.28899999999999998</v>
      </c>
      <c r="V66" s="46">
        <v>1.02</v>
      </c>
      <c r="W66" s="48">
        <v>4.0899999999999996E-28</v>
      </c>
      <c r="X66" s="48">
        <v>8.2599999999999993E-15</v>
      </c>
      <c r="Y66" s="48">
        <v>8.25E-4</v>
      </c>
      <c r="Z66" s="48">
        <v>2.7799999999999998E-4</v>
      </c>
      <c r="AA66" s="48">
        <v>2.0799999999999999E-4</v>
      </c>
      <c r="AB66" s="46">
        <v>31900000000</v>
      </c>
      <c r="AC66" s="46">
        <v>4690000000</v>
      </c>
      <c r="AD66" s="46">
        <v>41200000000</v>
      </c>
      <c r="AE66" s="46">
        <v>392902.40000000002</v>
      </c>
      <c r="AF66" s="48">
        <v>-1.0200000000000001E-5</v>
      </c>
      <c r="AG66" s="49"/>
      <c r="AH66" s="49"/>
      <c r="AI66" s="49"/>
      <c r="AJ66" s="49"/>
      <c r="AK66" s="49"/>
      <c r="AL66" s="49"/>
    </row>
    <row r="67" spans="1:38">
      <c r="A67" s="46" t="s">
        <v>511</v>
      </c>
      <c r="B67" s="47">
        <v>139.4</v>
      </c>
      <c r="C67" s="46">
        <v>1.006</v>
      </c>
      <c r="D67" s="46">
        <v>0.999</v>
      </c>
      <c r="E67" s="46">
        <v>0.996</v>
      </c>
      <c r="F67" s="46">
        <v>1.007007</v>
      </c>
      <c r="G67" s="46">
        <v>1.003012</v>
      </c>
      <c r="H67" s="46">
        <v>270.065</v>
      </c>
      <c r="I67" s="46">
        <v>3.9990000000000001</v>
      </c>
      <c r="J67" s="46">
        <v>174.488</v>
      </c>
      <c r="K67" s="46">
        <v>54.264000000000003</v>
      </c>
      <c r="L67" s="46">
        <v>2.9169999999999998</v>
      </c>
      <c r="M67" s="46">
        <v>35.442</v>
      </c>
      <c r="N67" s="48">
        <v>1.04E-6</v>
      </c>
      <c r="O67" s="46">
        <v>1.0069999999999999</v>
      </c>
      <c r="P67" s="46">
        <v>1.0029999999999999</v>
      </c>
      <c r="Q67" s="46">
        <v>1.01</v>
      </c>
      <c r="R67" s="46">
        <v>1.01</v>
      </c>
      <c r="S67" s="46">
        <v>-0.41499999999999998</v>
      </c>
      <c r="T67" s="46">
        <v>-0.41699999999999998</v>
      </c>
      <c r="U67" s="46">
        <v>1.097</v>
      </c>
      <c r="V67" s="46">
        <v>0.996</v>
      </c>
      <c r="W67" s="48">
        <v>6.48E-26</v>
      </c>
      <c r="X67" s="48">
        <v>1.04E-13</v>
      </c>
      <c r="Y67" s="46">
        <v>1E-3</v>
      </c>
      <c r="Z67" s="46">
        <v>3.0000000000000001E-3</v>
      </c>
      <c r="AA67" s="48">
        <v>8.0699999999999999E-4</v>
      </c>
      <c r="AB67" s="46">
        <v>2070000000</v>
      </c>
      <c r="AC67" s="46">
        <v>2460000000</v>
      </c>
      <c r="AD67" s="46">
        <v>417000000</v>
      </c>
      <c r="AE67" s="46">
        <v>99439.45</v>
      </c>
      <c r="AF67" s="48">
        <v>-5.6699999999999999E-6</v>
      </c>
      <c r="AG67" s="49"/>
      <c r="AH67" s="49"/>
      <c r="AI67" s="49"/>
      <c r="AJ67" s="49"/>
      <c r="AK67" s="49"/>
      <c r="AL67" s="49"/>
    </row>
    <row r="68" spans="1:38">
      <c r="A68" s="46" t="s">
        <v>512</v>
      </c>
      <c r="B68" s="47">
        <v>139.4</v>
      </c>
      <c r="C68" s="46">
        <v>1.0089999999999999</v>
      </c>
      <c r="D68" s="46">
        <v>0.997</v>
      </c>
      <c r="E68" s="46">
        <v>0.99399999999999999</v>
      </c>
      <c r="F68" s="46">
        <v>1.0120361</v>
      </c>
      <c r="G68" s="46">
        <v>1.0030181</v>
      </c>
      <c r="H68" s="46">
        <v>257.154</v>
      </c>
      <c r="I68" s="46">
        <v>16.553000000000001</v>
      </c>
      <c r="J68" s="46">
        <v>355.887</v>
      </c>
      <c r="K68" s="46">
        <v>27.059000000000001</v>
      </c>
      <c r="L68" s="46">
        <v>139.30199999999999</v>
      </c>
      <c r="M68" s="46">
        <v>57.536999999999999</v>
      </c>
      <c r="N68" s="48">
        <v>4.9900000000000001E-7</v>
      </c>
      <c r="O68" s="46">
        <v>1.012</v>
      </c>
      <c r="P68" s="46">
        <v>1.0029999999999999</v>
      </c>
      <c r="Q68" s="46">
        <v>1.0149999999999999</v>
      </c>
      <c r="R68" s="46">
        <v>1.016</v>
      </c>
      <c r="S68" s="46">
        <v>-0.63500000000000001</v>
      </c>
      <c r="T68" s="46">
        <v>-0.63700000000000001</v>
      </c>
      <c r="U68" s="46">
        <v>1.3859999999999999</v>
      </c>
      <c r="V68" s="46">
        <v>0.99099999999999999</v>
      </c>
      <c r="W68" s="48">
        <v>1.23E-26</v>
      </c>
      <c r="X68" s="48">
        <v>4.53E-14</v>
      </c>
      <c r="Y68" s="48">
        <v>6.0599999999999998E-4</v>
      </c>
      <c r="Z68" s="46">
        <v>3.0000000000000001E-3</v>
      </c>
      <c r="AA68" s="48">
        <v>4.9600000000000002E-4</v>
      </c>
      <c r="AB68" s="46">
        <v>5880000000</v>
      </c>
      <c r="AC68" s="46">
        <v>8680000000</v>
      </c>
      <c r="AD68" s="46">
        <v>426000000</v>
      </c>
      <c r="AE68" s="46">
        <v>161902.70000000001</v>
      </c>
      <c r="AF68" s="48">
        <v>6.3899999999999998E-6</v>
      </c>
      <c r="AG68" s="49"/>
      <c r="AH68" s="49"/>
      <c r="AI68" s="49"/>
      <c r="AJ68" s="49"/>
      <c r="AK68" s="49"/>
      <c r="AL68" s="49"/>
    </row>
    <row r="69" spans="1:38">
      <c r="A69" s="46" t="s">
        <v>513</v>
      </c>
      <c r="B69" s="47">
        <v>138.1</v>
      </c>
      <c r="C69" s="46">
        <v>1.006</v>
      </c>
      <c r="D69" s="46">
        <v>0.999</v>
      </c>
      <c r="E69" s="46">
        <v>0.995</v>
      </c>
      <c r="F69" s="46">
        <v>1.007007</v>
      </c>
      <c r="G69" s="46">
        <v>1.0040201</v>
      </c>
      <c r="H69" s="46">
        <v>266.089</v>
      </c>
      <c r="I69" s="46">
        <v>10.445</v>
      </c>
      <c r="J69" s="46">
        <v>170.375</v>
      </c>
      <c r="K69" s="46">
        <v>28.370999999999999</v>
      </c>
      <c r="L69" s="46">
        <v>14.273999999999999</v>
      </c>
      <c r="M69" s="46">
        <v>59.43</v>
      </c>
      <c r="N69" s="48">
        <v>2.3E-6</v>
      </c>
      <c r="O69" s="46">
        <v>1.0069999999999999</v>
      </c>
      <c r="P69" s="46">
        <v>1.004</v>
      </c>
      <c r="Q69" s="46">
        <v>1.0109999999999999</v>
      </c>
      <c r="R69" s="46">
        <v>1.0109999999999999</v>
      </c>
      <c r="S69" s="46">
        <v>-0.245</v>
      </c>
      <c r="T69" s="46">
        <v>-0.247</v>
      </c>
      <c r="U69" s="46">
        <v>0.90600000000000003</v>
      </c>
      <c r="V69" s="46">
        <v>0.997</v>
      </c>
      <c r="W69" s="48">
        <v>2.03E-25</v>
      </c>
      <c r="X69" s="48">
        <v>1.84E-13</v>
      </c>
      <c r="Y69" s="48">
        <v>9.7599999999999998E-4</v>
      </c>
      <c r="Z69" s="46">
        <v>2E-3</v>
      </c>
      <c r="AA69" s="48">
        <v>6.0800000000000003E-4</v>
      </c>
      <c r="AB69" s="46">
        <v>3520000000</v>
      </c>
      <c r="AC69" s="46">
        <v>3350000000</v>
      </c>
      <c r="AD69" s="46">
        <v>1220000000</v>
      </c>
      <c r="AE69" s="46">
        <v>131992.1</v>
      </c>
      <c r="AF69" s="48">
        <v>6.0100000000000001E-6</v>
      </c>
      <c r="AG69" s="49"/>
      <c r="AH69" s="49"/>
      <c r="AI69" s="49"/>
      <c r="AJ69" s="49"/>
      <c r="AK69" s="49"/>
      <c r="AL69" s="49"/>
    </row>
    <row r="70" spans="1:38">
      <c r="A70" s="46" t="s">
        <v>514</v>
      </c>
      <c r="B70" s="47">
        <v>136.30000000000001</v>
      </c>
      <c r="C70" s="46">
        <v>1.008</v>
      </c>
      <c r="D70" s="46">
        <v>1.0009999999999999</v>
      </c>
      <c r="E70" s="46">
        <v>0.99099999999999999</v>
      </c>
      <c r="F70" s="46">
        <v>1.006993</v>
      </c>
      <c r="G70" s="46">
        <v>1.0100908</v>
      </c>
      <c r="H70" s="46">
        <v>120.608</v>
      </c>
      <c r="I70" s="46">
        <v>18.175000000000001</v>
      </c>
      <c r="J70" s="46">
        <v>212.33600000000001</v>
      </c>
      <c r="K70" s="46">
        <v>5.2460000000000004</v>
      </c>
      <c r="L70" s="46">
        <v>317.83100000000002</v>
      </c>
      <c r="M70" s="46">
        <v>71.031999999999996</v>
      </c>
      <c r="N70" s="48">
        <v>1.7E-6</v>
      </c>
      <c r="O70" s="46">
        <v>1.008</v>
      </c>
      <c r="P70" s="46">
        <v>1.0089999999999999</v>
      </c>
      <c r="Q70" s="46">
        <v>1.0169999999999999</v>
      </c>
      <c r="R70" s="46">
        <v>1.0169999999999999</v>
      </c>
      <c r="S70" s="46">
        <v>9.5000000000000001E-2</v>
      </c>
      <c r="T70" s="46">
        <v>9.0999999999999998E-2</v>
      </c>
      <c r="U70" s="46">
        <v>0.58799999999999997</v>
      </c>
      <c r="V70" s="46">
        <v>1.002</v>
      </c>
      <c r="W70" s="48">
        <v>7.8799999999999995E-26</v>
      </c>
      <c r="X70" s="48">
        <v>1.1499999999999999E-13</v>
      </c>
      <c r="Y70" s="48">
        <v>7.0899999999999999E-4</v>
      </c>
      <c r="Z70" s="48">
        <v>5.9100000000000005E-4</v>
      </c>
      <c r="AA70" s="48">
        <v>3.2200000000000002E-4</v>
      </c>
      <c r="AB70" s="46">
        <v>12300000000</v>
      </c>
      <c r="AC70" s="46">
        <v>6340000000</v>
      </c>
      <c r="AD70" s="46">
        <v>9150000000</v>
      </c>
      <c r="AE70" s="46">
        <v>250054.2</v>
      </c>
      <c r="AF70" s="48">
        <v>7.3200000000000002E-6</v>
      </c>
      <c r="AG70" s="49"/>
      <c r="AH70" s="49"/>
      <c r="AI70" s="49"/>
      <c r="AJ70" s="49"/>
      <c r="AK70" s="49"/>
      <c r="AL70" s="49"/>
    </row>
    <row r="71" spans="1:38">
      <c r="A71" s="46" t="s">
        <v>515</v>
      </c>
      <c r="B71" s="47">
        <v>136.30000000000001</v>
      </c>
      <c r="C71" s="46">
        <v>1.0089999999999999</v>
      </c>
      <c r="D71" s="46">
        <v>1</v>
      </c>
      <c r="E71" s="46">
        <v>0.99099999999999999</v>
      </c>
      <c r="F71" s="46">
        <v>1.0089999999999999</v>
      </c>
      <c r="G71" s="46">
        <v>1.0090817000000001</v>
      </c>
      <c r="H71" s="46">
        <v>131.99700000000001</v>
      </c>
      <c r="I71" s="46">
        <v>23.515999999999998</v>
      </c>
      <c r="J71" s="46">
        <v>234.059</v>
      </c>
      <c r="K71" s="46">
        <v>25.651</v>
      </c>
      <c r="L71" s="46">
        <v>5.3079999999999998</v>
      </c>
      <c r="M71" s="46">
        <v>53.933</v>
      </c>
      <c r="N71" s="48">
        <v>1.6300000000000001E-6</v>
      </c>
      <c r="O71" s="46">
        <v>1.0089999999999999</v>
      </c>
      <c r="P71" s="46">
        <v>1.0089999999999999</v>
      </c>
      <c r="Q71" s="46">
        <v>1.018</v>
      </c>
      <c r="R71" s="46">
        <v>1.018</v>
      </c>
      <c r="S71" s="46">
        <v>-4.0000000000000001E-3</v>
      </c>
      <c r="T71" s="46">
        <v>-8.9999999999999993E-3</v>
      </c>
      <c r="U71" s="46">
        <v>0.67400000000000004</v>
      </c>
      <c r="V71" s="46">
        <v>1</v>
      </c>
      <c r="W71" s="48">
        <v>6.0300000000000001E-26</v>
      </c>
      <c r="X71" s="48">
        <v>1E-13</v>
      </c>
      <c r="Y71" s="48">
        <v>5.3700000000000004E-4</v>
      </c>
      <c r="Z71" s="48">
        <v>5.4600000000000004E-4</v>
      </c>
      <c r="AA71" s="48">
        <v>2.7099999999999997E-4</v>
      </c>
      <c r="AB71" s="46">
        <v>17400000000</v>
      </c>
      <c r="AC71" s="46">
        <v>11100000000</v>
      </c>
      <c r="AD71" s="46">
        <v>10700000000</v>
      </c>
      <c r="AE71" s="46">
        <v>298079.09999999998</v>
      </c>
      <c r="AF71" s="48">
        <v>-4.6099999999999999E-6</v>
      </c>
      <c r="AG71" s="49"/>
      <c r="AH71" s="49"/>
      <c r="AI71" s="49"/>
      <c r="AJ71" s="49"/>
      <c r="AK71" s="49"/>
      <c r="AL71" s="49"/>
    </row>
    <row r="72" spans="1:38">
      <c r="A72" s="46" t="s">
        <v>516</v>
      </c>
      <c r="B72" s="47">
        <v>122.5</v>
      </c>
      <c r="C72" s="46">
        <v>1.0089999999999999</v>
      </c>
      <c r="D72" s="46">
        <v>1.0049999999999999</v>
      </c>
      <c r="E72" s="46">
        <v>0.98599999999999999</v>
      </c>
      <c r="F72" s="46">
        <v>1.0039800999999999</v>
      </c>
      <c r="G72" s="46">
        <v>1.0192698</v>
      </c>
      <c r="H72" s="46">
        <v>212.084</v>
      </c>
      <c r="I72" s="46">
        <v>2.403</v>
      </c>
      <c r="J72" s="46">
        <v>121.645</v>
      </c>
      <c r="K72" s="46">
        <v>10.361000000000001</v>
      </c>
      <c r="L72" s="46">
        <v>314.99</v>
      </c>
      <c r="M72" s="46">
        <v>79.358000000000004</v>
      </c>
      <c r="N72" s="48">
        <v>3.8099999999999998E-7</v>
      </c>
      <c r="O72" s="46">
        <v>1.004</v>
      </c>
      <c r="P72" s="46">
        <v>1.0189999999999999</v>
      </c>
      <c r="Q72" s="46">
        <v>1.024</v>
      </c>
      <c r="R72" s="46">
        <v>1.0249999999999999</v>
      </c>
      <c r="S72" s="46">
        <v>0.64600000000000002</v>
      </c>
      <c r="T72" s="46">
        <v>0.64300000000000002</v>
      </c>
      <c r="U72" s="46">
        <v>0.19600000000000001</v>
      </c>
      <c r="V72" s="46">
        <v>1.0149999999999999</v>
      </c>
      <c r="W72" s="48">
        <v>4.05E-27</v>
      </c>
      <c r="X72" s="48">
        <v>2.6E-14</v>
      </c>
      <c r="Y72" s="46">
        <v>1E-3</v>
      </c>
      <c r="Z72" s="48">
        <v>2.8400000000000002E-4</v>
      </c>
      <c r="AA72" s="48">
        <v>2.33E-4</v>
      </c>
      <c r="AB72" s="46">
        <v>26700000000</v>
      </c>
      <c r="AC72" s="46">
        <v>1870000000</v>
      </c>
      <c r="AD72" s="46">
        <v>39600000000</v>
      </c>
      <c r="AE72" s="46">
        <v>347676.8</v>
      </c>
      <c r="AF72" s="48">
        <v>-9.6800000000000005E-6</v>
      </c>
      <c r="AG72" s="49"/>
      <c r="AH72" s="49"/>
      <c r="AI72" s="49"/>
      <c r="AJ72" s="49"/>
      <c r="AK72" s="49"/>
      <c r="AL72" s="49"/>
    </row>
    <row r="73" spans="1:38">
      <c r="A73" s="46" t="s">
        <v>517</v>
      </c>
      <c r="B73" s="47">
        <v>121</v>
      </c>
      <c r="C73" s="46">
        <v>1.0049999999999999</v>
      </c>
      <c r="D73" s="46">
        <v>1.0009999999999999</v>
      </c>
      <c r="E73" s="46">
        <v>0.99399999999999999</v>
      </c>
      <c r="F73" s="46">
        <v>1.0039960000000001</v>
      </c>
      <c r="G73" s="46">
        <v>1.0070422999999999</v>
      </c>
      <c r="H73" s="46">
        <v>296.197</v>
      </c>
      <c r="I73" s="46">
        <v>2.1560000000000001</v>
      </c>
      <c r="J73" s="46">
        <v>26.640999999999998</v>
      </c>
      <c r="K73" s="46">
        <v>11.63</v>
      </c>
      <c r="L73" s="46">
        <v>195.84700000000001</v>
      </c>
      <c r="M73" s="46">
        <v>78.167000000000002</v>
      </c>
      <c r="N73" s="48">
        <v>1.24E-6</v>
      </c>
      <c r="O73" s="46">
        <v>1.004</v>
      </c>
      <c r="P73" s="46">
        <v>1.0069999999999999</v>
      </c>
      <c r="Q73" s="46">
        <v>1.0109999999999999</v>
      </c>
      <c r="R73" s="46">
        <v>1.0109999999999999</v>
      </c>
      <c r="S73" s="46">
        <v>0.32900000000000001</v>
      </c>
      <c r="T73" s="46">
        <v>0.32700000000000001</v>
      </c>
      <c r="U73" s="46">
        <v>0.40500000000000003</v>
      </c>
      <c r="V73" s="46">
        <v>1.004</v>
      </c>
      <c r="W73" s="48">
        <v>6.7200000000000005E-26</v>
      </c>
      <c r="X73" s="48">
        <v>1.06E-13</v>
      </c>
      <c r="Y73" s="46">
        <v>2E-3</v>
      </c>
      <c r="Z73" s="48">
        <v>9.5799999999999998E-4</v>
      </c>
      <c r="AA73" s="48">
        <v>6.3599999999999996E-4</v>
      </c>
      <c r="AB73" s="46">
        <v>3270000000</v>
      </c>
      <c r="AC73" s="46">
        <v>895000000</v>
      </c>
      <c r="AD73" s="46">
        <v>3480000000</v>
      </c>
      <c r="AE73" s="46">
        <v>126447.5</v>
      </c>
      <c r="AF73" s="48">
        <v>-1.0699999999999999E-5</v>
      </c>
      <c r="AG73" s="49"/>
      <c r="AH73" s="49"/>
      <c r="AI73" s="49"/>
      <c r="AJ73" s="49"/>
      <c r="AK73" s="49"/>
      <c r="AL73" s="49"/>
    </row>
    <row r="74" spans="1:38">
      <c r="A74" s="46" t="s">
        <v>518</v>
      </c>
      <c r="B74" s="47">
        <v>116.6</v>
      </c>
      <c r="C74" s="46">
        <v>1.01</v>
      </c>
      <c r="D74" s="46">
        <v>1</v>
      </c>
      <c r="E74" s="46">
        <v>0.99</v>
      </c>
      <c r="F74" s="46">
        <v>1.01</v>
      </c>
      <c r="G74" s="46">
        <v>1.0101009999999999</v>
      </c>
      <c r="H74" s="46">
        <v>168.73699999999999</v>
      </c>
      <c r="I74" s="46">
        <v>9.8930000000000007</v>
      </c>
      <c r="J74" s="46">
        <v>78.525000000000006</v>
      </c>
      <c r="K74" s="46">
        <v>1.2170000000000001</v>
      </c>
      <c r="L74" s="46">
        <v>341.58300000000003</v>
      </c>
      <c r="M74" s="46">
        <v>80.031000000000006</v>
      </c>
      <c r="N74" s="48">
        <v>7.4900000000000005E-7</v>
      </c>
      <c r="O74" s="46">
        <v>1.01</v>
      </c>
      <c r="P74" s="46">
        <v>1.01</v>
      </c>
      <c r="Q74" s="46">
        <v>1.02</v>
      </c>
      <c r="R74" s="46">
        <v>1.02</v>
      </c>
      <c r="S74" s="46">
        <v>-7.0000000000000001E-3</v>
      </c>
      <c r="T74" s="46">
        <v>-1.2E-2</v>
      </c>
      <c r="U74" s="46">
        <v>0.67700000000000005</v>
      </c>
      <c r="V74" s="46">
        <v>1</v>
      </c>
      <c r="W74" s="48">
        <v>1.3700000000000001E-26</v>
      </c>
      <c r="X74" s="48">
        <v>4.7800000000000002E-14</v>
      </c>
      <c r="Y74" s="48">
        <v>5.1099999999999995E-4</v>
      </c>
      <c r="Z74" s="48">
        <v>5.2300000000000003E-4</v>
      </c>
      <c r="AA74" s="48">
        <v>2.5900000000000001E-4</v>
      </c>
      <c r="AB74" s="46">
        <v>19100000000</v>
      </c>
      <c r="AC74" s="46">
        <v>12200000000</v>
      </c>
      <c r="AD74" s="46">
        <v>11700000000</v>
      </c>
      <c r="AE74" s="46">
        <v>312103.5</v>
      </c>
      <c r="AF74" s="48">
        <v>2.83E-6</v>
      </c>
      <c r="AG74" s="49"/>
      <c r="AH74" s="49"/>
      <c r="AI74" s="49"/>
      <c r="AJ74" s="49"/>
      <c r="AK74" s="49"/>
      <c r="AL74" s="49"/>
    </row>
    <row r="75" spans="1:38">
      <c r="A75" s="46" t="s">
        <v>519</v>
      </c>
      <c r="B75" s="47">
        <v>85.1</v>
      </c>
      <c r="C75" s="46">
        <v>1.0049999999999999</v>
      </c>
      <c r="D75" s="46">
        <v>1</v>
      </c>
      <c r="E75" s="46">
        <v>0.995</v>
      </c>
      <c r="F75" s="46">
        <v>1.0049999999999999</v>
      </c>
      <c r="G75" s="46">
        <v>1.0050250999999999</v>
      </c>
      <c r="H75" s="46">
        <v>72.872</v>
      </c>
      <c r="I75" s="46">
        <v>10.284000000000001</v>
      </c>
      <c r="J75" s="46">
        <v>332.18700000000001</v>
      </c>
      <c r="K75" s="46">
        <v>45.621000000000002</v>
      </c>
      <c r="L75" s="46">
        <v>172.46</v>
      </c>
      <c r="M75" s="46">
        <v>42.55</v>
      </c>
      <c r="N75" s="48">
        <v>4.42E-6</v>
      </c>
      <c r="O75" s="46">
        <v>1.006</v>
      </c>
      <c r="P75" s="46">
        <v>1.0049999999999999</v>
      </c>
      <c r="Q75" s="46">
        <v>1.01</v>
      </c>
      <c r="R75" s="46">
        <v>1.01</v>
      </c>
      <c r="S75" s="46">
        <v>-9.0999999999999998E-2</v>
      </c>
      <c r="T75" s="46">
        <v>-9.2999999999999999E-2</v>
      </c>
      <c r="U75" s="46">
        <v>0.752</v>
      </c>
      <c r="V75" s="46">
        <v>0.999</v>
      </c>
      <c r="W75" s="48">
        <v>1.24E-24</v>
      </c>
      <c r="X75" s="48">
        <v>4.5399999999999998E-13</v>
      </c>
      <c r="Y75" s="46">
        <v>1E-3</v>
      </c>
      <c r="Z75" s="46">
        <v>2E-3</v>
      </c>
      <c r="AA75" s="48">
        <v>8.0599999999999997E-4</v>
      </c>
      <c r="AB75" s="46">
        <v>1970000000</v>
      </c>
      <c r="AC75" s="46">
        <v>1470000000</v>
      </c>
      <c r="AD75" s="46">
        <v>1010000000</v>
      </c>
      <c r="AE75" s="46">
        <v>99677.06</v>
      </c>
      <c r="AF75" s="48">
        <v>1.3900000000000001E-5</v>
      </c>
      <c r="AG75" s="49"/>
      <c r="AH75" s="49"/>
      <c r="AI75" s="49"/>
      <c r="AJ75" s="49"/>
      <c r="AK75" s="49"/>
      <c r="AL75" s="49"/>
    </row>
    <row r="76" spans="1:38">
      <c r="A76" s="46" t="s">
        <v>520</v>
      </c>
      <c r="B76" s="47">
        <v>80.7</v>
      </c>
      <c r="C76" s="46">
        <v>1.004</v>
      </c>
      <c r="D76" s="46">
        <v>1.0009999999999999</v>
      </c>
      <c r="E76" s="46">
        <v>0.995</v>
      </c>
      <c r="F76" s="46">
        <v>1.0029969999999999</v>
      </c>
      <c r="G76" s="46">
        <v>1.0060302000000001</v>
      </c>
      <c r="H76" s="46">
        <v>51.021999999999998</v>
      </c>
      <c r="I76" s="46">
        <v>6.2729999999999997</v>
      </c>
      <c r="J76" s="46">
        <v>315.66500000000002</v>
      </c>
      <c r="K76" s="46">
        <v>40.340000000000003</v>
      </c>
      <c r="L76" s="46">
        <v>148.27799999999999</v>
      </c>
      <c r="M76" s="46">
        <v>48.968000000000004</v>
      </c>
      <c r="N76" s="48">
        <v>3.19E-6</v>
      </c>
      <c r="O76" s="46">
        <v>1.0029999999999999</v>
      </c>
      <c r="P76" s="46">
        <v>1.0049999999999999</v>
      </c>
      <c r="Q76" s="46">
        <v>1.008</v>
      </c>
      <c r="R76" s="46">
        <v>1.008</v>
      </c>
      <c r="S76" s="46">
        <v>0.246</v>
      </c>
      <c r="T76" s="46">
        <v>0.24399999999999999</v>
      </c>
      <c r="U76" s="46">
        <v>0.46600000000000003</v>
      </c>
      <c r="V76" s="46">
        <v>1.002</v>
      </c>
      <c r="W76" s="48">
        <v>6.8499999999999999E-25</v>
      </c>
      <c r="X76" s="48">
        <v>3.3800000000000002E-13</v>
      </c>
      <c r="Y76" s="46">
        <v>3.0000000000000001E-3</v>
      </c>
      <c r="Z76" s="46">
        <v>2E-3</v>
      </c>
      <c r="AA76" s="46">
        <v>1E-3</v>
      </c>
      <c r="AB76" s="46">
        <v>1270000000</v>
      </c>
      <c r="AC76" s="46">
        <v>445000000</v>
      </c>
      <c r="AD76" s="46">
        <v>1210000000</v>
      </c>
      <c r="AE76" s="46">
        <v>79315.19</v>
      </c>
      <c r="AF76" s="48">
        <v>7.9799999999999998E-6</v>
      </c>
      <c r="AG76" s="49"/>
      <c r="AH76" s="49"/>
      <c r="AI76" s="49"/>
      <c r="AJ76" s="49"/>
      <c r="AK76" s="49"/>
      <c r="AL76" s="49"/>
    </row>
    <row r="77" spans="1:38">
      <c r="A77" s="46" t="s">
        <v>521</v>
      </c>
      <c r="B77" s="47">
        <v>77.2</v>
      </c>
      <c r="C77" s="46">
        <v>1.004</v>
      </c>
      <c r="D77" s="46">
        <v>1.002</v>
      </c>
      <c r="E77" s="46">
        <v>0.99399999999999999</v>
      </c>
      <c r="F77" s="46">
        <v>1.0019960000000001</v>
      </c>
      <c r="G77" s="46">
        <v>1.0080483</v>
      </c>
      <c r="H77" s="46">
        <v>270.78699999999998</v>
      </c>
      <c r="I77" s="46">
        <v>23.067</v>
      </c>
      <c r="J77" s="46">
        <v>23.137</v>
      </c>
      <c r="K77" s="46">
        <v>41.762999999999998</v>
      </c>
      <c r="L77" s="46">
        <v>160.31299999999999</v>
      </c>
      <c r="M77" s="46">
        <v>39.399000000000001</v>
      </c>
      <c r="N77" s="48">
        <v>2.5600000000000001E-6</v>
      </c>
      <c r="O77" s="46">
        <v>1.0009999999999999</v>
      </c>
      <c r="P77" s="46">
        <v>1.008</v>
      </c>
      <c r="Q77" s="46">
        <v>1.0089999999999999</v>
      </c>
      <c r="R77" s="46">
        <v>1.01</v>
      </c>
      <c r="S77" s="46">
        <v>0.69699999999999995</v>
      </c>
      <c r="T77" s="46">
        <v>0.69599999999999995</v>
      </c>
      <c r="U77" s="46">
        <v>0.16400000000000001</v>
      </c>
      <c r="V77" s="46">
        <v>1.006</v>
      </c>
      <c r="W77" s="48">
        <v>6.89E-26</v>
      </c>
      <c r="X77" s="48">
        <v>1.07E-13</v>
      </c>
      <c r="Y77" s="46">
        <v>2E-3</v>
      </c>
      <c r="Z77" s="48">
        <v>4.2999999999999999E-4</v>
      </c>
      <c r="AA77" s="48">
        <v>3.6400000000000001E-4</v>
      </c>
      <c r="AB77" s="46">
        <v>11200000000</v>
      </c>
      <c r="AC77" s="46">
        <v>555000000</v>
      </c>
      <c r="AD77" s="46">
        <v>17300000000</v>
      </c>
      <c r="AE77" s="46">
        <v>220530</v>
      </c>
      <c r="AF77" s="48">
        <v>-5.93E-6</v>
      </c>
      <c r="AG77" s="49"/>
      <c r="AH77" s="49"/>
      <c r="AI77" s="49"/>
      <c r="AJ77" s="49"/>
      <c r="AK77" s="49"/>
      <c r="AL77" s="49"/>
    </row>
    <row r="78" spans="1:38">
      <c r="A78" s="46" t="s">
        <v>522</v>
      </c>
      <c r="B78" s="47">
        <v>62</v>
      </c>
      <c r="C78" s="46">
        <v>1.0069999999999999</v>
      </c>
      <c r="D78" s="46">
        <v>1.004</v>
      </c>
      <c r="E78" s="46">
        <v>0.98899999999999999</v>
      </c>
      <c r="F78" s="46">
        <v>1.002988</v>
      </c>
      <c r="G78" s="46">
        <v>1.0151668</v>
      </c>
      <c r="H78" s="46">
        <v>105.377</v>
      </c>
      <c r="I78" s="46">
        <v>29.387</v>
      </c>
      <c r="J78" s="46">
        <v>5.2389999999999999</v>
      </c>
      <c r="K78" s="46">
        <v>17.356000000000002</v>
      </c>
      <c r="L78" s="46">
        <v>248.78100000000001</v>
      </c>
      <c r="M78" s="46">
        <v>54.951999999999998</v>
      </c>
      <c r="N78" s="48">
        <v>9.7499999999999998E-7</v>
      </c>
      <c r="O78" s="46">
        <v>1.0029999999999999</v>
      </c>
      <c r="P78" s="46">
        <v>1.016</v>
      </c>
      <c r="Q78" s="46">
        <v>1.0189999999999999</v>
      </c>
      <c r="R78" s="46">
        <v>1.02</v>
      </c>
      <c r="S78" s="46">
        <v>0.65800000000000003</v>
      </c>
      <c r="T78" s="46">
        <v>0.65500000000000003</v>
      </c>
      <c r="U78" s="46">
        <v>0.189</v>
      </c>
      <c r="V78" s="46">
        <v>1.012</v>
      </c>
      <c r="W78" s="48">
        <v>2.0800000000000001E-26</v>
      </c>
      <c r="X78" s="48">
        <v>5.8799999999999999E-14</v>
      </c>
      <c r="Y78" s="46">
        <v>1E-3</v>
      </c>
      <c r="Z78" s="48">
        <v>3.1E-4</v>
      </c>
      <c r="AA78" s="48">
        <v>2.5700000000000001E-4</v>
      </c>
      <c r="AB78" s="46">
        <v>22100000000</v>
      </c>
      <c r="AC78" s="46">
        <v>1440000000</v>
      </c>
      <c r="AD78" s="46">
        <v>33100000000</v>
      </c>
      <c r="AE78" s="46">
        <v>314643.7</v>
      </c>
      <c r="AF78" s="48">
        <v>7.8800000000000008E-6</v>
      </c>
      <c r="AG78" s="49"/>
      <c r="AH78" s="49"/>
      <c r="AI78" s="49"/>
      <c r="AJ78" s="49"/>
      <c r="AK78" s="49"/>
      <c r="AL78" s="49"/>
    </row>
    <row r="79" spans="1:38">
      <c r="A79" s="46" t="s">
        <v>523</v>
      </c>
      <c r="B79" s="47">
        <v>39</v>
      </c>
      <c r="C79" s="46">
        <v>1.0069999999999999</v>
      </c>
      <c r="D79" s="46">
        <v>1.004</v>
      </c>
      <c r="E79" s="46">
        <v>0.98899999999999999</v>
      </c>
      <c r="F79" s="46">
        <v>1.002988</v>
      </c>
      <c r="G79" s="46">
        <v>1.0151668</v>
      </c>
      <c r="H79" s="46">
        <v>354.36799999999999</v>
      </c>
      <c r="I79" s="46">
        <v>0.53400000000000003</v>
      </c>
      <c r="J79" s="46">
        <v>84.438000000000002</v>
      </c>
      <c r="K79" s="46">
        <v>7.5090000000000003</v>
      </c>
      <c r="L79" s="46">
        <v>260.32600000000002</v>
      </c>
      <c r="M79" s="46">
        <v>82.471999999999994</v>
      </c>
      <c r="N79" s="48">
        <v>4.58E-7</v>
      </c>
      <c r="O79" s="46">
        <v>1.0029999999999999</v>
      </c>
      <c r="P79" s="46">
        <v>1.0149999999999999</v>
      </c>
      <c r="Q79" s="46">
        <v>1.018</v>
      </c>
      <c r="R79" s="46">
        <v>1.02</v>
      </c>
      <c r="S79" s="46">
        <v>0.64700000000000002</v>
      </c>
      <c r="T79" s="46">
        <v>0.64400000000000002</v>
      </c>
      <c r="U79" s="46">
        <v>0.19500000000000001</v>
      </c>
      <c r="V79" s="46">
        <v>1.012</v>
      </c>
      <c r="W79" s="48">
        <v>3.7599999999999997E-27</v>
      </c>
      <c r="X79" s="48">
        <v>2.5000000000000001E-14</v>
      </c>
      <c r="Y79" s="46">
        <v>1E-3</v>
      </c>
      <c r="Z79" s="48">
        <v>2.9399999999999999E-4</v>
      </c>
      <c r="AA79" s="48">
        <v>2.42E-4</v>
      </c>
      <c r="AB79" s="46">
        <v>24900000000</v>
      </c>
      <c r="AC79" s="46">
        <v>1730000000</v>
      </c>
      <c r="AD79" s="46">
        <v>37000000000</v>
      </c>
      <c r="AE79" s="46">
        <v>334508.40000000002</v>
      </c>
      <c r="AF79" s="48">
        <v>4.4900000000000002E-6</v>
      </c>
      <c r="AG79" s="49"/>
      <c r="AH79" s="49"/>
      <c r="AI79" s="49"/>
      <c r="AJ79" s="49"/>
      <c r="AK79" s="49"/>
      <c r="AL79" s="49"/>
    </row>
    <row r="80" spans="1:38">
      <c r="A80" s="46" t="s">
        <v>524</v>
      </c>
      <c r="B80" s="47">
        <v>27.5</v>
      </c>
      <c r="C80" s="46">
        <v>1.012</v>
      </c>
      <c r="D80" s="46">
        <v>1.004</v>
      </c>
      <c r="E80" s="46">
        <v>0.98399999999999999</v>
      </c>
      <c r="F80" s="46">
        <v>1.0079681</v>
      </c>
      <c r="G80" s="46">
        <v>1.0203252</v>
      </c>
      <c r="H80" s="46">
        <v>312.27699999999999</v>
      </c>
      <c r="I80" s="46">
        <v>0.51900000000000002</v>
      </c>
      <c r="J80" s="46">
        <v>42.475999999999999</v>
      </c>
      <c r="K80" s="46">
        <v>21.024999999999999</v>
      </c>
      <c r="L80" s="46">
        <v>220.928</v>
      </c>
      <c r="M80" s="46">
        <v>68.968000000000004</v>
      </c>
      <c r="N80" s="48">
        <v>1.1599999999999999E-6</v>
      </c>
      <c r="O80" s="46">
        <v>1.0089999999999999</v>
      </c>
      <c r="P80" s="46">
        <v>1.02</v>
      </c>
      <c r="Q80" s="46">
        <v>1.0289999999999999</v>
      </c>
      <c r="R80" s="46">
        <v>1.03</v>
      </c>
      <c r="S80" s="46">
        <v>0.38800000000000001</v>
      </c>
      <c r="T80" s="46">
        <v>0.38200000000000001</v>
      </c>
      <c r="U80" s="46">
        <v>0.36499999999999999</v>
      </c>
      <c r="V80" s="46">
        <v>1.0109999999999999</v>
      </c>
      <c r="W80" s="48">
        <v>4.0200000000000001E-26</v>
      </c>
      <c r="X80" s="48">
        <v>8.1800000000000002E-14</v>
      </c>
      <c r="Y80" s="48">
        <v>6.4099999999999997E-4</v>
      </c>
      <c r="Z80" s="48">
        <v>2.8600000000000001E-4</v>
      </c>
      <c r="AA80" s="48">
        <v>1.9799999999999999E-4</v>
      </c>
      <c r="AB80" s="46">
        <v>34200000000</v>
      </c>
      <c r="AC80" s="46">
        <v>7780000000</v>
      </c>
      <c r="AD80" s="46">
        <v>38900000000</v>
      </c>
      <c r="AE80" s="46">
        <v>410368.4</v>
      </c>
      <c r="AF80" s="48">
        <v>1.0499999999999999E-5</v>
      </c>
      <c r="AG80" s="49"/>
      <c r="AH80" s="49"/>
      <c r="AI80" s="49"/>
      <c r="AJ80" s="49"/>
      <c r="AK80" s="49"/>
      <c r="AL80" s="49"/>
    </row>
    <row r="81" spans="1:38">
      <c r="A81" s="46" t="s">
        <v>525</v>
      </c>
      <c r="B81" s="47">
        <v>23.4</v>
      </c>
      <c r="C81" s="46">
        <v>1.008</v>
      </c>
      <c r="D81" s="46">
        <v>1.0049999999999999</v>
      </c>
      <c r="E81" s="46">
        <v>0.98699999999999999</v>
      </c>
      <c r="F81" s="46">
        <v>1.0029851000000001</v>
      </c>
      <c r="G81" s="46">
        <v>1.0182370999999999</v>
      </c>
      <c r="H81" s="46">
        <v>124.44199999999999</v>
      </c>
      <c r="I81" s="46">
        <v>14.061999999999999</v>
      </c>
      <c r="J81" s="46">
        <v>33.527999999999999</v>
      </c>
      <c r="K81" s="46">
        <v>3.6469999999999998</v>
      </c>
      <c r="L81" s="46">
        <v>289.30900000000003</v>
      </c>
      <c r="M81" s="46">
        <v>75.453999999999994</v>
      </c>
      <c r="N81" s="48">
        <v>2.3099999999999999E-6</v>
      </c>
      <c r="O81" s="46">
        <v>1.002</v>
      </c>
      <c r="P81" s="46">
        <v>1.0189999999999999</v>
      </c>
      <c r="Q81" s="46">
        <v>1.0209999999999999</v>
      </c>
      <c r="R81" s="46">
        <v>1.0229999999999999</v>
      </c>
      <c r="S81" s="46">
        <v>0.76600000000000001</v>
      </c>
      <c r="T81" s="46">
        <v>0.76400000000000001</v>
      </c>
      <c r="U81" s="46">
        <v>0.125</v>
      </c>
      <c r="V81" s="46">
        <v>1.016</v>
      </c>
      <c r="W81" s="48">
        <v>1.7600000000000001E-25</v>
      </c>
      <c r="X81" s="48">
        <v>1.71E-13</v>
      </c>
      <c r="Y81" s="46">
        <v>2E-3</v>
      </c>
      <c r="Z81" s="48">
        <v>3.19E-4</v>
      </c>
      <c r="AA81" s="48">
        <v>2.8200000000000002E-4</v>
      </c>
      <c r="AB81" s="46">
        <v>19200000000</v>
      </c>
      <c r="AC81" s="46">
        <v>561000000</v>
      </c>
      <c r="AD81" s="46">
        <v>31300000000</v>
      </c>
      <c r="AE81" s="46">
        <v>287560.40000000002</v>
      </c>
      <c r="AF81" s="48">
        <v>-9.2499999999999995E-6</v>
      </c>
      <c r="AG81" s="49"/>
      <c r="AH81" s="49"/>
      <c r="AI81" s="49"/>
      <c r="AJ81" s="49"/>
      <c r="AK81" s="49"/>
      <c r="AL81" s="49"/>
    </row>
    <row r="82" spans="1:38">
      <c r="A82" s="46" t="s">
        <v>526</v>
      </c>
      <c r="B82" s="47">
        <v>20.100000000000001</v>
      </c>
      <c r="C82" s="46">
        <v>1.0089999999999999</v>
      </c>
      <c r="D82" s="46">
        <v>1.004</v>
      </c>
      <c r="E82" s="46">
        <v>0.98599999999999999</v>
      </c>
      <c r="F82" s="46">
        <v>1.0049801</v>
      </c>
      <c r="G82" s="46">
        <v>1.0182556</v>
      </c>
      <c r="H82" s="46">
        <v>175.548</v>
      </c>
      <c r="I82" s="46">
        <v>6.5090000000000003</v>
      </c>
      <c r="J82" s="46">
        <v>84.835999999999999</v>
      </c>
      <c r="K82" s="46">
        <v>6.2169999999999996</v>
      </c>
      <c r="L82" s="46">
        <v>311.50400000000002</v>
      </c>
      <c r="M82" s="46">
        <v>80.98</v>
      </c>
      <c r="N82" s="48">
        <v>4.5400000000000003E-8</v>
      </c>
      <c r="O82" s="46">
        <v>1.0049999999999999</v>
      </c>
      <c r="P82" s="46">
        <v>1.018</v>
      </c>
      <c r="Q82" s="46">
        <v>1.0229999999999999</v>
      </c>
      <c r="R82" s="46">
        <v>1.024</v>
      </c>
      <c r="S82" s="46">
        <v>0.54200000000000004</v>
      </c>
      <c r="T82" s="46">
        <v>0.53800000000000003</v>
      </c>
      <c r="U82" s="46">
        <v>0.26100000000000001</v>
      </c>
      <c r="V82" s="46">
        <v>1.0129999999999999</v>
      </c>
      <c r="W82" s="48">
        <v>3.4399999999999997E-29</v>
      </c>
      <c r="X82" s="48">
        <v>2.3900000000000002E-15</v>
      </c>
      <c r="Y82" s="48">
        <v>7.9500000000000003E-4</v>
      </c>
      <c r="Z82" s="48">
        <v>2.3800000000000001E-4</v>
      </c>
      <c r="AA82" s="48">
        <v>1.83E-4</v>
      </c>
      <c r="AB82" s="46">
        <v>41600000000</v>
      </c>
      <c r="AC82" s="46">
        <v>5060000000</v>
      </c>
      <c r="AD82" s="46">
        <v>56100000000</v>
      </c>
      <c r="AE82" s="46">
        <v>441658.4</v>
      </c>
      <c r="AF82" s="48">
        <v>6.2700000000000001E-6</v>
      </c>
      <c r="AG82" s="49"/>
      <c r="AH82" s="49"/>
      <c r="AI82" s="49"/>
      <c r="AJ82" s="49"/>
      <c r="AK82" s="49"/>
      <c r="AL82" s="49"/>
    </row>
    <row r="83" spans="1:38">
      <c r="A83" s="46" t="s">
        <v>527</v>
      </c>
      <c r="B83" s="47">
        <v>6.1</v>
      </c>
      <c r="C83" s="46">
        <v>1.016</v>
      </c>
      <c r="D83" s="46">
        <v>1.01</v>
      </c>
      <c r="E83" s="46">
        <v>0.97399999999999998</v>
      </c>
      <c r="F83" s="46">
        <v>1.0059406</v>
      </c>
      <c r="G83" s="46">
        <v>1.036961</v>
      </c>
      <c r="H83" s="46">
        <v>134.35300000000001</v>
      </c>
      <c r="I83" s="46">
        <v>5.3159999999999998</v>
      </c>
      <c r="J83" s="46">
        <v>227.26400000000001</v>
      </c>
      <c r="K83" s="46">
        <v>28.626000000000001</v>
      </c>
      <c r="L83" s="46">
        <v>34.771000000000001</v>
      </c>
      <c r="M83" s="46">
        <v>60.792999999999999</v>
      </c>
      <c r="N83" s="48">
        <v>2.5600000000000001E-6</v>
      </c>
      <c r="O83" s="46">
        <v>1.0049999999999999</v>
      </c>
      <c r="P83" s="46">
        <v>1.038</v>
      </c>
      <c r="Q83" s="46">
        <v>1.0429999999999999</v>
      </c>
      <c r="R83" s="46">
        <v>1.0469999999999999</v>
      </c>
      <c r="S83" s="46">
        <v>0.745</v>
      </c>
      <c r="T83" s="46">
        <v>0.74099999999999999</v>
      </c>
      <c r="U83" s="46">
        <v>0.13900000000000001</v>
      </c>
      <c r="V83" s="46">
        <v>1.032</v>
      </c>
      <c r="W83" s="48">
        <v>4.06E-25</v>
      </c>
      <c r="X83" s="48">
        <v>2.6E-13</v>
      </c>
      <c r="Y83" s="46">
        <v>1E-3</v>
      </c>
      <c r="Z83" s="48">
        <v>2.23E-4</v>
      </c>
      <c r="AA83" s="48">
        <v>1.94E-4</v>
      </c>
      <c r="AB83" s="46">
        <v>40300000000</v>
      </c>
      <c r="AC83" s="46">
        <v>1430000000</v>
      </c>
      <c r="AD83" s="46">
        <v>64500000000</v>
      </c>
      <c r="AE83" s="46">
        <v>423682.1</v>
      </c>
      <c r="AF83" s="48">
        <v>-1.1399999999999999E-5</v>
      </c>
      <c r="AG83" s="49"/>
      <c r="AH83" s="49"/>
      <c r="AI83" s="49"/>
      <c r="AJ83" s="49"/>
      <c r="AK83" s="49"/>
      <c r="AL83" s="49"/>
    </row>
    <row r="84" spans="1:38">
      <c r="A84" s="46" t="s">
        <v>528</v>
      </c>
      <c r="B84" s="47">
        <v>3.2</v>
      </c>
      <c r="C84" s="46">
        <v>1.02</v>
      </c>
      <c r="D84" s="46">
        <v>1.01</v>
      </c>
      <c r="E84" s="46">
        <v>0.97</v>
      </c>
      <c r="F84" s="46">
        <v>1.0099009999999999</v>
      </c>
      <c r="G84" s="46">
        <v>1.0412371</v>
      </c>
      <c r="H84" s="46">
        <v>149.91300000000001</v>
      </c>
      <c r="I84" s="46">
        <v>12.307</v>
      </c>
      <c r="J84" s="46">
        <v>240.42</v>
      </c>
      <c r="K84" s="46">
        <v>2.323</v>
      </c>
      <c r="L84" s="46">
        <v>340.93400000000003</v>
      </c>
      <c r="M84" s="46">
        <v>77.468999999999994</v>
      </c>
      <c r="N84" s="48">
        <v>3.45E-6</v>
      </c>
      <c r="O84" s="46">
        <v>1.01</v>
      </c>
      <c r="P84" s="46">
        <v>1.042</v>
      </c>
      <c r="Q84" s="46">
        <v>1.052</v>
      </c>
      <c r="R84" s="46">
        <v>1.0549999999999999</v>
      </c>
      <c r="S84" s="46">
        <v>0.60799999999999998</v>
      </c>
      <c r="T84" s="46">
        <v>0.59899999999999998</v>
      </c>
      <c r="U84" s="46">
        <v>0.223</v>
      </c>
      <c r="V84" s="46">
        <v>1.0309999999999999</v>
      </c>
      <c r="W84" s="48">
        <v>2.74E-25</v>
      </c>
      <c r="X84" s="48">
        <v>2.14E-13</v>
      </c>
      <c r="Y84" s="48">
        <v>4.8799999999999999E-4</v>
      </c>
      <c r="Z84" s="48">
        <v>1.22E-4</v>
      </c>
      <c r="AA84" s="48">
        <v>9.7700000000000003E-5</v>
      </c>
      <c r="AB84" s="46">
        <v>150000000000</v>
      </c>
      <c r="AC84" s="46">
        <v>13400000000</v>
      </c>
      <c r="AD84" s="46">
        <v>214000000000</v>
      </c>
      <c r="AE84" s="46">
        <v>843124</v>
      </c>
      <c r="AF84" s="48">
        <v>-7.5299999999999999E-6</v>
      </c>
      <c r="AG84" s="49"/>
      <c r="AH84" s="49"/>
      <c r="AI84" s="49"/>
      <c r="AJ84" s="49"/>
      <c r="AK84" s="49"/>
      <c r="AL84" s="49"/>
    </row>
    <row r="85" spans="1:38">
      <c r="A85" s="46" t="s">
        <v>529</v>
      </c>
      <c r="B85" s="47">
        <v>0</v>
      </c>
      <c r="C85" s="46">
        <v>1.0029999999999999</v>
      </c>
      <c r="D85" s="46">
        <v>1</v>
      </c>
      <c r="E85" s="46">
        <v>0.997</v>
      </c>
      <c r="F85" s="46">
        <v>1.0029999999999999</v>
      </c>
      <c r="G85" s="46">
        <v>1.003009</v>
      </c>
      <c r="H85" s="46">
        <v>328.49799999999999</v>
      </c>
      <c r="I85" s="46">
        <v>2.2490000000000001</v>
      </c>
      <c r="J85" s="46">
        <v>235.751</v>
      </c>
      <c r="K85" s="46">
        <v>50.667000000000002</v>
      </c>
      <c r="L85" s="46">
        <v>60.335999999999999</v>
      </c>
      <c r="M85" s="46">
        <v>39.243000000000002</v>
      </c>
      <c r="N85" s="48">
        <v>2.9799999999999999E-7</v>
      </c>
      <c r="O85" s="46">
        <v>1.004</v>
      </c>
      <c r="P85" s="46">
        <v>1.002</v>
      </c>
      <c r="Q85" s="46">
        <v>1.006</v>
      </c>
      <c r="R85" s="46">
        <v>1.006</v>
      </c>
      <c r="S85" s="46">
        <v>-0.20799999999999999</v>
      </c>
      <c r="T85" s="46">
        <v>-0.21</v>
      </c>
      <c r="U85" s="46">
        <v>0.86699999999999999</v>
      </c>
      <c r="V85" s="46">
        <v>0.999</v>
      </c>
      <c r="W85" s="48">
        <v>4.2899999999999998E-27</v>
      </c>
      <c r="X85" s="48">
        <v>2.6699999999999999E-14</v>
      </c>
      <c r="Y85" s="46">
        <v>2E-3</v>
      </c>
      <c r="Z85" s="46">
        <v>3.0000000000000001E-3</v>
      </c>
      <c r="AA85" s="46">
        <v>1E-3</v>
      </c>
      <c r="AB85" s="46">
        <v>924000000</v>
      </c>
      <c r="AC85" s="46">
        <v>833000000</v>
      </c>
      <c r="AD85" s="46">
        <v>355000000</v>
      </c>
      <c r="AE85" s="46">
        <v>67681.679999999993</v>
      </c>
      <c r="AF85" s="48">
        <v>-1.2500000000000001E-5</v>
      </c>
      <c r="AG85" s="49"/>
      <c r="AH85" s="49"/>
      <c r="AI85" s="49"/>
      <c r="AJ85" s="49"/>
      <c r="AK85" s="49"/>
      <c r="AL8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Rock magnetism</vt:lpstr>
      <vt:lpstr>Directions</vt:lpstr>
      <vt:lpstr>AARM 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Gerritsen, Dieke</dc:creator>
  <cp:lastModifiedBy>Gerritsen, Dieke</cp:lastModifiedBy>
  <dcterms:created xsi:type="dcterms:W3CDTF">2024-06-01T15:13:54Z</dcterms:created>
  <dcterms:modified xsi:type="dcterms:W3CDTF">2025-04-21T11:56:18Z</dcterms:modified>
</cp:coreProperties>
</file>