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hini\Downloads\STP303x_ASM03_diemlphFX16503@funix.edu.vn\"/>
    </mc:Choice>
  </mc:AlternateContent>
  <xr:revisionPtr revIDLastSave="0" documentId="13_ncr:1_{9A805EBD-D059-46F9-A57C-98E508DCA292}" xr6:coauthVersionLast="47" xr6:coauthVersionMax="47" xr10:uidLastSave="{00000000-0000-0000-0000-000000000000}"/>
  <bookViews>
    <workbookView xWindow="-98" yWindow="-98" windowWidth="20715" windowHeight="13155" tabRatio="887" activeTab="2" xr2:uid="{00000000-000D-0000-FFFF-FFFF00000000}"/>
  </bookViews>
  <sheets>
    <sheet name="Cover" sheetId="1" r:id="rId1"/>
    <sheet name="TestReport" sheetId="10" r:id="rId2"/>
    <sheet name="Test cases" sheetId="54" r:id="rId3"/>
    <sheet name="Permisison Matrix" sheetId="18" r:id="rId4"/>
  </sheets>
  <definedNames>
    <definedName name="_xlnm._FilterDatabase" localSheetId="2" hidden="1">'Test cases'!$A$8:$I$19</definedName>
    <definedName name="Category" localSheetId="2">#REF!</definedName>
    <definedName name="Category">#REF!</definedName>
    <definedName name="_xlnm.Print_Area" localSheetId="2">'Test cases'!$A$1:$I$35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10" l="1"/>
  <c r="A35" i="54"/>
  <c r="A33" i="54"/>
  <c r="A31" i="54"/>
  <c r="A29" i="54"/>
  <c r="A28" i="54"/>
  <c r="H26" i="54"/>
  <c r="A26" i="54"/>
  <c r="H23" i="54"/>
  <c r="A23" i="54"/>
  <c r="A22" i="54"/>
  <c r="A11" i="54"/>
  <c r="H35" i="54"/>
  <c r="H33" i="54"/>
  <c r="H31" i="54"/>
  <c r="H29" i="54"/>
  <c r="H28" i="54"/>
  <c r="H25" i="54"/>
  <c r="A25" i="54"/>
  <c r="A20" i="54"/>
  <c r="H20" i="54"/>
  <c r="H22" i="54"/>
  <c r="H18" i="54"/>
  <c r="H17" i="54"/>
  <c r="H16" i="54"/>
  <c r="H15" i="54"/>
  <c r="H14" i="54"/>
  <c r="H11" i="54"/>
  <c r="H12" i="54"/>
  <c r="H10" i="54"/>
  <c r="A18" i="54"/>
  <c r="A15" i="54"/>
  <c r="A16" i="54"/>
  <c r="A17" i="54"/>
  <c r="A14" i="54"/>
  <c r="A12" i="54"/>
  <c r="A10" i="54"/>
  <c r="E5" i="54" l="1"/>
  <c r="D5" i="54"/>
  <c r="C5" i="54"/>
  <c r="B5" i="54"/>
  <c r="A5" i="54"/>
  <c r="D11" i="10" s="1"/>
  <c r="E11" i="10" l="1"/>
  <c r="B6" i="54"/>
  <c r="F11" i="10"/>
  <c r="C6" i="54"/>
  <c r="G11" i="10"/>
  <c r="D6" i="54"/>
  <c r="A6" i="54"/>
  <c r="H11" i="10"/>
  <c r="E18" i="10" l="1"/>
  <c r="G18" i="10"/>
  <c r="D18" i="10"/>
  <c r="F18" i="10" l="1"/>
  <c r="H18" i="10"/>
  <c r="E20" i="10" l="1"/>
  <c r="E21" i="10"/>
  <c r="B35" i="10"/>
  <c r="B35" i="10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I8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My PC:</t>
        </r>
        <r>
          <rPr>
            <sz val="9"/>
            <color indexed="81"/>
            <rFont val="Tahoma"/>
            <charset val="1"/>
          </rPr>
          <t xml:space="preserve">
Định dang dd/mm/yyy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<sst xmlns="http://schemas.openxmlformats.org/spreadsheetml/2006/main" count="226" uniqueCount="117">
  <si>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</si>
  <si>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</si>
  <si>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</si>
  <si>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</si>
  <si>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</si>
  <si>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</si>
  <si>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</si>
  <si>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</si>
  <si>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</si>
  <si>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Item</t>
  </si>
  <si>
    <t>Change description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</si>
  <si>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</si>
  <si>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</si>
  <si>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</si>
  <si>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</si>
  <si>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</si>
  <si>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</si>
  <si>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</si>
  <si>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</si>
  <si>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</si>
  <si>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</si>
  <si>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</si>
  <si>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</si>
  <si>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Test date</t>
  </si>
  <si>
    <t>Note</t>
  </si>
  <si>
    <t>Result</t>
  </si>
  <si>
    <t>TEST REPORT</t>
  </si>
  <si>
    <t>Notes</t>
  </si>
  <si>
    <t>No</t>
  </si>
  <si>
    <t>Number of  test cases</t>
  </si>
  <si>
    <t>Sub total</t>
  </si>
  <si>
    <t>Test coverage</t>
  </si>
  <si>
    <t>%</t>
  </si>
  <si>
    <t>Test successful coverage</t>
  </si>
  <si>
    <t xml:space="preserve">Ensure that all features listed below work properly without any errors when using the below browsers.
- Edge in latest version 
- Google Chrome in latest version </t>
  </si>
  <si>
    <t>Function List</t>
  </si>
  <si>
    <t>Admin</t>
  </si>
  <si>
    <t>Y</t>
  </si>
  <si>
    <t>Others</t>
  </si>
  <si>
    <t>Y*</t>
  </si>
  <si>
    <t>N</t>
  </si>
  <si>
    <t>Test Items</t>
  </si>
  <si>
    <t>NT</t>
  </si>
  <si>
    <t>ID Name</t>
  </si>
  <si>
    <t>Change Date</t>
  </si>
  <si>
    <t>Item Test</t>
  </si>
  <si>
    <t>Common Role</t>
  </si>
  <si>
    <t>Manager</t>
  </si>
  <si>
    <t>Employee</t>
  </si>
  <si>
    <t>Director</t>
  </si>
  <si>
    <t>Internship</t>
  </si>
  <si>
    <t>Method</t>
  </si>
  <si>
    <t>201 ( Đăng kí thông tin và tài khoản thành công)</t>
  </si>
  <si>
    <t>Đăng ký thành công</t>
  </si>
  <si>
    <t xml:space="preserve">
</t>
  </si>
  <si>
    <r>
      <rPr>
        <b/>
        <sz val="12"/>
        <color rgb="FF000000"/>
        <rFont val="Calibri"/>
        <family val="2"/>
        <scheme val="minor"/>
      </rPr>
      <t xml:space="preserve">POST
Endpoint: </t>
    </r>
    <r>
      <rPr>
        <sz val="12"/>
        <color rgb="FF000000"/>
        <rFont val="Calibri"/>
        <family val="2"/>
        <scheme val="minor"/>
      </rPr>
      <t xml:space="preserve">http://54.179.59.245:5000/api/users/register
</t>
    </r>
    <r>
      <rPr>
        <b/>
        <sz val="12"/>
        <color rgb="FF000000"/>
        <rFont val="Calibri"/>
        <family val="2"/>
        <scheme val="minor"/>
      </rPr>
      <t xml:space="preserve">Request Header: Content-Type: </t>
    </r>
    <r>
      <rPr>
        <sz val="12"/>
        <color rgb="FF000000"/>
        <rFont val="Calibri"/>
        <family val="2"/>
        <scheme val="minor"/>
      </rPr>
      <t xml:space="preserve">multipart/form-data
</t>
    </r>
    <r>
      <rPr>
        <b/>
        <sz val="12"/>
        <color rgb="FF000000"/>
        <rFont val="Calibri"/>
        <family val="2"/>
        <scheme val="minor"/>
      </rPr>
      <t xml:space="preserve">Form-data: </t>
    </r>
    <r>
      <rPr>
        <sz val="12"/>
        <color rgb="FF000000"/>
        <rFont val="Calibri"/>
        <family val="2"/>
        <scheme val="minor"/>
      </rPr>
      <t xml:space="preserve">
name String
email String
account String
password String
phone String
sex String (Nam, Nữ)
birthday String (dd/mm/yyyy)
experience String
skill String
description String
foreiginLanguage String
education String 
avatar file</t>
    </r>
  </si>
  <si>
    <t>Điền đủ thông tin</t>
  </si>
  <si>
    <t>Lần lượt điều thiếu name, email, account, password, phone, sex, DOB</t>
  </si>
  <si>
    <t>Đăng ký thất bại vì thiếu thông tin bắt buộc</t>
  </si>
  <si>
    <t>Đăng ký thành công vì thiếu thông tin không bắt buộc</t>
  </si>
  <si>
    <t xml:space="preserve">Lần lượt điều thiếu experience,
skill, description, foreigin Language, education,
avatar </t>
  </si>
  <si>
    <t>500 (Đã xảy ra lỗi khi đăng ký)</t>
  </si>
  <si>
    <t>API TESTING</t>
  </si>
  <si>
    <t>1. Đăng ký ứng viên</t>
  </si>
  <si>
    <t>2. Đăng nhập</t>
  </si>
  <si>
    <t>200 OK - có trường message Đăng nhập thành công, thông tin user trùng với thông tin đăng nhập</t>
  </si>
  <si>
    <t>Đăng nhập thành công</t>
  </si>
  <si>
    <t>Đăng nhập thất bại vì thiếu account</t>
  </si>
  <si>
    <t>Đăng nhập thất bại vì thiếu pass</t>
  </si>
  <si>
    <t>Đăng nhập thất bại vì sai account</t>
  </si>
  <si>
    <t>Đăng nhập thất bại vì sai pass</t>
  </si>
  <si>
    <t>Điền thiếu acount</t>
  </si>
  <si>
    <t>Điền thiếu pass</t>
  </si>
  <si>
    <t>3. Lấy danh sách công việc</t>
  </si>
  <si>
    <t>Diem Le</t>
  </si>
  <si>
    <t>Thành công lấy danh sách công việc</t>
  </si>
  <si>
    <t>Endpoint: http://54.179.59.245:5000/api/work/list-work 
Method: GET</t>
  </si>
  <si>
    <t>4. Lấy thông tin user hiện tại</t>
  </si>
  <si>
    <t xml:space="preserve">200 Thành công, trả về danh sách công việc.
</t>
  </si>
  <si>
    <t>200 Thành công, trả về thông tin người dùng</t>
  </si>
  <si>
    <t>Thành công lấy thông tin user hiện tại</t>
  </si>
  <si>
    <t>5. Lấy danh sách các ứng viên</t>
  </si>
  <si>
    <t>6. Ứng tuyển</t>
  </si>
  <si>
    <r>
      <rPr>
        <b/>
        <sz val="10"/>
        <color theme="1"/>
        <rFont val="Tahoma"/>
        <family val="2"/>
      </rPr>
      <t xml:space="preserve">Endpoint: </t>
    </r>
    <r>
      <rPr>
        <sz val="10"/>
        <color theme="1"/>
        <rFont val="Tahoma"/>
        <family val="2"/>
      </rPr>
      <t xml:space="preserve">http://54.179.59.245:5000/api/application/create-application
</t>
    </r>
    <r>
      <rPr>
        <b/>
        <sz val="10"/>
        <color theme="1"/>
        <rFont val="Tahoma"/>
        <family val="2"/>
      </rPr>
      <t>Method:</t>
    </r>
    <r>
      <rPr>
        <sz val="10"/>
        <color theme="1"/>
        <rFont val="Tahoma"/>
        <family val="2"/>
      </rPr>
      <t xml:space="preserve"> POST
</t>
    </r>
  </si>
  <si>
    <t>200 Ứng tuyển thành công</t>
  </si>
  <si>
    <r>
      <rPr>
        <b/>
        <sz val="11"/>
        <color theme="1"/>
        <rFont val="Calibri"/>
        <family val="2"/>
        <scheme val="minor"/>
      </rPr>
      <t xml:space="preserve">Request Body: </t>
    </r>
    <r>
      <rPr>
        <sz val="11"/>
        <color theme="1"/>
        <rFont val="Calibri"/>
        <family val="2"/>
        <scheme val="minor"/>
      </rPr>
      <t xml:space="preserve">
jobId Integer Id của công việc muốn ứng tuyển.
</t>
    </r>
    <r>
      <rPr>
        <b/>
        <sz val="11"/>
        <color theme="1"/>
        <rFont val="Calibri"/>
        <family val="2"/>
        <scheme val="minor"/>
      </rPr>
      <t>Request Header:</t>
    </r>
    <r>
      <rPr>
        <sz val="11"/>
        <color theme="1"/>
        <rFont val="Calibri"/>
        <family val="2"/>
        <scheme val="minor"/>
      </rPr>
      <t xml:space="preserve">
none
</t>
    </r>
  </si>
  <si>
    <t>7 Lấy danh sách các công ty</t>
  </si>
  <si>
    <t>200 Thành công, trả về danh sách các công ty</t>
  </si>
  <si>
    <t>8. Lấy danh sách các đơn ứng tuyển</t>
  </si>
  <si>
    <t>200 Thành công, trả về danh sách các đơn ứng tuyển</t>
  </si>
  <si>
    <t>9. Lấy danh sách các User</t>
  </si>
  <si>
    <t>200 Thành công, trả về danh sách các User</t>
  </si>
  <si>
    <t>Endpoint: http://54.179.59.245:5000/api/company/getAllCompany
Method: GET</t>
  </si>
  <si>
    <t>Endpoint: http://54.179.59.245:5000/api/application/getall-application
Method: GET</t>
  </si>
  <si>
    <t>Endpoint: http://54.179.59.245:5000/api/users/getAllUsers
Method: GET</t>
  </si>
  <si>
    <t>Endpoint: http://54.179.59.245:5000/api/work-user/get-all-admin
Method: GET</t>
  </si>
  <si>
    <t>Thành công ứng tuyển</t>
  </si>
  <si>
    <t>Thất bại ứng tuyển vì chưa đăng nhập</t>
  </si>
  <si>
    <t>Thành công lấy danh sách công ty</t>
  </si>
  <si>
    <t>Thành công lấy danh sách các đơn ứng tuyển</t>
  </si>
  <si>
    <t>Thành công lấy danh sách user</t>
  </si>
  <si>
    <r>
      <rPr>
        <b/>
        <sz val="12"/>
        <color rgb="FF000000"/>
        <rFont val="Calibri"/>
        <family val="2"/>
        <scheme val="minor"/>
      </rPr>
      <t xml:space="preserve">Endpoint: </t>
    </r>
    <r>
      <rPr>
        <sz val="12"/>
        <color rgb="FF000000"/>
        <rFont val="Calibri"/>
        <family val="2"/>
        <scheme val="minor"/>
      </rPr>
      <t xml:space="preserve">http://54.179.59.245:5000/api/users/login
</t>
    </r>
    <r>
      <rPr>
        <b/>
        <sz val="12"/>
        <color rgb="FF000000"/>
        <rFont val="Calibri"/>
        <family val="2"/>
        <scheme val="minor"/>
      </rPr>
      <t>Method:</t>
    </r>
    <r>
      <rPr>
        <sz val="12"/>
        <color rgb="FF000000"/>
        <rFont val="Calibri"/>
        <family val="2"/>
        <scheme val="minor"/>
      </rPr>
      <t xml:space="preserve"> POST
</t>
    </r>
    <r>
      <rPr>
        <b/>
        <sz val="12"/>
        <color rgb="FF000000"/>
        <rFont val="Calibri"/>
        <family val="2"/>
        <scheme val="minor"/>
      </rPr>
      <t>Request Body: raw - json</t>
    </r>
    <r>
      <rPr>
        <sz val="12"/>
        <color rgb="FF000000"/>
        <rFont val="Calibri"/>
        <family val="2"/>
        <scheme val="minor"/>
      </rPr>
      <t xml:space="preserve">
{"Account":"diemle",
"Password": "1qazXSW@"}</t>
    </r>
  </si>
  <si>
    <t>Điền sai account, ví dụ " funix"</t>
  </si>
  <si>
    <t>Điền sai pass, ví dụ " 1234"</t>
  </si>
  <si>
    <t>400 BadRequest - Message "Tài khoản người dùng không tồn tại"</t>
  </si>
  <si>
    <t>404 NotFound -  Message "Tài khoản người dùng không tồn tại"</t>
  </si>
  <si>
    <t>Endpoint: http://54.179.59.245:5000/api/work-user/get-all-admin
Method: GET
Header: JWT Token</t>
  </si>
  <si>
    <t>Để trống token</t>
  </si>
  <si>
    <t>Nhập token</t>
  </si>
  <si>
    <t>401 Chưa đăng nhập</t>
  </si>
  <si>
    <t>Thất bại lấy thông tin user vì chưa đăng nhập</t>
  </si>
  <si>
    <t>Thất bại lấy thông tin ứng viên vì chưa đăng nhập</t>
  </si>
  <si>
    <t>Thành công lấy thông tin ứng viên</t>
  </si>
  <si>
    <r>
      <rPr>
        <b/>
        <sz val="11"/>
        <color theme="1"/>
        <rFont val="Calibri"/>
        <family val="2"/>
        <scheme val="minor"/>
      </rPr>
      <t xml:space="preserve">Request Body: </t>
    </r>
    <r>
      <rPr>
        <sz val="11"/>
        <color theme="1"/>
        <rFont val="Calibri"/>
        <family val="2"/>
        <scheme val="minor"/>
      </rPr>
      <t xml:space="preserve">
jobId
</t>
    </r>
    <r>
      <rPr>
        <b/>
        <sz val="11"/>
        <color theme="1"/>
        <rFont val="Calibri"/>
        <family val="2"/>
        <scheme val="minor"/>
      </rPr>
      <t>Request Header:</t>
    </r>
    <r>
      <rPr>
        <sz val="11"/>
        <color theme="1"/>
        <rFont val="Calibri"/>
        <family val="2"/>
        <scheme val="minor"/>
      </rPr>
      <t xml:space="preserve">
token String JWT Token để xác thực người dùng. Người dùng phải là một ứng viên
</t>
    </r>
  </si>
  <si>
    <t>Hệ thống không response</t>
  </si>
  <si>
    <t>HỆ THỐNG TÌM KIẾM VIỆC LÀM _ API</t>
  </si>
  <si>
    <t>23/112022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</si>
</sst>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#,##0.0"/>
    <numFmt numFmtId="166" formatCode="d\-mmm\-yy;@"/>
  </numFmts>
  <fonts count="38">
    <font>
      <sz val="11"/>
      <color theme="1"/>
      <name val="Calibri"/>
      <family val="2"/>
      <scheme val="minor"/>
    </font>
    <font>
      <b/>
      <sz val="22"/>
      <color indexed="10"/>
      <name val="Tahoma"/>
      <family val="2"/>
    </font>
    <font>
      <b/>
      <sz val="20"/>
      <color indexed="8"/>
      <name val="Tahoma"/>
      <family val="2"/>
    </font>
    <font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sz val="10"/>
      <color theme="1"/>
      <name val="Tahoma"/>
      <family val="2"/>
    </font>
    <font>
      <sz val="11"/>
      <name val="ＭＳ Ｐゴシック"/>
      <charset val="128"/>
    </font>
    <font>
      <b/>
      <sz val="10"/>
      <name val="Tahoma"/>
      <family val="2"/>
    </font>
    <font>
      <sz val="10"/>
      <color indexed="10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u/>
      <sz val="11"/>
      <color theme="10"/>
      <name val="Calibri"/>
      <family val="2"/>
      <scheme val="minor"/>
    </font>
    <font>
      <sz val="10"/>
      <color indexed="9"/>
      <name val="Tahoma"/>
      <family val="2"/>
    </font>
    <font>
      <b/>
      <sz val="10"/>
      <color indexed="12"/>
      <name val="Tahoma"/>
      <family val="2"/>
    </font>
    <font>
      <sz val="8"/>
      <name val="Calibri"/>
      <family val="2"/>
      <scheme val="minor"/>
    </font>
    <font>
      <sz val="10"/>
      <color rgb="FFFF0000"/>
      <name val="Tahoma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indexed="10"/>
      <name val="Tahoma"/>
      <family val="2"/>
    </font>
    <font>
      <b/>
      <sz val="10"/>
      <color rgb="FFFF0000"/>
      <name val="Tahoma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i/>
      <sz val="10"/>
      <color indexed="17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32"/>
      </patternFill>
    </fill>
    <fill>
      <patternFill patternType="solid">
        <fgColor theme="2" tint="-9.9978637043366805E-2"/>
        <bgColor indexed="41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</borders>
  <cellStyleXfs count="8">
    <xf numFmtId="0" fontId="0" fillId="0" borderId="0"/>
    <xf numFmtId="164" fontId="8" fillId="0" borderId="0"/>
    <xf numFmtId="0" fontId="8" fillId="0" borderId="0"/>
    <xf numFmtId="0" fontId="14" fillId="0" borderId="0" applyNumberFormat="0" applyFill="0" applyBorder="0" applyAlignment="0" applyProtection="0"/>
    <xf numFmtId="0" fontId="19" fillId="0" borderId="0"/>
    <xf numFmtId="0" fontId="19" fillId="0" borderId="0"/>
    <xf numFmtId="0" fontId="20" fillId="0" borderId="0"/>
    <xf numFmtId="9" fontId="20" fillId="0" borderId="0" applyFont="0" applyFill="0" applyBorder="0" applyAlignment="0" applyProtection="0"/>
  </cellStyleXfs>
  <cellXfs count="19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 indent="1"/>
    </xf>
    <xf numFmtId="0" fontId="3" fillId="2" borderId="0" xfId="0" applyFont="1" applyFill="1"/>
    <xf numFmtId="0" fontId="4" fillId="2" borderId="2" xfId="0" applyFont="1" applyFill="1" applyBorder="1" applyAlignment="1">
      <alignment horizontal="left"/>
    </xf>
    <xf numFmtId="0" fontId="3" fillId="0" borderId="4" xfId="0" applyFont="1" applyBorder="1"/>
    <xf numFmtId="164" fontId="3" fillId="0" borderId="8" xfId="0" applyNumberFormat="1" applyFont="1" applyBorder="1" applyAlignment="1">
      <alignment horizontal="left" vertical="center"/>
    </xf>
    <xf numFmtId="165" fontId="3" fillId="0" borderId="4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 inden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164" fontId="9" fillId="2" borderId="14" xfId="1" applyFont="1" applyFill="1" applyBorder="1" applyAlignment="1">
      <alignment horizontal="left" vertical="top" wrapText="1"/>
    </xf>
    <xf numFmtId="164" fontId="3" fillId="2" borderId="0" xfId="1" applyFont="1" applyFill="1" applyAlignment="1">
      <alignment horizontal="center" vertical="center" wrapText="1"/>
    </xf>
    <xf numFmtId="164" fontId="3" fillId="2" borderId="0" xfId="1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/>
    </xf>
    <xf numFmtId="164" fontId="9" fillId="2" borderId="18" xfId="1" applyFont="1" applyFill="1" applyBorder="1" applyAlignment="1">
      <alignment horizontal="left" vertical="top" wrapText="1"/>
    </xf>
    <xf numFmtId="164" fontId="5" fillId="2" borderId="0" xfId="1" applyFont="1" applyFill="1" applyAlignment="1">
      <alignment horizontal="center" vertical="center" wrapText="1"/>
    </xf>
    <xf numFmtId="164" fontId="5" fillId="2" borderId="0" xfId="1" applyFont="1" applyFill="1" applyAlignment="1">
      <alignment horizontal="left" vertical="top" wrapText="1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 wrapText="1"/>
    </xf>
    <xf numFmtId="3" fontId="11" fillId="2" borderId="0" xfId="0" applyNumberFormat="1" applyFont="1" applyFill="1" applyAlignment="1">
      <alignment horizontal="left" vertical="top" wrapText="1"/>
    </xf>
    <xf numFmtId="164" fontId="13" fillId="2" borderId="0" xfId="1" applyFont="1" applyFill="1" applyAlignment="1">
      <alignment horizontal="left" vertical="top" wrapText="1"/>
    </xf>
    <xf numFmtId="164" fontId="13" fillId="2" borderId="0" xfId="1" applyFont="1" applyFill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64" fontId="3" fillId="0" borderId="8" xfId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164" fontId="3" fillId="3" borderId="8" xfId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top" wrapText="1"/>
    </xf>
    <xf numFmtId="164" fontId="3" fillId="2" borderId="0" xfId="0" applyNumberFormat="1" applyFont="1" applyFill="1"/>
    <xf numFmtId="164" fontId="9" fillId="2" borderId="0" xfId="2" applyNumberFormat="1" applyFont="1" applyFill="1"/>
    <xf numFmtId="164" fontId="3" fillId="2" borderId="0" xfId="2" applyNumberFormat="1" applyFont="1" applyFill="1"/>
    <xf numFmtId="166" fontId="3" fillId="2" borderId="0" xfId="2" applyNumberFormat="1" applyFont="1" applyFill="1"/>
    <xf numFmtId="164" fontId="4" fillId="2" borderId="2" xfId="0" applyNumberFormat="1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vertical="center"/>
    </xf>
    <xf numFmtId="164" fontId="4" fillId="2" borderId="0" xfId="0" applyNumberFormat="1" applyFont="1" applyFill="1"/>
    <xf numFmtId="164" fontId="5" fillId="2" borderId="0" xfId="2" applyNumberFormat="1" applyFont="1" applyFill="1"/>
    <xf numFmtId="164" fontId="3" fillId="2" borderId="27" xfId="0" applyNumberFormat="1" applyFont="1" applyFill="1" applyBorder="1"/>
    <xf numFmtId="1" fontId="3" fillId="0" borderId="31" xfId="0" applyNumberFormat="1" applyFont="1" applyBorder="1" applyAlignment="1">
      <alignment horizontal="center"/>
    </xf>
    <xf numFmtId="164" fontId="14" fillId="0" borderId="32" xfId="3" applyNumberFormat="1" applyFill="1" applyBorder="1"/>
    <xf numFmtId="1" fontId="3" fillId="0" borderId="32" xfId="0" applyNumberFormat="1" applyFont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9" fontId="3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2" fontId="16" fillId="2" borderId="0" xfId="0" applyNumberFormat="1" applyFont="1" applyFill="1" applyAlignment="1">
      <alignment horizontal="right" wrapText="1"/>
    </xf>
    <xf numFmtId="164" fontId="11" fillId="2" borderId="0" xfId="0" applyNumberFormat="1" applyFont="1" applyFill="1" applyAlignment="1">
      <alignment horizontal="center" wrapText="1"/>
    </xf>
    <xf numFmtId="3" fontId="11" fillId="2" borderId="38" xfId="0" applyNumberFormat="1" applyFont="1" applyFill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8" xfId="0" quotePrefix="1" applyFont="1" applyBorder="1" applyAlignment="1">
      <alignment horizontal="left" vertical="top" wrapText="1"/>
    </xf>
    <xf numFmtId="0" fontId="7" fillId="0" borderId="8" xfId="0" applyFont="1" applyBorder="1" applyAlignment="1">
      <alignment vertical="top" wrapText="1"/>
    </xf>
    <xf numFmtId="0" fontId="7" fillId="0" borderId="39" xfId="0" quotePrefix="1" applyFont="1" applyBorder="1" applyAlignment="1">
      <alignment horizontal="left" vertical="top" wrapText="1"/>
    </xf>
    <xf numFmtId="0" fontId="7" fillId="0" borderId="39" xfId="0" applyFont="1" applyBorder="1" applyAlignment="1">
      <alignment horizontal="center" vertical="center" wrapText="1"/>
    </xf>
    <xf numFmtId="0" fontId="0" fillId="0" borderId="39" xfId="6" applyFont="1" applyBorder="1" applyAlignment="1">
      <alignment horizontal="center" vertical="center" wrapText="1"/>
    </xf>
    <xf numFmtId="0" fontId="0" fillId="0" borderId="39" xfId="6" applyFont="1" applyBorder="1" applyAlignment="1">
      <alignment horizontal="left" vertical="center" wrapText="1"/>
    </xf>
    <xf numFmtId="15" fontId="3" fillId="0" borderId="8" xfId="0" applyNumberFormat="1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 vertical="top"/>
    </xf>
    <xf numFmtId="0" fontId="3" fillId="0" borderId="8" xfId="0" applyFont="1" applyBorder="1" applyAlignment="1">
      <alignment wrapText="1"/>
    </xf>
    <xf numFmtId="0" fontId="3" fillId="0" borderId="0" xfId="0" applyFont="1" applyAlignment="1">
      <alignment wrapText="1"/>
    </xf>
    <xf numFmtId="0" fontId="22" fillId="0" borderId="1" xfId="0" applyFont="1" applyBorder="1" applyAlignment="1">
      <alignment horizontal="left" vertical="center"/>
    </xf>
    <xf numFmtId="164" fontId="18" fillId="0" borderId="8" xfId="0" applyNumberFormat="1" applyFont="1" applyBorder="1" applyAlignment="1">
      <alignment horizontal="left" vertical="center"/>
    </xf>
    <xf numFmtId="164" fontId="6" fillId="4" borderId="28" xfId="0" applyNumberFormat="1" applyFont="1" applyFill="1" applyBorder="1" applyAlignment="1">
      <alignment horizontal="center"/>
    </xf>
    <xf numFmtId="164" fontId="6" fillId="4" borderId="12" xfId="0" applyNumberFormat="1" applyFont="1" applyFill="1" applyBorder="1" applyAlignment="1">
      <alignment horizontal="center"/>
    </xf>
    <xf numFmtId="164" fontId="6" fillId="4" borderId="12" xfId="0" applyNumberFormat="1" applyFont="1" applyFill="1" applyBorder="1" applyAlignment="1">
      <alignment horizontal="center" wrapText="1"/>
    </xf>
    <xf numFmtId="164" fontId="6" fillId="4" borderId="29" xfId="0" applyNumberFormat="1" applyFont="1" applyFill="1" applyBorder="1" applyAlignment="1">
      <alignment horizontal="center"/>
    </xf>
    <xf numFmtId="164" fontId="6" fillId="4" borderId="30" xfId="0" applyNumberFormat="1" applyFont="1" applyFill="1" applyBorder="1" applyAlignment="1">
      <alignment horizontal="center" wrapText="1"/>
    </xf>
    <xf numFmtId="164" fontId="15" fillId="4" borderId="33" xfId="0" applyNumberFormat="1" applyFont="1" applyFill="1" applyBorder="1" applyAlignment="1">
      <alignment horizontal="center"/>
    </xf>
    <xf numFmtId="164" fontId="6" fillId="4" borderId="34" xfId="0" applyNumberFormat="1" applyFont="1" applyFill="1" applyBorder="1"/>
    <xf numFmtId="1" fontId="15" fillId="4" borderId="34" xfId="0" applyNumberFormat="1" applyFont="1" applyFill="1" applyBorder="1" applyAlignment="1">
      <alignment horizontal="center"/>
    </xf>
    <xf numFmtId="1" fontId="15" fillId="4" borderId="35" xfId="0" applyNumberFormat="1" applyFont="1" applyFill="1" applyBorder="1" applyAlignment="1">
      <alignment horizontal="center"/>
    </xf>
    <xf numFmtId="166" fontId="6" fillId="4" borderId="41" xfId="0" applyNumberFormat="1" applyFont="1" applyFill="1" applyBorder="1" applyAlignment="1">
      <alignment horizontal="left" vertical="center"/>
    </xf>
    <xf numFmtId="0" fontId="6" fillId="4" borderId="42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top"/>
    </xf>
    <xf numFmtId="0" fontId="12" fillId="2" borderId="2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0" fontId="12" fillId="2" borderId="37" xfId="0" applyFont="1" applyFill="1" applyBorder="1" applyAlignment="1">
      <alignment horizontal="center" vertical="top" wrapText="1"/>
    </xf>
    <xf numFmtId="0" fontId="11" fillId="2" borderId="37" xfId="0" applyFont="1" applyFill="1" applyBorder="1" applyAlignment="1">
      <alignment horizontal="center" vertical="top" wrapText="1"/>
    </xf>
    <xf numFmtId="0" fontId="11" fillId="2" borderId="44" xfId="0" applyFont="1" applyFill="1" applyBorder="1" applyAlignment="1">
      <alignment horizontal="center" vertical="top"/>
    </xf>
    <xf numFmtId="0" fontId="11" fillId="2" borderId="45" xfId="0" applyFont="1" applyFill="1" applyBorder="1" applyAlignment="1">
      <alignment horizontal="center" vertical="top" wrapText="1"/>
    </xf>
    <xf numFmtId="164" fontId="6" fillId="4" borderId="8" xfId="1" applyFont="1" applyFill="1" applyBorder="1" applyAlignment="1">
      <alignment horizontal="left" vertical="top" wrapText="1"/>
    </xf>
    <xf numFmtId="164" fontId="6" fillId="4" borderId="8" xfId="1" applyFont="1" applyFill="1" applyBorder="1" applyAlignment="1">
      <alignment horizontal="center" vertical="center" wrapText="1"/>
    </xf>
    <xf numFmtId="0" fontId="6" fillId="4" borderId="8" xfId="1" applyNumberFormat="1" applyFont="1" applyFill="1" applyBorder="1" applyAlignment="1">
      <alignment horizontal="center" vertical="center" wrapText="1"/>
    </xf>
    <xf numFmtId="164" fontId="9" fillId="5" borderId="0" xfId="1" applyFont="1" applyFill="1" applyAlignment="1">
      <alignment horizontal="left" vertical="top"/>
    </xf>
    <xf numFmtId="164" fontId="9" fillId="5" borderId="0" xfId="1" applyFont="1" applyFill="1" applyAlignment="1">
      <alignment horizontal="left" vertical="top" wrapText="1"/>
    </xf>
    <xf numFmtId="164" fontId="3" fillId="5" borderId="0" xfId="1" applyFont="1" applyFill="1" applyAlignment="1">
      <alignment horizontal="center" vertical="center"/>
    </xf>
    <xf numFmtId="0" fontId="3" fillId="5" borderId="26" xfId="1" applyNumberFormat="1" applyFont="1" applyFill="1" applyBorder="1" applyAlignment="1">
      <alignment horizontal="center" vertical="center" wrapText="1"/>
    </xf>
    <xf numFmtId="0" fontId="0" fillId="0" borderId="13" xfId="0" applyBorder="1"/>
    <xf numFmtId="0" fontId="24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4" fillId="0" borderId="0" xfId="0" applyFont="1" applyAlignment="1">
      <alignment horizontal="center" vertical="center" wrapText="1"/>
    </xf>
    <xf numFmtId="164" fontId="25" fillId="2" borderId="14" xfId="1" applyFont="1" applyFill="1" applyBorder="1" applyAlignment="1">
      <alignment horizontal="left" vertical="top" wrapText="1"/>
    </xf>
    <xf numFmtId="164" fontId="26" fillId="2" borderId="16" xfId="1" applyFont="1" applyFill="1" applyBorder="1" applyAlignment="1">
      <alignment horizontal="left" vertical="top" wrapText="1"/>
    </xf>
    <xf numFmtId="164" fontId="26" fillId="2" borderId="17" xfId="1" applyFont="1" applyFill="1" applyBorder="1" applyAlignment="1">
      <alignment horizontal="left" vertical="top" wrapText="1"/>
    </xf>
    <xf numFmtId="0" fontId="27" fillId="2" borderId="0" xfId="0" applyFont="1" applyFill="1" applyAlignment="1">
      <alignment horizontal="left" vertical="top"/>
    </xf>
    <xf numFmtId="164" fontId="26" fillId="0" borderId="19" xfId="1" applyFont="1" applyBorder="1" applyAlignment="1">
      <alignment horizontal="left" vertical="top" wrapText="1"/>
    </xf>
    <xf numFmtId="164" fontId="26" fillId="0" borderId="20" xfId="1" applyFont="1" applyBorder="1" applyAlignment="1">
      <alignment horizontal="left" vertical="top" wrapText="1"/>
    </xf>
    <xf numFmtId="164" fontId="26" fillId="0" borderId="21" xfId="1" applyFont="1" applyBorder="1" applyAlignment="1">
      <alignment horizontal="left" vertical="top" wrapText="1"/>
    </xf>
    <xf numFmtId="164" fontId="28" fillId="2" borderId="22" xfId="1" applyFont="1" applyFill="1" applyBorder="1" applyAlignment="1">
      <alignment horizontal="left" vertical="top" wrapText="1"/>
    </xf>
    <xf numFmtId="164" fontId="28" fillId="2" borderId="23" xfId="1" applyFont="1" applyFill="1" applyBorder="1" applyAlignment="1">
      <alignment horizontal="left" vertical="top" wrapText="1"/>
    </xf>
    <xf numFmtId="164" fontId="28" fillId="2" borderId="36" xfId="1" applyFont="1" applyFill="1" applyBorder="1" applyAlignment="1">
      <alignment horizontal="left" vertical="top" wrapText="1"/>
    </xf>
    <xf numFmtId="0" fontId="29" fillId="2" borderId="0" xfId="0" applyFont="1" applyFill="1" applyAlignment="1">
      <alignment horizontal="left" vertical="top"/>
    </xf>
    <xf numFmtId="0" fontId="29" fillId="2" borderId="24" xfId="0" applyFont="1" applyFill="1" applyBorder="1" applyAlignment="1">
      <alignment horizontal="left" vertical="top"/>
    </xf>
    <xf numFmtId="0" fontId="29" fillId="2" borderId="2" xfId="0" applyFont="1" applyFill="1" applyBorder="1" applyAlignment="1">
      <alignment horizontal="left" vertical="top" wrapText="1"/>
    </xf>
    <xf numFmtId="0" fontId="29" fillId="2" borderId="1" xfId="0" applyFont="1" applyFill="1" applyBorder="1" applyAlignment="1">
      <alignment horizontal="left" vertical="top" wrapText="1"/>
    </xf>
    <xf numFmtId="0" fontId="29" fillId="2" borderId="37" xfId="0" applyFont="1" applyFill="1" applyBorder="1" applyAlignment="1">
      <alignment horizontal="left" vertical="top" wrapText="1"/>
    </xf>
    <xf numFmtId="3" fontId="27" fillId="2" borderId="25" xfId="0" applyNumberFormat="1" applyFont="1" applyFill="1" applyBorder="1" applyAlignment="1">
      <alignment horizontal="left" vertical="top"/>
    </xf>
    <xf numFmtId="3" fontId="27" fillId="2" borderId="0" xfId="0" applyNumberFormat="1" applyFont="1" applyFill="1" applyAlignment="1">
      <alignment horizontal="left" vertical="top"/>
    </xf>
    <xf numFmtId="3" fontId="27" fillId="2" borderId="0" xfId="0" applyNumberFormat="1" applyFont="1" applyFill="1" applyAlignment="1">
      <alignment horizontal="left" vertical="top" wrapText="1"/>
    </xf>
    <xf numFmtId="3" fontId="27" fillId="2" borderId="40" xfId="0" applyNumberFormat="1" applyFont="1" applyFill="1" applyBorder="1" applyAlignment="1">
      <alignment horizontal="left" vertical="top" wrapText="1"/>
    </xf>
    <xf numFmtId="0" fontId="27" fillId="2" borderId="0" xfId="0" applyFont="1" applyFill="1" applyAlignment="1">
      <alignment horizontal="left" vertical="top" wrapText="1"/>
    </xf>
    <xf numFmtId="0" fontId="0" fillId="0" borderId="39" xfId="0" applyBorder="1"/>
    <xf numFmtId="0" fontId="21" fillId="8" borderId="39" xfId="0" applyFont="1" applyFill="1" applyBorder="1" applyAlignment="1">
      <alignment vertical="center"/>
    </xf>
    <xf numFmtId="0" fontId="0" fillId="8" borderId="39" xfId="0" applyFill="1" applyBorder="1" applyAlignment="1">
      <alignment horizontal="center" vertical="center"/>
    </xf>
    <xf numFmtId="0" fontId="0" fillId="8" borderId="8" xfId="0" applyFill="1" applyBorder="1"/>
    <xf numFmtId="0" fontId="21" fillId="8" borderId="8" xfId="0" applyFont="1" applyFill="1" applyBorder="1" applyAlignment="1">
      <alignment vertical="center"/>
    </xf>
    <xf numFmtId="0" fontId="0" fillId="8" borderId="39" xfId="0" applyFill="1" applyBorder="1"/>
    <xf numFmtId="0" fontId="21" fillId="6" borderId="8" xfId="0" applyFont="1" applyFill="1" applyBorder="1" applyAlignment="1">
      <alignment horizontal="center" vertical="center" wrapText="1"/>
    </xf>
    <xf numFmtId="0" fontId="21" fillId="7" borderId="8" xfId="6" applyFont="1" applyFill="1" applyBorder="1" applyAlignment="1">
      <alignment horizontal="center" vertical="center" wrapText="1"/>
    </xf>
    <xf numFmtId="0" fontId="21" fillId="9" borderId="8" xfId="0" applyFont="1" applyFill="1" applyBorder="1" applyAlignment="1">
      <alignment horizontal="center" vertical="center"/>
    </xf>
    <xf numFmtId="164" fontId="26" fillId="2" borderId="46" xfId="1" applyFont="1" applyFill="1" applyBorder="1" applyAlignment="1">
      <alignment horizontal="left" vertical="top" wrapText="1"/>
    </xf>
    <xf numFmtId="164" fontId="25" fillId="2" borderId="47" xfId="1" applyFont="1" applyFill="1" applyBorder="1" applyAlignment="1">
      <alignment horizontal="left" vertical="top" wrapText="1"/>
    </xf>
    <xf numFmtId="164" fontId="25" fillId="2" borderId="8" xfId="1" applyFont="1" applyFill="1" applyBorder="1" applyAlignment="1">
      <alignment horizontal="left" vertical="top" wrapText="1"/>
    </xf>
    <xf numFmtId="0" fontId="7" fillId="0" borderId="39" xfId="0" applyFont="1" applyBorder="1" applyAlignment="1">
      <alignment horizontal="left" vertical="top" wrapText="1"/>
    </xf>
    <xf numFmtId="0" fontId="7" fillId="0" borderId="39" xfId="0" applyFont="1" applyBorder="1" applyAlignment="1">
      <alignment vertical="top" wrapText="1"/>
    </xf>
    <xf numFmtId="164" fontId="3" fillId="0" borderId="39" xfId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top" wrapText="1"/>
    </xf>
    <xf numFmtId="0" fontId="34" fillId="0" borderId="0" xfId="0" applyFont="1"/>
    <xf numFmtId="0" fontId="7" fillId="0" borderId="8" xfId="0" quotePrefix="1" applyFont="1" applyBorder="1" applyAlignment="1">
      <alignment vertical="top" wrapText="1"/>
    </xf>
    <xf numFmtId="0" fontId="3" fillId="5" borderId="48" xfId="1" applyNumberFormat="1" applyFont="1" applyFill="1" applyBorder="1" applyAlignment="1">
      <alignment horizontal="center" vertical="center" wrapText="1"/>
    </xf>
    <xf numFmtId="0" fontId="0" fillId="0" borderId="39" xfId="0" applyBorder="1" applyAlignment="1">
      <alignment horizontal="left" vertical="top"/>
    </xf>
    <xf numFmtId="0" fontId="0" fillId="0" borderId="39" xfId="0" applyBorder="1" applyAlignment="1">
      <alignment wrapText="1"/>
    </xf>
    <xf numFmtId="0" fontId="0" fillId="0" borderId="39" xfId="0" applyBorder="1" applyAlignment="1">
      <alignment horizontal="left" wrapText="1"/>
    </xf>
    <xf numFmtId="0" fontId="7" fillId="0" borderId="39" xfId="0" applyFont="1" applyBorder="1" applyAlignment="1">
      <alignment horizontal="center" vertical="center"/>
    </xf>
    <xf numFmtId="0" fontId="35" fillId="0" borderId="39" xfId="0" applyFont="1" applyBorder="1" applyAlignment="1">
      <alignment vertical="center" wrapText="1"/>
    </xf>
    <xf numFmtId="0" fontId="0" fillId="0" borderId="39" xfId="0" applyBorder="1" applyAlignment="1">
      <alignment vertical="top"/>
    </xf>
    <xf numFmtId="0" fontId="0" fillId="0" borderId="39" xfId="0" applyBorder="1" applyAlignment="1">
      <alignment horizontal="left" vertical="top" wrapText="1"/>
    </xf>
    <xf numFmtId="0" fontId="14" fillId="0" borderId="32" xfId="3" applyNumberFormat="1" applyFill="1" applyBorder="1"/>
    <xf numFmtId="164" fontId="3" fillId="2" borderId="15" xfId="1" applyFont="1" applyFill="1" applyBorder="1" applyAlignment="1">
      <alignment vertical="top" wrapText="1"/>
    </xf>
    <xf numFmtId="164" fontId="3" fillId="2" borderId="16" xfId="1" applyFont="1" applyFill="1" applyBorder="1" applyAlignment="1">
      <alignment vertical="top" wrapText="1"/>
    </xf>
    <xf numFmtId="164" fontId="3" fillId="2" borderId="17" xfId="1" applyFont="1" applyFill="1" applyBorder="1" applyAlignment="1">
      <alignment vertical="top" wrapText="1"/>
    </xf>
    <xf numFmtId="0" fontId="11" fillId="2" borderId="50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horizontal="center" vertical="top" wrapText="1"/>
    </xf>
    <xf numFmtId="9" fontId="23" fillId="2" borderId="51" xfId="7" applyFont="1" applyFill="1" applyBorder="1" applyAlignment="1">
      <alignment horizontal="left" vertical="top"/>
    </xf>
    <xf numFmtId="3" fontId="11" fillId="2" borderId="52" xfId="0" applyNumberFormat="1" applyFont="1" applyFill="1" applyBorder="1" applyAlignment="1">
      <alignment horizontal="left" vertical="top"/>
    </xf>
    <xf numFmtId="3" fontId="11" fillId="2" borderId="52" xfId="0" applyNumberFormat="1" applyFont="1" applyFill="1" applyBorder="1" applyAlignment="1">
      <alignment horizontal="left" vertical="top" wrapText="1"/>
    </xf>
    <xf numFmtId="3" fontId="11" fillId="2" borderId="53" xfId="0" applyNumberFormat="1" applyFont="1" applyFill="1" applyBorder="1" applyAlignment="1">
      <alignment horizontal="left" vertical="top"/>
    </xf>
    <xf numFmtId="9" fontId="11" fillId="2" borderId="39" xfId="7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2" borderId="2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left"/>
    </xf>
    <xf numFmtId="164" fontId="9" fillId="2" borderId="1" xfId="0" applyNumberFormat="1" applyFont="1" applyFill="1" applyBorder="1" applyAlignment="1">
      <alignment horizontal="left" vertical="center"/>
    </xf>
    <xf numFmtId="164" fontId="9" fillId="2" borderId="4" xfId="0" applyNumberFormat="1" applyFont="1" applyFill="1" applyBorder="1" applyAlignment="1">
      <alignment horizontal="left" vertical="center"/>
    </xf>
    <xf numFmtId="164" fontId="5" fillId="2" borderId="2" xfId="2" applyNumberFormat="1" applyFont="1" applyFill="1" applyBorder="1" applyAlignment="1">
      <alignment vertical="top"/>
    </xf>
    <xf numFmtId="164" fontId="2" fillId="2" borderId="0" xfId="2" applyNumberFormat="1" applyFont="1" applyFill="1" applyAlignment="1">
      <alignment horizontal="center"/>
    </xf>
    <xf numFmtId="164" fontId="37" fillId="2" borderId="2" xfId="0" applyNumberFormat="1" applyFont="1" applyFill="1" applyBorder="1" applyAlignment="1">
      <alignment horizontal="left"/>
    </xf>
    <xf numFmtId="164" fontId="5" fillId="2" borderId="2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4" fontId="3" fillId="2" borderId="4" xfId="0" applyNumberFormat="1" applyFont="1" applyFill="1" applyBorder="1" applyAlignment="1">
      <alignment horizontal="left"/>
    </xf>
    <xf numFmtId="164" fontId="3" fillId="0" borderId="19" xfId="1" applyFont="1" applyBorder="1" applyAlignment="1">
      <alignment horizontal="left" vertical="top" wrapText="1"/>
    </xf>
    <xf numFmtId="164" fontId="3" fillId="0" borderId="20" xfId="1" applyFont="1" applyBorder="1" applyAlignment="1">
      <alignment horizontal="left" vertical="top" wrapText="1"/>
    </xf>
    <xf numFmtId="164" fontId="3" fillId="0" borderId="21" xfId="1" applyFont="1" applyBorder="1" applyAlignment="1">
      <alignment horizontal="left" vertical="top" wrapText="1"/>
    </xf>
    <xf numFmtId="164" fontId="3" fillId="2" borderId="22" xfId="1" applyFont="1" applyFill="1" applyBorder="1" applyAlignment="1">
      <alignment horizontal="left" vertical="top" wrapText="1"/>
    </xf>
    <xf numFmtId="164" fontId="3" fillId="2" borderId="23" xfId="1" applyFont="1" applyFill="1" applyBorder="1" applyAlignment="1">
      <alignment horizontal="left" vertical="top" wrapText="1"/>
    </xf>
    <xf numFmtId="164" fontId="3" fillId="2" borderId="36" xfId="1" applyFont="1" applyFill="1" applyBorder="1" applyAlignment="1">
      <alignment horizontal="left" vertical="top" wrapText="1"/>
    </xf>
    <xf numFmtId="0" fontId="32" fillId="0" borderId="48" xfId="0" applyFont="1" applyBorder="1" applyAlignment="1">
      <alignment horizontal="left" vertical="top" wrapText="1"/>
    </xf>
    <xf numFmtId="0" fontId="32" fillId="0" borderId="49" xfId="0" applyFont="1" applyBorder="1" applyAlignment="1">
      <alignment horizontal="left" vertical="top" wrapText="1"/>
    </xf>
    <xf numFmtId="0" fontId="12" fillId="2" borderId="0" xfId="0" applyFont="1" applyFill="1" applyAlignment="1">
      <alignment horizontal="center" vertical="top" wrapText="1"/>
    </xf>
    <xf numFmtId="3" fontId="11" fillId="2" borderId="0" xfId="0" applyNumberFormat="1" applyFont="1" applyFill="1" applyAlignment="1">
      <alignment horizontal="center" vertical="top" wrapText="1"/>
    </xf>
    <xf numFmtId="0" fontId="35" fillId="0" borderId="39" xfId="0" applyFont="1" applyBorder="1" applyAlignment="1">
      <alignment horizontal="center" vertical="center" wrapText="1"/>
    </xf>
  </cellXfs>
  <cellStyles count="8">
    <cellStyle name="Bình thường" xfId="0" builtinId="0"/>
    <cellStyle name="Normal 2 3" xfId="4" xr:uid="{00000000-0005-0000-0000-000002000000}"/>
    <cellStyle name="Normal 2 3 2" xfId="5" xr:uid="{00000000-0005-0000-0000-000003000000}"/>
    <cellStyle name="Normal 4 2" xfId="6" xr:uid="{00000000-0005-0000-0000-000004000000}"/>
    <cellStyle name="Normal_Functional Test Case v1.0" xfId="2" xr:uid="{00000000-0005-0000-0000-000005000000}"/>
    <cellStyle name="Normal_Sheet1" xfId="1" xr:uid="{00000000-0005-0000-0000-000006000000}"/>
    <cellStyle name="Phần trăm" xfId="7" builtinId="5"/>
    <cellStyle name="Siêu kết nối" xfId="3" builtinId="8"/>
  </cellStyles>
  <dxfs count="0"/>
  <tableStyles count="0" defaultTableStyle="TableStyleMedium2" defaultPivotStyle="PivotStyleLight16"/>
  <colors>
    <mruColors>
      <color rgb="FF66FF33"/>
      <color rgb="FF33CC33"/>
      <color rgb="FFFF6600"/>
      <color rgb="FFCDFDCD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zoomScale="90" zoomScaleNormal="90" workbookViewId="0">
      <selection activeCell="C4" sqref="C4:E4"/>
    </sheetView>
  </sheetViews>
  <sheetFormatPr defaultColWidth="9.1328125" defaultRowHeight="12.75"/>
  <cols>
    <col min="1" max="1" width="2.53125" style="3" customWidth="1"/>
    <col min="2" max="2" width="22.46484375" style="13" customWidth="1"/>
    <col min="3" max="3" width="27.86328125" style="3" bestFit="1" customWidth="1"/>
    <col min="4" max="4" width="26.86328125" style="3" customWidth="1"/>
    <col min="5" max="5" width="21.1328125" style="3" customWidth="1"/>
    <col min="6" max="6" width="35.53125" style="3" customWidth="1"/>
    <col min="7" max="7" width="47.33203125" style="3" customWidth="1"/>
    <col min="8" max="16384" width="9.1328125" style="3"/>
  </cols>
  <sheetData>
    <row r="2" spans="1:7" s="2" customFormat="1" ht="53.25" customHeight="1">
      <c r="A2" s="1"/>
      <c r="B2" s="74"/>
      <c r="C2" s="164" t="s">
        <v>0</v>
      </c>
      <c r="D2" s="164"/>
      <c r="E2" s="164"/>
      <c r="F2" s="164"/>
      <c r="G2" s="164"/>
    </row>
    <row r="3" spans="1:7">
      <c r="B3" s="4"/>
      <c r="C3" s="5"/>
      <c r="F3" s="6"/>
    </row>
    <row r="4" spans="1:7">
      <c r="B4" s="7" t="s">
        <v>1</v>
      </c>
      <c r="C4" s="165" t="s">
        <v>115</v>
      </c>
      <c r="D4" s="166"/>
      <c r="E4" s="167"/>
      <c r="F4" s="7" t="s">
        <v>2</v>
      </c>
      <c r="G4" s="8" t="s">
        <v>74</v>
      </c>
    </row>
    <row r="5" spans="1:7">
      <c r="B5" s="7" t="s">
        <v>3</v>
      </c>
      <c r="C5" s="165"/>
      <c r="D5" s="166"/>
      <c r="E5" s="167"/>
      <c r="F5" s="7" t="s">
        <v>4</v>
      </c>
      <c r="G5" s="8"/>
    </row>
    <row r="6" spans="1:7">
      <c r="B6" s="168" t="s">
        <v>5</v>
      </c>
      <c r="C6" s="169"/>
      <c r="D6" s="170"/>
      <c r="E6" s="171"/>
      <c r="F6" s="7" t="s">
        <v>6</v>
      </c>
      <c r="G6" s="9" t="s">
        <v>116</v>
      </c>
    </row>
    <row r="7" spans="1:7">
      <c r="B7" s="168"/>
      <c r="C7" s="172"/>
      <c r="D7" s="173"/>
      <c r="E7" s="174"/>
      <c r="F7" s="7" t="s">
        <v>7</v>
      </c>
      <c r="G7" s="10"/>
    </row>
    <row r="8" spans="1:7">
      <c r="B8" s="4"/>
      <c r="C8" s="11"/>
      <c r="F8" s="12"/>
      <c r="G8" s="5"/>
    </row>
    <row r="10" spans="1:7">
      <c r="B10" s="14" t="s">
        <v>8</v>
      </c>
    </row>
    <row r="11" spans="1:7" s="15" customFormat="1">
      <c r="B11" s="85" t="s">
        <v>44</v>
      </c>
      <c r="C11" s="86" t="s">
        <v>9</v>
      </c>
      <c r="D11" s="86" t="s">
        <v>10</v>
      </c>
      <c r="E11" s="87" t="s">
        <v>43</v>
      </c>
      <c r="F11" s="87" t="s">
        <v>24</v>
      </c>
    </row>
    <row r="12" spans="1:7">
      <c r="B12" s="75"/>
      <c r="C12" s="71"/>
      <c r="D12" s="67"/>
      <c r="E12" s="68"/>
      <c r="F12" s="68"/>
    </row>
    <row r="13" spans="1:7">
      <c r="B13" s="75"/>
      <c r="C13" s="71"/>
      <c r="D13" s="69"/>
      <c r="E13" s="68"/>
      <c r="F13" s="68"/>
    </row>
    <row r="14" spans="1:7">
      <c r="B14" s="9"/>
      <c r="C14" s="71"/>
      <c r="D14" s="69"/>
      <c r="E14" s="68"/>
      <c r="F14" s="68"/>
    </row>
    <row r="15" spans="1:7">
      <c r="B15" s="9"/>
      <c r="C15" s="71"/>
      <c r="D15" s="69"/>
      <c r="E15" s="69"/>
      <c r="F15" s="72"/>
    </row>
    <row r="16" spans="1:7">
      <c r="B16" s="9"/>
      <c r="C16" s="71"/>
      <c r="D16" s="69"/>
      <c r="E16" s="69"/>
      <c r="F16" s="72"/>
    </row>
    <row r="17" spans="2:7">
      <c r="B17" s="9"/>
      <c r="C17" s="71"/>
      <c r="D17" s="69"/>
      <c r="E17" s="69"/>
      <c r="F17" s="72"/>
    </row>
    <row r="18" spans="2:7">
      <c r="B18" s="9"/>
      <c r="C18" s="71"/>
      <c r="D18" s="70"/>
      <c r="E18" s="69"/>
      <c r="F18" s="72"/>
    </row>
    <row r="19" spans="2:7">
      <c r="G19" s="73"/>
    </row>
    <row r="20" spans="2:7">
      <c r="G20" s="73"/>
    </row>
    <row r="21" spans="2:7">
      <c r="G21" s="73"/>
    </row>
    <row r="22" spans="2:7">
      <c r="G22" s="73"/>
    </row>
  </sheetData>
  <mergeCells count="5">
    <mergeCell ref="C2:G2"/>
    <mergeCell ref="C4:E4"/>
    <mergeCell ref="C5:E5"/>
    <mergeCell ref="B6:B7"/>
    <mergeCell ref="C6:E7"/>
  </mergeCells>
  <phoneticPr fontId="1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>
      <selection activeCell="F18" sqref="F18"/>
    </sheetView>
  </sheetViews>
  <sheetFormatPr defaultColWidth="9.1328125" defaultRowHeight="12.75"/>
  <cols>
    <col min="1" max="1" width="9.1328125" style="41"/>
    <col min="2" max="2" width="15.46484375" style="41" customWidth="1"/>
    <col min="3" max="3" width="40.33203125" style="41" customWidth="1"/>
    <col min="4" max="4" width="19.1328125" style="41" customWidth="1"/>
    <col min="5" max="5" width="17.86328125" style="41" customWidth="1"/>
    <col min="6" max="6" width="14" style="41" customWidth="1"/>
    <col min="7" max="7" width="12.86328125" style="41" customWidth="1"/>
    <col min="8" max="8" width="37.86328125" style="41" customWidth="1"/>
    <col min="9" max="16384" width="9.1328125" style="41"/>
  </cols>
  <sheetData>
    <row r="1" spans="1:8" ht="24.4">
      <c r="B1" s="180" t="s">
        <v>26</v>
      </c>
      <c r="C1" s="180"/>
      <c r="D1" s="180"/>
      <c r="E1" s="180"/>
      <c r="F1" s="180"/>
      <c r="G1" s="180"/>
      <c r="H1" s="180"/>
    </row>
    <row r="2" spans="1:8">
      <c r="A2" s="42"/>
      <c r="B2" s="42"/>
      <c r="C2" s="43"/>
      <c r="D2" s="43"/>
      <c r="E2" s="43"/>
      <c r="F2" s="43"/>
      <c r="G2" s="43"/>
      <c r="H2" s="44"/>
    </row>
    <row r="3" spans="1:8">
      <c r="B3" s="45" t="s">
        <v>1</v>
      </c>
      <c r="C3" s="181" t="s">
        <v>115</v>
      </c>
      <c r="D3" s="181"/>
      <c r="E3" s="176" t="s">
        <v>2</v>
      </c>
      <c r="F3" s="176"/>
      <c r="G3" s="177" t="s">
        <v>74</v>
      </c>
      <c r="H3" s="178"/>
    </row>
    <row r="4" spans="1:8">
      <c r="B4" s="45" t="s">
        <v>3</v>
      </c>
      <c r="C4" s="182"/>
      <c r="D4" s="182"/>
      <c r="E4" s="176" t="s">
        <v>4</v>
      </c>
      <c r="F4" s="176"/>
      <c r="G4" s="183"/>
      <c r="H4" s="184"/>
    </row>
    <row r="5" spans="1:8">
      <c r="B5" s="46" t="s">
        <v>5</v>
      </c>
      <c r="C5" s="175"/>
      <c r="D5" s="175"/>
      <c r="E5" s="176" t="s">
        <v>6</v>
      </c>
      <c r="F5" s="176"/>
      <c r="G5" s="177">
        <v>44888</v>
      </c>
      <c r="H5" s="178"/>
    </row>
    <row r="6" spans="1:8">
      <c r="A6" s="42"/>
      <c r="B6" s="46" t="s">
        <v>27</v>
      </c>
      <c r="C6" s="179"/>
      <c r="D6" s="179"/>
      <c r="E6" s="179"/>
      <c r="F6" s="179"/>
      <c r="G6" s="179"/>
      <c r="H6" s="179"/>
    </row>
    <row r="7" spans="1:8">
      <c r="A7" s="42"/>
      <c r="B7" s="47"/>
      <c r="C7" s="48"/>
      <c r="D7" s="43"/>
      <c r="E7" s="43"/>
      <c r="F7" s="43"/>
      <c r="G7" s="43"/>
      <c r="H7" s="44"/>
    </row>
    <row r="8" spans="1:8">
      <c r="B8" s="47"/>
      <c r="C8" s="48"/>
      <c r="D8" s="43"/>
      <c r="E8" s="43"/>
      <c r="F8" s="43"/>
      <c r="G8" s="43"/>
      <c r="H8" s="44"/>
    </row>
    <row r="10" spans="1:8">
      <c r="A10" s="49"/>
      <c r="B10" s="76" t="s">
        <v>28</v>
      </c>
      <c r="C10" s="77" t="s">
        <v>41</v>
      </c>
      <c r="D10" s="78" t="s">
        <v>14</v>
      </c>
      <c r="E10" s="77" t="s">
        <v>15</v>
      </c>
      <c r="F10" s="77" t="s">
        <v>42</v>
      </c>
      <c r="G10" s="79" t="s">
        <v>17</v>
      </c>
      <c r="H10" s="80" t="s">
        <v>29</v>
      </c>
    </row>
    <row r="11" spans="1:8" ht="14.25">
      <c r="A11" s="49"/>
      <c r="B11" s="50">
        <v>1</v>
      </c>
      <c r="C11" s="153" t="str">
        <f>'Test cases'!B1</f>
        <v>API TESTING</v>
      </c>
      <c r="D11" s="52">
        <f>'Test cases'!A5</f>
        <v>8</v>
      </c>
      <c r="E11" s="52">
        <f>'Test cases'!B5</f>
        <v>9</v>
      </c>
      <c r="F11" s="52">
        <f>'Test cases'!C5</f>
        <v>0</v>
      </c>
      <c r="G11" s="52">
        <f>'Test cases'!D5</f>
        <v>1</v>
      </c>
      <c r="H11" s="52">
        <f>'Test cases'!E5</f>
        <v>18</v>
      </c>
    </row>
    <row r="12" spans="1:8" ht="14.25">
      <c r="A12" s="49"/>
      <c r="B12" s="50"/>
      <c r="C12" s="51"/>
      <c r="D12" s="52"/>
      <c r="E12" s="52"/>
      <c r="F12" s="52"/>
      <c r="G12" s="52"/>
      <c r="H12" s="52"/>
    </row>
    <row r="13" spans="1:8" ht="14.25">
      <c r="A13" s="49"/>
      <c r="B13" s="50"/>
      <c r="C13" s="51"/>
      <c r="D13" s="52"/>
      <c r="E13" s="52"/>
      <c r="F13" s="52"/>
      <c r="G13" s="52"/>
      <c r="H13" s="52"/>
    </row>
    <row r="14" spans="1:8" ht="14.25">
      <c r="A14" s="49"/>
      <c r="B14" s="50"/>
      <c r="C14" s="51"/>
      <c r="D14" s="52"/>
      <c r="E14" s="52"/>
      <c r="F14" s="52"/>
      <c r="G14" s="52"/>
      <c r="H14" s="52"/>
    </row>
    <row r="15" spans="1:8" ht="14.25">
      <c r="A15" s="49"/>
      <c r="B15" s="50"/>
      <c r="C15" s="51"/>
      <c r="D15" s="52"/>
      <c r="E15" s="52"/>
      <c r="F15" s="52"/>
      <c r="G15" s="52"/>
      <c r="H15" s="52"/>
    </row>
    <row r="16" spans="1:8" ht="14.25">
      <c r="A16" s="49"/>
      <c r="B16" s="50"/>
      <c r="C16" s="51"/>
      <c r="D16" s="52"/>
      <c r="E16" s="52"/>
      <c r="F16" s="52"/>
      <c r="G16" s="52"/>
      <c r="H16" s="52"/>
    </row>
    <row r="17" spans="1:8" ht="14.25">
      <c r="A17" s="49"/>
      <c r="B17" s="50"/>
      <c r="C17" s="51"/>
      <c r="D17" s="52"/>
      <c r="E17" s="52"/>
      <c r="F17" s="52"/>
      <c r="G17" s="52"/>
      <c r="H17" s="52"/>
    </row>
    <row r="18" spans="1:8">
      <c r="A18" s="49"/>
      <c r="B18" s="81"/>
      <c r="C18" s="82" t="s">
        <v>30</v>
      </c>
      <c r="D18" s="83">
        <f t="shared" ref="D18:F18" si="0">SUM(D11:D17)</f>
        <v>8</v>
      </c>
      <c r="E18" s="83">
        <f t="shared" si="0"/>
        <v>9</v>
      </c>
      <c r="F18" s="83">
        <f t="shared" si="0"/>
        <v>0</v>
      </c>
      <c r="G18" s="83">
        <f>SUM(G11:G17)</f>
        <v>1</v>
      </c>
      <c r="H18" s="84">
        <f>SUM(H11:H17)</f>
        <v>18</v>
      </c>
    </row>
    <row r="19" spans="1:8">
      <c r="B19" s="53"/>
      <c r="D19" s="54"/>
      <c r="E19" s="55"/>
      <c r="F19" s="55"/>
      <c r="G19" s="55"/>
      <c r="H19" s="55"/>
    </row>
    <row r="20" spans="1:8">
      <c r="C20" s="56" t="s">
        <v>31</v>
      </c>
      <c r="E20" s="57">
        <f>($D18+$E18)*100/($H18-$G18-$F18)</f>
        <v>100</v>
      </c>
      <c r="F20" s="41" t="s">
        <v>32</v>
      </c>
      <c r="H20" s="58"/>
    </row>
    <row r="21" spans="1:8">
      <c r="C21" s="56" t="s">
        <v>33</v>
      </c>
      <c r="E21" s="57">
        <f>$D18*100/($H18-$G18)</f>
        <v>47.058823529411768</v>
      </c>
      <c r="F21" s="41" t="s">
        <v>32</v>
      </c>
      <c r="H21" s="58"/>
    </row>
    <row r="22" spans="1:8">
      <c r="E22" s="57"/>
    </row>
    <row r="35" spans="2:2">
      <c r="B35" s="41" cm="1">
        <f t="array" aca="1" ref="B35" ca="1">+B35:B37</f>
        <v>0</v>
      </c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J35"/>
  <sheetViews>
    <sheetView tabSelected="1" view="pageBreakPreview" topLeftCell="D1" zoomScaleNormal="100" zoomScaleSheetLayoutView="100" workbookViewId="0">
      <selection activeCell="F1" sqref="F1:F1048576"/>
    </sheetView>
  </sheetViews>
  <sheetFormatPr defaultRowHeight="14.25"/>
  <cols>
    <col min="1" max="1" width="21.46484375" customWidth="1"/>
    <col min="2" max="2" width="29.86328125" style="16" customWidth="1"/>
    <col min="3" max="3" width="23.796875" style="17" customWidth="1"/>
    <col min="4" max="4" width="42.53125" customWidth="1"/>
    <col min="5" max="5" width="57.46484375" style="18" customWidth="1"/>
    <col min="6" max="6" width="13.6640625" style="31" customWidth="1"/>
    <col min="7" max="8" width="17.1328125" style="32" customWidth="1"/>
    <col min="9" max="9" width="17.86328125" style="33" customWidth="1"/>
    <col min="10" max="10" width="66.53125" bestFit="1" customWidth="1"/>
  </cols>
  <sheetData>
    <row r="1" spans="1:10" s="22" customFormat="1" ht="12.75">
      <c r="A1" s="19" t="s">
        <v>45</v>
      </c>
      <c r="B1" s="154" t="s">
        <v>62</v>
      </c>
      <c r="C1" s="155"/>
      <c r="D1" s="155"/>
      <c r="E1" s="156"/>
      <c r="F1" s="20"/>
      <c r="G1" s="21"/>
      <c r="H1" s="21"/>
      <c r="I1" s="34"/>
    </row>
    <row r="2" spans="1:10" s="22" customFormat="1" ht="12.75">
      <c r="A2" s="23" t="s">
        <v>12</v>
      </c>
      <c r="B2" s="185" t="s">
        <v>34</v>
      </c>
      <c r="C2" s="186"/>
      <c r="D2" s="186"/>
      <c r="E2" s="187"/>
      <c r="F2" s="24"/>
      <c r="G2" s="25"/>
      <c r="H2" s="25"/>
      <c r="I2" s="34"/>
    </row>
    <row r="3" spans="1:10" s="22" customFormat="1" ht="12.75">
      <c r="A3" s="19" t="s">
        <v>13</v>
      </c>
      <c r="B3" s="188" t="s">
        <v>74</v>
      </c>
      <c r="C3" s="189"/>
      <c r="D3" s="189"/>
      <c r="E3" s="190"/>
      <c r="F3" s="24"/>
      <c r="G3" s="25"/>
      <c r="H3" s="25"/>
      <c r="I3" s="34"/>
      <c r="J3" s="26"/>
    </row>
    <row r="4" spans="1:10" s="22" customFormat="1" ht="12.75">
      <c r="A4" s="88" t="s">
        <v>14</v>
      </c>
      <c r="B4" s="89" t="s">
        <v>15</v>
      </c>
      <c r="C4" s="89" t="s">
        <v>42</v>
      </c>
      <c r="D4" s="90" t="s">
        <v>17</v>
      </c>
      <c r="E4" s="91" t="s">
        <v>18</v>
      </c>
      <c r="F4" s="193"/>
      <c r="G4" s="27"/>
      <c r="H4" s="27"/>
    </row>
    <row r="5" spans="1:10" s="22" customFormat="1" ht="12.75">
      <c r="A5" s="93">
        <f>COUNTIF(F:F,"Pass")</f>
        <v>8</v>
      </c>
      <c r="B5" s="94">
        <f>COUNTIF(F:F,"Fail")</f>
        <v>9</v>
      </c>
      <c r="C5" s="94">
        <f>COUNTIF(F:F,"Untested")</f>
        <v>0</v>
      </c>
      <c r="D5" s="158">
        <f>COUNTIF(F:F,"N/A")</f>
        <v>1</v>
      </c>
      <c r="E5" s="92">
        <f>COUNTA(A9:A405)</f>
        <v>18</v>
      </c>
      <c r="F5" s="193"/>
      <c r="G5" s="27"/>
      <c r="H5" s="27"/>
    </row>
    <row r="6" spans="1:10" s="22" customFormat="1" ht="12.75">
      <c r="A6" s="163">
        <f>A5/$E$5</f>
        <v>0.44444444444444442</v>
      </c>
      <c r="B6" s="163">
        <f t="shared" ref="B6:D6" si="0">B5/$E$5</f>
        <v>0.5</v>
      </c>
      <c r="C6" s="163">
        <f t="shared" si="0"/>
        <v>0</v>
      </c>
      <c r="D6" s="163">
        <f t="shared" si="0"/>
        <v>5.5555555555555552E-2</v>
      </c>
      <c r="E6" s="157"/>
      <c r="F6" s="193"/>
      <c r="G6" s="27"/>
      <c r="H6" s="27"/>
    </row>
    <row r="7" spans="1:10" s="22" customFormat="1" ht="13.15" thickBot="1">
      <c r="A7" s="159"/>
      <c r="B7" s="160"/>
      <c r="C7" s="161"/>
      <c r="D7" s="162"/>
      <c r="E7" s="59"/>
      <c r="F7" s="194"/>
      <c r="G7" s="28"/>
      <c r="H7" s="40"/>
    </row>
    <row r="8" spans="1:10" s="22" customFormat="1" ht="12.75">
      <c r="A8" s="95" t="s">
        <v>19</v>
      </c>
      <c r="B8" s="95" t="s">
        <v>20</v>
      </c>
      <c r="C8" s="95" t="s">
        <v>51</v>
      </c>
      <c r="D8" s="95" t="s">
        <v>21</v>
      </c>
      <c r="E8" s="95" t="s">
        <v>22</v>
      </c>
      <c r="F8" s="96" t="s">
        <v>25</v>
      </c>
      <c r="G8" s="96" t="s">
        <v>23</v>
      </c>
      <c r="H8" s="96" t="s">
        <v>13</v>
      </c>
      <c r="I8" s="97" t="s">
        <v>24</v>
      </c>
      <c r="J8" s="29"/>
    </row>
    <row r="9" spans="1:10" s="22" customFormat="1" ht="12.75">
      <c r="A9" s="98"/>
      <c r="B9" s="98" t="s">
        <v>63</v>
      </c>
      <c r="C9" s="99"/>
      <c r="D9" s="98"/>
      <c r="E9" s="99"/>
      <c r="F9" s="100"/>
      <c r="G9" s="100"/>
      <c r="H9" s="100"/>
      <c r="I9" s="101"/>
      <c r="J9" s="30"/>
    </row>
    <row r="10" spans="1:10" s="37" customFormat="1" ht="50.45" customHeight="1">
      <c r="A10" s="141" t="str">
        <f>IF(E10="","","["&amp;$B$1&amp;"-"&amp;ROW(A1)&amp;"]")</f>
        <v>[API TESTING-1]</v>
      </c>
      <c r="B10" s="60" t="s">
        <v>53</v>
      </c>
      <c r="C10" s="191" t="s">
        <v>55</v>
      </c>
      <c r="D10" s="62" t="s">
        <v>56</v>
      </c>
      <c r="E10" s="142" t="s">
        <v>52</v>
      </c>
      <c r="F10" s="35" t="s">
        <v>14</v>
      </c>
      <c r="G10" s="35">
        <v>44888</v>
      </c>
      <c r="H10" s="35" t="str">
        <f>$B$3</f>
        <v>Diem Le</v>
      </c>
      <c r="I10" s="36"/>
    </row>
    <row r="11" spans="1:10" s="37" customFormat="1" ht="50.45" customHeight="1">
      <c r="A11" s="141" t="str">
        <f>IF(E11="","","["&amp;$B$1&amp;"-"&amp;ROW(A2)&amp;"]")</f>
        <v>[API TESTING-2]</v>
      </c>
      <c r="B11" s="139" t="s">
        <v>58</v>
      </c>
      <c r="C11" s="191"/>
      <c r="D11" s="140" t="s">
        <v>57</v>
      </c>
      <c r="E11" s="143" t="s">
        <v>61</v>
      </c>
      <c r="F11" s="35" t="s">
        <v>15</v>
      </c>
      <c r="G11" s="35">
        <v>44888</v>
      </c>
      <c r="H11" s="35" t="str">
        <f t="shared" ref="H11:H12" si="1">$B$3</f>
        <v>Diem Le</v>
      </c>
      <c r="I11" s="64">
        <v>1</v>
      </c>
    </row>
    <row r="12" spans="1:10" s="37" customFormat="1" ht="50.45" customHeight="1">
      <c r="A12" s="141" t="str">
        <f t="shared" ref="A12" si="2">IF(E12="","","["&amp;$B$1&amp;"-"&amp;ROW(A3)&amp;"]")</f>
        <v>[API TESTING-3]</v>
      </c>
      <c r="B12" s="139" t="s">
        <v>59</v>
      </c>
      <c r="C12" s="191"/>
      <c r="D12" s="140" t="s">
        <v>60</v>
      </c>
      <c r="E12" s="142" t="s">
        <v>52</v>
      </c>
      <c r="F12" s="35" t="s">
        <v>15</v>
      </c>
      <c r="G12" s="35">
        <v>44888</v>
      </c>
      <c r="H12" s="35" t="str">
        <f t="shared" si="1"/>
        <v>Diem Le</v>
      </c>
      <c r="I12" s="64">
        <v>2</v>
      </c>
    </row>
    <row r="13" spans="1:10" s="22" customFormat="1" ht="12.75">
      <c r="A13" s="98"/>
      <c r="B13" s="98" t="s">
        <v>64</v>
      </c>
      <c r="C13" s="99"/>
      <c r="D13" s="98"/>
      <c r="E13" s="99"/>
      <c r="F13" s="100"/>
      <c r="G13" s="100"/>
      <c r="H13" s="100"/>
      <c r="I13" s="101"/>
      <c r="J13" s="30"/>
    </row>
    <row r="14" spans="1:10" s="37" customFormat="1" ht="25.8" customHeight="1">
      <c r="A14" s="141" t="str">
        <f>IF(E14="","","["&amp;$B$1&amp;"-"&amp;ROW(A4)&amp;"]")</f>
        <v>[API TESTING-4]</v>
      </c>
      <c r="B14" s="60" t="s">
        <v>66</v>
      </c>
      <c r="C14" s="191" t="s">
        <v>101</v>
      </c>
      <c r="D14" s="62" t="s">
        <v>56</v>
      </c>
      <c r="E14" s="60" t="s">
        <v>65</v>
      </c>
      <c r="F14" s="35" t="s">
        <v>14</v>
      </c>
      <c r="G14" s="35">
        <v>44888</v>
      </c>
      <c r="H14" s="35" t="str">
        <f>$B$3</f>
        <v>Diem Le</v>
      </c>
      <c r="I14" s="36"/>
    </row>
    <row r="15" spans="1:10" s="37" customFormat="1" ht="25.8" customHeight="1">
      <c r="A15" s="141" t="str">
        <f t="shared" ref="A15:A17" si="3">IF(E15="","","["&amp;$B$1&amp;"-"&amp;ROW(A5)&amp;"]")</f>
        <v>[API TESTING-5]</v>
      </c>
      <c r="B15" s="60" t="s">
        <v>67</v>
      </c>
      <c r="C15" s="191"/>
      <c r="D15" s="140" t="s">
        <v>71</v>
      </c>
      <c r="E15" s="151" t="s">
        <v>104</v>
      </c>
      <c r="F15" s="35" t="s">
        <v>15</v>
      </c>
      <c r="G15" s="35">
        <v>44888</v>
      </c>
      <c r="H15" s="35" t="str">
        <f t="shared" ref="H15" si="4">$B$3</f>
        <v>Diem Le</v>
      </c>
      <c r="I15" s="64">
        <v>3</v>
      </c>
    </row>
    <row r="16" spans="1:10" s="37" customFormat="1" ht="14.45" customHeight="1">
      <c r="A16" s="141" t="str">
        <f t="shared" si="3"/>
        <v>[API TESTING-6]</v>
      </c>
      <c r="B16" s="60" t="s">
        <v>68</v>
      </c>
      <c r="C16" s="191"/>
      <c r="D16" s="140" t="s">
        <v>72</v>
      </c>
      <c r="E16" s="151" t="s">
        <v>104</v>
      </c>
      <c r="F16" s="35" t="s">
        <v>15</v>
      </c>
      <c r="G16" s="35">
        <v>44888</v>
      </c>
      <c r="H16" s="35" t="str">
        <f>$B$3</f>
        <v>Diem Le</v>
      </c>
      <c r="I16" s="36">
        <v>4</v>
      </c>
    </row>
    <row r="17" spans="1:10" s="37" customFormat="1">
      <c r="A17" s="141" t="str">
        <f t="shared" si="3"/>
        <v>[API TESTING-7]</v>
      </c>
      <c r="B17" s="60" t="s">
        <v>69</v>
      </c>
      <c r="C17" s="191"/>
      <c r="D17" s="62" t="s">
        <v>102</v>
      </c>
      <c r="E17" s="60" t="s">
        <v>105</v>
      </c>
      <c r="F17" s="35" t="s">
        <v>15</v>
      </c>
      <c r="G17" s="35">
        <v>44888</v>
      </c>
      <c r="H17" s="35" t="str">
        <f t="shared" ref="H17:H18" si="5">$B$3</f>
        <v>Diem Le</v>
      </c>
      <c r="I17" s="36">
        <v>5</v>
      </c>
    </row>
    <row r="18" spans="1:10" s="37" customFormat="1">
      <c r="A18" s="141" t="str">
        <f>IF(E18="","","["&amp;$B$1&amp;"-"&amp;ROW(A8)&amp;"]")</f>
        <v>[API TESTING-8]</v>
      </c>
      <c r="B18" s="60" t="s">
        <v>70</v>
      </c>
      <c r="C18" s="192"/>
      <c r="D18" s="62" t="s">
        <v>103</v>
      </c>
      <c r="E18" s="151" t="s">
        <v>104</v>
      </c>
      <c r="F18" s="35" t="s">
        <v>15</v>
      </c>
      <c r="G18" s="35">
        <v>44888</v>
      </c>
      <c r="H18" s="35" t="str">
        <f t="shared" si="5"/>
        <v>Diem Le</v>
      </c>
      <c r="I18" s="36">
        <v>6</v>
      </c>
    </row>
    <row r="19" spans="1:10" s="22" customFormat="1" ht="12.75">
      <c r="A19" s="98"/>
      <c r="B19" s="98" t="s">
        <v>73</v>
      </c>
      <c r="C19" s="99"/>
      <c r="D19" s="98"/>
      <c r="E19" s="99"/>
      <c r="F19" s="100"/>
      <c r="G19" s="100"/>
      <c r="H19" s="100"/>
      <c r="I19" s="101"/>
      <c r="J19" s="30"/>
    </row>
    <row r="20" spans="1:10" s="37" customFormat="1" ht="51">
      <c r="A20" s="141" t="str">
        <f>IF(E20="","","["&amp;$B$1&amp;"-"&amp;ROW(A9)&amp;"]")</f>
        <v>[API TESTING-9]</v>
      </c>
      <c r="B20" s="60" t="s">
        <v>75</v>
      </c>
      <c r="C20" s="61" t="s">
        <v>76</v>
      </c>
      <c r="D20" s="144"/>
      <c r="E20" s="60" t="s">
        <v>78</v>
      </c>
      <c r="F20" s="35" t="s">
        <v>14</v>
      </c>
      <c r="G20" s="35">
        <v>44888</v>
      </c>
      <c r="H20" s="35" t="str">
        <f>$B$3</f>
        <v>Diem Le</v>
      </c>
      <c r="I20" s="36"/>
    </row>
    <row r="21" spans="1:10" s="22" customFormat="1" ht="12.75">
      <c r="A21" s="98"/>
      <c r="B21" s="98" t="s">
        <v>77</v>
      </c>
      <c r="C21" s="99"/>
      <c r="D21" s="98"/>
      <c r="E21" s="99"/>
      <c r="F21" s="100"/>
      <c r="G21" s="100"/>
      <c r="H21" s="100"/>
      <c r="I21" s="101"/>
      <c r="J21" s="30"/>
    </row>
    <row r="22" spans="1:10" s="37" customFormat="1" ht="63.75">
      <c r="A22" s="141" t="str">
        <f>IF(E22="","","["&amp;$B$1&amp;"-"&amp;ROW(A10)&amp;"]")</f>
        <v>[API TESTING-10]</v>
      </c>
      <c r="B22" s="60" t="s">
        <v>80</v>
      </c>
      <c r="C22" s="61" t="s">
        <v>106</v>
      </c>
      <c r="D22" s="62" t="s">
        <v>108</v>
      </c>
      <c r="E22" s="60" t="s">
        <v>79</v>
      </c>
      <c r="F22" s="38" t="s">
        <v>14</v>
      </c>
      <c r="G22" s="35">
        <v>44888</v>
      </c>
      <c r="H22" s="35" t="str">
        <f t="shared" ref="H22:H35" si="6">$B$3</f>
        <v>Diem Le</v>
      </c>
      <c r="I22" s="39"/>
    </row>
    <row r="23" spans="1:10" s="37" customFormat="1" ht="51">
      <c r="A23" s="141" t="str">
        <f>IF(E23="","","["&amp;$B$1&amp;"-"&amp;ROW(A11)&amp;"]")</f>
        <v>[API TESTING-11]</v>
      </c>
      <c r="B23" s="60" t="s">
        <v>110</v>
      </c>
      <c r="C23" s="61" t="s">
        <v>95</v>
      </c>
      <c r="D23" s="62" t="s">
        <v>107</v>
      </c>
      <c r="E23" s="60" t="s">
        <v>109</v>
      </c>
      <c r="F23" s="38" t="s">
        <v>14</v>
      </c>
      <c r="G23" s="35">
        <v>44888</v>
      </c>
      <c r="H23" s="35" t="str">
        <f t="shared" si="6"/>
        <v>Diem Le</v>
      </c>
      <c r="I23" s="39"/>
    </row>
    <row r="24" spans="1:10" s="22" customFormat="1" ht="12.75">
      <c r="A24" s="98"/>
      <c r="B24" s="98" t="s">
        <v>81</v>
      </c>
      <c r="C24" s="99"/>
      <c r="D24" s="98"/>
      <c r="E24" s="99"/>
      <c r="F24" s="100"/>
      <c r="G24" s="100"/>
      <c r="H24" s="100"/>
      <c r="I24" s="145"/>
      <c r="J24" s="30"/>
    </row>
    <row r="25" spans="1:10" ht="63.75">
      <c r="A25" s="141" t="str">
        <f>IF(E25="","","["&amp;$B$1&amp;"-"&amp;ROW(A13)-1&amp;"]")</f>
        <v>[API TESTING-12]</v>
      </c>
      <c r="B25" s="146" t="s">
        <v>112</v>
      </c>
      <c r="C25" s="63" t="s">
        <v>106</v>
      </c>
      <c r="D25" s="62" t="s">
        <v>108</v>
      </c>
      <c r="E25" s="148" t="s">
        <v>79</v>
      </c>
      <c r="F25" s="149" t="s">
        <v>14</v>
      </c>
      <c r="G25" s="35">
        <v>44888</v>
      </c>
      <c r="H25" s="35" t="str">
        <f t="shared" si="6"/>
        <v>Diem Le</v>
      </c>
      <c r="I25" s="64"/>
    </row>
    <row r="26" spans="1:10" ht="51">
      <c r="A26" s="141" t="str">
        <f>IF(E26="","","["&amp;$B$1&amp;"-"&amp;ROW(A14)-1&amp;"]")</f>
        <v>[API TESTING-13]</v>
      </c>
      <c r="B26" s="60" t="s">
        <v>111</v>
      </c>
      <c r="C26" s="63" t="s">
        <v>95</v>
      </c>
      <c r="D26" s="62" t="s">
        <v>107</v>
      </c>
      <c r="E26" s="60" t="s">
        <v>109</v>
      </c>
      <c r="F26" s="149" t="s">
        <v>15</v>
      </c>
      <c r="G26" s="35">
        <v>44888</v>
      </c>
      <c r="H26" s="35" t="str">
        <f t="shared" si="6"/>
        <v>Diem Le</v>
      </c>
      <c r="I26" s="64">
        <v>7</v>
      </c>
    </row>
    <row r="27" spans="1:10" s="22" customFormat="1" ht="12.75">
      <c r="A27" s="98"/>
      <c r="B27" s="98" t="s">
        <v>82</v>
      </c>
      <c r="C27" s="99"/>
      <c r="D27" s="98"/>
      <c r="E27" s="99"/>
      <c r="F27" s="100"/>
      <c r="G27" s="100"/>
      <c r="H27" s="100"/>
      <c r="I27" s="145"/>
      <c r="J27" s="30"/>
    </row>
    <row r="28" spans="1:10" ht="128.25">
      <c r="A28" s="141" t="str">
        <f>IF(E28="","","["&amp;$B$1&amp;"-"&amp;ROW(A14)&amp;"]")</f>
        <v>[API TESTING-14]</v>
      </c>
      <c r="B28" s="146" t="s">
        <v>96</v>
      </c>
      <c r="C28" s="139" t="s">
        <v>83</v>
      </c>
      <c r="D28" s="147" t="s">
        <v>113</v>
      </c>
      <c r="E28" s="150" t="s">
        <v>84</v>
      </c>
      <c r="F28" s="195" t="s">
        <v>14</v>
      </c>
      <c r="G28" s="35">
        <v>44888</v>
      </c>
      <c r="H28" s="35" t="str">
        <f t="shared" si="6"/>
        <v>Diem Le</v>
      </c>
      <c r="I28" s="64"/>
    </row>
    <row r="29" spans="1:10" ht="114">
      <c r="A29" s="141" t="str">
        <f>IF(E29="","","["&amp;$B$1&amp;"-"&amp;ROW(A15)&amp;"]")</f>
        <v>[API TESTING-15]</v>
      </c>
      <c r="B29" s="152" t="s">
        <v>97</v>
      </c>
      <c r="C29" s="139" t="s">
        <v>83</v>
      </c>
      <c r="D29" s="147" t="s">
        <v>85</v>
      </c>
      <c r="E29" s="60" t="s">
        <v>109</v>
      </c>
      <c r="F29" s="195" t="s">
        <v>14</v>
      </c>
      <c r="G29" s="35">
        <v>44888</v>
      </c>
      <c r="H29" s="35" t="str">
        <f t="shared" si="6"/>
        <v>Diem Le</v>
      </c>
      <c r="I29" s="64"/>
    </row>
    <row r="30" spans="1:10" s="22" customFormat="1" ht="12.75">
      <c r="A30" s="98"/>
      <c r="B30" s="98" t="s">
        <v>86</v>
      </c>
      <c r="C30" s="99"/>
      <c r="D30" s="98"/>
      <c r="E30" s="99"/>
      <c r="F30" s="100"/>
      <c r="G30" s="100"/>
      <c r="H30" s="100"/>
      <c r="I30" s="145"/>
      <c r="J30" s="30"/>
    </row>
    <row r="31" spans="1:10" ht="51">
      <c r="A31" s="141" t="str">
        <f>IF(E31="","","["&amp;$B$1&amp;"-"&amp;ROW(A16)&amp;"]")</f>
        <v>[API TESTING-16]</v>
      </c>
      <c r="B31" s="146" t="s">
        <v>98</v>
      </c>
      <c r="C31" s="139" t="s">
        <v>92</v>
      </c>
      <c r="D31" s="147" t="s">
        <v>54</v>
      </c>
      <c r="E31" s="148" t="s">
        <v>87</v>
      </c>
      <c r="F31" s="195" t="s">
        <v>15</v>
      </c>
      <c r="G31" s="35">
        <v>44888</v>
      </c>
      <c r="H31" s="35" t="str">
        <f t="shared" si="6"/>
        <v>Diem Le</v>
      </c>
      <c r="I31" s="64">
        <v>8</v>
      </c>
    </row>
    <row r="32" spans="1:10" s="22" customFormat="1" ht="12.75">
      <c r="A32" s="98"/>
      <c r="B32" s="98" t="s">
        <v>88</v>
      </c>
      <c r="C32" s="99"/>
      <c r="D32" s="98"/>
      <c r="E32" s="99"/>
      <c r="F32" s="100"/>
      <c r="G32" s="100"/>
      <c r="H32" s="100"/>
      <c r="I32" s="145"/>
      <c r="J32" s="30"/>
    </row>
    <row r="33" spans="1:10" ht="63.75">
      <c r="A33" s="141" t="str">
        <f>IF(E33="","","["&amp;$B$1&amp;"-"&amp;ROW(A17)&amp;"]")</f>
        <v>[API TESTING-17]</v>
      </c>
      <c r="B33" s="146" t="s">
        <v>99</v>
      </c>
      <c r="C33" s="139" t="s">
        <v>93</v>
      </c>
      <c r="D33" s="147" t="s">
        <v>54</v>
      </c>
      <c r="E33" s="148" t="s">
        <v>89</v>
      </c>
      <c r="F33" s="149" t="s">
        <v>17</v>
      </c>
      <c r="G33" s="35">
        <v>44888</v>
      </c>
      <c r="H33" s="35" t="str">
        <f t="shared" si="6"/>
        <v>Diem Le</v>
      </c>
      <c r="I33" s="64" t="s">
        <v>114</v>
      </c>
    </row>
    <row r="34" spans="1:10" s="22" customFormat="1" ht="12.75">
      <c r="A34" s="98"/>
      <c r="B34" s="98" t="s">
        <v>90</v>
      </c>
      <c r="C34" s="99"/>
      <c r="D34" s="98"/>
      <c r="E34" s="99"/>
      <c r="F34" s="100"/>
      <c r="G34" s="100"/>
      <c r="H34" s="100"/>
      <c r="I34" s="145"/>
      <c r="J34" s="30"/>
    </row>
    <row r="35" spans="1:10" ht="51">
      <c r="A35" s="141" t="str">
        <f>IF(E35="","","["&amp;$B$1&amp;"-"&amp;ROW(A18)&amp;"]")</f>
        <v>[API TESTING-18]</v>
      </c>
      <c r="B35" s="146" t="s">
        <v>100</v>
      </c>
      <c r="C35" s="139" t="s">
        <v>94</v>
      </c>
      <c r="D35" s="147" t="s">
        <v>54</v>
      </c>
      <c r="E35" s="148" t="s">
        <v>91</v>
      </c>
      <c r="F35" s="149" t="s">
        <v>15</v>
      </c>
      <c r="G35" s="35">
        <v>44888</v>
      </c>
      <c r="H35" s="35" t="str">
        <f t="shared" si="6"/>
        <v>Diem Le</v>
      </c>
      <c r="I35" s="64">
        <v>9</v>
      </c>
    </row>
  </sheetData>
  <autoFilter ref="A8:I19" xr:uid="{00000000-0009-0000-0000-000002000000}"/>
  <mergeCells count="4">
    <mergeCell ref="B2:E2"/>
    <mergeCell ref="B3:E3"/>
    <mergeCell ref="C10:C12"/>
    <mergeCell ref="C14:C18"/>
  </mergeCells>
  <dataValidations count="2">
    <dataValidation type="list" allowBlank="1" showErrorMessage="1" sqref="F1:H2" xr:uid="{00000000-0002-0000-0200-000000000000}">
      <formula1>$J$1:$J$5</formula1>
      <formula2>0</formula2>
    </dataValidation>
    <dataValidation type="list" allowBlank="1" showErrorMessage="1" sqref="F10:F23" xr:uid="{00000000-0002-0000-0200-000001000000}">
      <formula1>"Pass,Fail,N/A,Untested"</formula1>
    </dataValidation>
  </dataValidations>
  <pageMargins left="0.7" right="0.7" top="0.75" bottom="0.75" header="0.3" footer="0.3"/>
  <pageSetup scale="2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zoomScaleNormal="100" zoomScaleSheetLayoutView="80" workbookViewId="0">
      <selection activeCell="B26" sqref="B26"/>
    </sheetView>
  </sheetViews>
  <sheetFormatPr defaultColWidth="34.19921875" defaultRowHeight="14.25"/>
  <cols>
    <col min="1" max="1" width="8.19921875" customWidth="1"/>
    <col min="2" max="2" width="36.1328125" customWidth="1"/>
    <col min="3" max="3" width="19.46484375" customWidth="1"/>
    <col min="4" max="4" width="20.1328125" customWidth="1"/>
    <col min="5" max="7" width="17.19921875" customWidth="1"/>
    <col min="8" max="8" width="13.1328125" customWidth="1"/>
    <col min="9" max="9" width="14.46484375" customWidth="1"/>
    <col min="10" max="10" width="11.46484375" customWidth="1"/>
    <col min="11" max="11" width="14.86328125" customWidth="1"/>
  </cols>
  <sheetData>
    <row r="1" spans="1:11">
      <c r="B1" s="102"/>
      <c r="C1" s="103"/>
      <c r="E1" s="18"/>
      <c r="F1" s="104"/>
      <c r="G1" s="105"/>
      <c r="H1" s="105"/>
      <c r="I1" s="106"/>
    </row>
    <row r="2" spans="1:11" s="110" customFormat="1" ht="13.25" customHeight="1">
      <c r="A2" s="138" t="s">
        <v>11</v>
      </c>
      <c r="B2" s="136"/>
      <c r="C2" s="108"/>
      <c r="D2" s="108"/>
      <c r="E2" s="109"/>
    </row>
    <row r="3" spans="1:11" s="110" customFormat="1" ht="13.25" customHeight="1">
      <c r="A3" s="137" t="s">
        <v>12</v>
      </c>
      <c r="B3" s="111"/>
      <c r="C3" s="112"/>
      <c r="D3" s="112"/>
      <c r="E3" s="113"/>
    </row>
    <row r="4" spans="1:11" s="110" customFormat="1" ht="13.15">
      <c r="A4" s="107" t="s">
        <v>13</v>
      </c>
      <c r="B4" s="114"/>
      <c r="C4" s="115"/>
      <c r="D4" s="115"/>
      <c r="E4" s="116"/>
      <c r="J4" s="117"/>
    </row>
    <row r="5" spans="1:11" s="110" customFormat="1" ht="13.15">
      <c r="A5" s="118" t="s">
        <v>14</v>
      </c>
      <c r="B5" s="119" t="s">
        <v>15</v>
      </c>
      <c r="C5" s="119" t="s">
        <v>16</v>
      </c>
      <c r="D5" s="120" t="s">
        <v>17</v>
      </c>
      <c r="E5" s="121" t="s">
        <v>18</v>
      </c>
    </row>
    <row r="6" spans="1:11" s="110" customFormat="1" ht="13.5" thickBot="1">
      <c r="A6" s="122" t="s">
        <v>32</v>
      </c>
      <c r="B6" s="122" t="s">
        <v>32</v>
      </c>
      <c r="C6" s="122" t="s">
        <v>32</v>
      </c>
      <c r="D6" s="122" t="s">
        <v>32</v>
      </c>
      <c r="E6" s="122" t="s">
        <v>32</v>
      </c>
    </row>
    <row r="7" spans="1:11" s="110" customFormat="1" ht="13.15">
      <c r="B7" s="123"/>
      <c r="C7" s="124"/>
      <c r="D7" s="123"/>
      <c r="E7" s="125"/>
      <c r="F7" s="124"/>
      <c r="G7" s="124"/>
      <c r="H7" s="126"/>
    </row>
    <row r="8" spans="1:11" ht="29" customHeight="1">
      <c r="A8" s="133" t="s">
        <v>28</v>
      </c>
      <c r="B8" s="133" t="s">
        <v>35</v>
      </c>
      <c r="C8" s="134" t="s">
        <v>47</v>
      </c>
      <c r="D8" s="134" t="s">
        <v>48</v>
      </c>
      <c r="E8" s="134" t="s">
        <v>49</v>
      </c>
      <c r="F8" s="134" t="s">
        <v>50</v>
      </c>
      <c r="G8" s="134" t="s">
        <v>36</v>
      </c>
      <c r="H8" s="135" t="s">
        <v>25</v>
      </c>
      <c r="I8" s="135" t="s">
        <v>23</v>
      </c>
      <c r="J8" s="135" t="s">
        <v>13</v>
      </c>
      <c r="K8" s="135" t="s">
        <v>24</v>
      </c>
    </row>
    <row r="9" spans="1:11">
      <c r="A9" s="128" t="s">
        <v>46</v>
      </c>
      <c r="B9" s="128"/>
      <c r="C9" s="129"/>
      <c r="D9" s="129"/>
      <c r="E9" s="129"/>
      <c r="F9" s="129"/>
      <c r="G9" s="129"/>
      <c r="H9" s="130"/>
      <c r="I9" s="131"/>
      <c r="J9" s="131"/>
      <c r="K9" s="131"/>
    </row>
    <row r="10" spans="1:11">
      <c r="A10" s="127">
        <v>1</v>
      </c>
      <c r="B10" s="66"/>
      <c r="C10" s="65" t="s">
        <v>39</v>
      </c>
      <c r="D10" s="65" t="s">
        <v>40</v>
      </c>
      <c r="E10" s="65" t="s">
        <v>39</v>
      </c>
      <c r="F10" s="65" t="s">
        <v>40</v>
      </c>
      <c r="G10" s="65" t="s">
        <v>39</v>
      </c>
      <c r="H10" s="127"/>
      <c r="I10" s="127"/>
      <c r="J10" s="127"/>
      <c r="K10" s="127"/>
    </row>
    <row r="11" spans="1:11">
      <c r="A11" s="127">
        <v>2</v>
      </c>
      <c r="B11" s="66"/>
      <c r="C11" s="65" t="s">
        <v>39</v>
      </c>
      <c r="D11" s="65" t="s">
        <v>40</v>
      </c>
      <c r="E11" s="65" t="s">
        <v>39</v>
      </c>
      <c r="F11" s="65" t="s">
        <v>40</v>
      </c>
      <c r="G11" s="65" t="s">
        <v>39</v>
      </c>
      <c r="H11" s="127"/>
      <c r="I11" s="127"/>
      <c r="J11" s="127"/>
      <c r="K11" s="127"/>
    </row>
    <row r="12" spans="1:11">
      <c r="A12" s="127">
        <v>3</v>
      </c>
      <c r="B12" s="66"/>
      <c r="C12" s="65" t="s">
        <v>39</v>
      </c>
      <c r="D12" s="65" t="s">
        <v>40</v>
      </c>
      <c r="E12" s="65" t="s">
        <v>39</v>
      </c>
      <c r="F12" s="65" t="s">
        <v>40</v>
      </c>
      <c r="G12" s="65" t="s">
        <v>39</v>
      </c>
      <c r="H12" s="127"/>
      <c r="I12" s="127"/>
      <c r="J12" s="127"/>
      <c r="K12" s="127"/>
    </row>
    <row r="13" spans="1:11">
      <c r="A13" s="127">
        <v>4</v>
      </c>
      <c r="B13" s="66"/>
      <c r="C13" s="65" t="s">
        <v>39</v>
      </c>
      <c r="D13" s="65" t="s">
        <v>40</v>
      </c>
      <c r="E13" s="65" t="s">
        <v>39</v>
      </c>
      <c r="F13" s="65" t="s">
        <v>40</v>
      </c>
      <c r="G13" s="65" t="s">
        <v>39</v>
      </c>
      <c r="H13" s="127"/>
      <c r="I13" s="127"/>
      <c r="J13" s="127"/>
      <c r="K13" s="127"/>
    </row>
    <row r="14" spans="1:11">
      <c r="A14" s="127">
        <v>5</v>
      </c>
      <c r="B14" s="66"/>
      <c r="C14" s="65" t="s">
        <v>37</v>
      </c>
      <c r="D14" s="65"/>
      <c r="E14" s="65" t="s">
        <v>37</v>
      </c>
      <c r="F14" s="65"/>
      <c r="G14" s="65" t="s">
        <v>37</v>
      </c>
      <c r="H14" s="127"/>
      <c r="I14" s="127"/>
      <c r="J14" s="127"/>
      <c r="K14" s="127"/>
    </row>
    <row r="15" spans="1:11">
      <c r="A15" s="128" t="s">
        <v>38</v>
      </c>
      <c r="B15" s="128"/>
      <c r="C15" s="129"/>
      <c r="D15" s="129"/>
      <c r="E15" s="129"/>
      <c r="F15" s="129"/>
      <c r="G15" s="129"/>
      <c r="H15" s="132"/>
      <c r="I15" s="128"/>
      <c r="J15" s="128"/>
      <c r="K15" s="128"/>
    </row>
    <row r="16" spans="1:11">
      <c r="A16" s="127">
        <v>12</v>
      </c>
      <c r="B16" s="66"/>
      <c r="C16" s="65" t="s">
        <v>39</v>
      </c>
      <c r="D16" s="65" t="s">
        <v>40</v>
      </c>
      <c r="E16" s="65" t="s">
        <v>39</v>
      </c>
      <c r="F16" s="65" t="s">
        <v>40</v>
      </c>
      <c r="G16" s="65" t="s">
        <v>39</v>
      </c>
      <c r="H16" s="127"/>
      <c r="I16" s="127"/>
      <c r="J16" s="127"/>
      <c r="K16" s="127"/>
    </row>
    <row r="17" spans="1:11">
      <c r="A17" s="127">
        <v>13</v>
      </c>
      <c r="B17" s="66"/>
      <c r="C17" s="65" t="s">
        <v>39</v>
      </c>
      <c r="D17" s="65" t="s">
        <v>40</v>
      </c>
      <c r="E17" s="65" t="s">
        <v>39</v>
      </c>
      <c r="F17" s="65" t="s">
        <v>40</v>
      </c>
      <c r="G17" s="65" t="s">
        <v>39</v>
      </c>
      <c r="H17" s="127"/>
      <c r="I17" s="127"/>
      <c r="J17" s="127"/>
      <c r="K17" s="127"/>
    </row>
    <row r="18" spans="1:11">
      <c r="A18" s="127">
        <v>14</v>
      </c>
      <c r="B18" s="66"/>
      <c r="C18" s="65" t="s">
        <v>39</v>
      </c>
      <c r="D18" s="65" t="s">
        <v>39</v>
      </c>
      <c r="E18" s="65" t="s">
        <v>39</v>
      </c>
      <c r="F18" s="65" t="s">
        <v>39</v>
      </c>
      <c r="G18" s="65" t="s">
        <v>39</v>
      </c>
      <c r="H18" s="127"/>
      <c r="I18" s="127"/>
      <c r="J18" s="127"/>
      <c r="K18" s="127"/>
    </row>
    <row r="19" spans="1:11">
      <c r="A19" s="127">
        <v>15</v>
      </c>
      <c r="B19" s="66"/>
      <c r="C19" s="65" t="s">
        <v>39</v>
      </c>
      <c r="D19" s="65" t="s">
        <v>39</v>
      </c>
      <c r="E19" s="65" t="s">
        <v>39</v>
      </c>
      <c r="F19" s="65" t="s">
        <v>39</v>
      </c>
      <c r="G19" s="65" t="s">
        <v>39</v>
      </c>
      <c r="H19" s="127"/>
      <c r="I19" s="127"/>
      <c r="J19" s="127"/>
      <c r="K19" s="127"/>
    </row>
    <row r="20" spans="1:11">
      <c r="A20" s="127">
        <v>16</v>
      </c>
      <c r="B20" s="66"/>
      <c r="C20" s="65" t="s">
        <v>39</v>
      </c>
      <c r="D20" s="65" t="s">
        <v>39</v>
      </c>
      <c r="E20" s="65" t="s">
        <v>39</v>
      </c>
      <c r="F20" s="65" t="s">
        <v>39</v>
      </c>
      <c r="G20" s="65" t="s">
        <v>39</v>
      </c>
      <c r="H20" s="127"/>
      <c r="I20" s="127"/>
      <c r="J20" s="127"/>
      <c r="K20" s="127"/>
    </row>
  </sheetData>
  <dataValidations count="1">
    <dataValidation type="list" allowBlank="1" showErrorMessage="1" sqref="H10:H14 H16:H20" xr:uid="{00000000-0002-0000-0300-000000000000}">
      <formula1>"Pass,Fail,N/A,Untested"</formula1>
    </dataValidation>
  </dataValidations>
  <pageMargins left="0.7" right="0.7" top="0.75" bottom="0.75" header="0.3" footer="0.3"/>
  <pageSetup paperSize="9" scale="4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4</vt:i4>
      </vt:variant>
      <vt:variant>
        <vt:lpstr>Phạm vi Có tên</vt:lpstr>
      </vt:variant>
      <vt:variant>
        <vt:i4>1</vt:i4>
      </vt:variant>
    </vt:vector>
  </HeadingPairs>
  <TitlesOfParts>
    <vt:vector size="5" baseType="lpstr">
      <vt:lpstr>Cover</vt:lpstr>
      <vt:lpstr>TestReport</vt:lpstr>
      <vt:lpstr>Test cases</vt:lpstr>
      <vt:lpstr>Permisison Matrix</vt:lpstr>
      <vt:lpstr>'Test cases'!Vùng_In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Tran Nguyen Phi Thuong</cp:lastModifiedBy>
  <cp:lastPrinted>2021-08-31T06:41:25Z</cp:lastPrinted>
  <dcterms:created xsi:type="dcterms:W3CDTF">2019-04-08T09:14:46Z</dcterms:created>
  <dcterms:modified xsi:type="dcterms:W3CDTF">2022-12-29T05:30:41Z</dcterms:modified>
</cp:coreProperties>
</file>