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win.diaz\Desktop\Nuevos datos despues VACAS\[OPTIMIZACION SER_EXCEL]\SER_EXCEL CON EXCEL\_Fuente\Ser_Excel_2020\Ser_Excel_2020\SIIF_NOMINA\PLANTILLAS\"/>
    </mc:Choice>
  </mc:AlternateContent>
  <xr:revisionPtr revIDLastSave="0" documentId="13_ncr:1_{E0747FDC-0CDD-42EC-A89F-6A2E90DBC54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c y Req" sheetId="1" r:id="rId1"/>
    <sheet name="Mail" sheetId="2" r:id="rId2"/>
  </sheets>
  <definedNames>
    <definedName name="_ENV001">'Inc y Req'!$B$17</definedName>
    <definedName name="_ENV002">'Inc y Req'!$B$19</definedName>
    <definedName name="_ENV003">'Inc y Req'!$B$24</definedName>
    <definedName name="_ENV004">'Inc y Req'!$B$28</definedName>
    <definedName name="_ENV005">'Inc y Req'!$B$31</definedName>
    <definedName name="_ENV006">'Inc y Req'!$B$34</definedName>
    <definedName name="_ENV007">'Inc y Req'!$F$10</definedName>
    <definedName name="_ENV008">'Inc y Req'!$E$14</definedName>
    <definedName name="_ENV009">'Inc y Req'!$E$25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9" i="2"/>
  <c r="B10" i="2"/>
  <c r="A17" i="2"/>
  <c r="A19" i="2"/>
  <c r="A24" i="2"/>
  <c r="B8" i="2" s="1"/>
  <c r="C27" i="2"/>
  <c r="E27" i="2" s="1"/>
  <c r="C28" i="2"/>
  <c r="E28" i="2"/>
  <c r="B4" i="2" s="1"/>
  <c r="C31" i="2"/>
  <c r="E31" i="2" s="1"/>
  <c r="E20" i="1"/>
  <c r="E21" i="1"/>
  <c r="C29" i="2" s="1"/>
  <c r="E29" i="2" s="1"/>
  <c r="E26" i="1"/>
  <c r="C30" i="2" s="1"/>
  <c r="E30" i="2" s="1"/>
  <c r="B42" i="1"/>
  <c r="B5" i="2" l="1"/>
</calcChain>
</file>

<file path=xl/sharedStrings.xml><?xml version="1.0" encoding="utf-8"?>
<sst xmlns="http://schemas.openxmlformats.org/spreadsheetml/2006/main" count="98" uniqueCount="89">
  <si>
    <t>&lt;VARA001&gt;</t>
  </si>
  <si>
    <t>&lt;VARA002&gt;</t>
  </si>
  <si>
    <t>&lt;VARA003&gt;</t>
  </si>
  <si>
    <t>&lt;VARA004&gt;</t>
  </si>
  <si>
    <t>Solicitud Nº</t>
  </si>
  <si>
    <t xml:space="preserve">Nombre: </t>
  </si>
  <si>
    <t>Titulo Inc o Req</t>
  </si>
  <si>
    <t>Usuario que atiende incidente</t>
  </si>
  <si>
    <t>&lt;VARA006&gt;</t>
  </si>
  <si>
    <t xml:space="preserve">Cargo: </t>
  </si>
  <si>
    <t>&lt;VARA007&gt;</t>
  </si>
  <si>
    <t>&lt;VARA008&gt;</t>
  </si>
  <si>
    <t>&lt;VARA009&gt;</t>
  </si>
  <si>
    <t>&lt;VARA011&gt;</t>
  </si>
  <si>
    <t>&lt;VARA013&gt;</t>
  </si>
  <si>
    <t>Analista</t>
  </si>
  <si>
    <t>Usuario que certifica</t>
  </si>
  <si>
    <t>&lt;VARA015&gt;</t>
  </si>
  <si>
    <t>PASO A PRODUCCIÓN</t>
  </si>
  <si>
    <t>PRUEBAS UNITARIAS</t>
  </si>
  <si>
    <t>OBSERVACIONES ANALISTA (Funcional o de Proyectos y procesos)</t>
  </si>
  <si>
    <t>REPORTE USUARIO</t>
  </si>
  <si>
    <t>OBSERVACIONES FINALES</t>
  </si>
  <si>
    <t>Fecha asignación</t>
  </si>
  <si>
    <t>CRINCREQ</t>
  </si>
  <si>
    <t>Autorizado por:</t>
  </si>
  <si>
    <t>&lt;VARA016&gt;</t>
  </si>
  <si>
    <t>DATOS BASICOS USUARIO QUE RADICA</t>
  </si>
  <si>
    <t>CERTIFICACIÓN  USUARIO FINAL</t>
  </si>
  <si>
    <t>Visto bueno Jefaturas y/o Gerencia</t>
  </si>
  <si>
    <t>Jefe Proyectos 
y procesos</t>
  </si>
  <si>
    <t>Jefe 
Departamento</t>
  </si>
  <si>
    <t>Gerente</t>
  </si>
  <si>
    <t>Prioridad:</t>
  </si>
  <si>
    <t>FECHA ACTUALIZACIÓN</t>
  </si>
  <si>
    <t>Fecha: Radicación</t>
  </si>
  <si>
    <t>Sección:</t>
  </si>
  <si>
    <t>To</t>
  </si>
  <si>
    <t>Cc</t>
  </si>
  <si>
    <t>Bcc</t>
  </si>
  <si>
    <t>Subject</t>
  </si>
  <si>
    <t>Body</t>
  </si>
  <si>
    <t>Attachments</t>
  </si>
  <si>
    <t>con nombre</t>
  </si>
  <si>
    <t>(Proyectos y Procesos)</t>
  </si>
  <si>
    <t>Se a generado creación o actualización del incidente o requerimiento con Numero de solicitud</t>
  </si>
  <si>
    <t>Cualquier duda con gusto será atendida</t>
  </si>
  <si>
    <t/>
  </si>
  <si>
    <t>se adjunta documento para el correspondiente soporte.</t>
  </si>
  <si>
    <t>&lt;VARA017&gt;</t>
  </si>
  <si>
    <t>CORREO AUTORIZACION</t>
  </si>
  <si>
    <t>CORREO ASIGNACION</t>
  </si>
  <si>
    <t>&lt;VARA018&gt;</t>
  </si>
  <si>
    <t>correos</t>
  </si>
  <si>
    <t>radicacion</t>
  </si>
  <si>
    <t>asignacion</t>
  </si>
  <si>
    <t>analista</t>
  </si>
  <si>
    <t>pruebas unitarias</t>
  </si>
  <si>
    <t>jefe autorizador</t>
  </si>
  <si>
    <t>formula para correos</t>
  </si>
  <si>
    <t>Tipo Solicitud:</t>
  </si>
  <si>
    <t>&lt;VARA019&gt;</t>
  </si>
  <si>
    <t>Requiere autorización:</t>
  </si>
  <si>
    <t>SI</t>
  </si>
  <si>
    <t>NO</t>
  </si>
  <si>
    <t>Correo electrónico</t>
  </si>
  <si>
    <t>(Firma)</t>
  </si>
  <si>
    <t>Coordinador</t>
  </si>
  <si>
    <t>ANDRES LARA</t>
  </si>
  <si>
    <t>PAOLA ANDREA DURANGO</t>
  </si>
  <si>
    <t>JUAN BERNAL</t>
  </si>
  <si>
    <t>YIN FERNANDEZ</t>
  </si>
  <si>
    <t>ANDRES ROMERO</t>
  </si>
  <si>
    <t>LUZ M. REYES</t>
  </si>
  <si>
    <t>ALTA</t>
  </si>
  <si>
    <t>MEDIA</t>
  </si>
  <si>
    <t>BAJA</t>
  </si>
  <si>
    <t>ANDRES.LARAJ@COLSUBSIDIO.COM</t>
  </si>
  <si>
    <t>paola.durango@colsubsidio.com</t>
  </si>
  <si>
    <t>JUAN.BERNAL@COLSUBSIDIO.COM</t>
  </si>
  <si>
    <t>YIN.FERNANDEZ@COLSUBSIDIO.COM</t>
  </si>
  <si>
    <t>ANDRES.ROMERO@COLSUBSIDIO.COM</t>
  </si>
  <si>
    <t>LUZ.REYES@COLSUBSIDIO.COM</t>
  </si>
  <si>
    <t>CAJA COLOMBIANA DE SUBSIDIO FAMILIAR -  COLSUBSIDIO                                                                                        NIT: 860007336-1                                                                                                                                            
GERENCIA DE CREDITO SOCIAL.</t>
  </si>
  <si>
    <t>CS.FC.90  v.0</t>
  </si>
  <si>
    <t>ANGIE CHAPARRO</t>
  </si>
  <si>
    <t>angie.chaparro@colsubsidio.com</t>
  </si>
  <si>
    <t>jorge.rodriguez2@colsubsidio.com</t>
  </si>
  <si>
    <t>JORGE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</si>
</sst>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sz val="11"/>
      <color indexed="23"/>
      <name val="Calibri"/>
      <family val="2"/>
    </font>
    <font>
      <b/>
      <u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name val="Century Gothic"/>
      <family val="2"/>
    </font>
    <font>
      <sz val="8"/>
      <name val="Trebuchet MS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</font>
    <font>
      <b/>
      <i/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0" fillId="0" borderId="0">
      <alignment vertical="center"/>
    </xf>
  </cellStyleXfs>
  <cellXfs count="9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5" borderId="0" xfId="0" applyFill="1"/>
    <xf numFmtId="0" fontId="2" fillId="5" borderId="0" xfId="0" applyFont="1" applyFill="1"/>
    <xf numFmtId="0" fontId="0" fillId="5" borderId="0" xfId="0" applyFont="1" applyFill="1"/>
    <xf numFmtId="0" fontId="2" fillId="6" borderId="0" xfId="0" applyFont="1" applyFill="1"/>
    <xf numFmtId="0" fontId="12" fillId="7" borderId="0" xfId="1" applyFill="1"/>
    <xf numFmtId="0" fontId="2" fillId="7" borderId="0" xfId="0" applyFont="1" applyFill="1"/>
    <xf numFmtId="0" fontId="6" fillId="7" borderId="0" xfId="1" applyFont="1" applyFill="1"/>
    <xf numFmtId="0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  <xf numFmtId="0" fontId="8" fillId="0" borderId="0" xfId="0" applyFont="1" applyAlignment="1">
      <alignment wrapText="1"/>
    </xf>
    <xf numFmtId="0" fontId="9" fillId="1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11" fillId="0" borderId="1" xfId="2" applyFont="1" applyFill="1" applyBorder="1">
      <alignment vertical="center"/>
    </xf>
    <xf numFmtId="0" fontId="11" fillId="0" borderId="0" xfId="2" applyFont="1" applyFill="1" applyBorder="1">
      <alignment vertical="center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36" xfId="0" applyFill="1" applyBorder="1" applyAlignment="1">
      <alignment horizontal="left" vertical="center" wrapText="1"/>
    </xf>
    <xf numFmtId="0" fontId="0" fillId="4" borderId="29" xfId="0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 wrapText="1"/>
    </xf>
    <xf numFmtId="0" fontId="2" fillId="7" borderId="0" xfId="0" applyNumberFormat="1" applyFont="1" applyFill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Drop" dropStyle="combo" dx="22" fmlaLink="$F$10" fmlaRange="Mail!$D$36:$D$44" noThreeD="1" sel="9" val="0"/>
</file>

<file path=xl/ctrlProps/ctrlProp4.xml><?xml version="1.0" encoding="utf-8"?>
<formControlPr xmlns="http://schemas.microsoft.com/office/spreadsheetml/2009/9/main" objectType="Drop" dropStyle="combo" dx="22" fmlaLink="$E$14" fmlaRange="Mail!$D$45:$D$47" noThreeD="1" sel="1" val="0"/>
</file>

<file path=xl/ctrlProps/ctrlProp5.xml><?xml version="1.0" encoding="utf-8"?>
<formControlPr xmlns="http://schemas.microsoft.com/office/spreadsheetml/2009/9/main" objectType="Drop" dropStyle="combo" dx="22" fmlaLink="$E$25" fmlaRange="Mail!$D$36:$D$44" noThreeD="1" sel="9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57150</xdr:rowOff>
    </xdr:from>
    <xdr:to>
      <xdr:col>1</xdr:col>
      <xdr:colOff>1228725</xdr:colOff>
      <xdr:row>4</xdr:row>
      <xdr:rowOff>57150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38150" y="57150"/>
          <a:ext cx="790575" cy="571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619125</xdr:colOff>
          <xdr:row>2</xdr:row>
          <xdr:rowOff>123825</xdr:rowOff>
        </xdr:from>
        <xdr:to>
          <xdr:col>9</xdr:col>
          <xdr:colOff>1028700</xdr:colOff>
          <xdr:row>4</xdr:row>
          <xdr:rowOff>171450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1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ENVIAR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34</xdr:row>
          <xdr:rowOff>0</xdr:rowOff>
        </xdr:from>
        <xdr:to>
          <xdr:col>3</xdr:col>
          <xdr:colOff>38100</xdr:colOff>
          <xdr:row>34</xdr:row>
          <xdr:rowOff>304800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1" i="1" u="sng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Adjuntar Archivo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9</xdr:col>
          <xdr:colOff>1057275</xdr:colOff>
          <xdr:row>10</xdr:row>
          <xdr:rowOff>9525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</xdr:row>
          <xdr:rowOff>180975</xdr:rowOff>
        </xdr:from>
        <xdr:to>
          <xdr:col>6</xdr:col>
          <xdr:colOff>9525</xdr:colOff>
          <xdr:row>14</xdr:row>
          <xdr:rowOff>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23</xdr:row>
          <xdr:rowOff>581025</xdr:rowOff>
        </xdr:from>
        <xdr:to>
          <xdr:col>10</xdr:col>
          <xdr:colOff>9525</xdr:colOff>
          <xdr:row>25</xdr:row>
          <xdr:rowOff>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.rodriguez2@colsubsidio.com" TargetMode="External"/><Relationship Id="rId2" Type="http://schemas.openxmlformats.org/officeDocument/2006/relationships/hyperlink" Target="mailto:angie.chaparro@colsubsidio.com" TargetMode="External"/><Relationship Id="rId1" Type="http://schemas.openxmlformats.org/officeDocument/2006/relationships/hyperlink" Target="mailto:andres.laraj@colsubsidio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J69"/>
  <sheetViews>
    <sheetView showGridLines="0"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" sqref="D2:J5"/>
    </sheetView>
  </sheetViews>
  <sheetFormatPr baseColWidth="10" defaultColWidth="0" defaultRowHeight="15" zeroHeight="1" x14ac:dyDescent="0.25"/>
  <cols>
    <col min="1" max="1" width="1.5703125" style="2" customWidth="1"/>
    <col min="2" max="2" width="27.140625" style="2" customWidth="1"/>
    <col min="3" max="3" width="4.140625" style="2" customWidth="1"/>
    <col min="4" max="4" width="14.42578125" style="2" customWidth="1"/>
    <col min="5" max="5" width="12.140625" style="2" customWidth="1"/>
    <col min="6" max="6" width="5.42578125" style="2" customWidth="1"/>
    <col min="7" max="7" width="16.85546875" style="2" customWidth="1"/>
    <col min="8" max="9" width="11.42578125" style="2" customWidth="1"/>
    <col min="10" max="10" width="16.140625" style="2" customWidth="1"/>
    <col min="11" max="11" width="1.7109375" style="2" customWidth="1"/>
    <col min="12" max="16384" width="0" style="2" hidden="1"/>
  </cols>
  <sheetData>
    <row r="1" spans="2:10" ht="15.75" thickBot="1" x14ac:dyDescent="0.3"/>
    <row r="2" spans="2:10" x14ac:dyDescent="0.25">
      <c r="B2" s="66"/>
      <c r="C2" s="67"/>
      <c r="D2" s="72" t="s">
        <v>83</v>
      </c>
      <c r="E2" s="72"/>
      <c r="F2" s="72"/>
      <c r="G2" s="72"/>
      <c r="H2" s="72"/>
      <c r="I2" s="72"/>
      <c r="J2" s="73"/>
    </row>
    <row r="3" spans="2:10" x14ac:dyDescent="0.25">
      <c r="B3" s="68"/>
      <c r="C3" s="69"/>
      <c r="D3" s="74"/>
      <c r="E3" s="74"/>
      <c r="F3" s="74"/>
      <c r="G3" s="74"/>
      <c r="H3" s="74"/>
      <c r="I3" s="74"/>
      <c r="J3" s="75"/>
    </row>
    <row r="4" spans="2:10" x14ac:dyDescent="0.25">
      <c r="B4" s="68"/>
      <c r="C4" s="69"/>
      <c r="D4" s="74"/>
      <c r="E4" s="74"/>
      <c r="F4" s="74"/>
      <c r="G4" s="74"/>
      <c r="H4" s="74"/>
      <c r="I4" s="74"/>
      <c r="J4" s="75"/>
    </row>
    <row r="5" spans="2:10" x14ac:dyDescent="0.25">
      <c r="B5" s="70"/>
      <c r="C5" s="71"/>
      <c r="D5" s="74"/>
      <c r="E5" s="74"/>
      <c r="F5" s="74"/>
      <c r="G5" s="74"/>
      <c r="H5" s="74"/>
      <c r="I5" s="74"/>
      <c r="J5" s="75"/>
    </row>
    <row r="6" spans="2:10" x14ac:dyDescent="0.25">
      <c r="B6" s="76" t="s">
        <v>84</v>
      </c>
      <c r="C6" s="77"/>
      <c r="D6" s="77"/>
      <c r="E6" s="77"/>
      <c r="F6" s="77"/>
      <c r="G6" s="77"/>
      <c r="H6" s="77"/>
      <c r="I6" s="77"/>
      <c r="J6" s="78"/>
    </row>
    <row r="7" spans="2:10" x14ac:dyDescent="0.25">
      <c r="B7" s="79" t="s">
        <v>34</v>
      </c>
      <c r="C7" s="80"/>
      <c r="D7" s="80"/>
      <c r="E7" s="59" t="s">
        <v>2</v>
      </c>
      <c r="F7" s="59"/>
      <c r="G7" s="59"/>
      <c r="H7" s="59"/>
      <c r="I7" s="59"/>
      <c r="J7" s="60"/>
    </row>
    <row r="8" spans="2:10" x14ac:dyDescent="0.25">
      <c r="B8" s="61" t="s">
        <v>6</v>
      </c>
      <c r="C8" s="62"/>
      <c r="D8" s="62"/>
      <c r="E8" s="59" t="s">
        <v>3</v>
      </c>
      <c r="F8" s="59"/>
      <c r="G8" s="59"/>
      <c r="H8" s="59"/>
      <c r="I8" s="59"/>
      <c r="J8" s="60"/>
    </row>
    <row r="9" spans="2:10" x14ac:dyDescent="0.25">
      <c r="B9" s="3" t="s">
        <v>35</v>
      </c>
      <c r="C9" s="59" t="s">
        <v>1</v>
      </c>
      <c r="D9" s="59"/>
      <c r="E9" s="1" t="s">
        <v>4</v>
      </c>
      <c r="F9" s="59" t="s">
        <v>0</v>
      </c>
      <c r="G9" s="59"/>
      <c r="H9" s="59"/>
      <c r="I9" s="59"/>
      <c r="J9" s="60"/>
    </row>
    <row r="10" spans="2:10" x14ac:dyDescent="0.25">
      <c r="B10" s="61" t="s">
        <v>7</v>
      </c>
      <c r="C10" s="62"/>
      <c r="D10" s="62"/>
      <c r="E10" s="62"/>
      <c r="F10" s="52">
        <v>9</v>
      </c>
      <c r="G10" s="52"/>
      <c r="H10" s="52"/>
      <c r="I10" s="52"/>
      <c r="J10" s="53"/>
    </row>
    <row r="11" spans="2:10" ht="15" customHeight="1" x14ac:dyDescent="0.25">
      <c r="B11" s="61" t="s">
        <v>23</v>
      </c>
      <c r="C11" s="62"/>
      <c r="D11" s="62"/>
      <c r="E11" s="62"/>
      <c r="F11" s="52" t="s">
        <v>12</v>
      </c>
      <c r="G11" s="52"/>
      <c r="H11" s="52"/>
      <c r="I11" s="52"/>
      <c r="J11" s="53"/>
    </row>
    <row r="12" spans="2:10" ht="24" customHeight="1" x14ac:dyDescent="0.25">
      <c r="B12" s="45" t="s">
        <v>27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25">
      <c r="B13" s="5" t="s">
        <v>5</v>
      </c>
      <c r="C13" s="52" t="s">
        <v>8</v>
      </c>
      <c r="D13" s="52"/>
      <c r="E13" s="6" t="s">
        <v>9</v>
      </c>
      <c r="F13" s="52" t="s">
        <v>10</v>
      </c>
      <c r="G13" s="52"/>
      <c r="H13" s="6" t="s">
        <v>36</v>
      </c>
      <c r="I13" s="52" t="s">
        <v>11</v>
      </c>
      <c r="J13" s="53"/>
    </row>
    <row r="14" spans="2:10" x14ac:dyDescent="0.25">
      <c r="B14" s="61" t="s">
        <v>33</v>
      </c>
      <c r="C14" s="62"/>
      <c r="D14" s="62"/>
      <c r="E14" s="56">
        <v>1</v>
      </c>
      <c r="F14" s="65"/>
      <c r="G14" s="63" t="s">
        <v>60</v>
      </c>
      <c r="H14" s="64"/>
      <c r="I14" s="56" t="s">
        <v>61</v>
      </c>
      <c r="J14" s="58"/>
    </row>
    <row r="15" spans="2:10" x14ac:dyDescent="0.25">
      <c r="B15" s="61" t="s">
        <v>65</v>
      </c>
      <c r="C15" s="62"/>
      <c r="D15" s="62"/>
      <c r="E15" s="56" t="s">
        <v>13</v>
      </c>
      <c r="F15" s="57"/>
      <c r="G15" s="57"/>
      <c r="H15" s="57"/>
      <c r="I15" s="57"/>
      <c r="J15" s="58"/>
    </row>
    <row r="16" spans="2:10" ht="24" customHeight="1" x14ac:dyDescent="0.25">
      <c r="B16" s="45" t="s">
        <v>21</v>
      </c>
      <c r="C16" s="46"/>
      <c r="D16" s="46"/>
      <c r="E16" s="46"/>
      <c r="F16" s="46"/>
      <c r="G16" s="46"/>
      <c r="H16" s="46"/>
      <c r="I16" s="46"/>
      <c r="J16" s="47"/>
    </row>
    <row r="17" spans="2:10" ht="45" customHeight="1" x14ac:dyDescent="0.25">
      <c r="B17" s="51"/>
      <c r="C17" s="52"/>
      <c r="D17" s="52"/>
      <c r="E17" s="52"/>
      <c r="F17" s="52"/>
      <c r="G17" s="52"/>
      <c r="H17" s="52"/>
      <c r="I17" s="52"/>
      <c r="J17" s="53"/>
    </row>
    <row r="18" spans="2:10" ht="24" customHeight="1" x14ac:dyDescent="0.25">
      <c r="B18" s="45" t="s">
        <v>20</v>
      </c>
      <c r="C18" s="46"/>
      <c r="D18" s="46"/>
      <c r="E18" s="46"/>
      <c r="F18" s="46"/>
      <c r="G18" s="46"/>
      <c r="H18" s="46"/>
      <c r="I18" s="46"/>
      <c r="J18" s="47"/>
    </row>
    <row r="19" spans="2:10" ht="46.5" customHeight="1" x14ac:dyDescent="0.25">
      <c r="B19" s="51"/>
      <c r="C19" s="52"/>
      <c r="D19" s="52"/>
      <c r="E19" s="52"/>
      <c r="F19" s="52"/>
      <c r="G19" s="52"/>
      <c r="H19" s="52"/>
      <c r="I19" s="52"/>
      <c r="J19" s="53"/>
    </row>
    <row r="20" spans="2:10" x14ac:dyDescent="0.25">
      <c r="B20" s="54" t="s">
        <v>15</v>
      </c>
      <c r="C20" s="55"/>
      <c r="D20" s="55"/>
      <c r="E20" s="52" t="e">
        <f>VLOOKUP($F10,Mail!$C$36:$D$43,2,FALSE)</f>
        <v>#N/A</v>
      </c>
      <c r="F20" s="52"/>
      <c r="G20" s="52"/>
      <c r="H20" s="52"/>
      <c r="I20" s="52"/>
      <c r="J20" s="53"/>
    </row>
    <row r="21" spans="2:10" x14ac:dyDescent="0.25">
      <c r="B21" s="54" t="s">
        <v>65</v>
      </c>
      <c r="C21" s="55"/>
      <c r="D21" s="55"/>
      <c r="E21" s="52" t="e">
        <f>VLOOKUP($F10,Mail!$C$51:$D$58,2,FALSE)</f>
        <v>#N/A</v>
      </c>
      <c r="F21" s="52"/>
      <c r="G21" s="52"/>
      <c r="H21" s="52"/>
      <c r="I21" s="52"/>
      <c r="J21" s="53"/>
    </row>
    <row r="22" spans="2:10" x14ac:dyDescent="0.25">
      <c r="B22" s="4" t="s">
        <v>62</v>
      </c>
      <c r="C22" s="81"/>
      <c r="D22" s="81"/>
      <c r="E22" s="81"/>
      <c r="F22" s="82" t="s">
        <v>25</v>
      </c>
      <c r="G22" s="82"/>
      <c r="H22" s="52" t="s">
        <v>49</v>
      </c>
      <c r="I22" s="52"/>
      <c r="J22" s="53"/>
    </row>
    <row r="23" spans="2:10" ht="24" customHeight="1" x14ac:dyDescent="0.25">
      <c r="B23" s="45" t="s">
        <v>19</v>
      </c>
      <c r="C23" s="46"/>
      <c r="D23" s="46"/>
      <c r="E23" s="46"/>
      <c r="F23" s="46"/>
      <c r="G23" s="46"/>
      <c r="H23" s="46"/>
      <c r="I23" s="46"/>
      <c r="J23" s="47"/>
    </row>
    <row r="24" spans="2:10" ht="46.5" customHeight="1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54" t="s">
        <v>16</v>
      </c>
      <c r="C25" s="55"/>
      <c r="D25" s="55"/>
      <c r="E25" s="52">
        <v>9</v>
      </c>
      <c r="F25" s="52"/>
      <c r="G25" s="52"/>
      <c r="H25" s="52"/>
      <c r="I25" s="52"/>
      <c r="J25" s="53"/>
    </row>
    <row r="26" spans="2:10" x14ac:dyDescent="0.25">
      <c r="B26" s="54" t="s">
        <v>65</v>
      </c>
      <c r="C26" s="55"/>
      <c r="D26" s="55"/>
      <c r="E26" s="52" t="e">
        <f>VLOOKUP($E25,Mail!$C$51:$D$58,2,FALSE)</f>
        <v>#N/A</v>
      </c>
      <c r="F26" s="52"/>
      <c r="G26" s="52"/>
      <c r="H26" s="52"/>
      <c r="I26" s="52"/>
      <c r="J26" s="53"/>
    </row>
    <row r="27" spans="2:10" ht="24" customHeight="1" x14ac:dyDescent="0.25">
      <c r="B27" s="45" t="s">
        <v>28</v>
      </c>
      <c r="C27" s="46"/>
      <c r="D27" s="46"/>
      <c r="E27" s="46"/>
      <c r="F27" s="46"/>
      <c r="G27" s="46"/>
      <c r="H27" s="46"/>
      <c r="I27" s="46"/>
      <c r="J27" s="47"/>
    </row>
    <row r="28" spans="2:10" ht="45.75" customHeight="1" x14ac:dyDescent="0.25">
      <c r="B28" s="51"/>
      <c r="C28" s="52"/>
      <c r="D28" s="52"/>
      <c r="E28" s="52"/>
      <c r="F28" s="52"/>
      <c r="G28" s="52"/>
      <c r="H28" s="52"/>
      <c r="I28" s="52"/>
      <c r="J28" s="53"/>
    </row>
    <row r="29" spans="2:10" x14ac:dyDescent="0.25">
      <c r="B29" s="54" t="s">
        <v>16</v>
      </c>
      <c r="C29" s="55"/>
      <c r="D29" s="55"/>
      <c r="E29" s="52" t="s">
        <v>8</v>
      </c>
      <c r="F29" s="52"/>
      <c r="G29" s="52"/>
      <c r="H29" s="52"/>
      <c r="I29" s="52"/>
      <c r="J29" s="53"/>
    </row>
    <row r="30" spans="2:10" x14ac:dyDescent="0.25">
      <c r="B30" s="45" t="s">
        <v>18</v>
      </c>
      <c r="C30" s="46"/>
      <c r="D30" s="46"/>
      <c r="E30" s="46"/>
      <c r="F30" s="46"/>
      <c r="G30" s="46"/>
      <c r="H30" s="46"/>
      <c r="I30" s="46"/>
      <c r="J30" s="47"/>
    </row>
    <row r="31" spans="2:10" ht="45" customHeight="1" x14ac:dyDescent="0.25">
      <c r="B31" s="51"/>
      <c r="C31" s="52"/>
      <c r="D31" s="52"/>
      <c r="E31" s="52"/>
      <c r="F31" s="52"/>
      <c r="G31" s="52"/>
      <c r="H31" s="52"/>
      <c r="I31" s="52"/>
      <c r="J31" s="53"/>
    </row>
    <row r="32" spans="2:10" x14ac:dyDescent="0.25">
      <c r="B32" s="54" t="s">
        <v>16</v>
      </c>
      <c r="C32" s="55"/>
      <c r="D32" s="55"/>
      <c r="E32" s="52" t="s">
        <v>8</v>
      </c>
      <c r="F32" s="52"/>
      <c r="G32" s="52"/>
      <c r="H32" s="52"/>
      <c r="I32" s="52"/>
      <c r="J32" s="53"/>
    </row>
    <row r="33" spans="2:10" x14ac:dyDescent="0.25">
      <c r="B33" s="45" t="s">
        <v>22</v>
      </c>
      <c r="C33" s="46"/>
      <c r="D33" s="46"/>
      <c r="E33" s="46"/>
      <c r="F33" s="46"/>
      <c r="G33" s="46"/>
      <c r="H33" s="46"/>
      <c r="I33" s="46"/>
      <c r="J33" s="47"/>
    </row>
    <row r="34" spans="2:10" ht="45" customHeight="1" thickBot="1" x14ac:dyDescent="0.3">
      <c r="B34" s="48"/>
      <c r="C34" s="49"/>
      <c r="D34" s="49"/>
      <c r="E34" s="49"/>
      <c r="F34" s="49"/>
      <c r="G34" s="49"/>
      <c r="H34" s="49"/>
      <c r="I34" s="49"/>
      <c r="J34" s="50"/>
    </row>
    <row r="35" spans="2:10" ht="24.75" customHeight="1" thickBot="1" x14ac:dyDescent="0.3">
      <c r="B35" s="42"/>
      <c r="C35" s="43"/>
      <c r="D35" s="43"/>
      <c r="E35" s="43"/>
      <c r="F35" s="43"/>
      <c r="G35" s="43"/>
      <c r="H35" s="43"/>
      <c r="I35" s="43"/>
      <c r="J35" s="44"/>
    </row>
    <row r="36" spans="2:10" x14ac:dyDescent="0.25">
      <c r="B36" s="85" t="s">
        <v>29</v>
      </c>
      <c r="C36" s="86"/>
      <c r="D36" s="86"/>
      <c r="E36" s="7"/>
      <c r="F36" s="7"/>
      <c r="G36" s="7"/>
      <c r="H36" s="7"/>
      <c r="I36" s="7"/>
      <c r="J36" s="8"/>
    </row>
    <row r="37" spans="2:10" x14ac:dyDescent="0.25">
      <c r="B37" s="87" t="s">
        <v>66</v>
      </c>
      <c r="C37" s="88"/>
      <c r="D37" s="88"/>
      <c r="E37" s="9"/>
      <c r="F37" s="9"/>
      <c r="G37" s="9"/>
      <c r="H37" s="9"/>
      <c r="I37" s="9"/>
      <c r="J37" s="10"/>
    </row>
    <row r="38" spans="2:10" ht="38.25" customHeight="1" x14ac:dyDescent="0.25">
      <c r="B38" s="89" t="s">
        <v>32</v>
      </c>
      <c r="C38" s="90"/>
      <c r="D38" s="91"/>
      <c r="E38" s="9"/>
      <c r="F38" s="9"/>
      <c r="G38" s="92" t="s">
        <v>31</v>
      </c>
      <c r="H38" s="92"/>
      <c r="I38" s="92"/>
      <c r="J38" s="93"/>
    </row>
    <row r="39" spans="2:10" x14ac:dyDescent="0.25">
      <c r="B39" s="94" t="s">
        <v>30</v>
      </c>
      <c r="C39" s="34"/>
      <c r="D39" s="95"/>
      <c r="E39" s="9"/>
      <c r="F39" s="9"/>
      <c r="G39" s="33" t="s">
        <v>67</v>
      </c>
      <c r="H39" s="34"/>
      <c r="I39" s="34"/>
      <c r="J39" s="35"/>
    </row>
    <row r="40" spans="2:10" ht="24" customHeight="1" x14ac:dyDescent="0.25">
      <c r="B40" s="96"/>
      <c r="C40" s="37"/>
      <c r="D40" s="97"/>
      <c r="E40" s="9"/>
      <c r="F40" s="9"/>
      <c r="G40" s="36"/>
      <c r="H40" s="37"/>
      <c r="I40" s="37"/>
      <c r="J40" s="38"/>
    </row>
    <row r="41" spans="2:10" ht="15.75" thickBot="1" x14ac:dyDescent="0.3">
      <c r="B41" s="83"/>
      <c r="C41" s="84"/>
      <c r="D41" s="84"/>
      <c r="E41" s="11"/>
      <c r="F41" s="11"/>
      <c r="G41" s="11"/>
      <c r="H41" s="11"/>
      <c r="I41" s="11"/>
      <c r="J41" s="12"/>
    </row>
    <row r="42" spans="2:10" x14ac:dyDescent="0.25">
      <c r="B42" s="2" t="e">
        <f>VLOOKUP($F10,Mail!$C$36:$D$41,2,FALSE)</f>
        <v>#N/A</v>
      </c>
    </row>
    <row r="43" spans="2:10" ht="6.75" customHeight="1" x14ac:dyDescent="0.25">
      <c r="B43" s="28" t="s">
        <v>51</v>
      </c>
      <c r="C43" s="29"/>
      <c r="D43" s="29" t="s">
        <v>52</v>
      </c>
      <c r="E43" s="30" t="s">
        <v>50</v>
      </c>
      <c r="F43" s="27"/>
      <c r="G43" s="27" t="s">
        <v>26</v>
      </c>
      <c r="H43" s="27"/>
      <c r="I43" s="27"/>
      <c r="J43" s="27"/>
    </row>
    <row r="44" spans="2:10" x14ac:dyDescent="0.25">
      <c r="B44" s="2" t="s">
        <v>24</v>
      </c>
    </row>
    <row r="45" spans="2:10" hidden="1" x14ac:dyDescent="0.25"/>
    <row r="46" spans="2:10" hidden="1" x14ac:dyDescent="0.25"/>
    <row r="47" spans="2:10" hidden="1" x14ac:dyDescent="0.25"/>
    <row r="48" spans="2:10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mergeCells count="59">
    <mergeCell ref="B41:D41"/>
    <mergeCell ref="H22:J22"/>
    <mergeCell ref="B36:D36"/>
    <mergeCell ref="B37:D37"/>
    <mergeCell ref="B38:D38"/>
    <mergeCell ref="G38:J38"/>
    <mergeCell ref="B39:D40"/>
    <mergeCell ref="B32:D32"/>
    <mergeCell ref="E32:J32"/>
    <mergeCell ref="B27:J27"/>
    <mergeCell ref="C22:E22"/>
    <mergeCell ref="F22:G22"/>
    <mergeCell ref="I14:J14"/>
    <mergeCell ref="B16:J16"/>
    <mergeCell ref="B17:J17"/>
    <mergeCell ref="B18:J18"/>
    <mergeCell ref="B19:J19"/>
    <mergeCell ref="B20:D20"/>
    <mergeCell ref="E21:J21"/>
    <mergeCell ref="B14:D14"/>
    <mergeCell ref="B23:J23"/>
    <mergeCell ref="B25:D25"/>
    <mergeCell ref="B26:D26"/>
    <mergeCell ref="E25:J25"/>
    <mergeCell ref="E26:J26"/>
    <mergeCell ref="B2:C5"/>
    <mergeCell ref="D2:J5"/>
    <mergeCell ref="B6:J6"/>
    <mergeCell ref="F13:G13"/>
    <mergeCell ref="E7:J7"/>
    <mergeCell ref="C9:D9"/>
    <mergeCell ref="B12:J12"/>
    <mergeCell ref="F11:J11"/>
    <mergeCell ref="I13:J13"/>
    <mergeCell ref="B7:D7"/>
    <mergeCell ref="B8:D8"/>
    <mergeCell ref="E8:J8"/>
    <mergeCell ref="B10:E10"/>
    <mergeCell ref="F10:J10"/>
    <mergeCell ref="G14:H14"/>
    <mergeCell ref="E14:F14"/>
    <mergeCell ref="E15:J15"/>
    <mergeCell ref="F9:J9"/>
    <mergeCell ref="B11:E11"/>
    <mergeCell ref="B21:D21"/>
    <mergeCell ref="E20:J20"/>
    <mergeCell ref="C13:D13"/>
    <mergeCell ref="B15:D15"/>
    <mergeCell ref="G39:J40"/>
    <mergeCell ref="B24:J24"/>
    <mergeCell ref="B35:C35"/>
    <mergeCell ref="D35:J35"/>
    <mergeCell ref="B33:J33"/>
    <mergeCell ref="B34:J34"/>
    <mergeCell ref="B31:J31"/>
    <mergeCell ref="B29:D29"/>
    <mergeCell ref="E29:J29"/>
    <mergeCell ref="B30:J30"/>
    <mergeCell ref="B28:J28"/>
  </mergeCells>
  <phoneticPr fontId="0" type="noConversion"/>
  <pageMargins left="0.19685039370078741" right="0.19685039370078741" top="0.19685039370078741" bottom="0.19685039370078741" header="0.19685039370078741" footer="0"/>
  <pageSetup scale="8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nviar">
                <anchor>
                  <from>
                    <xdr:col>8</xdr:col>
                    <xdr:colOff>619125</xdr:colOff>
                    <xdr:row>2</xdr:row>
                    <xdr:rowOff>123825</xdr:rowOff>
                  </from>
                  <to>
                    <xdr:col>9</xdr:col>
                    <xdr:colOff>1028700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Button 11">
              <controlPr defaultSize="0" print="0" autoFill="0" autoPict="0" macro="[0]!seleccionar_archivo">
                <anchor moveWithCells="1" siz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3</xdr:col>
                    <xdr:colOff>38100</xdr:colOff>
                    <xdr:row>34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9</xdr:col>
                    <xdr:colOff>1057275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7" name="Drop Down 34">
              <controlPr defaultSize="0" autoLine="0" autoPict="0">
                <anchor moveWithCells="1">
                  <from>
                    <xdr:col>4</xdr:col>
                    <xdr:colOff>9525</xdr:colOff>
                    <xdr:row>12</xdr:row>
                    <xdr:rowOff>180975</xdr:rowOff>
                  </from>
                  <to>
                    <xdr:col>6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8" name="Drop Down 35">
              <controlPr defaultSize="0" autoLine="0" autoPict="0">
                <anchor moveWithCells="1">
                  <from>
                    <xdr:col>4</xdr:col>
                    <xdr:colOff>9525</xdr:colOff>
                    <xdr:row>23</xdr:row>
                    <xdr:rowOff>581025</xdr:rowOff>
                  </from>
                  <to>
                    <xdr:col>10</xdr:col>
                    <xdr:colOff>9525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58"/>
  <sheetViews>
    <sheetView topLeftCell="A30" workbookViewId="0">
      <selection activeCell="C58" sqref="C58"/>
    </sheetView>
  </sheetViews>
  <sheetFormatPr baseColWidth="10" defaultColWidth="11" defaultRowHeight="15" x14ac:dyDescent="0.25"/>
  <cols>
    <col min="1" max="1" width="11" customWidth="1"/>
    <col min="2" max="2" width="12" bestFit="1" customWidth="1"/>
    <col min="3" max="3" width="11" customWidth="1"/>
    <col min="4" max="4" width="28" bestFit="1" customWidth="1"/>
    <col min="5" max="5" width="11" customWidth="1"/>
    <col min="6" max="6" width="12.5703125" bestFit="1" customWidth="1"/>
  </cols>
  <sheetData>
    <row r="1" spans="1:10" x14ac:dyDescent="0.25">
      <c r="A1" s="13"/>
      <c r="B1" s="13"/>
      <c r="C1" s="13"/>
      <c r="D1" s="13"/>
      <c r="E1" s="13"/>
      <c r="F1" s="13"/>
      <c r="G1" s="13"/>
      <c r="H1" s="13"/>
    </row>
    <row r="2" spans="1:10" x14ac:dyDescent="0.25">
      <c r="A2" s="14"/>
      <c r="B2" s="15"/>
      <c r="C2" s="15"/>
      <c r="D2" s="15"/>
      <c r="E2" s="15"/>
      <c r="F2" s="15"/>
      <c r="G2" s="15"/>
      <c r="H2" s="15"/>
    </row>
    <row r="4" spans="1:10" x14ac:dyDescent="0.25">
      <c r="A4" s="16" t="s">
        <v>37</v>
      </c>
      <c r="B4" s="17" t="str">
        <f>+E28</f>
        <v>&lt;VARA018&gt;</v>
      </c>
      <c r="C4" s="18"/>
      <c r="D4" s="18"/>
      <c r="E4" s="18"/>
      <c r="F4" s="18"/>
      <c r="G4" s="18"/>
      <c r="H4" s="18"/>
    </row>
    <row r="5" spans="1:10" x14ac:dyDescent="0.25">
      <c r="A5" s="16" t="s">
        <v>38</v>
      </c>
      <c r="B5" s="17" t="str">
        <f>E27&amp;";"&amp;E29&amp;";"&amp;E30&amp;";"&amp;E31</f>
        <v>&lt;VARA011&gt;;;;&lt;VARA016&gt;</v>
      </c>
      <c r="C5" s="18"/>
      <c r="D5" s="18"/>
      <c r="E5" s="18"/>
      <c r="F5" s="18"/>
      <c r="G5" s="18"/>
      <c r="H5" s="18"/>
    </row>
    <row r="6" spans="1:10" x14ac:dyDescent="0.25">
      <c r="A6" s="16" t="s">
        <v>39</v>
      </c>
      <c r="B6" s="19"/>
      <c r="C6" s="18"/>
      <c r="D6" s="18"/>
      <c r="E6" s="18"/>
      <c r="F6" s="18"/>
      <c r="G6" s="18"/>
      <c r="H6" s="18"/>
    </row>
    <row r="7" spans="1:10" x14ac:dyDescent="0.25">
      <c r="A7" s="16" t="s">
        <v>40</v>
      </c>
      <c r="B7" s="20" t="str">
        <f>'Inc y Req'!F9&amp;" "&amp;'Inc y Req'!E8</f>
        <v>&lt;VARA001&gt; &lt;VARA004&gt;</v>
      </c>
      <c r="C7" s="18"/>
      <c r="D7" s="18"/>
      <c r="E7" s="18"/>
      <c r="F7" s="18"/>
      <c r="G7" s="18"/>
      <c r="H7" s="18"/>
      <c r="I7" s="21" t="s">
        <v>47</v>
      </c>
      <c r="J7">
        <v>0</v>
      </c>
    </row>
    <row r="8" spans="1:10" x14ac:dyDescent="0.25">
      <c r="A8" s="16" t="s">
        <v>41</v>
      </c>
      <c r="B8" s="18" t="str">
        <f>+A24</f>
        <v>Se a generado creación o actualización del incidente o requerimiento con Numero de solicitud &lt;VARA001&gt;; con nombre &lt;VARA004&gt;; se adjunta documento para el correspondiente soporte.; Cualquier duda con gusto será atendida (Proyectos y Procesos)</v>
      </c>
      <c r="C8" s="18"/>
      <c r="D8" s="18"/>
      <c r="E8" s="18"/>
      <c r="F8" s="18"/>
      <c r="G8" s="18"/>
      <c r="H8" s="18"/>
    </row>
    <row r="9" spans="1:10" x14ac:dyDescent="0.25">
      <c r="A9" s="16" t="s">
        <v>42</v>
      </c>
      <c r="B9" s="98" t="str">
        <f>IF('Inc y Req'!D35=0,"",'Inc y Req'!D35)</f>
        <v/>
      </c>
      <c r="C9" s="98"/>
      <c r="D9" s="98"/>
      <c r="E9" s="98"/>
      <c r="F9" s="98"/>
      <c r="G9" s="98"/>
      <c r="H9" s="18"/>
    </row>
    <row r="10" spans="1:10" x14ac:dyDescent="0.25">
      <c r="B10" t="str">
        <f>IF('Inc y Req'!D35=0,"",'Inc y Req'!D35)</f>
        <v/>
      </c>
      <c r="J10">
        <v>0</v>
      </c>
    </row>
    <row r="11" spans="1:10" x14ac:dyDescent="0.25">
      <c r="J11">
        <v>0</v>
      </c>
    </row>
    <row r="12" spans="1:10" x14ac:dyDescent="0.25">
      <c r="J12">
        <v>0</v>
      </c>
    </row>
    <row r="16" spans="1:10" x14ac:dyDescent="0.25">
      <c r="A16" s="22" t="s">
        <v>45</v>
      </c>
    </row>
    <row r="17" spans="1:5" x14ac:dyDescent="0.25">
      <c r="A17" s="23" t="str">
        <f>+'Inc y Req'!F9</f>
        <v>&lt;VARA001&gt;</v>
      </c>
    </row>
    <row r="18" spans="1:5" x14ac:dyDescent="0.25">
      <c r="A18" s="22" t="s">
        <v>43</v>
      </c>
    </row>
    <row r="19" spans="1:5" x14ac:dyDescent="0.25">
      <c r="A19" s="23" t="str">
        <f>'Inc y Req'!E8</f>
        <v>&lt;VARA004&gt;</v>
      </c>
    </row>
    <row r="20" spans="1:5" x14ac:dyDescent="0.25">
      <c r="A20" t="s">
        <v>48</v>
      </c>
    </row>
    <row r="21" spans="1:5" x14ac:dyDescent="0.25">
      <c r="A21" s="22" t="s">
        <v>46</v>
      </c>
    </row>
    <row r="22" spans="1:5" x14ac:dyDescent="0.25">
      <c r="A22" s="24" t="s">
        <v>44</v>
      </c>
    </row>
    <row r="24" spans="1:5" x14ac:dyDescent="0.25">
      <c r="A24" t="str">
        <f>+A16&amp;" "&amp;A17&amp;"; "&amp;A18&amp;" "&amp;A19&amp;"; "&amp;A20&amp;"; "&amp;A21&amp;" "&amp;A22</f>
        <v>Se a generado creación o actualización del incidente o requerimiento con Numero de solicitud &lt;VARA001&gt;; con nombre &lt;VARA004&gt;; se adjunta documento para el correspondiente soporte.; Cualquier duda con gusto será atendida (Proyectos y Procesos)</v>
      </c>
    </row>
    <row r="26" spans="1:5" x14ac:dyDescent="0.25">
      <c r="E26" t="s">
        <v>59</v>
      </c>
    </row>
    <row r="27" spans="1:5" x14ac:dyDescent="0.25">
      <c r="A27" t="s">
        <v>53</v>
      </c>
      <c r="B27" t="s">
        <v>54</v>
      </c>
      <c r="C27" t="str">
        <f>'Inc y Req'!E15</f>
        <v>&lt;VARA011&gt;</v>
      </c>
      <c r="D27" t="s">
        <v>13</v>
      </c>
      <c r="E27" s="25" t="str">
        <f>IF(D27=0,"",IF(C27=0,"",C27))</f>
        <v>&lt;VARA011&gt;</v>
      </c>
    </row>
    <row r="28" spans="1:5" x14ac:dyDescent="0.25">
      <c r="B28" s="26" t="s">
        <v>55</v>
      </c>
      <c r="C28" t="str">
        <f>'Inc y Req'!D43</f>
        <v>&lt;VARA018&gt;</v>
      </c>
      <c r="D28" t="s">
        <v>52</v>
      </c>
      <c r="E28" s="25" t="str">
        <f>IF(D28=0,"",IF(C28=0,"",C28))</f>
        <v>&lt;VARA018&gt;</v>
      </c>
    </row>
    <row r="29" spans="1:5" x14ac:dyDescent="0.25">
      <c r="B29" t="s">
        <v>56</v>
      </c>
      <c r="C29" t="e">
        <f>'Inc y Req'!E21</f>
        <v>#N/A</v>
      </c>
      <c r="D29" t="s">
        <v>14</v>
      </c>
      <c r="E29" s="25" t="str">
        <f>IFERROR(IF(D29=0,"",IF(C29=0,"",C29)),"")</f>
        <v/>
      </c>
    </row>
    <row r="30" spans="1:5" x14ac:dyDescent="0.25">
      <c r="B30" t="s">
        <v>57</v>
      </c>
      <c r="C30" t="e">
        <f>'Inc y Req'!E26</f>
        <v>#N/A</v>
      </c>
      <c r="D30" t="s">
        <v>17</v>
      </c>
      <c r="E30" s="25" t="str">
        <f>IFERROR(IF(D30=0,"",IF(C30=0,"",C30)),"")</f>
        <v/>
      </c>
    </row>
    <row r="31" spans="1:5" x14ac:dyDescent="0.25">
      <c r="B31" t="s">
        <v>58</v>
      </c>
      <c r="C31" t="str">
        <f>+'Inc y Req'!G43</f>
        <v>&lt;VARA016&gt;</v>
      </c>
      <c r="D31" t="s">
        <v>49</v>
      </c>
      <c r="E31" s="25" t="str">
        <f>IF(D31=0,"",IF(C31=0,"",C31))</f>
        <v>&lt;VARA016&gt;</v>
      </c>
    </row>
    <row r="36" spans="1:4" x14ac:dyDescent="0.25">
      <c r="C36">
        <v>1</v>
      </c>
      <c r="D36" s="31" t="s">
        <v>68</v>
      </c>
    </row>
    <row r="37" spans="1:4" x14ac:dyDescent="0.25">
      <c r="C37">
        <v>2</v>
      </c>
      <c r="D37" s="31" t="s">
        <v>69</v>
      </c>
    </row>
    <row r="38" spans="1:4" x14ac:dyDescent="0.25">
      <c r="A38" t="s">
        <v>64</v>
      </c>
      <c r="C38">
        <v>3</v>
      </c>
      <c r="D38" s="31" t="s">
        <v>70</v>
      </c>
    </row>
    <row r="39" spans="1:4" x14ac:dyDescent="0.25">
      <c r="A39" t="s">
        <v>63</v>
      </c>
      <c r="C39">
        <v>4</v>
      </c>
      <c r="D39" s="31" t="s">
        <v>71</v>
      </c>
    </row>
    <row r="40" spans="1:4" x14ac:dyDescent="0.25">
      <c r="C40">
        <v>5</v>
      </c>
      <c r="D40" s="31" t="s">
        <v>72</v>
      </c>
    </row>
    <row r="41" spans="1:4" x14ac:dyDescent="0.25">
      <c r="C41">
        <v>6</v>
      </c>
      <c r="D41" s="31" t="s">
        <v>73</v>
      </c>
    </row>
    <row r="42" spans="1:4" x14ac:dyDescent="0.25">
      <c r="C42">
        <v>7</v>
      </c>
      <c r="D42" s="31" t="s">
        <v>85</v>
      </c>
    </row>
    <row r="43" spans="1:4" x14ac:dyDescent="0.25">
      <c r="C43">
        <v>8</v>
      </c>
      <c r="D43" s="31" t="s">
        <v>88</v>
      </c>
    </row>
    <row r="45" spans="1:4" x14ac:dyDescent="0.25">
      <c r="D45" s="31" t="s">
        <v>74</v>
      </c>
    </row>
    <row r="46" spans="1:4" x14ac:dyDescent="0.25">
      <c r="D46" s="31" t="s">
        <v>75</v>
      </c>
    </row>
    <row r="47" spans="1:4" x14ac:dyDescent="0.25">
      <c r="D47" s="31" t="s">
        <v>76</v>
      </c>
    </row>
    <row r="48" spans="1:4" x14ac:dyDescent="0.25">
      <c r="D48" s="32"/>
    </row>
    <row r="49" spans="3:4" x14ac:dyDescent="0.25">
      <c r="D49" s="32"/>
    </row>
    <row r="51" spans="3:4" x14ac:dyDescent="0.25">
      <c r="C51">
        <v>1</v>
      </c>
      <c r="D51" s="31" t="s">
        <v>77</v>
      </c>
    </row>
    <row r="52" spans="3:4" x14ac:dyDescent="0.25">
      <c r="C52">
        <v>2</v>
      </c>
      <c r="D52" s="31" t="s">
        <v>78</v>
      </c>
    </row>
    <row r="53" spans="3:4" x14ac:dyDescent="0.25">
      <c r="C53">
        <v>3</v>
      </c>
      <c r="D53" s="31" t="s">
        <v>79</v>
      </c>
    </row>
    <row r="54" spans="3:4" x14ac:dyDescent="0.25">
      <c r="C54">
        <v>4</v>
      </c>
      <c r="D54" s="31" t="s">
        <v>80</v>
      </c>
    </row>
    <row r="55" spans="3:4" x14ac:dyDescent="0.25">
      <c r="C55">
        <v>5</v>
      </c>
      <c r="D55" s="31" t="s">
        <v>81</v>
      </c>
    </row>
    <row r="56" spans="3:4" x14ac:dyDescent="0.25">
      <c r="C56">
        <v>6</v>
      </c>
      <c r="D56" s="31" t="s">
        <v>82</v>
      </c>
    </row>
    <row r="57" spans="3:4" x14ac:dyDescent="0.25">
      <c r="C57">
        <v>7</v>
      </c>
      <c r="D57" s="31" t="s">
        <v>86</v>
      </c>
    </row>
    <row r="58" spans="3:4" x14ac:dyDescent="0.25">
      <c r="C58">
        <v>8</v>
      </c>
      <c r="D58" s="31" t="s">
        <v>87</v>
      </c>
    </row>
  </sheetData>
  <mergeCells count="1">
    <mergeCell ref="B9:G9"/>
  </mergeCells>
  <phoneticPr fontId="0" type="noConversion"/>
  <hyperlinks>
    <hyperlink ref="B4" r:id="rId1" display="andres.laraj@colsubsidio.com" xr:uid="{00000000-0004-0000-0100-000000000000}"/>
    <hyperlink ref="D57" r:id="rId2" xr:uid="{00000000-0004-0000-0100-000001000000}"/>
    <hyperlink ref="D58" r:id="rId3" xr:uid="{00000000-0004-0000-0100-000002000000}"/>
  </hyperlinks>
  <pageMargins left="0.75" right="0.75" top="1" bottom="1" header="0" footer="0"/>
  <pageSetup orientation="portrait" horizontalDpi="160" verticalDpi="96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Inc y Req</vt:lpstr>
      <vt:lpstr>Mail</vt:lpstr>
      <vt:lpstr>_ENV001</vt:lpstr>
      <vt:lpstr>_ENV002</vt:lpstr>
      <vt:lpstr>_ENV003</vt:lpstr>
      <vt:lpstr>_ENV004</vt:lpstr>
      <vt:lpstr>_ENV005</vt:lpstr>
      <vt:lpstr>_ENV006</vt:lpstr>
      <vt:lpstr>_ENV007</vt:lpstr>
      <vt:lpstr>_ENV008</vt:lpstr>
      <vt:lpstr>_ENV009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Andrlarj</dc:creator>
  <cp:lastModifiedBy>edwin diaz</cp:lastModifiedBy>
  <cp:lastPrinted>2015-07-15T17:12:37Z</cp:lastPrinted>
  <dcterms:created xsi:type="dcterms:W3CDTF">2015-07-15T14:53:04Z</dcterms:created>
  <dcterms:modified xsi:type="dcterms:W3CDTF">2019-11-18T21:45:12Z</dcterms:modified>
</cp:coreProperties>
</file>