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nio.sharepoint.com/teams/FieldValidation/Shared Documents/FV243 - 3 Min Fast Start (Type 6)/6_Field inspection data/"/>
    </mc:Choice>
  </mc:AlternateContent>
  <xr:revisionPtr revIDLastSave="266" documentId="13_ncr:1_{77C0D728-D845-463D-B7E8-F8A784462C99}" xr6:coauthVersionLast="47" xr6:coauthVersionMax="47" xr10:uidLastSave="{F344738C-8833-4B98-B9B9-DCE1760C2A7D}"/>
  <bookViews>
    <workbookView xWindow="-110" yWindow="-110" windowWidth="19420" windowHeight="10420" xr2:uid="{00000000-000D-0000-FFFF-FFFF00000000}"/>
  </bookViews>
  <sheets>
    <sheet name="All Raw" sheetId="1" r:id="rId1"/>
    <sheet name="CHARTS" sheetId="8" r:id="rId2"/>
    <sheet name="All" sheetId="9" r:id="rId3"/>
    <sheet name="DT_RQ2TLR - 1 (FL)" sheetId="6" r:id="rId4"/>
  </sheets>
  <definedNames>
    <definedName name="_xlnm._FilterDatabase" localSheetId="0" hidden="1">'All Raw'!$A$3:$V$616</definedName>
    <definedName name="_xlnm._FilterDatabase" localSheetId="3" hidden="1">'DT_RQ2TLR - 1 (FL)'!$A$3:$U$240</definedName>
    <definedName name="_xlchart.v1.0" hidden="1">All!$X$4:$X$65</definedName>
    <definedName name="_xlchart.v1.1" hidden="1">All!$U$4:$U$244</definedName>
    <definedName name="_xlchart.v1.2" hidden="1">All!$W$4:$W$177</definedName>
    <definedName name="_xlchart.v1.3" hidden="1">'DT_RQ2TLR - 1 (FL)'!$U$4:$U$57</definedName>
    <definedName name="_xlchart.v1.4" hidden="1">All!$V$4:$V$77</definedName>
    <definedName name="_xlchart.v1.5" hidden="1">All!$Y$4:$Y$179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" i="6" l="1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6" i="9"/>
  <c r="V6" i="9"/>
  <c r="W6" i="9"/>
  <c r="X6" i="9"/>
  <c r="Y6" i="9"/>
  <c r="U7" i="9"/>
  <c r="V7" i="9"/>
  <c r="W7" i="9"/>
  <c r="X7" i="9"/>
  <c r="Y7" i="9"/>
  <c r="U8" i="9"/>
  <c r="V8" i="9"/>
  <c r="W8" i="9"/>
  <c r="X8" i="9"/>
  <c r="Y8" i="9"/>
  <c r="U9" i="9"/>
  <c r="V9" i="9"/>
  <c r="W9" i="9"/>
  <c r="X9" i="9"/>
  <c r="Y9" i="9"/>
  <c r="U10" i="9"/>
  <c r="V10" i="9"/>
  <c r="W10" i="9"/>
  <c r="X10" i="9"/>
  <c r="Y10" i="9"/>
  <c r="U11" i="9"/>
  <c r="V11" i="9"/>
  <c r="W11" i="9"/>
  <c r="X11" i="9"/>
  <c r="Y11" i="9"/>
  <c r="U12" i="9"/>
  <c r="V12" i="9"/>
  <c r="W12" i="9"/>
  <c r="X12" i="9"/>
  <c r="Y12" i="9"/>
  <c r="U13" i="9"/>
  <c r="V13" i="9"/>
  <c r="W13" i="9"/>
  <c r="X13" i="9"/>
  <c r="Y13" i="9"/>
  <c r="U14" i="9"/>
  <c r="V14" i="9"/>
  <c r="W14" i="9"/>
  <c r="X14" i="9"/>
  <c r="Y14" i="9"/>
  <c r="U15" i="9"/>
  <c r="V15" i="9"/>
  <c r="W15" i="9"/>
  <c r="X15" i="9"/>
  <c r="Y15" i="9"/>
  <c r="U16" i="9"/>
  <c r="V16" i="9"/>
  <c r="W16" i="9"/>
  <c r="X16" i="9"/>
  <c r="Y16" i="9"/>
  <c r="U17" i="9"/>
  <c r="V17" i="9"/>
  <c r="W17" i="9"/>
  <c r="X17" i="9"/>
  <c r="Y17" i="9"/>
  <c r="U18" i="9"/>
  <c r="V18" i="9"/>
  <c r="W18" i="9"/>
  <c r="X18" i="9"/>
  <c r="Y18" i="9"/>
  <c r="U19" i="9"/>
  <c r="V19" i="9"/>
  <c r="W19" i="9"/>
  <c r="X19" i="9"/>
  <c r="Y19" i="9"/>
  <c r="U20" i="9"/>
  <c r="V20" i="9"/>
  <c r="W20" i="9"/>
  <c r="X20" i="9"/>
  <c r="Y20" i="9"/>
  <c r="U21" i="9"/>
  <c r="V21" i="9"/>
  <c r="W21" i="9"/>
  <c r="X21" i="9"/>
  <c r="Y21" i="9"/>
  <c r="U22" i="9"/>
  <c r="V22" i="9"/>
  <c r="W22" i="9"/>
  <c r="X22" i="9"/>
  <c r="Y22" i="9"/>
  <c r="U23" i="9"/>
  <c r="V23" i="9"/>
  <c r="W23" i="9"/>
  <c r="X23" i="9"/>
  <c r="Y23" i="9"/>
  <c r="U24" i="9"/>
  <c r="V24" i="9"/>
  <c r="W24" i="9"/>
  <c r="X24" i="9"/>
  <c r="Y24" i="9"/>
  <c r="U25" i="9"/>
  <c r="V25" i="9"/>
  <c r="W25" i="9"/>
  <c r="X25" i="9"/>
  <c r="Y25" i="9"/>
  <c r="U26" i="9"/>
  <c r="V26" i="9"/>
  <c r="W26" i="9"/>
  <c r="X26" i="9"/>
  <c r="Y26" i="9"/>
  <c r="U27" i="9"/>
  <c r="V27" i="9"/>
  <c r="W27" i="9"/>
  <c r="X27" i="9"/>
  <c r="Y27" i="9"/>
  <c r="U28" i="9"/>
  <c r="V28" i="9"/>
  <c r="W28" i="9"/>
  <c r="X28" i="9"/>
  <c r="Y28" i="9"/>
  <c r="U29" i="9"/>
  <c r="V29" i="9"/>
  <c r="W29" i="9"/>
  <c r="X29" i="9"/>
  <c r="Y29" i="9"/>
  <c r="U30" i="9"/>
  <c r="V30" i="9"/>
  <c r="W30" i="9"/>
  <c r="X30" i="9"/>
  <c r="Y30" i="9"/>
  <c r="U31" i="9"/>
  <c r="V31" i="9"/>
  <c r="W31" i="9"/>
  <c r="X31" i="9"/>
  <c r="Y31" i="9"/>
  <c r="U32" i="9"/>
  <c r="V32" i="9"/>
  <c r="W32" i="9"/>
  <c r="X32" i="9"/>
  <c r="Y32" i="9"/>
  <c r="U33" i="9"/>
  <c r="V33" i="9"/>
  <c r="W33" i="9"/>
  <c r="X33" i="9"/>
  <c r="Y33" i="9"/>
  <c r="U34" i="9"/>
  <c r="V34" i="9"/>
  <c r="W34" i="9"/>
  <c r="X34" i="9"/>
  <c r="Y34" i="9"/>
  <c r="U35" i="9"/>
  <c r="V35" i="9"/>
  <c r="W35" i="9"/>
  <c r="X35" i="9"/>
  <c r="Y35" i="9"/>
  <c r="U36" i="9"/>
  <c r="V36" i="9"/>
  <c r="W36" i="9"/>
  <c r="X36" i="9"/>
  <c r="Y36" i="9"/>
  <c r="U37" i="9"/>
  <c r="V37" i="9"/>
  <c r="W37" i="9"/>
  <c r="X37" i="9"/>
  <c r="Y37" i="9"/>
  <c r="U38" i="9"/>
  <c r="V38" i="9"/>
  <c r="W38" i="9"/>
  <c r="X38" i="9"/>
  <c r="Y38" i="9"/>
  <c r="U39" i="9"/>
  <c r="V39" i="9"/>
  <c r="W39" i="9"/>
  <c r="X39" i="9"/>
  <c r="Y39" i="9"/>
  <c r="U41" i="9"/>
  <c r="V41" i="9"/>
  <c r="W41" i="9"/>
  <c r="X41" i="9"/>
  <c r="Y41" i="9"/>
  <c r="U42" i="9"/>
  <c r="V42" i="9"/>
  <c r="W42" i="9"/>
  <c r="X42" i="9"/>
  <c r="Y42" i="9"/>
  <c r="U43" i="9"/>
  <c r="V43" i="9"/>
  <c r="W43" i="9"/>
  <c r="X43" i="9"/>
  <c r="Y43" i="9"/>
  <c r="U44" i="9"/>
  <c r="V44" i="9"/>
  <c r="W44" i="9"/>
  <c r="X44" i="9"/>
  <c r="Y44" i="9"/>
  <c r="U45" i="9"/>
  <c r="V45" i="9"/>
  <c r="W45" i="9"/>
  <c r="X45" i="9"/>
  <c r="Y45" i="9"/>
  <c r="U46" i="9"/>
  <c r="V46" i="9"/>
  <c r="W46" i="9"/>
  <c r="X46" i="9"/>
  <c r="Y46" i="9"/>
  <c r="U47" i="9"/>
  <c r="V47" i="9"/>
  <c r="W47" i="9"/>
  <c r="X47" i="9"/>
  <c r="Y47" i="9"/>
  <c r="U48" i="9"/>
  <c r="V48" i="9"/>
  <c r="W48" i="9"/>
  <c r="X48" i="9"/>
  <c r="Y48" i="9"/>
  <c r="U49" i="9"/>
  <c r="V49" i="9"/>
  <c r="W49" i="9"/>
  <c r="X49" i="9"/>
  <c r="Y49" i="9"/>
  <c r="U50" i="9"/>
  <c r="V50" i="9"/>
  <c r="W50" i="9"/>
  <c r="X50" i="9"/>
  <c r="Y50" i="9"/>
  <c r="U51" i="9"/>
  <c r="V51" i="9"/>
  <c r="W51" i="9"/>
  <c r="X51" i="9"/>
  <c r="Y51" i="9"/>
  <c r="U52" i="9"/>
  <c r="V52" i="9"/>
  <c r="W52" i="9"/>
  <c r="X52" i="9"/>
  <c r="Y52" i="9"/>
  <c r="U53" i="9"/>
  <c r="V53" i="9"/>
  <c r="W53" i="9"/>
  <c r="X53" i="9"/>
  <c r="Y53" i="9"/>
  <c r="U54" i="9"/>
  <c r="V54" i="9"/>
  <c r="W54" i="9"/>
  <c r="X54" i="9"/>
  <c r="Y54" i="9"/>
  <c r="U55" i="9"/>
  <c r="V55" i="9"/>
  <c r="W55" i="9"/>
  <c r="X55" i="9"/>
  <c r="U56" i="9"/>
  <c r="V56" i="9"/>
  <c r="W56" i="9"/>
  <c r="X56" i="9"/>
  <c r="Y56" i="9"/>
  <c r="U57" i="9"/>
  <c r="V57" i="9"/>
  <c r="W57" i="9"/>
  <c r="X57" i="9"/>
  <c r="Y57" i="9"/>
  <c r="U58" i="9"/>
  <c r="V58" i="9"/>
  <c r="W58" i="9"/>
  <c r="X58" i="9"/>
  <c r="Y58" i="9"/>
  <c r="U59" i="9"/>
  <c r="V59" i="9"/>
  <c r="W59" i="9"/>
  <c r="X59" i="9"/>
  <c r="Y59" i="9"/>
  <c r="U60" i="9"/>
  <c r="V60" i="9"/>
  <c r="W60" i="9"/>
  <c r="X60" i="9"/>
  <c r="Y60" i="9"/>
  <c r="U61" i="9"/>
  <c r="V61" i="9"/>
  <c r="W61" i="9"/>
  <c r="X61" i="9"/>
  <c r="Y61" i="9"/>
  <c r="U62" i="9"/>
  <c r="V62" i="9"/>
  <c r="W62" i="9"/>
  <c r="X62" i="9"/>
  <c r="Y62" i="9"/>
  <c r="U63" i="9"/>
  <c r="V63" i="9"/>
  <c r="W63" i="9"/>
  <c r="X63" i="9"/>
  <c r="Y63" i="9"/>
  <c r="U64" i="9"/>
  <c r="V64" i="9"/>
  <c r="W64" i="9"/>
  <c r="X64" i="9"/>
  <c r="Y64" i="9"/>
  <c r="U65" i="9"/>
  <c r="V65" i="9"/>
  <c r="W65" i="9"/>
  <c r="X65" i="9"/>
  <c r="Y65" i="9"/>
  <c r="U66" i="9"/>
  <c r="V66" i="9"/>
  <c r="W66" i="9"/>
  <c r="X66" i="9"/>
  <c r="Y66" i="9"/>
  <c r="U67" i="9"/>
  <c r="V67" i="9"/>
  <c r="W67" i="9"/>
  <c r="X67" i="9"/>
  <c r="Y67" i="9"/>
  <c r="U68" i="9"/>
  <c r="V68" i="9"/>
  <c r="W68" i="9"/>
  <c r="X68" i="9"/>
  <c r="Y68" i="9"/>
  <c r="U69" i="9"/>
  <c r="V69" i="9"/>
  <c r="W69" i="9"/>
  <c r="X69" i="9"/>
  <c r="Y69" i="9"/>
  <c r="U70" i="9"/>
  <c r="V70" i="9"/>
  <c r="W70" i="9"/>
  <c r="X70" i="9"/>
  <c r="Y70" i="9"/>
  <c r="U71" i="9"/>
  <c r="V71" i="9"/>
  <c r="W71" i="9"/>
  <c r="X71" i="9"/>
  <c r="Y71" i="9"/>
  <c r="U72" i="9"/>
  <c r="V72" i="9"/>
  <c r="W72" i="9"/>
  <c r="X72" i="9"/>
  <c r="Y72" i="9"/>
  <c r="U73" i="9"/>
  <c r="V73" i="9"/>
  <c r="W73" i="9"/>
  <c r="X73" i="9"/>
  <c r="Y73" i="9"/>
  <c r="U74" i="9"/>
  <c r="V74" i="9"/>
  <c r="W74" i="9"/>
  <c r="X74" i="9"/>
  <c r="Y74" i="9"/>
  <c r="U75" i="9"/>
  <c r="V75" i="9"/>
  <c r="W75" i="9"/>
  <c r="X75" i="9"/>
  <c r="Y75" i="9"/>
  <c r="U76" i="9"/>
  <c r="V76" i="9"/>
  <c r="W76" i="9"/>
  <c r="X76" i="9"/>
  <c r="Y76" i="9"/>
  <c r="U77" i="9"/>
  <c r="V77" i="9"/>
  <c r="W77" i="9"/>
  <c r="X77" i="9"/>
  <c r="Y77" i="9"/>
  <c r="U78" i="9"/>
  <c r="V78" i="9"/>
  <c r="W78" i="9"/>
  <c r="X78" i="9"/>
  <c r="Y78" i="9"/>
  <c r="U79" i="9"/>
  <c r="V79" i="9"/>
  <c r="W79" i="9"/>
  <c r="X79" i="9"/>
  <c r="Y79" i="9"/>
  <c r="U80" i="9"/>
  <c r="V80" i="9"/>
  <c r="W80" i="9"/>
  <c r="X80" i="9"/>
  <c r="Y80" i="9"/>
  <c r="U81" i="9"/>
  <c r="V81" i="9"/>
  <c r="W81" i="9"/>
  <c r="X81" i="9"/>
  <c r="Y81" i="9"/>
  <c r="U82" i="9"/>
  <c r="V82" i="9"/>
  <c r="W82" i="9"/>
  <c r="X82" i="9"/>
  <c r="Y82" i="9"/>
  <c r="U15" i="6" l="1"/>
  <c r="U16" i="6"/>
  <c r="U17" i="6"/>
  <c r="U18" i="6"/>
  <c r="U19" i="6"/>
  <c r="U20" i="6"/>
  <c r="U40" i="9"/>
  <c r="V40" i="9"/>
  <c r="W40" i="9"/>
  <c r="X40" i="9"/>
  <c r="Y40" i="9"/>
  <c r="U13" i="6"/>
  <c r="U14" i="6"/>
  <c r="Y5" i="9" l="1"/>
  <c r="Y4" i="9"/>
  <c r="X5" i="9"/>
  <c r="X4" i="9"/>
  <c r="W5" i="9"/>
  <c r="W4" i="9"/>
  <c r="AJ27" i="8" l="1"/>
  <c r="AJ12" i="8"/>
  <c r="AK12" i="8" s="1"/>
  <c r="AJ23" i="8"/>
  <c r="K22" i="8"/>
  <c r="L22" i="8" s="1"/>
  <c r="AJ24" i="8"/>
  <c r="K27" i="8"/>
  <c r="L27" i="8" s="1"/>
  <c r="AJ22" i="8"/>
  <c r="K23" i="8"/>
  <c r="L23" i="8" s="1"/>
  <c r="AJ25" i="8"/>
  <c r="AJ9" i="8"/>
  <c r="AK9" i="8" s="1"/>
  <c r="K24" i="8"/>
  <c r="L24" i="8" s="1"/>
  <c r="AJ26" i="8"/>
  <c r="AJ10" i="8"/>
  <c r="K25" i="8"/>
  <c r="L25" i="8" s="1"/>
  <c r="AJ13" i="8"/>
  <c r="AK13" i="8" s="1"/>
  <c r="AJ14" i="8"/>
  <c r="AK14" i="8" s="1"/>
  <c r="AJ11" i="8"/>
  <c r="AK11" i="8" s="1"/>
  <c r="K26" i="8"/>
  <c r="L26" i="8" s="1"/>
  <c r="V5" i="9"/>
  <c r="V4" i="9"/>
  <c r="U5" i="9"/>
  <c r="U4" i="9"/>
  <c r="D1" i="1"/>
  <c r="D5" i="8"/>
  <c r="D4" i="8"/>
  <c r="K1" i="1"/>
  <c r="G1" i="1"/>
  <c r="U5" i="6"/>
  <c r="U6" i="6"/>
  <c r="U7" i="6"/>
  <c r="U8" i="6"/>
  <c r="U9" i="6"/>
  <c r="U10" i="6"/>
  <c r="U11" i="6"/>
  <c r="U12" i="6"/>
  <c r="U4" i="6"/>
  <c r="AJ28" i="8" l="1"/>
  <c r="AJ30" i="8" s="1"/>
  <c r="AJ15" i="8"/>
  <c r="AK15" i="8" s="1"/>
  <c r="W14" i="8"/>
  <c r="X14" i="8" s="1"/>
  <c r="W9" i="8"/>
  <c r="X9" i="8" s="1"/>
  <c r="K9" i="8"/>
  <c r="L9" i="8" s="1"/>
  <c r="W26" i="8"/>
  <c r="X26" i="8" s="1"/>
  <c r="W27" i="8"/>
  <c r="X27" i="8" s="1"/>
  <c r="W23" i="8"/>
  <c r="W22" i="8"/>
  <c r="X22" i="8" s="1"/>
  <c r="W24" i="8"/>
  <c r="X24" i="8" s="1"/>
  <c r="W25" i="8"/>
  <c r="K13" i="8"/>
  <c r="L13" i="8" s="1"/>
  <c r="W12" i="8"/>
  <c r="K12" i="8"/>
  <c r="L12" i="8" s="1"/>
  <c r="W13" i="8"/>
  <c r="X13" i="8" s="1"/>
  <c r="W10" i="8"/>
  <c r="X10" i="8" s="1"/>
  <c r="K28" i="8"/>
  <c r="L28" i="8" s="1"/>
  <c r="K14" i="8"/>
  <c r="L14" i="8" s="1"/>
  <c r="W11" i="8"/>
  <c r="X11" i="8" s="1"/>
  <c r="K11" i="8"/>
  <c r="L11" i="8" s="1"/>
  <c r="K10" i="8"/>
  <c r="L10" i="8" s="1"/>
  <c r="AK10" i="8"/>
  <c r="AJ29" i="8" l="1"/>
  <c r="AJ16" i="8"/>
  <c r="AK16" i="8" s="1"/>
  <c r="AJ17" i="8"/>
  <c r="AK17" i="8" s="1"/>
  <c r="W15" i="8"/>
  <c r="W16" i="8" s="1"/>
  <c r="X16" i="8" s="1"/>
  <c r="W28" i="8"/>
  <c r="X28" i="8" s="1"/>
  <c r="X25" i="8"/>
  <c r="X23" i="8"/>
  <c r="X12" i="8"/>
  <c r="K29" i="8"/>
  <c r="L29" i="8" s="1"/>
  <c r="K30" i="8"/>
  <c r="L30" i="8" s="1"/>
  <c r="K15" i="8"/>
  <c r="L15" i="8" s="1"/>
  <c r="X15" i="8" l="1"/>
  <c r="K16" i="8"/>
  <c r="L16" i="8" s="1"/>
  <c r="W29" i="8"/>
  <c r="X29" i="8" s="1"/>
  <c r="W17" i="8"/>
  <c r="X17" i="8" s="1"/>
  <c r="K17" i="8"/>
  <c r="L17" i="8" s="1"/>
  <c r="W30" i="8"/>
  <c r="X30" i="8" s="1"/>
</calcChain>
</file>

<file path=xl/sharedStrings.xml><?xml version="1.0" encoding="utf-8"?>
<sst xmlns="http://schemas.openxmlformats.org/spreadsheetml/2006/main" count="282" uniqueCount="58">
  <si>
    <t>RAW DATA</t>
  </si>
  <si>
    <t>Last update</t>
  </si>
  <si>
    <t>Start_Date</t>
  </si>
  <si>
    <t>Start_Date_Hum</t>
  </si>
  <si>
    <t>DT_RQ2P_on</t>
  </si>
  <si>
    <t>DT_RQ2P_off</t>
  </si>
  <si>
    <t>DT_RQ2P_DC_on</t>
  </si>
  <si>
    <t>DT_RQ2P_DC_off</t>
  </si>
  <si>
    <t>DT_RQ2DMNDScav</t>
  </si>
  <si>
    <t>DT_RQ2ScavOpen</t>
  </si>
  <si>
    <t>DT_RQ2ST_ON</t>
  </si>
  <si>
    <t>T_Oil</t>
  </si>
  <si>
    <t>P_Oil</t>
  </si>
  <si>
    <t>Status_Engine_Request</t>
  </si>
  <si>
    <t>DT_RQ2IGN_ON</t>
  </si>
  <si>
    <t>DT_RQ2IDLE</t>
  </si>
  <si>
    <t>DT_RQ2WQSYNCH</t>
  </si>
  <si>
    <t>DT_RQ2GCB_ON</t>
  </si>
  <si>
    <t>DT_RQ2TLR</t>
  </si>
  <si>
    <t>Power_level</t>
  </si>
  <si>
    <t>PrTrans</t>
  </si>
  <si>
    <t>Sec</t>
  </si>
  <si>
    <t>MIN</t>
  </si>
  <si>
    <t>Q1</t>
  </si>
  <si>
    <t>Q3</t>
  </si>
  <si>
    <t>MAX</t>
  </si>
  <si>
    <t>MEDIAN</t>
  </si>
  <si>
    <t>MEAN</t>
  </si>
  <si>
    <t>IQR</t>
  </si>
  <si>
    <t>LOWER LIMIT</t>
  </si>
  <si>
    <t>UPPER LIMIT</t>
  </si>
  <si>
    <t>mm:ss</t>
  </si>
  <si>
    <t>ss</t>
  </si>
  <si>
    <t>Differential time from request to target load reached (steady power level) - ALL STARTS</t>
  </si>
  <si>
    <t>DegC</t>
  </si>
  <si>
    <t>FULL LOAD ONLY</t>
  </si>
  <si>
    <t>&gt;4450</t>
  </si>
  <si>
    <t>STARTS</t>
  </si>
  <si>
    <t>FAST STARTS (34)</t>
  </si>
  <si>
    <t>TOTAL Number of Starts:</t>
  </si>
  <si>
    <t>TOTAL Number of FAST Starts:</t>
  </si>
  <si>
    <t>P&amp;Q</t>
  </si>
  <si>
    <t>DT_RQ2TLR - FL</t>
  </si>
  <si>
    <t>PrTrans = 7</t>
  </si>
  <si>
    <t>Forsa Hartmoor 11</t>
  </si>
  <si>
    <t>All</t>
  </si>
  <si>
    <t>Forsa Hartmoor 10</t>
  </si>
  <si>
    <t>Forsa Hartmoor 9</t>
  </si>
  <si>
    <t>Forsa Hartmoor 8</t>
  </si>
  <si>
    <t>Forsa Hartmoor 7</t>
  </si>
  <si>
    <t>Forsa Hartmoor 6</t>
  </si>
  <si>
    <t>Forsa Hartmoor 4</t>
  </si>
  <si>
    <t>Forsa Hartmoor 3</t>
  </si>
  <si>
    <t>Forsa Hartmoor 2</t>
  </si>
  <si>
    <t>Forsa Hartmoor 1</t>
  </si>
  <si>
    <t>ESN</t>
  </si>
  <si>
    <t>Engine</t>
  </si>
  <si>
    <t>Forsa Hartmoor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</si>
</sst>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9"/>
      <color theme="1"/>
      <name val="Poppins"/>
      <family val="2"/>
    </font>
    <font>
      <sz val="9"/>
      <color theme="1"/>
      <name val="Poppi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Poppins"/>
      <family val="2"/>
    </font>
    <font>
      <b/>
      <sz val="13"/>
      <color theme="3"/>
      <name val="Poppins"/>
      <family val="2"/>
    </font>
    <font>
      <b/>
      <sz val="11"/>
      <color theme="3"/>
      <name val="Poppins"/>
      <family val="2"/>
    </font>
    <font>
      <sz val="9"/>
      <color rgb="FF006100"/>
      <name val="Poppins"/>
      <family val="2"/>
    </font>
    <font>
      <sz val="9"/>
      <color rgb="FF9C0006"/>
      <name val="Poppins"/>
      <family val="2"/>
    </font>
    <font>
      <sz val="9"/>
      <color rgb="FF9C5700"/>
      <name val="Poppins"/>
      <family val="2"/>
    </font>
    <font>
      <sz val="9"/>
      <color rgb="FF3F3F76"/>
      <name val="Poppins"/>
      <family val="2"/>
    </font>
    <font>
      <b/>
      <sz val="9"/>
      <color rgb="FF3F3F3F"/>
      <name val="Poppins"/>
      <family val="2"/>
    </font>
    <font>
      <b/>
      <sz val="9"/>
      <color rgb="FFFA7D00"/>
      <name val="Poppins"/>
      <family val="2"/>
    </font>
    <font>
      <sz val="9"/>
      <color rgb="FFFA7D00"/>
      <name val="Poppins"/>
      <family val="2"/>
    </font>
    <font>
      <b/>
      <sz val="9"/>
      <color theme="0"/>
      <name val="Poppins"/>
      <family val="2"/>
    </font>
    <font>
      <sz val="9"/>
      <color rgb="FFFF0000"/>
      <name val="Poppins"/>
      <family val="2"/>
    </font>
    <font>
      <i/>
      <sz val="9"/>
      <color rgb="FF7F7F7F"/>
      <name val="Poppins"/>
      <family val="2"/>
    </font>
    <font>
      <b/>
      <sz val="9"/>
      <color theme="1"/>
      <name val="Poppins"/>
      <family val="2"/>
    </font>
    <font>
      <sz val="9"/>
      <color theme="0"/>
      <name val="Poppins"/>
      <family val="2"/>
    </font>
    <font>
      <b/>
      <sz val="9"/>
      <color theme="1"/>
      <name val="Poppins"/>
    </font>
    <font>
      <b/>
      <sz val="12"/>
      <color theme="1"/>
      <name val="Poppins"/>
    </font>
    <font>
      <sz val="9"/>
      <color theme="1"/>
      <name val="Poppins"/>
    </font>
    <font>
      <sz val="8"/>
      <name val="Poppin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18" fillId="0" borderId="0" xfId="0" applyFont="1"/>
    <xf numFmtId="0" fontId="0" fillId="33" borderId="0" xfId="0" applyFill="1"/>
    <xf numFmtId="2" fontId="0" fillId="0" borderId="0" xfId="0" applyNumberFormat="1"/>
    <xf numFmtId="45" fontId="0" fillId="0" borderId="0" xfId="0" applyNumberFormat="1"/>
    <xf numFmtId="2" fontId="0" fillId="33" borderId="0" xfId="0" applyNumberFormat="1" applyFill="1"/>
    <xf numFmtId="0" fontId="0" fillId="0" borderId="0" xfId="0" applyFill="1"/>
    <xf numFmtId="2" fontId="0" fillId="0" borderId="0" xfId="0" applyNumberFormat="1" applyFill="1"/>
    <xf numFmtId="14" fontId="0" fillId="0" borderId="0" xfId="0" applyNumberFormat="1"/>
    <xf numFmtId="0" fontId="19" fillId="0" borderId="0" xfId="0" applyFont="1"/>
    <xf numFmtId="0" fontId="20" fillId="0" borderId="0" xfId="0" applyFont="1"/>
    <xf numFmtId="0" fontId="0" fillId="33" borderId="10" xfId="0" applyFill="1" applyBorder="1"/>
    <xf numFmtId="2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Differential time from request to idle operation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ALL STARTS</a:t>
            </a:r>
          </a:p>
        </cx:rich>
      </cx:tx>
    </cx:title>
    <cx:plotArea>
      <cx:plotAreaRegion>
        <cx:series layoutId="boxWhisker" uniqueId="{96F97948-8AD8-4F9F-81D7-6B4A2C34D052}">
          <cx:tx>
            <cx:txData>
              <cx:f/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to Idle [sec]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to Idle [sec]</a:t>
              </a:r>
            </a:p>
          </cx:txPr>
        </cx:title>
        <cx:majorGridlines/>
        <cx:tickLabels/>
        <cx:numFmt formatCode="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Differential time from request to target load reached ALL STARTS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Differential time from request to target load reached ALL STARTS</a:t>
          </a:r>
        </a:p>
      </cx:txPr>
    </cx:title>
    <cx:plotArea>
      <cx:plotAreaRegion>
        <cx:series layoutId="boxWhisker" uniqueId="{96F97948-8AD8-4F9F-81D7-6B4A2C34D052}">
          <cx:tx>
            <cx:txData>
              <cx:f/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to Target Load [sec]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to Target Load [sec]</a:t>
              </a:r>
            </a:p>
          </cx:txPr>
        </cx:title>
        <cx:majorGridlines/>
        <cx:tickLabels/>
        <cx:numFmt formatCode="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Differential time from synchronisation request to GCB ON - ALL STARTS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Differential time from synchronisation request to GCB ON - ALL STARTS</a:t>
          </a:r>
        </a:p>
      </cx:txPr>
    </cx:title>
    <cx:plotArea>
      <cx:plotAreaRegion>
        <cx:series layoutId="boxWhisker" uniqueId="{96F97948-8AD8-4F9F-81D7-6B4A2C34D052}">
          <cx:tx>
            <cx:txData>
              <cx:f/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from Sync Request to GCB ON [sec]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from Sync Request to GCB ON [sec]</a:t>
              </a:r>
            </a:p>
          </cx:txPr>
        </cx:title>
        <cx:majorGridlines/>
        <cx:tickLabels/>
        <cx:numFmt formatCode="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Differential time from request to synchronisation request - ALL STARTS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Differential time from request to synchronisation request - ALL STARTS</a:t>
          </a:r>
        </a:p>
      </cx:txPr>
    </cx:title>
    <cx:plotArea>
      <cx:plotAreaRegion>
        <cx:series layoutId="boxWhisker" uniqueId="{96F97948-8AD8-4F9F-81D7-6B4A2C34D052}">
          <cx:tx>
            <cx:txData>
              <cx:f/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to Sync Request [sec]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to Sync Request [sec]</a:t>
              </a:r>
            </a:p>
          </cx:txPr>
        </cx:title>
        <cx:majorGridlines/>
        <cx:tickLabels/>
        <cx:numFmt formatCode="0" sourceLinked="0"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Oil Temperature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ALL STARTS</a:t>
            </a:r>
          </a:p>
        </cx:rich>
      </cx:tx>
    </cx:title>
    <cx:plotArea>
      <cx:plotAreaRegion>
        <cx:series layoutId="boxWhisker" uniqueId="{00457A12-DC18-4E15-BBD3-6CCF6B17E1B4}">
          <cx:tx>
            <cx:txData>
              <cx:f/>
              <cx:v/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Oil Temperature [degC]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Oil Temperature [degC]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Differential time from request to target load reached (FL) ALL STARTS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Differential time from request to target load reached (FL) ALL STARTS</a:t>
          </a:r>
        </a:p>
      </cx:txPr>
    </cx:title>
    <cx:plotArea>
      <cx:plotAreaRegion>
        <cx:series layoutId="boxWhisker" uniqueId="{96F97948-8AD8-4F9F-81D7-6B4A2C34D052}">
          <cx:tx>
            <cx:txData>
              <cx:f/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to Target Load [sec]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to Target Load [sec]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6</xdr:row>
      <xdr:rowOff>3174</xdr:rowOff>
    </xdr:from>
    <xdr:to>
      <xdr:col>8</xdr:col>
      <xdr:colOff>52798</xdr:colOff>
      <xdr:row>18</xdr:row>
      <xdr:rowOff>2274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16AB63E-BE9B-41F8-9EB7-71E112C5F4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598" y="1393824"/>
              <a:ext cx="4316825" cy="262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19</xdr:row>
      <xdr:rowOff>0</xdr:rowOff>
    </xdr:from>
    <xdr:to>
      <xdr:col>8</xdr:col>
      <xdr:colOff>49625</xdr:colOff>
      <xdr:row>31</xdr:row>
      <xdr:rowOff>2275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25D68A0D-8AF4-4A01-98BB-31D68FA9BC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4238625"/>
              <a:ext cx="4313650" cy="263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0</xdr:colOff>
      <xdr:row>6</xdr:row>
      <xdr:rowOff>0</xdr:rowOff>
    </xdr:from>
    <xdr:to>
      <xdr:col>33</xdr:col>
      <xdr:colOff>49625</xdr:colOff>
      <xdr:row>18</xdr:row>
      <xdr:rowOff>2275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EBD511B-DDCE-4F31-A2DC-00876B835F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9600" y="1390650"/>
              <a:ext cx="4313650" cy="263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6</xdr:row>
      <xdr:rowOff>0</xdr:rowOff>
    </xdr:from>
    <xdr:to>
      <xdr:col>20</xdr:col>
      <xdr:colOff>49625</xdr:colOff>
      <xdr:row>18</xdr:row>
      <xdr:rowOff>2275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8BFE7E0E-6BB9-43DA-BBC0-014479C932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0" y="1390650"/>
              <a:ext cx="4313650" cy="263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0</xdr:colOff>
      <xdr:row>19</xdr:row>
      <xdr:rowOff>0</xdr:rowOff>
    </xdr:from>
    <xdr:to>
      <xdr:col>33</xdr:col>
      <xdr:colOff>49625</xdr:colOff>
      <xdr:row>31</xdr:row>
      <xdr:rowOff>2275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CB16D7C-7D59-4F41-8CDB-AB90F6BC85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9600" y="4238625"/>
              <a:ext cx="4313650" cy="263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46450</xdr:colOff>
      <xdr:row>31</xdr:row>
      <xdr:rowOff>2275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5FFA070C-D895-4A7E-8BE6-1196A557D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0" y="4238625"/>
              <a:ext cx="4316825" cy="263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616"/>
  <sheetViews>
    <sheetView tabSelected="1" topLeftCell="E3" workbookViewId="0">
      <selection activeCell="V79" sqref="V79:V93"/>
    </sheetView>
  </sheetViews>
  <sheetFormatPr defaultRowHeight="17" x14ac:dyDescent="0.7"/>
  <cols>
    <col min="1" max="1" width="9.26953125" bestFit="1" customWidth="1"/>
    <col min="3" max="3" width="14.54296875" bestFit="1" customWidth="1"/>
    <col min="4" max="4" width="12.90625" bestFit="1" customWidth="1"/>
    <col min="22" max="22" width="15.6328125" bestFit="1" customWidth="1"/>
  </cols>
  <sheetData>
    <row r="1" spans="1:22" x14ac:dyDescent="0.7">
      <c r="A1" s="2" t="s">
        <v>0</v>
      </c>
      <c r="C1" t="s">
        <v>1</v>
      </c>
      <c r="D1" s="9">
        <f>MAX(C:C)</f>
        <v>44602.732743055552</v>
      </c>
      <c r="F1" t="s">
        <v>37</v>
      </c>
      <c r="G1">
        <f>COUNTIF(T:T,7)</f>
        <v>79</v>
      </c>
      <c r="I1" t="s">
        <v>38</v>
      </c>
      <c r="K1">
        <f>COUNTIF(M:M,34)</f>
        <v>0</v>
      </c>
    </row>
    <row r="3" spans="1:22" x14ac:dyDescent="0.7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55</v>
      </c>
      <c r="V3" t="s">
        <v>56</v>
      </c>
    </row>
    <row r="4" spans="1:22" hidden="1" x14ac:dyDescent="0.7">
      <c r="A4">
        <v>0</v>
      </c>
      <c r="B4">
        <v>1642719813657</v>
      </c>
      <c r="C4" s="1">
        <v>44581.960798611108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1486144</v>
      </c>
      <c r="V4" t="s">
        <v>54</v>
      </c>
    </row>
    <row r="5" spans="1:22" hidden="1" x14ac:dyDescent="0.7">
      <c r="A5">
        <v>1</v>
      </c>
      <c r="B5">
        <v>1642720238714</v>
      </c>
      <c r="C5" s="1">
        <v>44581.965717592589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1486144</v>
      </c>
      <c r="V5" t="s">
        <v>54</v>
      </c>
    </row>
    <row r="6" spans="1:22" x14ac:dyDescent="0.7">
      <c r="A6">
        <v>2</v>
      </c>
      <c r="B6">
        <v>1642720310355</v>
      </c>
      <c r="C6" s="1">
        <v>44581.966550925928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60639</v>
      </c>
      <c r="K6">
        <v>75.2</v>
      </c>
      <c r="L6">
        <v>0.486859996752738</v>
      </c>
      <c r="M6">
        <v>6</v>
      </c>
      <c r="N6">
        <v>64776</v>
      </c>
      <c r="O6">
        <v>82837</v>
      </c>
      <c r="P6">
        <v>86868</v>
      </c>
      <c r="Q6">
        <v>87871</v>
      </c>
      <c r="R6">
        <v>283645</v>
      </c>
      <c r="S6">
        <v>4489</v>
      </c>
      <c r="T6">
        <v>7</v>
      </c>
      <c r="U6">
        <v>1486144</v>
      </c>
      <c r="V6" t="s">
        <v>54</v>
      </c>
    </row>
    <row r="7" spans="1:22" hidden="1" x14ac:dyDescent="0.7">
      <c r="A7">
        <v>3</v>
      </c>
      <c r="B7">
        <v>1642721549187</v>
      </c>
      <c r="C7" s="1">
        <v>44581.980891203704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1486144</v>
      </c>
      <c r="V7" t="s">
        <v>54</v>
      </c>
    </row>
    <row r="8" spans="1:22" x14ac:dyDescent="0.7">
      <c r="A8">
        <v>4</v>
      </c>
      <c r="B8">
        <v>1642758905588</v>
      </c>
      <c r="C8" s="1">
        <v>44582.413252314815</v>
      </c>
      <c r="D8">
        <v>100</v>
      </c>
      <c r="E8">
        <v>99999999</v>
      </c>
      <c r="F8">
        <v>100</v>
      </c>
      <c r="G8">
        <v>43581</v>
      </c>
      <c r="H8">
        <v>99999999</v>
      </c>
      <c r="I8">
        <v>99999999</v>
      </c>
      <c r="J8">
        <v>103994</v>
      </c>
      <c r="K8">
        <v>25.903699632644599</v>
      </c>
      <c r="L8">
        <v>0.88014000000000003</v>
      </c>
      <c r="M8">
        <v>6</v>
      </c>
      <c r="N8">
        <v>108231</v>
      </c>
      <c r="O8">
        <v>129524</v>
      </c>
      <c r="P8">
        <v>134169</v>
      </c>
      <c r="Q8">
        <v>139005</v>
      </c>
      <c r="R8">
        <v>284412</v>
      </c>
      <c r="S8">
        <v>4486.9611081023904</v>
      </c>
      <c r="T8">
        <v>7</v>
      </c>
      <c r="U8">
        <v>1486144</v>
      </c>
      <c r="V8" t="s">
        <v>54</v>
      </c>
    </row>
    <row r="9" spans="1:22" x14ac:dyDescent="0.7">
      <c r="A9">
        <v>5</v>
      </c>
      <c r="B9">
        <v>1642870506964</v>
      </c>
      <c r="C9" s="1">
        <v>44583.704930555556</v>
      </c>
      <c r="D9">
        <v>101</v>
      </c>
      <c r="E9">
        <v>99999999</v>
      </c>
      <c r="F9">
        <v>101</v>
      </c>
      <c r="G9">
        <v>43685</v>
      </c>
      <c r="H9">
        <v>99999999</v>
      </c>
      <c r="I9">
        <v>99999999</v>
      </c>
      <c r="J9">
        <v>104011</v>
      </c>
      <c r="K9">
        <v>32.200000000000003</v>
      </c>
      <c r="L9">
        <v>0.86</v>
      </c>
      <c r="M9">
        <v>6</v>
      </c>
      <c r="N9">
        <v>108148</v>
      </c>
      <c r="O9">
        <v>131862</v>
      </c>
      <c r="P9">
        <v>136501</v>
      </c>
      <c r="Q9">
        <v>138213</v>
      </c>
      <c r="R9">
        <v>285036</v>
      </c>
      <c r="S9">
        <v>4486</v>
      </c>
      <c r="T9">
        <v>7</v>
      </c>
      <c r="U9">
        <v>1486144</v>
      </c>
      <c r="V9" t="s">
        <v>54</v>
      </c>
    </row>
    <row r="10" spans="1:22" x14ac:dyDescent="0.7">
      <c r="A10">
        <v>6</v>
      </c>
      <c r="B10">
        <v>1642938907417</v>
      </c>
      <c r="C10" s="1">
        <v>44584.496608796297</v>
      </c>
      <c r="D10">
        <v>102</v>
      </c>
      <c r="E10">
        <v>99999999</v>
      </c>
      <c r="F10">
        <v>102</v>
      </c>
      <c r="G10">
        <v>40469</v>
      </c>
      <c r="H10">
        <v>99999999</v>
      </c>
      <c r="I10">
        <v>99999999</v>
      </c>
      <c r="J10">
        <v>100895</v>
      </c>
      <c r="K10">
        <v>35.617899303436197</v>
      </c>
      <c r="L10">
        <v>0.87280999822616501</v>
      </c>
      <c r="M10">
        <v>6</v>
      </c>
      <c r="N10">
        <v>104727</v>
      </c>
      <c r="O10">
        <v>127621</v>
      </c>
      <c r="P10">
        <v>132261</v>
      </c>
      <c r="Q10">
        <v>137507</v>
      </c>
      <c r="R10">
        <v>284583</v>
      </c>
      <c r="S10">
        <v>4486.4638679744003</v>
      </c>
      <c r="T10">
        <v>7</v>
      </c>
      <c r="U10">
        <v>1486144</v>
      </c>
      <c r="V10" t="s">
        <v>54</v>
      </c>
    </row>
    <row r="11" spans="1:22" x14ac:dyDescent="0.7">
      <c r="A11">
        <v>7</v>
      </c>
      <c r="B11">
        <v>1642957807974</v>
      </c>
      <c r="C11" s="1">
        <v>44584.715358796297</v>
      </c>
      <c r="D11">
        <v>101</v>
      </c>
      <c r="E11">
        <v>99999999</v>
      </c>
      <c r="F11">
        <v>101</v>
      </c>
      <c r="G11">
        <v>37503</v>
      </c>
      <c r="H11">
        <v>99999999</v>
      </c>
      <c r="I11">
        <v>99999999</v>
      </c>
      <c r="J11">
        <v>97962</v>
      </c>
      <c r="K11">
        <v>46.513499931335403</v>
      </c>
      <c r="L11">
        <v>0.81</v>
      </c>
      <c r="M11">
        <v>6</v>
      </c>
      <c r="N11">
        <v>101696</v>
      </c>
      <c r="O11">
        <v>122274</v>
      </c>
      <c r="P11">
        <v>126709</v>
      </c>
      <c r="Q11">
        <v>131248</v>
      </c>
      <c r="R11">
        <v>284026</v>
      </c>
      <c r="S11">
        <v>4486.26347495359</v>
      </c>
      <c r="T11">
        <v>7</v>
      </c>
      <c r="U11">
        <v>1486144</v>
      </c>
      <c r="V11" t="s">
        <v>54</v>
      </c>
    </row>
    <row r="12" spans="1:22" x14ac:dyDescent="0.7">
      <c r="A12">
        <v>8</v>
      </c>
      <c r="B12">
        <v>1643016310609</v>
      </c>
      <c r="C12" s="1">
        <v>44585.392476851855</v>
      </c>
      <c r="D12">
        <v>101</v>
      </c>
      <c r="E12">
        <v>99999999</v>
      </c>
      <c r="F12">
        <v>101</v>
      </c>
      <c r="G12">
        <v>42971</v>
      </c>
      <c r="H12">
        <v>99999999</v>
      </c>
      <c r="I12">
        <v>99999999</v>
      </c>
      <c r="J12">
        <v>103384</v>
      </c>
      <c r="K12">
        <v>36.2118998565673</v>
      </c>
      <c r="L12">
        <v>0.86</v>
      </c>
      <c r="M12">
        <v>6</v>
      </c>
      <c r="N12">
        <v>107021</v>
      </c>
      <c r="O12">
        <v>129742</v>
      </c>
      <c r="P12">
        <v>134386</v>
      </c>
      <c r="Q12">
        <v>139432</v>
      </c>
      <c r="R12">
        <v>285391</v>
      </c>
      <c r="S12">
        <v>4486.2128577504</v>
      </c>
      <c r="T12">
        <v>7</v>
      </c>
      <c r="U12">
        <v>1486144</v>
      </c>
      <c r="V12" t="s">
        <v>54</v>
      </c>
    </row>
    <row r="13" spans="1:22" x14ac:dyDescent="0.7">
      <c r="A13">
        <v>9</v>
      </c>
      <c r="B13">
        <v>1643032526540</v>
      </c>
      <c r="C13" s="1">
        <v>44585.58016203704</v>
      </c>
      <c r="D13">
        <v>202</v>
      </c>
      <c r="E13">
        <v>99999999</v>
      </c>
      <c r="F13">
        <v>202</v>
      </c>
      <c r="G13">
        <v>41462</v>
      </c>
      <c r="H13">
        <v>1009</v>
      </c>
      <c r="I13">
        <v>26530</v>
      </c>
      <c r="J13">
        <v>285647</v>
      </c>
      <c r="K13">
        <v>57.6</v>
      </c>
      <c r="L13">
        <v>0.79519000170230802</v>
      </c>
      <c r="M13">
        <v>8</v>
      </c>
      <c r="N13">
        <v>289584</v>
      </c>
      <c r="O13">
        <v>316629</v>
      </c>
      <c r="P13">
        <v>356703</v>
      </c>
      <c r="Q13">
        <v>360640</v>
      </c>
      <c r="R13">
        <v>494460</v>
      </c>
      <c r="S13">
        <v>4486.9993750000003</v>
      </c>
      <c r="T13">
        <v>7</v>
      </c>
      <c r="U13">
        <v>1486144</v>
      </c>
      <c r="V13" t="s">
        <v>54</v>
      </c>
    </row>
    <row r="14" spans="1:22" x14ac:dyDescent="0.7">
      <c r="A14">
        <v>10</v>
      </c>
      <c r="B14">
        <v>1643093703513</v>
      </c>
      <c r="C14" s="1">
        <v>44586.288229166668</v>
      </c>
      <c r="D14">
        <v>101</v>
      </c>
      <c r="E14">
        <v>99999999</v>
      </c>
      <c r="F14">
        <v>101</v>
      </c>
      <c r="G14">
        <v>38838</v>
      </c>
      <c r="H14">
        <v>99999999</v>
      </c>
      <c r="I14">
        <v>99999999</v>
      </c>
      <c r="J14">
        <v>99177</v>
      </c>
      <c r="K14">
        <v>36.6124994659423</v>
      </c>
      <c r="L14">
        <v>0.86</v>
      </c>
      <c r="M14">
        <v>6.0030000000000001</v>
      </c>
      <c r="N14">
        <v>102810</v>
      </c>
      <c r="O14">
        <v>124986</v>
      </c>
      <c r="P14">
        <v>129728</v>
      </c>
      <c r="Q14">
        <v>135373</v>
      </c>
      <c r="R14">
        <v>284487</v>
      </c>
      <c r="S14">
        <v>4486.2977559999999</v>
      </c>
      <c r="T14">
        <v>7</v>
      </c>
      <c r="U14">
        <v>1486144</v>
      </c>
      <c r="V14" t="s">
        <v>54</v>
      </c>
    </row>
    <row r="15" spans="1:22" x14ac:dyDescent="0.7">
      <c r="A15">
        <v>11</v>
      </c>
      <c r="B15">
        <v>1643102704226</v>
      </c>
      <c r="C15" s="1">
        <v>44586.392407407409</v>
      </c>
      <c r="D15">
        <v>99999999</v>
      </c>
      <c r="E15">
        <v>99999999</v>
      </c>
      <c r="F15">
        <v>99999999</v>
      </c>
      <c r="G15">
        <v>99999999</v>
      </c>
      <c r="H15">
        <v>99999999</v>
      </c>
      <c r="I15">
        <v>99999999</v>
      </c>
      <c r="J15">
        <v>60728</v>
      </c>
      <c r="K15">
        <v>75.3</v>
      </c>
      <c r="L15">
        <v>0.49</v>
      </c>
      <c r="M15">
        <v>6</v>
      </c>
      <c r="N15">
        <v>64766</v>
      </c>
      <c r="O15">
        <v>82932</v>
      </c>
      <c r="P15">
        <v>87168</v>
      </c>
      <c r="Q15">
        <v>96447</v>
      </c>
      <c r="R15">
        <v>283774</v>
      </c>
      <c r="S15">
        <v>4486</v>
      </c>
      <c r="T15">
        <v>7</v>
      </c>
      <c r="U15">
        <v>1486144</v>
      </c>
      <c r="V15" t="s">
        <v>54</v>
      </c>
    </row>
    <row r="16" spans="1:22" x14ac:dyDescent="0.7">
      <c r="A16">
        <v>12</v>
      </c>
      <c r="B16">
        <v>1643118903856</v>
      </c>
      <c r="C16" s="1">
        <v>44586.579895833333</v>
      </c>
      <c r="D16">
        <v>102</v>
      </c>
      <c r="E16">
        <v>99999999</v>
      </c>
      <c r="F16">
        <v>102</v>
      </c>
      <c r="G16">
        <v>18466</v>
      </c>
      <c r="H16">
        <v>99999999</v>
      </c>
      <c r="I16">
        <v>99999999</v>
      </c>
      <c r="J16">
        <v>78866</v>
      </c>
      <c r="K16">
        <v>74.398399999999995</v>
      </c>
      <c r="L16">
        <v>0.52</v>
      </c>
      <c r="M16">
        <v>6.1619999999999999</v>
      </c>
      <c r="N16">
        <v>83001</v>
      </c>
      <c r="O16">
        <v>101362</v>
      </c>
      <c r="P16">
        <v>105696</v>
      </c>
      <c r="Q16">
        <v>114683</v>
      </c>
      <c r="R16">
        <v>284144</v>
      </c>
      <c r="S16">
        <v>4487</v>
      </c>
      <c r="T16">
        <v>7</v>
      </c>
      <c r="U16">
        <v>1486144</v>
      </c>
      <c r="V16" t="s">
        <v>54</v>
      </c>
    </row>
    <row r="17" spans="1:22" x14ac:dyDescent="0.7">
      <c r="A17">
        <v>13</v>
      </c>
      <c r="B17">
        <v>1643122503906</v>
      </c>
      <c r="C17" s="1">
        <v>44586.621562499997</v>
      </c>
      <c r="D17">
        <v>101</v>
      </c>
      <c r="E17">
        <v>99999999</v>
      </c>
      <c r="F17">
        <v>101</v>
      </c>
      <c r="G17">
        <v>33301</v>
      </c>
      <c r="H17">
        <v>99999999</v>
      </c>
      <c r="I17">
        <v>99999999</v>
      </c>
      <c r="J17">
        <v>93637</v>
      </c>
      <c r="K17">
        <v>69.525599609375007</v>
      </c>
      <c r="L17">
        <v>0.60053000000000001</v>
      </c>
      <c r="M17">
        <v>6</v>
      </c>
      <c r="N17">
        <v>97377</v>
      </c>
      <c r="O17">
        <v>116255</v>
      </c>
      <c r="P17">
        <v>120593</v>
      </c>
      <c r="Q17">
        <v>129987</v>
      </c>
      <c r="R17">
        <v>284094</v>
      </c>
      <c r="S17">
        <v>4487</v>
      </c>
      <c r="T17">
        <v>7</v>
      </c>
      <c r="U17">
        <v>1486144</v>
      </c>
      <c r="V17" t="s">
        <v>54</v>
      </c>
    </row>
    <row r="18" spans="1:22" x14ac:dyDescent="0.7">
      <c r="A18">
        <v>14</v>
      </c>
      <c r="B18">
        <v>1643140506419</v>
      </c>
      <c r="C18" s="1">
        <v>44586.829930555556</v>
      </c>
      <c r="D18">
        <v>101</v>
      </c>
      <c r="E18">
        <v>99999999</v>
      </c>
      <c r="F18">
        <v>101</v>
      </c>
      <c r="G18">
        <v>17264</v>
      </c>
      <c r="H18">
        <v>99999999</v>
      </c>
      <c r="I18">
        <v>99999999</v>
      </c>
      <c r="J18">
        <v>77681</v>
      </c>
      <c r="K18">
        <v>74.8</v>
      </c>
      <c r="L18">
        <v>0.57856000076532299</v>
      </c>
      <c r="M18">
        <v>6.8369999999999997</v>
      </c>
      <c r="N18">
        <v>81319</v>
      </c>
      <c r="O18">
        <v>100179</v>
      </c>
      <c r="P18">
        <v>104429</v>
      </c>
      <c r="Q18">
        <v>114936</v>
      </c>
      <c r="R18">
        <v>283581</v>
      </c>
      <c r="S18">
        <v>4486.839199</v>
      </c>
      <c r="T18">
        <v>7</v>
      </c>
      <c r="U18">
        <v>1486144</v>
      </c>
      <c r="V18" t="s">
        <v>54</v>
      </c>
    </row>
    <row r="19" spans="1:22" x14ac:dyDescent="0.7">
      <c r="A19">
        <v>15</v>
      </c>
      <c r="B19">
        <v>1643181904539</v>
      </c>
      <c r="C19" s="1">
        <v>44587.309074074074</v>
      </c>
      <c r="D19">
        <v>100</v>
      </c>
      <c r="E19">
        <v>99999999</v>
      </c>
      <c r="F19">
        <v>100</v>
      </c>
      <c r="G19">
        <v>40563</v>
      </c>
      <c r="H19">
        <v>99999999</v>
      </c>
      <c r="I19">
        <v>99999999</v>
      </c>
      <c r="J19">
        <v>100893</v>
      </c>
      <c r="K19">
        <v>36.363200439453102</v>
      </c>
      <c r="L19">
        <v>0.87063999999999997</v>
      </c>
      <c r="M19">
        <v>6</v>
      </c>
      <c r="N19">
        <v>104626</v>
      </c>
      <c r="O19">
        <v>126921</v>
      </c>
      <c r="P19">
        <v>131562</v>
      </c>
      <c r="Q19">
        <v>136401</v>
      </c>
      <c r="R19">
        <v>285461</v>
      </c>
      <c r="S19">
        <v>4486.6270000000004</v>
      </c>
      <c r="T19">
        <v>7</v>
      </c>
      <c r="U19">
        <v>1486144</v>
      </c>
      <c r="V19" t="s">
        <v>54</v>
      </c>
    </row>
    <row r="20" spans="1:22" x14ac:dyDescent="0.7">
      <c r="A20">
        <v>16</v>
      </c>
      <c r="B20">
        <v>1643190904523</v>
      </c>
      <c r="C20" s="1">
        <v>44587.413240740738</v>
      </c>
      <c r="D20">
        <v>102</v>
      </c>
      <c r="E20">
        <v>99999999</v>
      </c>
      <c r="F20">
        <v>102</v>
      </c>
      <c r="G20">
        <v>38468</v>
      </c>
      <c r="H20">
        <v>99999999</v>
      </c>
      <c r="I20">
        <v>99999999</v>
      </c>
      <c r="J20">
        <v>98897</v>
      </c>
      <c r="K20">
        <v>61.426000293731597</v>
      </c>
      <c r="L20">
        <v>0.59899000395536395</v>
      </c>
      <c r="M20">
        <v>7.524</v>
      </c>
      <c r="N20">
        <v>102831</v>
      </c>
      <c r="O20">
        <v>122197</v>
      </c>
      <c r="P20">
        <v>126540</v>
      </c>
      <c r="Q20">
        <v>134807</v>
      </c>
      <c r="R20">
        <v>284477</v>
      </c>
      <c r="S20">
        <v>4486.8990000000003</v>
      </c>
      <c r="T20">
        <v>7</v>
      </c>
      <c r="U20">
        <v>1486144</v>
      </c>
      <c r="V20" t="s">
        <v>54</v>
      </c>
    </row>
    <row r="21" spans="1:22" hidden="1" x14ac:dyDescent="0.7">
      <c r="A21">
        <v>17</v>
      </c>
      <c r="B21">
        <v>1643290574746</v>
      </c>
      <c r="C21" s="1">
        <v>44588.566828703704</v>
      </c>
      <c r="D21">
        <v>201</v>
      </c>
      <c r="E21">
        <v>99999999</v>
      </c>
      <c r="F21">
        <v>201</v>
      </c>
      <c r="G21">
        <v>44124</v>
      </c>
      <c r="H21">
        <v>1010</v>
      </c>
      <c r="I21">
        <v>26258</v>
      </c>
      <c r="J21">
        <v>99999999</v>
      </c>
      <c r="K21">
        <v>99999999</v>
      </c>
      <c r="L21">
        <v>99999999</v>
      </c>
      <c r="M21">
        <v>99999999</v>
      </c>
      <c r="N21">
        <v>99999999</v>
      </c>
      <c r="O21">
        <v>99999999</v>
      </c>
      <c r="P21">
        <v>99999999</v>
      </c>
      <c r="Q21">
        <v>99999999</v>
      </c>
      <c r="R21">
        <v>99999999</v>
      </c>
      <c r="S21">
        <v>99999999</v>
      </c>
      <c r="T21">
        <v>99999999</v>
      </c>
      <c r="U21">
        <v>1486144</v>
      </c>
      <c r="V21" t="s">
        <v>54</v>
      </c>
    </row>
    <row r="22" spans="1:22" x14ac:dyDescent="0.7">
      <c r="A22">
        <v>18</v>
      </c>
      <c r="B22">
        <v>1643301906246</v>
      </c>
      <c r="C22" s="1">
        <v>44588.69798611111</v>
      </c>
      <c r="D22">
        <v>101</v>
      </c>
      <c r="E22">
        <v>99999999</v>
      </c>
      <c r="F22">
        <v>101</v>
      </c>
      <c r="G22">
        <v>33393</v>
      </c>
      <c r="H22">
        <v>99999999</v>
      </c>
      <c r="I22">
        <v>99999999</v>
      </c>
      <c r="J22">
        <v>93711</v>
      </c>
      <c r="K22">
        <v>29.619700456619199</v>
      </c>
      <c r="L22">
        <v>0.89</v>
      </c>
      <c r="M22">
        <v>6</v>
      </c>
      <c r="N22">
        <v>97540</v>
      </c>
      <c r="O22">
        <v>122367</v>
      </c>
      <c r="P22">
        <v>127112</v>
      </c>
      <c r="Q22">
        <v>131851</v>
      </c>
      <c r="R22">
        <v>284754</v>
      </c>
      <c r="S22">
        <v>4486.9159</v>
      </c>
      <c r="T22">
        <v>7</v>
      </c>
      <c r="U22">
        <v>1486144</v>
      </c>
      <c r="V22" t="s">
        <v>54</v>
      </c>
    </row>
    <row r="23" spans="1:22" x14ac:dyDescent="0.7">
      <c r="A23">
        <v>19</v>
      </c>
      <c r="B23">
        <v>1643354706096</v>
      </c>
      <c r="C23" s="1">
        <v>44589.30909722222</v>
      </c>
      <c r="D23">
        <v>100</v>
      </c>
      <c r="E23">
        <v>99999999</v>
      </c>
      <c r="F23">
        <v>100</v>
      </c>
      <c r="G23">
        <v>37230</v>
      </c>
      <c r="H23">
        <v>99999999</v>
      </c>
      <c r="I23">
        <v>99999999</v>
      </c>
      <c r="J23">
        <v>97649</v>
      </c>
      <c r="K23">
        <v>37.241799976348801</v>
      </c>
      <c r="L23">
        <v>0.86</v>
      </c>
      <c r="M23">
        <v>6</v>
      </c>
      <c r="N23">
        <v>101179</v>
      </c>
      <c r="O23">
        <v>123571</v>
      </c>
      <c r="P23">
        <v>128115</v>
      </c>
      <c r="Q23">
        <v>132955</v>
      </c>
      <c r="R23">
        <v>284904</v>
      </c>
      <c r="S23">
        <v>4486</v>
      </c>
      <c r="T23">
        <v>7</v>
      </c>
      <c r="U23">
        <v>1486144</v>
      </c>
      <c r="V23" t="s">
        <v>54</v>
      </c>
    </row>
    <row r="24" spans="1:22" hidden="1" x14ac:dyDescent="0.7">
      <c r="A24">
        <v>20</v>
      </c>
      <c r="B24">
        <v>1643376980116</v>
      </c>
      <c r="C24" s="1">
        <v>44589.56689814815</v>
      </c>
      <c r="D24">
        <v>101</v>
      </c>
      <c r="E24">
        <v>99999999</v>
      </c>
      <c r="F24">
        <v>101</v>
      </c>
      <c r="G24">
        <v>40386</v>
      </c>
      <c r="H24">
        <v>99999999</v>
      </c>
      <c r="I24">
        <v>99999999</v>
      </c>
      <c r="J24">
        <v>268853</v>
      </c>
      <c r="K24">
        <v>56.9</v>
      </c>
      <c r="L24">
        <v>0.78</v>
      </c>
      <c r="M24">
        <v>8</v>
      </c>
      <c r="N24">
        <v>272384</v>
      </c>
      <c r="O24">
        <v>292861</v>
      </c>
      <c r="P24">
        <v>339423</v>
      </c>
      <c r="Q24">
        <v>343662</v>
      </c>
      <c r="R24">
        <v>369884</v>
      </c>
      <c r="S24">
        <v>999.28</v>
      </c>
      <c r="T24">
        <v>7</v>
      </c>
      <c r="U24">
        <v>1486144</v>
      </c>
      <c r="V24" t="s">
        <v>54</v>
      </c>
    </row>
    <row r="25" spans="1:22" hidden="1" x14ac:dyDescent="0.7">
      <c r="A25">
        <v>21</v>
      </c>
      <c r="B25">
        <v>1643379882970</v>
      </c>
      <c r="C25" s="1">
        <v>44589.600486111114</v>
      </c>
      <c r="D25">
        <v>101</v>
      </c>
      <c r="E25">
        <v>99999999</v>
      </c>
      <c r="F25">
        <v>101</v>
      </c>
      <c r="G25">
        <v>26118</v>
      </c>
      <c r="H25">
        <v>99999999</v>
      </c>
      <c r="I25">
        <v>99999999</v>
      </c>
      <c r="J25">
        <v>144906</v>
      </c>
      <c r="K25">
        <v>62.7</v>
      </c>
      <c r="L25">
        <v>0.72</v>
      </c>
      <c r="M25">
        <v>8</v>
      </c>
      <c r="N25">
        <v>149047</v>
      </c>
      <c r="O25">
        <v>167130</v>
      </c>
      <c r="P25">
        <v>201070</v>
      </c>
      <c r="Q25">
        <v>205514</v>
      </c>
      <c r="R25">
        <v>241030</v>
      </c>
      <c r="S25">
        <v>0</v>
      </c>
      <c r="T25">
        <v>7</v>
      </c>
      <c r="U25">
        <v>1486144</v>
      </c>
      <c r="V25" t="s">
        <v>54</v>
      </c>
    </row>
    <row r="26" spans="1:22" hidden="1" x14ac:dyDescent="0.7">
      <c r="A26">
        <v>22</v>
      </c>
      <c r="B26">
        <v>1643380653160</v>
      </c>
      <c r="C26" s="1">
        <v>44589.609409722223</v>
      </c>
      <c r="D26">
        <v>99999999</v>
      </c>
      <c r="E26">
        <v>99999999</v>
      </c>
      <c r="F26">
        <v>99999999</v>
      </c>
      <c r="G26">
        <v>99999999</v>
      </c>
      <c r="H26">
        <v>99999999</v>
      </c>
      <c r="I26">
        <v>99999999</v>
      </c>
      <c r="J26">
        <v>99999999</v>
      </c>
      <c r="K26">
        <v>99999999</v>
      </c>
      <c r="L26">
        <v>99999999</v>
      </c>
      <c r="M26">
        <v>99999999</v>
      </c>
      <c r="N26">
        <v>99999999</v>
      </c>
      <c r="O26">
        <v>99999999</v>
      </c>
      <c r="P26">
        <v>99999999</v>
      </c>
      <c r="Q26">
        <v>99999999</v>
      </c>
      <c r="R26">
        <v>99999999</v>
      </c>
      <c r="S26">
        <v>99999999</v>
      </c>
      <c r="T26">
        <v>99999999</v>
      </c>
      <c r="U26">
        <v>1486144</v>
      </c>
      <c r="V26" t="s">
        <v>54</v>
      </c>
    </row>
    <row r="27" spans="1:22" hidden="1" x14ac:dyDescent="0.7">
      <c r="A27">
        <v>23</v>
      </c>
      <c r="B27">
        <v>1643380665966</v>
      </c>
      <c r="C27" s="1">
        <v>44589.609548611108</v>
      </c>
      <c r="D27">
        <v>99999999</v>
      </c>
      <c r="E27">
        <v>99999999</v>
      </c>
      <c r="F27">
        <v>99999999</v>
      </c>
      <c r="G27">
        <v>99999999</v>
      </c>
      <c r="H27">
        <v>99999999</v>
      </c>
      <c r="I27">
        <v>99999999</v>
      </c>
      <c r="J27">
        <v>132186</v>
      </c>
      <c r="K27">
        <v>66.599999999999994</v>
      </c>
      <c r="L27">
        <v>0.52</v>
      </c>
      <c r="M27">
        <v>8</v>
      </c>
      <c r="N27">
        <v>135925</v>
      </c>
      <c r="O27">
        <v>99999999</v>
      </c>
      <c r="P27">
        <v>99999999</v>
      </c>
      <c r="Q27">
        <v>99999999</v>
      </c>
      <c r="R27">
        <v>99999999</v>
      </c>
      <c r="S27">
        <v>99999999</v>
      </c>
      <c r="T27">
        <v>3</v>
      </c>
      <c r="U27">
        <v>1486144</v>
      </c>
      <c r="V27" t="s">
        <v>54</v>
      </c>
    </row>
    <row r="28" spans="1:22" hidden="1" x14ac:dyDescent="0.7">
      <c r="A28">
        <v>24</v>
      </c>
      <c r="B28">
        <v>1643380833867</v>
      </c>
      <c r="C28" s="1">
        <v>44589.611493055556</v>
      </c>
      <c r="D28">
        <v>99999999</v>
      </c>
      <c r="E28">
        <v>99999999</v>
      </c>
      <c r="F28">
        <v>99999999</v>
      </c>
      <c r="G28">
        <v>99999999</v>
      </c>
      <c r="H28">
        <v>812</v>
      </c>
      <c r="I28">
        <v>26245</v>
      </c>
      <c r="J28">
        <v>99999999</v>
      </c>
      <c r="K28">
        <v>99999999</v>
      </c>
      <c r="L28">
        <v>99999999</v>
      </c>
      <c r="M28">
        <v>99999999</v>
      </c>
      <c r="N28">
        <v>99999999</v>
      </c>
      <c r="O28">
        <v>99999999</v>
      </c>
      <c r="P28">
        <v>99999999</v>
      </c>
      <c r="Q28">
        <v>99999999</v>
      </c>
      <c r="R28">
        <v>99999999</v>
      </c>
      <c r="S28">
        <v>99999999</v>
      </c>
      <c r="T28">
        <v>99999999</v>
      </c>
      <c r="U28">
        <v>1486144</v>
      </c>
      <c r="V28" t="s">
        <v>54</v>
      </c>
    </row>
    <row r="29" spans="1:22" hidden="1" x14ac:dyDescent="0.7">
      <c r="A29">
        <v>25</v>
      </c>
      <c r="B29">
        <v>1643648106436</v>
      </c>
      <c r="C29" s="1">
        <v>44592.704930555556</v>
      </c>
      <c r="D29">
        <v>101</v>
      </c>
      <c r="E29">
        <v>99999999</v>
      </c>
      <c r="F29">
        <v>101</v>
      </c>
      <c r="G29">
        <v>37638</v>
      </c>
      <c r="H29">
        <v>99999999</v>
      </c>
      <c r="I29">
        <v>99999999</v>
      </c>
      <c r="J29">
        <v>97981</v>
      </c>
      <c r="K29">
        <v>31.2</v>
      </c>
      <c r="L29">
        <v>0.86280000000000001</v>
      </c>
      <c r="M29">
        <v>7.4370000000000003</v>
      </c>
      <c r="N29">
        <v>101618</v>
      </c>
      <c r="O29">
        <v>99999999</v>
      </c>
      <c r="P29">
        <v>99999999</v>
      </c>
      <c r="Q29">
        <v>99999999</v>
      </c>
      <c r="R29">
        <v>99999999</v>
      </c>
      <c r="S29">
        <v>99999999</v>
      </c>
      <c r="T29">
        <v>3</v>
      </c>
      <c r="U29">
        <v>1486144</v>
      </c>
      <c r="V29" t="s">
        <v>54</v>
      </c>
    </row>
    <row r="30" spans="1:22" x14ac:dyDescent="0.7">
      <c r="A30">
        <v>0</v>
      </c>
      <c r="B30">
        <v>1643783706706</v>
      </c>
      <c r="C30" s="1">
        <v>44594.274375000001</v>
      </c>
      <c r="D30">
        <v>101</v>
      </c>
      <c r="E30">
        <v>99999999</v>
      </c>
      <c r="F30">
        <v>101</v>
      </c>
      <c r="G30">
        <v>46102</v>
      </c>
      <c r="H30">
        <v>99999999</v>
      </c>
      <c r="I30">
        <v>99999999</v>
      </c>
      <c r="J30">
        <v>106511</v>
      </c>
      <c r="K30">
        <v>32.700000000000003</v>
      </c>
      <c r="L30">
        <v>0.86554999879837002</v>
      </c>
      <c r="M30">
        <v>7.0229999999999997</v>
      </c>
      <c r="N30">
        <v>110655</v>
      </c>
      <c r="O30">
        <v>135459</v>
      </c>
      <c r="P30">
        <v>140308</v>
      </c>
      <c r="Q30">
        <v>146858</v>
      </c>
      <c r="R30">
        <v>285294</v>
      </c>
      <c r="S30">
        <v>4486</v>
      </c>
      <c r="T30">
        <v>7</v>
      </c>
      <c r="U30">
        <v>1486144</v>
      </c>
      <c r="V30" t="s">
        <v>54</v>
      </c>
    </row>
    <row r="31" spans="1:22" x14ac:dyDescent="0.7">
      <c r="A31">
        <v>1</v>
      </c>
      <c r="B31">
        <v>1643799305664</v>
      </c>
      <c r="C31" s="1">
        <v>44594.454918981479</v>
      </c>
      <c r="D31">
        <v>101</v>
      </c>
      <c r="E31">
        <v>99999999</v>
      </c>
      <c r="F31">
        <v>101</v>
      </c>
      <c r="G31">
        <v>40749</v>
      </c>
      <c r="H31">
        <v>99999999</v>
      </c>
      <c r="I31">
        <v>99999999</v>
      </c>
      <c r="J31">
        <v>101171</v>
      </c>
      <c r="K31">
        <v>50.170599567413298</v>
      </c>
      <c r="L31">
        <v>0.79</v>
      </c>
      <c r="M31">
        <v>6.48</v>
      </c>
      <c r="N31">
        <v>105203</v>
      </c>
      <c r="O31">
        <v>125370</v>
      </c>
      <c r="P31">
        <v>130010</v>
      </c>
      <c r="Q31">
        <v>134952</v>
      </c>
      <c r="R31">
        <v>284336</v>
      </c>
      <c r="S31">
        <v>4486.1276420385902</v>
      </c>
      <c r="T31">
        <v>7</v>
      </c>
      <c r="U31">
        <v>1486144</v>
      </c>
      <c r="V31" t="s">
        <v>54</v>
      </c>
    </row>
    <row r="32" spans="1:22" x14ac:dyDescent="0.7">
      <c r="A32">
        <v>2</v>
      </c>
      <c r="B32">
        <v>1643805306694</v>
      </c>
      <c r="C32" s="1">
        <v>44594.524375000001</v>
      </c>
      <c r="D32">
        <v>102</v>
      </c>
      <c r="E32">
        <v>99999999</v>
      </c>
      <c r="F32">
        <v>102</v>
      </c>
      <c r="G32">
        <v>31185</v>
      </c>
      <c r="H32">
        <v>99999999</v>
      </c>
      <c r="I32">
        <v>99999999</v>
      </c>
      <c r="J32">
        <v>91508</v>
      </c>
      <c r="K32">
        <v>71.599999999999994</v>
      </c>
      <c r="L32">
        <v>0.55649001121520902</v>
      </c>
      <c r="M32">
        <v>6</v>
      </c>
      <c r="N32">
        <v>95443</v>
      </c>
      <c r="O32">
        <v>113920</v>
      </c>
      <c r="P32">
        <v>118468</v>
      </c>
      <c r="Q32">
        <v>126766</v>
      </c>
      <c r="R32">
        <v>284306</v>
      </c>
      <c r="S32">
        <v>4486.6043576790998</v>
      </c>
      <c r="T32">
        <v>7</v>
      </c>
      <c r="U32">
        <v>1486144</v>
      </c>
      <c r="V32" t="s">
        <v>54</v>
      </c>
    </row>
    <row r="33" spans="1:22" x14ac:dyDescent="0.7">
      <c r="A33">
        <v>3</v>
      </c>
      <c r="B33">
        <v>1643817305419</v>
      </c>
      <c r="C33" s="1">
        <v>44594.663252314815</v>
      </c>
      <c r="D33">
        <v>202</v>
      </c>
      <c r="E33">
        <v>99999999</v>
      </c>
      <c r="F33">
        <v>202</v>
      </c>
      <c r="G33">
        <v>41433</v>
      </c>
      <c r="H33">
        <v>99999999</v>
      </c>
      <c r="I33">
        <v>99999999</v>
      </c>
      <c r="J33">
        <v>101775</v>
      </c>
      <c r="K33">
        <v>55.461000240325902</v>
      </c>
      <c r="L33">
        <v>0.752989997148513</v>
      </c>
      <c r="M33">
        <v>7.1609999999999996</v>
      </c>
      <c r="N33">
        <v>105709</v>
      </c>
      <c r="O33">
        <v>125374</v>
      </c>
      <c r="P33">
        <v>130008</v>
      </c>
      <c r="Q33">
        <v>135169</v>
      </c>
      <c r="R33">
        <v>284581</v>
      </c>
      <c r="S33">
        <v>4486.6351827315902</v>
      </c>
      <c r="T33">
        <v>7</v>
      </c>
      <c r="U33">
        <v>1486144</v>
      </c>
      <c r="V33" t="s">
        <v>54</v>
      </c>
    </row>
    <row r="34" spans="1:22" x14ac:dyDescent="0.7">
      <c r="A34">
        <v>4</v>
      </c>
      <c r="B34">
        <v>1643821505258</v>
      </c>
      <c r="C34" s="1">
        <v>44594.711863425924</v>
      </c>
      <c r="D34">
        <v>99999999</v>
      </c>
      <c r="E34">
        <v>99999999</v>
      </c>
      <c r="F34">
        <v>99999999</v>
      </c>
      <c r="G34">
        <v>99999999</v>
      </c>
      <c r="H34">
        <v>99999999</v>
      </c>
      <c r="I34">
        <v>99999999</v>
      </c>
      <c r="J34">
        <v>60618</v>
      </c>
      <c r="K34">
        <v>74.8</v>
      </c>
      <c r="L34">
        <v>0.44875999999999999</v>
      </c>
      <c r="M34">
        <v>6</v>
      </c>
      <c r="N34">
        <v>64753</v>
      </c>
      <c r="O34">
        <v>82507</v>
      </c>
      <c r="P34">
        <v>86846</v>
      </c>
      <c r="Q34">
        <v>95219</v>
      </c>
      <c r="R34">
        <v>283742</v>
      </c>
      <c r="S34">
        <v>4485.1443730574902</v>
      </c>
      <c r="T34">
        <v>7</v>
      </c>
      <c r="U34">
        <v>1486144</v>
      </c>
      <c r="V34" t="s">
        <v>54</v>
      </c>
    </row>
    <row r="35" spans="1:22" hidden="1" x14ac:dyDescent="0.7">
      <c r="A35">
        <v>5</v>
      </c>
      <c r="B35">
        <v>1643825107524</v>
      </c>
      <c r="C35" s="1">
        <v>44594.753553240742</v>
      </c>
      <c r="D35">
        <v>99999999</v>
      </c>
      <c r="E35">
        <v>99999999</v>
      </c>
      <c r="F35">
        <v>99999999</v>
      </c>
      <c r="G35">
        <v>99999999</v>
      </c>
      <c r="H35">
        <v>99999999</v>
      </c>
      <c r="I35">
        <v>99999999</v>
      </c>
      <c r="J35">
        <v>60742</v>
      </c>
      <c r="K35">
        <v>75.400000000000006</v>
      </c>
      <c r="L35">
        <v>0.50484996323814202</v>
      </c>
      <c r="M35">
        <v>6</v>
      </c>
      <c r="N35">
        <v>64985</v>
      </c>
      <c r="O35">
        <v>82136</v>
      </c>
      <c r="P35">
        <v>86380</v>
      </c>
      <c r="Q35">
        <v>95880</v>
      </c>
      <c r="R35">
        <v>145476</v>
      </c>
      <c r="S35">
        <v>1389</v>
      </c>
      <c r="T35">
        <v>7</v>
      </c>
      <c r="U35">
        <v>1486144</v>
      </c>
      <c r="V35" t="s">
        <v>54</v>
      </c>
    </row>
    <row r="36" spans="1:22" hidden="1" x14ac:dyDescent="0.7">
      <c r="A36">
        <v>6</v>
      </c>
      <c r="B36">
        <v>1644221104265</v>
      </c>
      <c r="C36" s="1">
        <v>44599.336851851855</v>
      </c>
      <c r="D36">
        <v>101</v>
      </c>
      <c r="E36">
        <v>99999999</v>
      </c>
      <c r="F36">
        <v>101</v>
      </c>
      <c r="G36">
        <v>43167</v>
      </c>
      <c r="H36">
        <v>99999999</v>
      </c>
      <c r="I36">
        <v>99999999</v>
      </c>
      <c r="J36">
        <v>103577</v>
      </c>
      <c r="K36">
        <v>30.6</v>
      </c>
      <c r="L36">
        <v>0.87</v>
      </c>
      <c r="M36">
        <v>6</v>
      </c>
      <c r="N36">
        <v>107714</v>
      </c>
      <c r="O36">
        <v>99999999</v>
      </c>
      <c r="P36">
        <v>99999999</v>
      </c>
      <c r="Q36">
        <v>99999999</v>
      </c>
      <c r="R36">
        <v>99999999</v>
      </c>
      <c r="S36">
        <v>99999999</v>
      </c>
      <c r="T36">
        <v>3</v>
      </c>
      <c r="U36">
        <v>1486144</v>
      </c>
      <c r="V36" t="s">
        <v>54</v>
      </c>
    </row>
    <row r="37" spans="1:22" x14ac:dyDescent="0.7">
      <c r="A37">
        <v>7</v>
      </c>
      <c r="B37">
        <v>1644407752979</v>
      </c>
      <c r="C37" s="1">
        <v>44601.497129629628</v>
      </c>
      <c r="D37">
        <v>201</v>
      </c>
      <c r="E37">
        <v>99999999</v>
      </c>
      <c r="F37">
        <v>201</v>
      </c>
      <c r="G37">
        <v>45474</v>
      </c>
      <c r="H37">
        <v>906</v>
      </c>
      <c r="I37">
        <v>26115</v>
      </c>
      <c r="J37">
        <v>298406</v>
      </c>
      <c r="K37">
        <v>33.800899999999899</v>
      </c>
      <c r="L37">
        <v>0.87218999891281102</v>
      </c>
      <c r="M37">
        <v>8</v>
      </c>
      <c r="N37">
        <v>301941</v>
      </c>
      <c r="O37">
        <v>326956</v>
      </c>
      <c r="P37">
        <v>333109</v>
      </c>
      <c r="Q37">
        <v>337752</v>
      </c>
      <c r="R37">
        <v>484021</v>
      </c>
      <c r="S37">
        <v>4494</v>
      </c>
      <c r="T37">
        <v>7</v>
      </c>
      <c r="U37">
        <v>1486144</v>
      </c>
      <c r="V37" t="s">
        <v>54</v>
      </c>
    </row>
    <row r="38" spans="1:22" hidden="1" x14ac:dyDescent="0.7">
      <c r="A38">
        <v>8</v>
      </c>
      <c r="B38">
        <v>1644408586784</v>
      </c>
      <c r="C38" s="1">
        <v>44601.506782407407</v>
      </c>
      <c r="D38">
        <v>99999999</v>
      </c>
      <c r="E38">
        <v>99999999</v>
      </c>
      <c r="F38">
        <v>99999999</v>
      </c>
      <c r="G38">
        <v>99999999</v>
      </c>
      <c r="H38">
        <v>99999999</v>
      </c>
      <c r="I38">
        <v>99999999</v>
      </c>
      <c r="J38">
        <v>99999999</v>
      </c>
      <c r="K38">
        <v>99999999</v>
      </c>
      <c r="L38">
        <v>99999999</v>
      </c>
      <c r="M38">
        <v>99999999</v>
      </c>
      <c r="N38">
        <v>99999999</v>
      </c>
      <c r="O38">
        <v>99999999</v>
      </c>
      <c r="P38">
        <v>99999999</v>
      </c>
      <c r="Q38">
        <v>99999999</v>
      </c>
      <c r="R38">
        <v>99999999</v>
      </c>
      <c r="S38">
        <v>99999999</v>
      </c>
      <c r="T38">
        <v>99999999</v>
      </c>
      <c r="U38">
        <v>1486144</v>
      </c>
      <c r="V38" t="s">
        <v>54</v>
      </c>
    </row>
    <row r="39" spans="1:22" hidden="1" x14ac:dyDescent="0.7">
      <c r="A39">
        <v>9</v>
      </c>
      <c r="B39">
        <v>1644408604745</v>
      </c>
      <c r="C39" s="1">
        <v>44601.506990740738</v>
      </c>
      <c r="D39">
        <v>99999999</v>
      </c>
      <c r="E39">
        <v>99999999</v>
      </c>
      <c r="F39">
        <v>99999999</v>
      </c>
      <c r="G39">
        <v>99999999</v>
      </c>
      <c r="H39">
        <v>99999999</v>
      </c>
      <c r="I39">
        <v>99999999</v>
      </c>
      <c r="J39">
        <v>99999999</v>
      </c>
      <c r="K39">
        <v>99999999</v>
      </c>
      <c r="L39">
        <v>99999999</v>
      </c>
      <c r="M39">
        <v>99999999</v>
      </c>
      <c r="N39">
        <v>99999999</v>
      </c>
      <c r="O39">
        <v>99999999</v>
      </c>
      <c r="P39">
        <v>99999999</v>
      </c>
      <c r="Q39">
        <v>99999999</v>
      </c>
      <c r="R39">
        <v>99999999</v>
      </c>
      <c r="S39">
        <v>99999999</v>
      </c>
      <c r="T39">
        <v>99999999</v>
      </c>
      <c r="U39">
        <v>1486144</v>
      </c>
      <c r="V39" t="s">
        <v>54</v>
      </c>
    </row>
    <row r="40" spans="1:22" hidden="1" x14ac:dyDescent="0.7">
      <c r="A40">
        <v>10</v>
      </c>
      <c r="B40">
        <v>1644409442227</v>
      </c>
      <c r="C40" s="1">
        <v>44601.516689814816</v>
      </c>
      <c r="D40">
        <v>99999999</v>
      </c>
      <c r="E40">
        <v>99999999</v>
      </c>
      <c r="F40">
        <v>99999999</v>
      </c>
      <c r="G40">
        <v>99999999</v>
      </c>
      <c r="H40">
        <v>99999999</v>
      </c>
      <c r="I40">
        <v>99999999</v>
      </c>
      <c r="J40">
        <v>99999999</v>
      </c>
      <c r="K40">
        <v>99999999</v>
      </c>
      <c r="L40">
        <v>99999999</v>
      </c>
      <c r="M40">
        <v>99999999</v>
      </c>
      <c r="N40">
        <v>99999999</v>
      </c>
      <c r="O40">
        <v>99999999</v>
      </c>
      <c r="P40">
        <v>99999999</v>
      </c>
      <c r="Q40">
        <v>99999999</v>
      </c>
      <c r="R40">
        <v>99999999</v>
      </c>
      <c r="S40">
        <v>99999999</v>
      </c>
      <c r="T40">
        <v>99999999</v>
      </c>
      <c r="U40">
        <v>1486144</v>
      </c>
      <c r="V40" t="s">
        <v>54</v>
      </c>
    </row>
    <row r="41" spans="1:22" hidden="1" x14ac:dyDescent="0.7">
      <c r="A41">
        <v>11</v>
      </c>
      <c r="B41">
        <v>1644409450800</v>
      </c>
      <c r="C41" s="1">
        <v>44601.516782407409</v>
      </c>
      <c r="D41">
        <v>99999999</v>
      </c>
      <c r="E41">
        <v>99999999</v>
      </c>
      <c r="F41">
        <v>99999999</v>
      </c>
      <c r="G41">
        <v>99999999</v>
      </c>
      <c r="H41">
        <v>99999999</v>
      </c>
      <c r="I41">
        <v>99999999</v>
      </c>
      <c r="J41">
        <v>99999999</v>
      </c>
      <c r="K41">
        <v>99999999</v>
      </c>
      <c r="L41">
        <v>99999999</v>
      </c>
      <c r="M41">
        <v>99999999</v>
      </c>
      <c r="N41">
        <v>99999999</v>
      </c>
      <c r="O41">
        <v>99999999</v>
      </c>
      <c r="P41">
        <v>99999999</v>
      </c>
      <c r="Q41">
        <v>99999999</v>
      </c>
      <c r="R41">
        <v>99999999</v>
      </c>
      <c r="S41">
        <v>99999999</v>
      </c>
      <c r="T41">
        <v>99999999</v>
      </c>
      <c r="U41">
        <v>1486144</v>
      </c>
      <c r="V41" t="s">
        <v>54</v>
      </c>
    </row>
    <row r="42" spans="1:22" hidden="1" x14ac:dyDescent="0.7">
      <c r="A42">
        <v>12</v>
      </c>
      <c r="B42">
        <v>1644409469766</v>
      </c>
      <c r="C42" s="1">
        <v>44601.517002314817</v>
      </c>
      <c r="D42">
        <v>99999999</v>
      </c>
      <c r="E42">
        <v>99999999</v>
      </c>
      <c r="F42">
        <v>99999999</v>
      </c>
      <c r="G42">
        <v>99999999</v>
      </c>
      <c r="H42">
        <v>99999999</v>
      </c>
      <c r="I42">
        <v>99999999</v>
      </c>
      <c r="J42">
        <v>99999999</v>
      </c>
      <c r="K42">
        <v>99999999</v>
      </c>
      <c r="L42">
        <v>99999999</v>
      </c>
      <c r="M42">
        <v>99999999</v>
      </c>
      <c r="N42">
        <v>99999999</v>
      </c>
      <c r="O42">
        <v>99999999</v>
      </c>
      <c r="P42">
        <v>99999999</v>
      </c>
      <c r="Q42">
        <v>99999999</v>
      </c>
      <c r="R42">
        <v>99999999</v>
      </c>
      <c r="S42">
        <v>99999999</v>
      </c>
      <c r="T42">
        <v>99999999</v>
      </c>
      <c r="U42">
        <v>1486144</v>
      </c>
      <c r="V42" t="s">
        <v>54</v>
      </c>
    </row>
    <row r="43" spans="1:22" hidden="1" x14ac:dyDescent="0.7">
      <c r="A43">
        <v>13</v>
      </c>
      <c r="B43">
        <v>1644409493484</v>
      </c>
      <c r="C43" s="1">
        <v>44601.517280092594</v>
      </c>
      <c r="D43">
        <v>99999999</v>
      </c>
      <c r="E43">
        <v>99999999</v>
      </c>
      <c r="F43">
        <v>99999999</v>
      </c>
      <c r="G43">
        <v>169889</v>
      </c>
      <c r="H43">
        <v>908</v>
      </c>
      <c r="I43">
        <v>26226</v>
      </c>
      <c r="J43">
        <v>99999999</v>
      </c>
      <c r="K43">
        <v>99999999</v>
      </c>
      <c r="L43">
        <v>99999999</v>
      </c>
      <c r="M43">
        <v>99999999</v>
      </c>
      <c r="N43">
        <v>99999999</v>
      </c>
      <c r="O43">
        <v>99999999</v>
      </c>
      <c r="P43">
        <v>99999999</v>
      </c>
      <c r="Q43">
        <v>99999999</v>
      </c>
      <c r="R43">
        <v>99999999</v>
      </c>
      <c r="S43">
        <v>99999999</v>
      </c>
      <c r="T43">
        <v>99999999</v>
      </c>
      <c r="U43">
        <v>1486144</v>
      </c>
      <c r="V43" t="s">
        <v>54</v>
      </c>
    </row>
    <row r="44" spans="1:22" x14ac:dyDescent="0.7">
      <c r="A44">
        <v>14</v>
      </c>
      <c r="B44">
        <v>1644423304876</v>
      </c>
      <c r="C44" s="1">
        <v>44601.677129629628</v>
      </c>
      <c r="D44">
        <v>101</v>
      </c>
      <c r="E44">
        <v>99999999</v>
      </c>
      <c r="F44">
        <v>101</v>
      </c>
      <c r="G44">
        <v>34302</v>
      </c>
      <c r="H44">
        <v>99999999</v>
      </c>
      <c r="I44">
        <v>99999999</v>
      </c>
      <c r="J44">
        <v>94735</v>
      </c>
      <c r="K44">
        <v>42.436199794769202</v>
      </c>
      <c r="L44">
        <v>0.840193773193876</v>
      </c>
      <c r="M44">
        <v>7.0350000000000001</v>
      </c>
      <c r="N44">
        <v>98871</v>
      </c>
      <c r="O44">
        <v>119035</v>
      </c>
      <c r="P44">
        <v>123576</v>
      </c>
      <c r="Q44">
        <v>127714</v>
      </c>
      <c r="R44">
        <v>285124</v>
      </c>
      <c r="S44">
        <v>4486</v>
      </c>
      <c r="T44">
        <v>7</v>
      </c>
      <c r="U44">
        <v>1486144</v>
      </c>
      <c r="V44" t="s">
        <v>54</v>
      </c>
    </row>
    <row r="45" spans="1:22" x14ac:dyDescent="0.7">
      <c r="A45">
        <v>15</v>
      </c>
      <c r="B45">
        <v>1644490872577</v>
      </c>
      <c r="C45" s="1">
        <v>44602.459166666667</v>
      </c>
      <c r="D45">
        <v>101</v>
      </c>
      <c r="E45">
        <v>99999999</v>
      </c>
      <c r="F45">
        <v>101</v>
      </c>
      <c r="G45">
        <v>39958</v>
      </c>
      <c r="H45">
        <v>99999999</v>
      </c>
      <c r="I45">
        <v>99999999</v>
      </c>
      <c r="J45">
        <v>100392</v>
      </c>
      <c r="K45">
        <v>35.797400173187199</v>
      </c>
      <c r="L45">
        <v>0.86563999999999997</v>
      </c>
      <c r="M45">
        <v>6</v>
      </c>
      <c r="N45">
        <v>104431</v>
      </c>
      <c r="O45">
        <v>127029</v>
      </c>
      <c r="P45">
        <v>131781</v>
      </c>
      <c r="Q45">
        <v>136926</v>
      </c>
      <c r="R45">
        <v>285423</v>
      </c>
      <c r="S45">
        <v>4494</v>
      </c>
      <c r="T45">
        <v>7</v>
      </c>
      <c r="U45">
        <v>1486144</v>
      </c>
      <c r="V45" t="s">
        <v>54</v>
      </c>
    </row>
    <row r="46" spans="1:22" hidden="1" x14ac:dyDescent="0.7">
      <c r="A46">
        <v>16</v>
      </c>
      <c r="B46">
        <v>1644492319673</v>
      </c>
      <c r="C46" s="1">
        <v>44602.475914351853</v>
      </c>
      <c r="D46">
        <v>99999999</v>
      </c>
      <c r="E46">
        <v>99999999</v>
      </c>
      <c r="F46">
        <v>99999999</v>
      </c>
      <c r="G46">
        <v>99999999</v>
      </c>
      <c r="H46">
        <v>99999999</v>
      </c>
      <c r="I46">
        <v>99999999</v>
      </c>
      <c r="J46">
        <v>60642</v>
      </c>
      <c r="K46">
        <v>74.5</v>
      </c>
      <c r="L46">
        <v>0.51628999619007099</v>
      </c>
      <c r="M46">
        <v>6.0990000000000002</v>
      </c>
      <c r="N46">
        <v>64272</v>
      </c>
      <c r="O46">
        <v>82839</v>
      </c>
      <c r="P46">
        <v>87170</v>
      </c>
      <c r="Q46">
        <v>97792</v>
      </c>
      <c r="R46">
        <v>280327</v>
      </c>
      <c r="S46">
        <v>0</v>
      </c>
      <c r="T46">
        <v>7</v>
      </c>
      <c r="U46">
        <v>1486144</v>
      </c>
      <c r="V46" t="s">
        <v>54</v>
      </c>
    </row>
    <row r="47" spans="1:22" x14ac:dyDescent="0.7">
      <c r="A47">
        <v>17</v>
      </c>
      <c r="B47">
        <v>1644514507234</v>
      </c>
      <c r="C47" s="1">
        <v>44602.732719907406</v>
      </c>
      <c r="D47">
        <v>201</v>
      </c>
      <c r="E47">
        <v>99999999</v>
      </c>
      <c r="F47">
        <v>201</v>
      </c>
      <c r="G47">
        <v>36926</v>
      </c>
      <c r="H47">
        <v>99999999</v>
      </c>
      <c r="I47">
        <v>99999999</v>
      </c>
      <c r="J47">
        <v>97346</v>
      </c>
      <c r="K47">
        <v>42.730000076293898</v>
      </c>
      <c r="L47">
        <v>0.83</v>
      </c>
      <c r="M47">
        <v>6</v>
      </c>
      <c r="N47">
        <v>101382</v>
      </c>
      <c r="O47">
        <v>121969</v>
      </c>
      <c r="P47">
        <v>126514</v>
      </c>
      <c r="Q47">
        <v>131760</v>
      </c>
      <c r="R47">
        <v>284766</v>
      </c>
      <c r="S47">
        <v>4487</v>
      </c>
      <c r="T47">
        <v>7</v>
      </c>
      <c r="U47">
        <v>1486144</v>
      </c>
      <c r="V47" t="s">
        <v>54</v>
      </c>
    </row>
    <row r="48" spans="1:22" x14ac:dyDescent="0.7">
      <c r="A48">
        <v>0</v>
      </c>
      <c r="B48">
        <v>1643354705935</v>
      </c>
      <c r="C48" s="1">
        <v>44589.30908564815</v>
      </c>
      <c r="D48">
        <v>101</v>
      </c>
      <c r="E48">
        <v>99999999</v>
      </c>
      <c r="F48">
        <v>101</v>
      </c>
      <c r="G48">
        <v>38422</v>
      </c>
      <c r="H48">
        <v>99999999</v>
      </c>
      <c r="I48">
        <v>99999999</v>
      </c>
      <c r="J48">
        <v>98840</v>
      </c>
      <c r="K48">
        <v>39.005499916076602</v>
      </c>
      <c r="L48">
        <v>0.82</v>
      </c>
      <c r="M48">
        <v>6</v>
      </c>
      <c r="N48">
        <v>102666</v>
      </c>
      <c r="O48">
        <v>124358</v>
      </c>
      <c r="P48">
        <v>128896</v>
      </c>
      <c r="Q48">
        <v>134248</v>
      </c>
      <c r="R48">
        <v>285065</v>
      </c>
      <c r="S48">
        <v>4490</v>
      </c>
      <c r="T48">
        <v>7</v>
      </c>
      <c r="U48">
        <v>1486152</v>
      </c>
      <c r="V48" t="s">
        <v>53</v>
      </c>
    </row>
    <row r="49" spans="1:22" hidden="1" x14ac:dyDescent="0.7">
      <c r="A49">
        <v>1</v>
      </c>
      <c r="B49">
        <v>1643648110327</v>
      </c>
      <c r="C49" s="1">
        <v>44592.704976851855</v>
      </c>
      <c r="D49">
        <v>100</v>
      </c>
      <c r="E49">
        <v>99999999</v>
      </c>
      <c r="F49">
        <v>100</v>
      </c>
      <c r="G49">
        <v>43807</v>
      </c>
      <c r="H49">
        <v>99999999</v>
      </c>
      <c r="I49">
        <v>99999999</v>
      </c>
      <c r="J49">
        <v>104163</v>
      </c>
      <c r="K49">
        <v>32.799999999999997</v>
      </c>
      <c r="L49">
        <v>0.83001999999999898</v>
      </c>
      <c r="M49">
        <v>6.024</v>
      </c>
      <c r="N49">
        <v>107901</v>
      </c>
      <c r="O49">
        <v>99999999</v>
      </c>
      <c r="P49">
        <v>99999999</v>
      </c>
      <c r="Q49">
        <v>99999999</v>
      </c>
      <c r="R49">
        <v>99999999</v>
      </c>
      <c r="S49">
        <v>99999999</v>
      </c>
      <c r="T49">
        <v>3</v>
      </c>
      <c r="U49">
        <v>1486152</v>
      </c>
      <c r="V49" t="s">
        <v>53</v>
      </c>
    </row>
    <row r="50" spans="1:22" x14ac:dyDescent="0.7">
      <c r="A50">
        <v>0</v>
      </c>
      <c r="B50">
        <v>1643783705077</v>
      </c>
      <c r="C50" s="1">
        <v>44594.274363425924</v>
      </c>
      <c r="D50">
        <v>101</v>
      </c>
      <c r="E50">
        <v>99999999</v>
      </c>
      <c r="F50">
        <v>101</v>
      </c>
      <c r="G50">
        <v>44274</v>
      </c>
      <c r="H50">
        <v>99999999</v>
      </c>
      <c r="I50">
        <v>99999999</v>
      </c>
      <c r="J50">
        <v>104631</v>
      </c>
      <c r="K50">
        <v>33.299999999999997</v>
      </c>
      <c r="L50">
        <v>0.83</v>
      </c>
      <c r="M50">
        <v>6</v>
      </c>
      <c r="N50">
        <v>108780</v>
      </c>
      <c r="O50">
        <v>132776</v>
      </c>
      <c r="P50">
        <v>137720</v>
      </c>
      <c r="Q50">
        <v>145083</v>
      </c>
      <c r="R50">
        <v>284923</v>
      </c>
      <c r="S50">
        <v>4491</v>
      </c>
      <c r="T50">
        <v>7</v>
      </c>
      <c r="U50">
        <v>1486152</v>
      </c>
      <c r="V50" t="s">
        <v>53</v>
      </c>
    </row>
    <row r="51" spans="1:22" x14ac:dyDescent="0.7">
      <c r="A51">
        <v>1</v>
      </c>
      <c r="B51">
        <v>1643799303890</v>
      </c>
      <c r="C51" s="1">
        <v>44594.454895833333</v>
      </c>
      <c r="D51">
        <v>101</v>
      </c>
      <c r="E51">
        <v>99999999</v>
      </c>
      <c r="F51">
        <v>101</v>
      </c>
      <c r="G51">
        <v>41763</v>
      </c>
      <c r="H51">
        <v>99999999</v>
      </c>
      <c r="I51">
        <v>99999999</v>
      </c>
      <c r="J51">
        <v>102198</v>
      </c>
      <c r="K51">
        <v>50.222099323272701</v>
      </c>
      <c r="L51">
        <v>0.76925999948739998</v>
      </c>
      <c r="M51">
        <v>6</v>
      </c>
      <c r="N51">
        <v>106537</v>
      </c>
      <c r="O51">
        <v>126114</v>
      </c>
      <c r="P51">
        <v>130558</v>
      </c>
      <c r="Q51">
        <v>135502</v>
      </c>
      <c r="R51">
        <v>285110</v>
      </c>
      <c r="S51">
        <v>4491</v>
      </c>
      <c r="T51">
        <v>7</v>
      </c>
      <c r="U51">
        <v>1486152</v>
      </c>
      <c r="V51" t="s">
        <v>53</v>
      </c>
    </row>
    <row r="52" spans="1:22" x14ac:dyDescent="0.7">
      <c r="A52">
        <v>2</v>
      </c>
      <c r="B52">
        <v>1643805305080</v>
      </c>
      <c r="C52" s="1">
        <v>44594.524363425924</v>
      </c>
      <c r="D52">
        <v>101</v>
      </c>
      <c r="E52">
        <v>99999999</v>
      </c>
      <c r="F52">
        <v>101</v>
      </c>
      <c r="G52">
        <v>29459</v>
      </c>
      <c r="H52">
        <v>99999999</v>
      </c>
      <c r="I52">
        <v>99999999</v>
      </c>
      <c r="J52">
        <v>89896</v>
      </c>
      <c r="K52">
        <v>72.252900177001905</v>
      </c>
      <c r="L52">
        <v>0.53</v>
      </c>
      <c r="M52">
        <v>6</v>
      </c>
      <c r="N52">
        <v>94133</v>
      </c>
      <c r="O52">
        <v>112403</v>
      </c>
      <c r="P52">
        <v>116745</v>
      </c>
      <c r="Q52">
        <v>124828</v>
      </c>
      <c r="R52">
        <v>283920</v>
      </c>
      <c r="S52">
        <v>4491</v>
      </c>
      <c r="T52">
        <v>7</v>
      </c>
      <c r="U52">
        <v>1486152</v>
      </c>
      <c r="V52" t="s">
        <v>53</v>
      </c>
    </row>
    <row r="53" spans="1:22" x14ac:dyDescent="0.7">
      <c r="A53">
        <v>3</v>
      </c>
      <c r="B53">
        <v>1643817303722</v>
      </c>
      <c r="C53" s="1">
        <v>44594.663229166668</v>
      </c>
      <c r="D53">
        <v>99999999</v>
      </c>
      <c r="E53">
        <v>99999999</v>
      </c>
      <c r="F53">
        <v>99999999</v>
      </c>
      <c r="G53">
        <v>42369</v>
      </c>
      <c r="H53">
        <v>99999999</v>
      </c>
      <c r="I53">
        <v>99999999</v>
      </c>
      <c r="J53">
        <v>102785</v>
      </c>
      <c r="K53">
        <v>55.506899829864501</v>
      </c>
      <c r="L53">
        <v>0.74</v>
      </c>
      <c r="M53">
        <v>6</v>
      </c>
      <c r="N53">
        <v>106819</v>
      </c>
      <c r="O53">
        <v>126119</v>
      </c>
      <c r="P53">
        <v>130658</v>
      </c>
      <c r="Q53">
        <v>138933</v>
      </c>
      <c r="R53">
        <v>284278</v>
      </c>
      <c r="S53">
        <v>4491</v>
      </c>
      <c r="T53">
        <v>7</v>
      </c>
      <c r="U53">
        <v>1486152</v>
      </c>
      <c r="V53" t="s">
        <v>53</v>
      </c>
    </row>
    <row r="54" spans="1:22" x14ac:dyDescent="0.7">
      <c r="A54">
        <v>4</v>
      </c>
      <c r="B54">
        <v>1643821503544</v>
      </c>
      <c r="C54" s="1">
        <v>44594.711840277778</v>
      </c>
      <c r="D54">
        <v>99999999</v>
      </c>
      <c r="E54">
        <v>99999999</v>
      </c>
      <c r="F54">
        <v>99999999</v>
      </c>
      <c r="G54">
        <v>99999999</v>
      </c>
      <c r="H54">
        <v>99999999</v>
      </c>
      <c r="I54">
        <v>99999999</v>
      </c>
      <c r="J54">
        <v>60529</v>
      </c>
      <c r="K54">
        <v>74.900000000000006</v>
      </c>
      <c r="L54">
        <v>0.425109996720552</v>
      </c>
      <c r="M54">
        <v>7.4669999999999996</v>
      </c>
      <c r="N54">
        <v>64264</v>
      </c>
      <c r="O54">
        <v>82533</v>
      </c>
      <c r="P54">
        <v>86867</v>
      </c>
      <c r="Q54">
        <v>97873</v>
      </c>
      <c r="R54">
        <v>283456</v>
      </c>
      <c r="S54">
        <v>4491</v>
      </c>
      <c r="T54">
        <v>7</v>
      </c>
      <c r="U54">
        <v>1486152</v>
      </c>
      <c r="V54" t="s">
        <v>53</v>
      </c>
    </row>
    <row r="55" spans="1:22" hidden="1" x14ac:dyDescent="0.7">
      <c r="A55">
        <v>5</v>
      </c>
      <c r="B55">
        <v>1643825105817</v>
      </c>
      <c r="C55" s="1">
        <v>44594.753530092596</v>
      </c>
      <c r="D55">
        <v>99999999</v>
      </c>
      <c r="E55">
        <v>99999999</v>
      </c>
      <c r="F55">
        <v>99999999</v>
      </c>
      <c r="G55">
        <v>99999999</v>
      </c>
      <c r="H55">
        <v>99999999</v>
      </c>
      <c r="I55">
        <v>99999999</v>
      </c>
      <c r="J55">
        <v>61648</v>
      </c>
      <c r="K55">
        <v>76</v>
      </c>
      <c r="L55">
        <v>0.36</v>
      </c>
      <c r="M55">
        <v>6.0839999999999996</v>
      </c>
      <c r="N55">
        <v>65883</v>
      </c>
      <c r="O55">
        <v>83036</v>
      </c>
      <c r="P55">
        <v>87377</v>
      </c>
      <c r="Q55">
        <v>96559</v>
      </c>
      <c r="R55">
        <v>159183</v>
      </c>
      <c r="S55">
        <v>1693</v>
      </c>
      <c r="T55">
        <v>7</v>
      </c>
      <c r="U55">
        <v>1486152</v>
      </c>
      <c r="V55" t="s">
        <v>53</v>
      </c>
    </row>
    <row r="56" spans="1:22" hidden="1" x14ac:dyDescent="0.7">
      <c r="A56">
        <v>6</v>
      </c>
      <c r="B56">
        <v>1644221106301</v>
      </c>
      <c r="C56" s="1">
        <v>44599.336875000001</v>
      </c>
      <c r="D56">
        <v>101</v>
      </c>
      <c r="E56">
        <v>99999999</v>
      </c>
      <c r="F56">
        <v>101</v>
      </c>
      <c r="G56">
        <v>47721</v>
      </c>
      <c r="H56">
        <v>99999999</v>
      </c>
      <c r="I56">
        <v>99999999</v>
      </c>
      <c r="J56">
        <v>108153</v>
      </c>
      <c r="K56">
        <v>32.299999999999997</v>
      </c>
      <c r="L56">
        <v>0.83041999999999905</v>
      </c>
      <c r="M56">
        <v>7.47</v>
      </c>
      <c r="N56">
        <v>112495</v>
      </c>
      <c r="O56">
        <v>99999999</v>
      </c>
      <c r="P56">
        <v>99999999</v>
      </c>
      <c r="Q56">
        <v>99999999</v>
      </c>
      <c r="R56">
        <v>99999999</v>
      </c>
      <c r="S56">
        <v>99999999</v>
      </c>
      <c r="T56">
        <v>3</v>
      </c>
      <c r="U56">
        <v>1486152</v>
      </c>
      <c r="V56" t="s">
        <v>53</v>
      </c>
    </row>
    <row r="57" spans="1:22" x14ac:dyDescent="0.7">
      <c r="A57">
        <v>7</v>
      </c>
      <c r="B57">
        <v>1644409973913</v>
      </c>
      <c r="C57" s="1">
        <v>44601.522835648146</v>
      </c>
      <c r="D57">
        <v>202</v>
      </c>
      <c r="E57">
        <v>99999999</v>
      </c>
      <c r="F57">
        <v>202</v>
      </c>
      <c r="G57">
        <v>44591</v>
      </c>
      <c r="H57">
        <v>907</v>
      </c>
      <c r="I57">
        <v>26327</v>
      </c>
      <c r="J57">
        <v>292022</v>
      </c>
      <c r="K57">
        <v>36.4</v>
      </c>
      <c r="L57">
        <v>0.82</v>
      </c>
      <c r="M57">
        <v>8</v>
      </c>
      <c r="N57">
        <v>295956</v>
      </c>
      <c r="O57">
        <v>320258</v>
      </c>
      <c r="P57">
        <v>326313</v>
      </c>
      <c r="Q57">
        <v>331964</v>
      </c>
      <c r="R57">
        <v>469087</v>
      </c>
      <c r="S57">
        <v>4494</v>
      </c>
      <c r="T57">
        <v>7</v>
      </c>
      <c r="U57">
        <v>1486152</v>
      </c>
      <c r="V57" t="s">
        <v>53</v>
      </c>
    </row>
    <row r="58" spans="1:22" hidden="1" x14ac:dyDescent="0.7">
      <c r="A58">
        <v>8</v>
      </c>
      <c r="B58">
        <v>1644410736377</v>
      </c>
      <c r="C58" s="1">
        <v>44601.531666666669</v>
      </c>
      <c r="D58">
        <v>99999999</v>
      </c>
      <c r="E58">
        <v>99999999</v>
      </c>
      <c r="F58">
        <v>99999999</v>
      </c>
      <c r="G58">
        <v>99999999</v>
      </c>
      <c r="H58">
        <v>99999999</v>
      </c>
      <c r="I58">
        <v>99999999</v>
      </c>
      <c r="J58">
        <v>99999999</v>
      </c>
      <c r="K58">
        <v>99999999</v>
      </c>
      <c r="L58">
        <v>99999999</v>
      </c>
      <c r="M58">
        <v>99999999</v>
      </c>
      <c r="N58">
        <v>99999999</v>
      </c>
      <c r="O58">
        <v>99999999</v>
      </c>
      <c r="P58">
        <v>99999999</v>
      </c>
      <c r="Q58">
        <v>99999999</v>
      </c>
      <c r="R58">
        <v>99999999</v>
      </c>
      <c r="S58">
        <v>99999999</v>
      </c>
      <c r="T58">
        <v>99999999</v>
      </c>
      <c r="U58">
        <v>1486152</v>
      </c>
      <c r="V58" t="s">
        <v>53</v>
      </c>
    </row>
    <row r="59" spans="1:22" hidden="1" x14ac:dyDescent="0.7">
      <c r="A59">
        <v>9</v>
      </c>
      <c r="B59">
        <v>1644411424124</v>
      </c>
      <c r="C59" s="1">
        <v>44601.539629629631</v>
      </c>
      <c r="D59">
        <v>99999999</v>
      </c>
      <c r="E59">
        <v>99999999</v>
      </c>
      <c r="F59">
        <v>99999999</v>
      </c>
      <c r="G59">
        <v>99999999</v>
      </c>
      <c r="H59">
        <v>906</v>
      </c>
      <c r="I59">
        <v>26425</v>
      </c>
      <c r="J59">
        <v>176427</v>
      </c>
      <c r="K59">
        <v>70.7</v>
      </c>
      <c r="L59">
        <v>0.59</v>
      </c>
      <c r="M59">
        <v>6</v>
      </c>
      <c r="N59">
        <v>180465</v>
      </c>
      <c r="O59">
        <v>99999999</v>
      </c>
      <c r="P59">
        <v>99999999</v>
      </c>
      <c r="Q59">
        <v>99999999</v>
      </c>
      <c r="R59">
        <v>99999999</v>
      </c>
      <c r="S59">
        <v>99999999</v>
      </c>
      <c r="T59">
        <v>3</v>
      </c>
      <c r="U59">
        <v>1486152</v>
      </c>
      <c r="V59" t="s">
        <v>53</v>
      </c>
    </row>
    <row r="60" spans="1:22" hidden="1" x14ac:dyDescent="0.7">
      <c r="A60">
        <v>10</v>
      </c>
      <c r="B60">
        <v>1644411617901</v>
      </c>
      <c r="C60" s="1">
        <v>44601.541863425926</v>
      </c>
      <c r="D60">
        <v>99999999</v>
      </c>
      <c r="E60">
        <v>99999999</v>
      </c>
      <c r="F60">
        <v>99999999</v>
      </c>
      <c r="G60">
        <v>99999999</v>
      </c>
      <c r="H60">
        <v>908</v>
      </c>
      <c r="I60">
        <v>99999999</v>
      </c>
      <c r="J60">
        <v>99999999</v>
      </c>
      <c r="K60">
        <v>99999999</v>
      </c>
      <c r="L60">
        <v>99999999</v>
      </c>
      <c r="M60">
        <v>99999999</v>
      </c>
      <c r="N60">
        <v>99999999</v>
      </c>
      <c r="O60">
        <v>99999999</v>
      </c>
      <c r="P60">
        <v>99999999</v>
      </c>
      <c r="Q60">
        <v>99999999</v>
      </c>
      <c r="R60">
        <v>99999999</v>
      </c>
      <c r="S60">
        <v>99999999</v>
      </c>
      <c r="T60">
        <v>99999999</v>
      </c>
      <c r="U60">
        <v>1486152</v>
      </c>
      <c r="V60" t="s">
        <v>53</v>
      </c>
    </row>
    <row r="61" spans="1:22" hidden="1" x14ac:dyDescent="0.7">
      <c r="A61">
        <v>11</v>
      </c>
      <c r="B61">
        <v>1644411635137</v>
      </c>
      <c r="C61" s="1">
        <v>44601.542071759257</v>
      </c>
      <c r="D61">
        <v>99999999</v>
      </c>
      <c r="E61">
        <v>99999999</v>
      </c>
      <c r="F61">
        <v>99999999</v>
      </c>
      <c r="G61">
        <v>99999999</v>
      </c>
      <c r="H61">
        <v>917</v>
      </c>
      <c r="I61">
        <v>26442</v>
      </c>
      <c r="J61">
        <v>99999999</v>
      </c>
      <c r="K61">
        <v>99999999</v>
      </c>
      <c r="L61">
        <v>99999999</v>
      </c>
      <c r="M61">
        <v>99999999</v>
      </c>
      <c r="N61">
        <v>99999999</v>
      </c>
      <c r="O61">
        <v>99999999</v>
      </c>
      <c r="P61">
        <v>99999999</v>
      </c>
      <c r="Q61">
        <v>99999999</v>
      </c>
      <c r="R61">
        <v>99999999</v>
      </c>
      <c r="S61">
        <v>99999999</v>
      </c>
      <c r="T61">
        <v>99999999</v>
      </c>
      <c r="U61">
        <v>1486152</v>
      </c>
      <c r="V61" t="s">
        <v>53</v>
      </c>
    </row>
    <row r="62" spans="1:22" x14ac:dyDescent="0.7">
      <c r="A62">
        <v>12</v>
      </c>
      <c r="B62">
        <v>1644423306263</v>
      </c>
      <c r="C62" s="1">
        <v>44601.677152777775</v>
      </c>
      <c r="D62">
        <v>101</v>
      </c>
      <c r="E62">
        <v>99999999</v>
      </c>
      <c r="F62">
        <v>101</v>
      </c>
      <c r="G62">
        <v>35706</v>
      </c>
      <c r="H62">
        <v>99999999</v>
      </c>
      <c r="I62">
        <v>99999999</v>
      </c>
      <c r="J62">
        <v>96101</v>
      </c>
      <c r="K62">
        <v>45.073700145721403</v>
      </c>
      <c r="L62">
        <v>0.79163000127792305</v>
      </c>
      <c r="M62">
        <v>6</v>
      </c>
      <c r="N62">
        <v>99823</v>
      </c>
      <c r="O62">
        <v>119404</v>
      </c>
      <c r="P62">
        <v>123846</v>
      </c>
      <c r="Q62">
        <v>128987</v>
      </c>
      <c r="R62">
        <v>284737</v>
      </c>
      <c r="S62">
        <v>4491</v>
      </c>
      <c r="T62">
        <v>7</v>
      </c>
      <c r="U62">
        <v>1486152</v>
      </c>
      <c r="V62" t="s">
        <v>53</v>
      </c>
    </row>
    <row r="63" spans="1:22" x14ac:dyDescent="0.7">
      <c r="A63">
        <v>13</v>
      </c>
      <c r="B63">
        <v>1644514508005</v>
      </c>
      <c r="C63" s="1">
        <v>44602.732731481483</v>
      </c>
      <c r="D63">
        <v>202</v>
      </c>
      <c r="E63">
        <v>99999999</v>
      </c>
      <c r="F63">
        <v>202</v>
      </c>
      <c r="G63">
        <v>38436</v>
      </c>
      <c r="H63">
        <v>99999999</v>
      </c>
      <c r="I63">
        <v>99999999</v>
      </c>
      <c r="J63">
        <v>98846</v>
      </c>
      <c r="K63">
        <v>35.440500732421803</v>
      </c>
      <c r="L63">
        <v>0.83</v>
      </c>
      <c r="M63">
        <v>6</v>
      </c>
      <c r="N63">
        <v>103086</v>
      </c>
      <c r="O63">
        <v>126414</v>
      </c>
      <c r="P63">
        <v>131071</v>
      </c>
      <c r="Q63">
        <v>137228</v>
      </c>
      <c r="R63">
        <v>284995</v>
      </c>
      <c r="S63">
        <v>4491</v>
      </c>
      <c r="T63">
        <v>7</v>
      </c>
      <c r="U63">
        <v>1486152</v>
      </c>
      <c r="V63" t="s">
        <v>53</v>
      </c>
    </row>
    <row r="64" spans="1:22" x14ac:dyDescent="0.7">
      <c r="A64">
        <v>0</v>
      </c>
      <c r="B64">
        <v>1643354706202</v>
      </c>
      <c r="C64" s="1">
        <v>44589.30909722222</v>
      </c>
      <c r="D64">
        <v>202</v>
      </c>
      <c r="E64">
        <v>99999999</v>
      </c>
      <c r="F64">
        <v>202</v>
      </c>
      <c r="G64">
        <v>37330</v>
      </c>
      <c r="H64">
        <v>99999999</v>
      </c>
      <c r="I64">
        <v>99999999</v>
      </c>
      <c r="J64">
        <v>97743</v>
      </c>
      <c r="K64">
        <v>39.577899791717499</v>
      </c>
      <c r="L64">
        <v>0.84641999999999895</v>
      </c>
      <c r="M64">
        <v>6.1230000000000002</v>
      </c>
      <c r="N64">
        <v>101679</v>
      </c>
      <c r="O64">
        <v>123171</v>
      </c>
      <c r="P64">
        <v>127808</v>
      </c>
      <c r="Q64">
        <v>132951</v>
      </c>
      <c r="R64">
        <v>284798</v>
      </c>
      <c r="S64">
        <v>4494</v>
      </c>
      <c r="T64">
        <v>7</v>
      </c>
      <c r="U64">
        <v>1486176</v>
      </c>
      <c r="V64" t="s">
        <v>52</v>
      </c>
    </row>
    <row r="65" spans="1:22" hidden="1" x14ac:dyDescent="0.7">
      <c r="A65">
        <v>1</v>
      </c>
      <c r="B65">
        <v>1643648106985</v>
      </c>
      <c r="C65" s="1">
        <v>44592.704930555556</v>
      </c>
      <c r="D65">
        <v>101</v>
      </c>
      <c r="E65">
        <v>99999999</v>
      </c>
      <c r="F65">
        <v>101</v>
      </c>
      <c r="G65">
        <v>40429</v>
      </c>
      <c r="H65">
        <v>99999999</v>
      </c>
      <c r="I65">
        <v>99999999</v>
      </c>
      <c r="J65">
        <v>100864</v>
      </c>
      <c r="K65">
        <v>31.7</v>
      </c>
      <c r="L65">
        <v>0.86</v>
      </c>
      <c r="M65">
        <v>6</v>
      </c>
      <c r="N65">
        <v>104600</v>
      </c>
      <c r="O65">
        <v>99999999</v>
      </c>
      <c r="P65">
        <v>99999999</v>
      </c>
      <c r="Q65">
        <v>99999999</v>
      </c>
      <c r="R65">
        <v>99999999</v>
      </c>
      <c r="S65">
        <v>99999999</v>
      </c>
      <c r="T65">
        <v>3</v>
      </c>
      <c r="U65">
        <v>1486176</v>
      </c>
      <c r="V65" t="s">
        <v>52</v>
      </c>
    </row>
    <row r="66" spans="1:22" x14ac:dyDescent="0.7">
      <c r="A66">
        <v>2</v>
      </c>
      <c r="B66">
        <v>1643783707550</v>
      </c>
      <c r="C66" s="1">
        <v>44594.274386574078</v>
      </c>
      <c r="D66">
        <v>103</v>
      </c>
      <c r="E66">
        <v>99999999</v>
      </c>
      <c r="F66">
        <v>103</v>
      </c>
      <c r="G66">
        <v>42990</v>
      </c>
      <c r="H66">
        <v>99999999</v>
      </c>
      <c r="I66">
        <v>99999999</v>
      </c>
      <c r="J66">
        <v>103441</v>
      </c>
      <c r="K66">
        <v>33.5</v>
      </c>
      <c r="L66">
        <v>0.85</v>
      </c>
      <c r="M66">
        <v>6</v>
      </c>
      <c r="N66">
        <v>107174</v>
      </c>
      <c r="O66">
        <v>131281</v>
      </c>
      <c r="P66">
        <v>136220</v>
      </c>
      <c r="Q66">
        <v>140558</v>
      </c>
      <c r="R66">
        <v>285450</v>
      </c>
      <c r="S66">
        <v>4493</v>
      </c>
      <c r="T66">
        <v>7</v>
      </c>
      <c r="U66">
        <v>1486176</v>
      </c>
      <c r="V66" t="s">
        <v>52</v>
      </c>
    </row>
    <row r="67" spans="1:22" x14ac:dyDescent="0.7">
      <c r="A67">
        <v>3</v>
      </c>
      <c r="B67">
        <v>1643799306563</v>
      </c>
      <c r="C67" s="1">
        <v>44594.454930555556</v>
      </c>
      <c r="D67">
        <v>101</v>
      </c>
      <c r="E67">
        <v>99999999</v>
      </c>
      <c r="F67">
        <v>101</v>
      </c>
      <c r="G67">
        <v>38533</v>
      </c>
      <c r="H67">
        <v>99999999</v>
      </c>
      <c r="I67">
        <v>99999999</v>
      </c>
      <c r="J67">
        <v>98954</v>
      </c>
      <c r="K67">
        <v>49.903000274658197</v>
      </c>
      <c r="L67">
        <v>0.79013999233245802</v>
      </c>
      <c r="M67">
        <v>6.4139999999999997</v>
      </c>
      <c r="N67">
        <v>102991</v>
      </c>
      <c r="O67">
        <v>122864</v>
      </c>
      <c r="P67">
        <v>127400</v>
      </c>
      <c r="Q67">
        <v>131934</v>
      </c>
      <c r="R67">
        <v>285437</v>
      </c>
      <c r="S67">
        <v>4494</v>
      </c>
      <c r="T67">
        <v>7</v>
      </c>
      <c r="U67">
        <v>1486176</v>
      </c>
      <c r="V67" t="s">
        <v>52</v>
      </c>
    </row>
    <row r="68" spans="1:22" x14ac:dyDescent="0.7">
      <c r="A68">
        <v>4</v>
      </c>
      <c r="B68">
        <v>1643805307628</v>
      </c>
      <c r="C68" s="1">
        <v>44594.524386574078</v>
      </c>
      <c r="D68">
        <v>202</v>
      </c>
      <c r="E68">
        <v>99999999</v>
      </c>
      <c r="F68">
        <v>202</v>
      </c>
      <c r="G68">
        <v>30766</v>
      </c>
      <c r="H68">
        <v>99999999</v>
      </c>
      <c r="I68">
        <v>99999999</v>
      </c>
      <c r="J68">
        <v>91114</v>
      </c>
      <c r="K68">
        <v>71.599999999999994</v>
      </c>
      <c r="L68">
        <v>0.54</v>
      </c>
      <c r="M68">
        <v>6</v>
      </c>
      <c r="N68">
        <v>94748</v>
      </c>
      <c r="O68">
        <v>113535</v>
      </c>
      <c r="P68">
        <v>117982</v>
      </c>
      <c r="Q68">
        <v>122932</v>
      </c>
      <c r="R68">
        <v>284372</v>
      </c>
      <c r="S68">
        <v>4494</v>
      </c>
      <c r="T68">
        <v>7</v>
      </c>
      <c r="U68">
        <v>1486176</v>
      </c>
      <c r="V68" t="s">
        <v>52</v>
      </c>
    </row>
    <row r="69" spans="1:22" x14ac:dyDescent="0.7">
      <c r="A69">
        <v>5</v>
      </c>
      <c r="B69">
        <v>1643817306347</v>
      </c>
      <c r="C69" s="1">
        <v>44594.663263888891</v>
      </c>
      <c r="D69">
        <v>100</v>
      </c>
      <c r="E69">
        <v>99999999</v>
      </c>
      <c r="F69">
        <v>100</v>
      </c>
      <c r="G69">
        <v>39136</v>
      </c>
      <c r="H69">
        <v>99999999</v>
      </c>
      <c r="I69">
        <v>99999999</v>
      </c>
      <c r="J69">
        <v>99574</v>
      </c>
      <c r="K69">
        <v>55.6445000152587</v>
      </c>
      <c r="L69">
        <v>0.76014000000000004</v>
      </c>
      <c r="M69">
        <v>6</v>
      </c>
      <c r="N69">
        <v>103411</v>
      </c>
      <c r="O69">
        <v>122984</v>
      </c>
      <c r="P69">
        <v>127619</v>
      </c>
      <c r="Q69">
        <v>132962</v>
      </c>
      <c r="R69">
        <v>284653</v>
      </c>
      <c r="S69">
        <v>4494</v>
      </c>
      <c r="T69">
        <v>7</v>
      </c>
      <c r="U69">
        <v>1486176</v>
      </c>
      <c r="V69" t="s">
        <v>52</v>
      </c>
    </row>
    <row r="70" spans="1:22" x14ac:dyDescent="0.7">
      <c r="A70">
        <v>6</v>
      </c>
      <c r="B70">
        <v>1643821506296</v>
      </c>
      <c r="C70" s="1">
        <v>44594.711875000001</v>
      </c>
      <c r="D70">
        <v>99999999</v>
      </c>
      <c r="E70">
        <v>99999999</v>
      </c>
      <c r="F70">
        <v>99999999</v>
      </c>
      <c r="G70">
        <v>99999999</v>
      </c>
      <c r="H70">
        <v>99999999</v>
      </c>
      <c r="I70">
        <v>99999999</v>
      </c>
      <c r="J70">
        <v>60571</v>
      </c>
      <c r="K70">
        <v>73.843599999999995</v>
      </c>
      <c r="L70">
        <v>0.43</v>
      </c>
      <c r="M70">
        <v>6</v>
      </c>
      <c r="N70">
        <v>64205</v>
      </c>
      <c r="O70">
        <v>82273</v>
      </c>
      <c r="P70">
        <v>86712</v>
      </c>
      <c r="Q70">
        <v>90551</v>
      </c>
      <c r="R70">
        <v>283704</v>
      </c>
      <c r="S70">
        <v>4494</v>
      </c>
      <c r="T70">
        <v>7</v>
      </c>
      <c r="U70">
        <v>1486176</v>
      </c>
      <c r="V70" t="s">
        <v>52</v>
      </c>
    </row>
    <row r="71" spans="1:22" hidden="1" x14ac:dyDescent="0.7">
      <c r="A71">
        <v>7</v>
      </c>
      <c r="B71">
        <v>1643825108531</v>
      </c>
      <c r="C71" s="1">
        <v>44594.753564814811</v>
      </c>
      <c r="D71">
        <v>99999999</v>
      </c>
      <c r="E71">
        <v>99999999</v>
      </c>
      <c r="F71">
        <v>99999999</v>
      </c>
      <c r="G71">
        <v>99999999</v>
      </c>
      <c r="H71">
        <v>99999999</v>
      </c>
      <c r="I71">
        <v>99999999</v>
      </c>
      <c r="J71">
        <v>60757</v>
      </c>
      <c r="K71">
        <v>73.5</v>
      </c>
      <c r="L71">
        <v>0.40422843012783499</v>
      </c>
      <c r="M71">
        <v>6.2969999999999997</v>
      </c>
      <c r="N71">
        <v>64491</v>
      </c>
      <c r="O71">
        <v>81951</v>
      </c>
      <c r="P71">
        <v>86196</v>
      </c>
      <c r="Q71">
        <v>92576</v>
      </c>
      <c r="R71">
        <v>141469</v>
      </c>
      <c r="S71">
        <v>1366</v>
      </c>
      <c r="T71">
        <v>7</v>
      </c>
      <c r="U71">
        <v>1486176</v>
      </c>
      <c r="V71" t="s">
        <v>52</v>
      </c>
    </row>
    <row r="72" spans="1:22" hidden="1" x14ac:dyDescent="0.7">
      <c r="A72">
        <v>6</v>
      </c>
      <c r="B72">
        <v>1644221106599</v>
      </c>
      <c r="C72" s="1">
        <v>44599.336875000001</v>
      </c>
      <c r="D72">
        <v>100</v>
      </c>
      <c r="E72">
        <v>99999999</v>
      </c>
      <c r="F72">
        <v>100</v>
      </c>
      <c r="G72">
        <v>45792</v>
      </c>
      <c r="H72">
        <v>99999999</v>
      </c>
      <c r="I72">
        <v>99999999</v>
      </c>
      <c r="J72">
        <v>106218</v>
      </c>
      <c r="K72">
        <v>31.218299999999999</v>
      </c>
      <c r="L72">
        <v>0.86</v>
      </c>
      <c r="M72">
        <v>6</v>
      </c>
      <c r="N72">
        <v>111060</v>
      </c>
      <c r="O72">
        <v>99999999</v>
      </c>
      <c r="P72">
        <v>99999999</v>
      </c>
      <c r="Q72">
        <v>99999999</v>
      </c>
      <c r="R72">
        <v>99999999</v>
      </c>
      <c r="S72">
        <v>99999999</v>
      </c>
      <c r="T72">
        <v>3</v>
      </c>
      <c r="U72">
        <v>1486176</v>
      </c>
      <c r="V72" t="s">
        <v>52</v>
      </c>
    </row>
    <row r="73" spans="1:22" x14ac:dyDescent="0.7">
      <c r="A73">
        <v>7</v>
      </c>
      <c r="B73">
        <v>1644411255028</v>
      </c>
      <c r="C73" s="1">
        <v>44601.537673611114</v>
      </c>
      <c r="D73">
        <v>199</v>
      </c>
      <c r="E73">
        <v>99999999</v>
      </c>
      <c r="F73">
        <v>199</v>
      </c>
      <c r="G73">
        <v>44051</v>
      </c>
      <c r="H73">
        <v>897</v>
      </c>
      <c r="I73">
        <v>26101</v>
      </c>
      <c r="J73">
        <v>405436</v>
      </c>
      <c r="K73">
        <v>37.799999999999997</v>
      </c>
      <c r="L73">
        <v>0.86031999999999997</v>
      </c>
      <c r="M73">
        <v>8</v>
      </c>
      <c r="N73">
        <v>409063</v>
      </c>
      <c r="O73">
        <v>433677</v>
      </c>
      <c r="P73">
        <v>439728</v>
      </c>
      <c r="Q73">
        <v>445275</v>
      </c>
      <c r="R73">
        <v>585972</v>
      </c>
      <c r="S73">
        <v>4494</v>
      </c>
      <c r="T73">
        <v>7</v>
      </c>
      <c r="U73">
        <v>1486176</v>
      </c>
      <c r="V73" t="s">
        <v>52</v>
      </c>
    </row>
    <row r="74" spans="1:22" hidden="1" x14ac:dyDescent="0.7">
      <c r="A74">
        <v>8</v>
      </c>
      <c r="B74">
        <v>1644412226684</v>
      </c>
      <c r="C74" s="1">
        <v>44601.54891203704</v>
      </c>
      <c r="D74">
        <v>99999999</v>
      </c>
      <c r="E74">
        <v>99999999</v>
      </c>
      <c r="F74">
        <v>99999999</v>
      </c>
      <c r="G74">
        <v>99999999</v>
      </c>
      <c r="H74">
        <v>605</v>
      </c>
      <c r="I74">
        <v>99999999</v>
      </c>
      <c r="J74">
        <v>99999999</v>
      </c>
      <c r="K74">
        <v>99999999</v>
      </c>
      <c r="L74">
        <v>99999999</v>
      </c>
      <c r="M74">
        <v>99999999</v>
      </c>
      <c r="N74">
        <v>99999999</v>
      </c>
      <c r="O74">
        <v>99999999</v>
      </c>
      <c r="P74">
        <v>99999999</v>
      </c>
      <c r="Q74">
        <v>99999999</v>
      </c>
      <c r="R74">
        <v>99999999</v>
      </c>
      <c r="S74">
        <v>99999999</v>
      </c>
      <c r="T74">
        <v>99999999</v>
      </c>
      <c r="U74">
        <v>1486176</v>
      </c>
      <c r="V74" t="s">
        <v>52</v>
      </c>
    </row>
    <row r="75" spans="1:22" hidden="1" x14ac:dyDescent="0.7">
      <c r="A75">
        <v>9</v>
      </c>
      <c r="B75">
        <v>1644412416912</v>
      </c>
      <c r="C75" s="1">
        <v>44601.551111111112</v>
      </c>
      <c r="D75">
        <v>99999999</v>
      </c>
      <c r="E75">
        <v>99999999</v>
      </c>
      <c r="F75">
        <v>99999999</v>
      </c>
      <c r="G75">
        <v>99999999</v>
      </c>
      <c r="H75">
        <v>99999999</v>
      </c>
      <c r="I75">
        <v>99999999</v>
      </c>
      <c r="J75">
        <v>99999999</v>
      </c>
      <c r="K75">
        <v>99999999</v>
      </c>
      <c r="L75">
        <v>99999999</v>
      </c>
      <c r="M75">
        <v>99999999</v>
      </c>
      <c r="N75">
        <v>99999999</v>
      </c>
      <c r="O75">
        <v>99999999</v>
      </c>
      <c r="P75">
        <v>99999999</v>
      </c>
      <c r="Q75">
        <v>99999999</v>
      </c>
      <c r="R75">
        <v>99999999</v>
      </c>
      <c r="S75">
        <v>99999999</v>
      </c>
      <c r="T75">
        <v>99999999</v>
      </c>
      <c r="U75">
        <v>1486176</v>
      </c>
      <c r="V75" t="s">
        <v>52</v>
      </c>
    </row>
    <row r="76" spans="1:22" hidden="1" x14ac:dyDescent="0.7">
      <c r="A76">
        <v>10</v>
      </c>
      <c r="B76">
        <v>1644412432855</v>
      </c>
      <c r="C76" s="1">
        <v>44601.551296296297</v>
      </c>
      <c r="D76">
        <v>99999999</v>
      </c>
      <c r="E76">
        <v>99999999</v>
      </c>
      <c r="F76">
        <v>99999999</v>
      </c>
      <c r="G76">
        <v>99999999</v>
      </c>
      <c r="H76">
        <v>905</v>
      </c>
      <c r="I76">
        <v>26232</v>
      </c>
      <c r="J76">
        <v>99999999</v>
      </c>
      <c r="K76">
        <v>99999999</v>
      </c>
      <c r="L76">
        <v>99999999</v>
      </c>
      <c r="M76">
        <v>99999999</v>
      </c>
      <c r="N76">
        <v>99999999</v>
      </c>
      <c r="O76">
        <v>99999999</v>
      </c>
      <c r="P76">
        <v>99999999</v>
      </c>
      <c r="Q76">
        <v>99999999</v>
      </c>
      <c r="R76">
        <v>99999999</v>
      </c>
      <c r="S76">
        <v>99999999</v>
      </c>
      <c r="T76">
        <v>99999999</v>
      </c>
      <c r="U76">
        <v>1486176</v>
      </c>
      <c r="V76" t="s">
        <v>52</v>
      </c>
    </row>
    <row r="77" spans="1:22" x14ac:dyDescent="0.7">
      <c r="A77">
        <v>11</v>
      </c>
      <c r="B77">
        <v>1644428027201</v>
      </c>
      <c r="C77" s="1">
        <v>44601.731793981482</v>
      </c>
      <c r="D77">
        <v>202</v>
      </c>
      <c r="E77">
        <v>99999999</v>
      </c>
      <c r="F77">
        <v>202</v>
      </c>
      <c r="G77">
        <v>35088</v>
      </c>
      <c r="H77">
        <v>907</v>
      </c>
      <c r="I77">
        <v>26114</v>
      </c>
      <c r="J77">
        <v>275496</v>
      </c>
      <c r="K77">
        <v>51.9</v>
      </c>
      <c r="L77">
        <v>0.79000999999999999</v>
      </c>
      <c r="M77">
        <v>6</v>
      </c>
      <c r="N77">
        <v>279534</v>
      </c>
      <c r="O77">
        <v>300031</v>
      </c>
      <c r="P77">
        <v>306095</v>
      </c>
      <c r="Q77">
        <v>311050</v>
      </c>
      <c r="R77">
        <v>444799</v>
      </c>
      <c r="S77">
        <v>4493.7137750000002</v>
      </c>
      <c r="T77">
        <v>7</v>
      </c>
      <c r="U77">
        <v>1486176</v>
      </c>
      <c r="V77" t="s">
        <v>52</v>
      </c>
    </row>
    <row r="78" spans="1:22" x14ac:dyDescent="0.7">
      <c r="A78">
        <v>12</v>
      </c>
      <c r="B78">
        <v>1644514505611</v>
      </c>
      <c r="C78" s="1">
        <v>44602.73269675926</v>
      </c>
      <c r="D78">
        <v>101</v>
      </c>
      <c r="E78">
        <v>99999999</v>
      </c>
      <c r="F78">
        <v>101</v>
      </c>
      <c r="G78">
        <v>41440</v>
      </c>
      <c r="H78">
        <v>99999999</v>
      </c>
      <c r="I78">
        <v>99999999</v>
      </c>
      <c r="J78">
        <v>101797</v>
      </c>
      <c r="K78">
        <v>36.228900321960403</v>
      </c>
      <c r="L78">
        <v>0.85187999999999897</v>
      </c>
      <c r="M78">
        <v>6</v>
      </c>
      <c r="N78">
        <v>106234</v>
      </c>
      <c r="O78">
        <v>129139</v>
      </c>
      <c r="P78">
        <v>133986</v>
      </c>
      <c r="Q78">
        <v>138633</v>
      </c>
      <c r="R78">
        <v>284389</v>
      </c>
      <c r="S78">
        <v>4494</v>
      </c>
      <c r="T78">
        <v>7</v>
      </c>
      <c r="U78">
        <v>1486176</v>
      </c>
      <c r="V78" t="s">
        <v>52</v>
      </c>
    </row>
    <row r="79" spans="1:22" x14ac:dyDescent="0.7">
      <c r="A79">
        <v>0</v>
      </c>
      <c r="B79">
        <v>1643354704752</v>
      </c>
      <c r="C79" s="1">
        <v>44589.309074074074</v>
      </c>
      <c r="D79">
        <v>101</v>
      </c>
      <c r="E79">
        <v>99999999</v>
      </c>
      <c r="F79">
        <v>101</v>
      </c>
      <c r="G79">
        <v>36636</v>
      </c>
      <c r="H79">
        <v>99999999</v>
      </c>
      <c r="I79">
        <v>99999999</v>
      </c>
      <c r="J79">
        <v>97091</v>
      </c>
      <c r="K79">
        <v>39.621899505615197</v>
      </c>
      <c r="L79">
        <v>0.88</v>
      </c>
      <c r="M79">
        <v>6</v>
      </c>
      <c r="N79">
        <v>100732</v>
      </c>
      <c r="O79">
        <v>123648</v>
      </c>
      <c r="P79">
        <v>128289</v>
      </c>
      <c r="Q79">
        <v>132714</v>
      </c>
      <c r="R79">
        <v>284248</v>
      </c>
      <c r="S79">
        <v>4493</v>
      </c>
      <c r="T79">
        <v>7</v>
      </c>
      <c r="U79">
        <v>1486174</v>
      </c>
      <c r="V79" t="s">
        <v>51</v>
      </c>
    </row>
    <row r="80" spans="1:22" hidden="1" x14ac:dyDescent="0.7">
      <c r="A80">
        <v>1</v>
      </c>
      <c r="B80">
        <v>1643648108587</v>
      </c>
      <c r="C80" s="1">
        <v>44592.704953703702</v>
      </c>
      <c r="D80">
        <v>101</v>
      </c>
      <c r="E80">
        <v>99999999</v>
      </c>
      <c r="F80">
        <v>101</v>
      </c>
      <c r="G80">
        <v>41558</v>
      </c>
      <c r="H80">
        <v>99999999</v>
      </c>
      <c r="I80">
        <v>99999999</v>
      </c>
      <c r="J80">
        <v>101892</v>
      </c>
      <c r="K80">
        <v>31.7</v>
      </c>
      <c r="L80">
        <v>0.88017999999999996</v>
      </c>
      <c r="M80">
        <v>7.2939999999999996</v>
      </c>
      <c r="N80">
        <v>105623</v>
      </c>
      <c r="O80">
        <v>99999999</v>
      </c>
      <c r="P80">
        <v>99999999</v>
      </c>
      <c r="Q80">
        <v>99999999</v>
      </c>
      <c r="R80">
        <v>99999999</v>
      </c>
      <c r="S80">
        <v>99999999</v>
      </c>
      <c r="T80">
        <v>3</v>
      </c>
      <c r="U80">
        <v>1486174</v>
      </c>
      <c r="V80" t="s">
        <v>51</v>
      </c>
    </row>
    <row r="81" spans="1:22" x14ac:dyDescent="0.7">
      <c r="A81">
        <v>2</v>
      </c>
      <c r="B81">
        <v>1643783708075</v>
      </c>
      <c r="C81" s="1">
        <v>44594.274398148147</v>
      </c>
      <c r="D81">
        <v>101</v>
      </c>
      <c r="E81">
        <v>99999999</v>
      </c>
      <c r="F81">
        <v>101</v>
      </c>
      <c r="G81">
        <v>39548</v>
      </c>
      <c r="H81">
        <v>99999999</v>
      </c>
      <c r="I81">
        <v>99999999</v>
      </c>
      <c r="J81">
        <v>99972</v>
      </c>
      <c r="K81">
        <v>33.9</v>
      </c>
      <c r="L81">
        <v>0.90235000254154196</v>
      </c>
      <c r="M81">
        <v>8.1</v>
      </c>
      <c r="N81">
        <v>104193</v>
      </c>
      <c r="O81">
        <v>129528</v>
      </c>
      <c r="P81">
        <v>134473</v>
      </c>
      <c r="Q81">
        <v>137097</v>
      </c>
      <c r="R81">
        <v>283925</v>
      </c>
      <c r="S81">
        <v>4493</v>
      </c>
      <c r="T81">
        <v>7</v>
      </c>
      <c r="U81">
        <v>1486174</v>
      </c>
      <c r="V81" t="s">
        <v>51</v>
      </c>
    </row>
    <row r="82" spans="1:22" x14ac:dyDescent="0.7">
      <c r="A82">
        <v>3</v>
      </c>
      <c r="B82">
        <v>1643799306867</v>
      </c>
      <c r="C82" s="1">
        <v>44594.454930555556</v>
      </c>
      <c r="D82">
        <v>100</v>
      </c>
      <c r="E82">
        <v>99999999</v>
      </c>
      <c r="F82">
        <v>100</v>
      </c>
      <c r="G82">
        <v>39136</v>
      </c>
      <c r="H82">
        <v>99999999</v>
      </c>
      <c r="I82">
        <v>99999999</v>
      </c>
      <c r="J82">
        <v>99575</v>
      </c>
      <c r="K82">
        <v>50.427099811553902</v>
      </c>
      <c r="L82">
        <v>0.80054000000000003</v>
      </c>
      <c r="M82">
        <v>7.17</v>
      </c>
      <c r="N82">
        <v>103308</v>
      </c>
      <c r="O82">
        <v>124400</v>
      </c>
      <c r="P82">
        <v>128939</v>
      </c>
      <c r="Q82">
        <v>134499</v>
      </c>
      <c r="R82">
        <v>284133</v>
      </c>
      <c r="S82">
        <v>4493</v>
      </c>
      <c r="T82">
        <v>7</v>
      </c>
      <c r="U82">
        <v>1486174</v>
      </c>
      <c r="V82" t="s">
        <v>51</v>
      </c>
    </row>
    <row r="83" spans="1:22" x14ac:dyDescent="0.7">
      <c r="A83">
        <v>4</v>
      </c>
      <c r="B83">
        <v>1643805308000</v>
      </c>
      <c r="C83" s="1">
        <v>44594.524398148147</v>
      </c>
      <c r="D83">
        <v>100</v>
      </c>
      <c r="E83">
        <v>99999999</v>
      </c>
      <c r="F83">
        <v>100</v>
      </c>
      <c r="G83">
        <v>30768</v>
      </c>
      <c r="H83">
        <v>99999999</v>
      </c>
      <c r="I83">
        <v>99999999</v>
      </c>
      <c r="J83">
        <v>91168</v>
      </c>
      <c r="K83">
        <v>71.8</v>
      </c>
      <c r="L83">
        <v>0.58307999793529497</v>
      </c>
      <c r="M83">
        <v>8.5050000000000008</v>
      </c>
      <c r="N83">
        <v>95205</v>
      </c>
      <c r="O83">
        <v>114273</v>
      </c>
      <c r="P83">
        <v>118611</v>
      </c>
      <c r="Q83">
        <v>123154</v>
      </c>
      <c r="R83">
        <v>284000</v>
      </c>
      <c r="S83">
        <v>4493</v>
      </c>
      <c r="T83">
        <v>7</v>
      </c>
      <c r="U83">
        <v>1486174</v>
      </c>
      <c r="V83" t="s">
        <v>51</v>
      </c>
    </row>
    <row r="84" spans="1:22" x14ac:dyDescent="0.7">
      <c r="A84">
        <v>5</v>
      </c>
      <c r="B84">
        <v>1643817306644</v>
      </c>
      <c r="C84" s="1">
        <v>44594.663263888891</v>
      </c>
      <c r="D84">
        <v>101</v>
      </c>
      <c r="E84">
        <v>99999999</v>
      </c>
      <c r="F84">
        <v>101</v>
      </c>
      <c r="G84">
        <v>38441</v>
      </c>
      <c r="H84">
        <v>99999999</v>
      </c>
      <c r="I84">
        <v>99999999</v>
      </c>
      <c r="J84">
        <v>98880</v>
      </c>
      <c r="K84">
        <v>54.773200237274096</v>
      </c>
      <c r="L84">
        <v>0.78</v>
      </c>
      <c r="M84">
        <v>6</v>
      </c>
      <c r="N84">
        <v>103218</v>
      </c>
      <c r="O84">
        <v>123097</v>
      </c>
      <c r="P84">
        <v>127547</v>
      </c>
      <c r="Q84">
        <v>131486</v>
      </c>
      <c r="R84">
        <v>284356</v>
      </c>
      <c r="S84">
        <v>4493</v>
      </c>
      <c r="T84">
        <v>7</v>
      </c>
      <c r="U84">
        <v>1486174</v>
      </c>
      <c r="V84" t="s">
        <v>51</v>
      </c>
    </row>
    <row r="85" spans="1:22" x14ac:dyDescent="0.7">
      <c r="A85">
        <v>6</v>
      </c>
      <c r="B85">
        <v>1643821506449</v>
      </c>
      <c r="C85" s="1">
        <v>44594.711875000001</v>
      </c>
      <c r="D85">
        <v>99999999</v>
      </c>
      <c r="E85">
        <v>99999999</v>
      </c>
      <c r="F85">
        <v>99999999</v>
      </c>
      <c r="G85">
        <v>99999999</v>
      </c>
      <c r="H85">
        <v>99999999</v>
      </c>
      <c r="I85">
        <v>99999999</v>
      </c>
      <c r="J85">
        <v>60541</v>
      </c>
      <c r="K85">
        <v>74.5</v>
      </c>
      <c r="L85">
        <v>0.51</v>
      </c>
      <c r="M85">
        <v>6</v>
      </c>
      <c r="N85">
        <v>64679</v>
      </c>
      <c r="O85">
        <v>82933</v>
      </c>
      <c r="P85">
        <v>87170</v>
      </c>
      <c r="Q85">
        <v>91527</v>
      </c>
      <c r="R85">
        <v>283551</v>
      </c>
      <c r="S85">
        <v>4492</v>
      </c>
      <c r="T85">
        <v>7</v>
      </c>
      <c r="U85">
        <v>1486174</v>
      </c>
      <c r="V85" t="s">
        <v>51</v>
      </c>
    </row>
    <row r="86" spans="1:22" hidden="1" x14ac:dyDescent="0.7">
      <c r="A86">
        <v>7</v>
      </c>
      <c r="B86">
        <v>1643825108769</v>
      </c>
      <c r="C86" s="1">
        <v>44594.753564814811</v>
      </c>
      <c r="D86">
        <v>99999999</v>
      </c>
      <c r="E86">
        <v>99999999</v>
      </c>
      <c r="F86">
        <v>99999999</v>
      </c>
      <c r="G86">
        <v>99999999</v>
      </c>
      <c r="H86">
        <v>99999999</v>
      </c>
      <c r="I86">
        <v>99999999</v>
      </c>
      <c r="J86">
        <v>60717</v>
      </c>
      <c r="K86">
        <v>75.3</v>
      </c>
      <c r="L86">
        <v>0.43008999999999997</v>
      </c>
      <c r="M86">
        <v>7.0439999999999996</v>
      </c>
      <c r="N86">
        <v>64955</v>
      </c>
      <c r="O86">
        <v>82310</v>
      </c>
      <c r="P86">
        <v>86472</v>
      </c>
      <c r="Q86">
        <v>90611</v>
      </c>
      <c r="R86">
        <v>138231</v>
      </c>
      <c r="S86">
        <v>1315</v>
      </c>
      <c r="T86">
        <v>7</v>
      </c>
      <c r="U86">
        <v>1486174</v>
      </c>
      <c r="V86" t="s">
        <v>51</v>
      </c>
    </row>
    <row r="87" spans="1:22" hidden="1" x14ac:dyDescent="0.7">
      <c r="A87">
        <v>6</v>
      </c>
      <c r="B87">
        <v>1644221108897</v>
      </c>
      <c r="C87" s="1">
        <v>44599.336898148147</v>
      </c>
      <c r="D87">
        <v>99999999</v>
      </c>
      <c r="E87">
        <v>99999999</v>
      </c>
      <c r="F87">
        <v>99999999</v>
      </c>
      <c r="G87">
        <v>44286</v>
      </c>
      <c r="H87">
        <v>99999999</v>
      </c>
      <c r="I87">
        <v>99999999</v>
      </c>
      <c r="J87">
        <v>104608</v>
      </c>
      <c r="K87">
        <v>31</v>
      </c>
      <c r="L87">
        <v>0.9</v>
      </c>
      <c r="M87">
        <v>6</v>
      </c>
      <c r="N87">
        <v>108845</v>
      </c>
      <c r="O87">
        <v>99999999</v>
      </c>
      <c r="P87">
        <v>99999999</v>
      </c>
      <c r="Q87">
        <v>99999999</v>
      </c>
      <c r="R87">
        <v>99999999</v>
      </c>
      <c r="S87">
        <v>99999999</v>
      </c>
      <c r="T87">
        <v>3</v>
      </c>
      <c r="U87">
        <v>1486174</v>
      </c>
      <c r="V87" t="s">
        <v>51</v>
      </c>
    </row>
    <row r="88" spans="1:22" x14ac:dyDescent="0.7">
      <c r="A88">
        <v>7</v>
      </c>
      <c r="B88">
        <v>1644412379034</v>
      </c>
      <c r="C88" s="1">
        <v>44601.550682870373</v>
      </c>
      <c r="D88">
        <v>201</v>
      </c>
      <c r="E88">
        <v>99999999</v>
      </c>
      <c r="F88">
        <v>201</v>
      </c>
      <c r="G88">
        <v>39942</v>
      </c>
      <c r="H88">
        <v>906</v>
      </c>
      <c r="I88">
        <v>25415</v>
      </c>
      <c r="J88">
        <v>288060</v>
      </c>
      <c r="K88">
        <v>36.5</v>
      </c>
      <c r="L88">
        <v>0.89100999896764699</v>
      </c>
      <c r="M88">
        <v>8</v>
      </c>
      <c r="N88">
        <v>291690</v>
      </c>
      <c r="O88">
        <v>317130</v>
      </c>
      <c r="P88">
        <v>323194</v>
      </c>
      <c r="Q88">
        <v>328553</v>
      </c>
      <c r="R88">
        <v>469966</v>
      </c>
      <c r="S88">
        <v>4494</v>
      </c>
      <c r="T88">
        <v>7</v>
      </c>
      <c r="U88">
        <v>1486174</v>
      </c>
      <c r="V88" t="s">
        <v>51</v>
      </c>
    </row>
    <row r="89" spans="1:22" hidden="1" x14ac:dyDescent="0.7">
      <c r="A89">
        <v>8</v>
      </c>
      <c r="B89">
        <v>1644413306868</v>
      </c>
      <c r="C89" s="1">
        <v>44601.561412037037</v>
      </c>
      <c r="D89">
        <v>99999999</v>
      </c>
      <c r="E89">
        <v>4843</v>
      </c>
      <c r="F89">
        <v>99999999</v>
      </c>
      <c r="G89">
        <v>4843</v>
      </c>
      <c r="H89">
        <v>605</v>
      </c>
      <c r="I89">
        <v>99999999</v>
      </c>
      <c r="J89">
        <v>99999999</v>
      </c>
      <c r="K89">
        <v>99999999</v>
      </c>
      <c r="L89">
        <v>99999999</v>
      </c>
      <c r="M89">
        <v>99999999</v>
      </c>
      <c r="N89">
        <v>99999999</v>
      </c>
      <c r="O89">
        <v>99999999</v>
      </c>
      <c r="P89">
        <v>99999999</v>
      </c>
      <c r="Q89">
        <v>99999999</v>
      </c>
      <c r="R89">
        <v>99999999</v>
      </c>
      <c r="S89">
        <v>99999999</v>
      </c>
      <c r="T89">
        <v>99999999</v>
      </c>
      <c r="U89">
        <v>1486174</v>
      </c>
      <c r="V89" t="s">
        <v>51</v>
      </c>
    </row>
    <row r="90" spans="1:22" hidden="1" x14ac:dyDescent="0.7">
      <c r="A90">
        <v>9</v>
      </c>
      <c r="B90">
        <v>1644413324218</v>
      </c>
      <c r="C90" s="1">
        <v>44601.561620370368</v>
      </c>
      <c r="D90">
        <v>99999999</v>
      </c>
      <c r="E90">
        <v>99999999</v>
      </c>
      <c r="F90">
        <v>99999999</v>
      </c>
      <c r="G90">
        <v>99999999</v>
      </c>
      <c r="H90">
        <v>909</v>
      </c>
      <c r="I90">
        <v>25417</v>
      </c>
      <c r="J90">
        <v>172171</v>
      </c>
      <c r="K90">
        <v>73.599999999999994</v>
      </c>
      <c r="L90">
        <v>0.6</v>
      </c>
      <c r="M90">
        <v>6</v>
      </c>
      <c r="N90">
        <v>176420</v>
      </c>
      <c r="O90">
        <v>99999999</v>
      </c>
      <c r="P90">
        <v>99999999</v>
      </c>
      <c r="Q90">
        <v>99999999</v>
      </c>
      <c r="R90">
        <v>99999999</v>
      </c>
      <c r="S90">
        <v>99999999</v>
      </c>
      <c r="T90">
        <v>3</v>
      </c>
      <c r="U90">
        <v>1486174</v>
      </c>
      <c r="V90" t="s">
        <v>51</v>
      </c>
    </row>
    <row r="91" spans="1:22" hidden="1" x14ac:dyDescent="0.7">
      <c r="A91">
        <v>10</v>
      </c>
      <c r="B91">
        <v>1644413524748</v>
      </c>
      <c r="C91" s="1">
        <v>44601.563935185186</v>
      </c>
      <c r="D91">
        <v>99999999</v>
      </c>
      <c r="E91">
        <v>99999999</v>
      </c>
      <c r="F91">
        <v>99999999</v>
      </c>
      <c r="G91">
        <v>99999999</v>
      </c>
      <c r="H91">
        <v>905</v>
      </c>
      <c r="I91">
        <v>25523</v>
      </c>
      <c r="J91">
        <v>99999999</v>
      </c>
      <c r="K91">
        <v>99999999</v>
      </c>
      <c r="L91">
        <v>99999999</v>
      </c>
      <c r="M91">
        <v>99999999</v>
      </c>
      <c r="N91">
        <v>99999999</v>
      </c>
      <c r="O91">
        <v>99999999</v>
      </c>
      <c r="P91">
        <v>99999999</v>
      </c>
      <c r="Q91">
        <v>99999999</v>
      </c>
      <c r="R91">
        <v>99999999</v>
      </c>
      <c r="S91">
        <v>99999999</v>
      </c>
      <c r="T91">
        <v>99999999</v>
      </c>
      <c r="U91">
        <v>1486174</v>
      </c>
      <c r="V91" t="s">
        <v>51</v>
      </c>
    </row>
    <row r="92" spans="1:22" x14ac:dyDescent="0.7">
      <c r="A92">
        <v>11</v>
      </c>
      <c r="B92">
        <v>1644423303148</v>
      </c>
      <c r="C92" s="1">
        <v>44601.677118055559</v>
      </c>
      <c r="D92">
        <v>101</v>
      </c>
      <c r="E92">
        <v>99999999</v>
      </c>
      <c r="F92">
        <v>101</v>
      </c>
      <c r="G92">
        <v>36222</v>
      </c>
      <c r="H92">
        <v>99999999</v>
      </c>
      <c r="I92">
        <v>99999999</v>
      </c>
      <c r="J92">
        <v>96635</v>
      </c>
      <c r="K92">
        <v>49.087499874114897</v>
      </c>
      <c r="L92">
        <v>0.81</v>
      </c>
      <c r="M92">
        <v>6</v>
      </c>
      <c r="N92">
        <v>100573</v>
      </c>
      <c r="O92">
        <v>119937</v>
      </c>
      <c r="P92">
        <v>124381</v>
      </c>
      <c r="Q92">
        <v>128516</v>
      </c>
      <c r="R92">
        <v>283852</v>
      </c>
      <c r="S92">
        <v>4493</v>
      </c>
      <c r="T92">
        <v>7</v>
      </c>
      <c r="U92">
        <v>1486174</v>
      </c>
      <c r="V92" t="s">
        <v>51</v>
      </c>
    </row>
    <row r="93" spans="1:22" x14ac:dyDescent="0.7">
      <c r="A93">
        <v>12</v>
      </c>
      <c r="B93">
        <v>1644514504810</v>
      </c>
      <c r="C93" s="1">
        <v>44602.732685185183</v>
      </c>
      <c r="D93">
        <v>102</v>
      </c>
      <c r="E93">
        <v>99999999</v>
      </c>
      <c r="F93">
        <v>102</v>
      </c>
      <c r="G93">
        <v>39967</v>
      </c>
      <c r="H93">
        <v>99999999</v>
      </c>
      <c r="I93">
        <v>99999999</v>
      </c>
      <c r="J93">
        <v>100283</v>
      </c>
      <c r="K93">
        <v>35.320199699401797</v>
      </c>
      <c r="L93">
        <v>0.88414000048160502</v>
      </c>
      <c r="M93">
        <v>6.0629999999999997</v>
      </c>
      <c r="N93">
        <v>104418</v>
      </c>
      <c r="O93">
        <v>128630</v>
      </c>
      <c r="P93">
        <v>133471</v>
      </c>
      <c r="Q93">
        <v>137015</v>
      </c>
      <c r="R93">
        <v>284190</v>
      </c>
      <c r="S93">
        <v>4493</v>
      </c>
      <c r="T93">
        <v>7</v>
      </c>
      <c r="U93">
        <v>1486174</v>
      </c>
      <c r="V93" t="s">
        <v>51</v>
      </c>
    </row>
    <row r="94" spans="1:22" hidden="1" x14ac:dyDescent="0.7">
      <c r="A94">
        <v>0</v>
      </c>
      <c r="B94">
        <v>1644221107228</v>
      </c>
      <c r="C94" s="1">
        <v>44599.336886574078</v>
      </c>
      <c r="D94">
        <v>101</v>
      </c>
      <c r="E94">
        <v>99999999</v>
      </c>
      <c r="F94">
        <v>101</v>
      </c>
      <c r="G94">
        <v>18972</v>
      </c>
      <c r="H94">
        <v>99999999</v>
      </c>
      <c r="I94">
        <v>99999999</v>
      </c>
      <c r="J94">
        <v>79380</v>
      </c>
      <c r="K94">
        <v>31.3</v>
      </c>
      <c r="L94">
        <v>0.88</v>
      </c>
      <c r="M94">
        <v>6</v>
      </c>
      <c r="N94">
        <v>83210</v>
      </c>
      <c r="O94">
        <v>99999999</v>
      </c>
      <c r="P94">
        <v>99999999</v>
      </c>
      <c r="Q94">
        <v>99999999</v>
      </c>
      <c r="R94">
        <v>99999999</v>
      </c>
      <c r="S94">
        <v>99999999</v>
      </c>
      <c r="T94">
        <v>3</v>
      </c>
      <c r="U94">
        <v>1486197</v>
      </c>
      <c r="V94" t="s">
        <v>57</v>
      </c>
    </row>
    <row r="95" spans="1:22" hidden="1" x14ac:dyDescent="0.7">
      <c r="A95">
        <v>1</v>
      </c>
      <c r="B95">
        <v>1644413481853</v>
      </c>
      <c r="C95" s="1">
        <v>44601.563437500001</v>
      </c>
      <c r="D95">
        <v>201</v>
      </c>
      <c r="E95">
        <v>99999999</v>
      </c>
      <c r="F95">
        <v>201</v>
      </c>
      <c r="G95">
        <v>19157</v>
      </c>
      <c r="H95">
        <v>907</v>
      </c>
      <c r="I95">
        <v>24791</v>
      </c>
      <c r="J95">
        <v>99999999</v>
      </c>
      <c r="K95">
        <v>99999999</v>
      </c>
      <c r="L95">
        <v>99999999</v>
      </c>
      <c r="M95">
        <v>99999999</v>
      </c>
      <c r="N95">
        <v>99999999</v>
      </c>
      <c r="O95">
        <v>99999999</v>
      </c>
      <c r="P95">
        <v>99999999</v>
      </c>
      <c r="Q95">
        <v>99999999</v>
      </c>
      <c r="R95">
        <v>99999999</v>
      </c>
      <c r="S95">
        <v>99999999</v>
      </c>
      <c r="T95">
        <v>99999999</v>
      </c>
      <c r="U95">
        <v>1486197</v>
      </c>
      <c r="V95" t="s">
        <v>57</v>
      </c>
    </row>
    <row r="96" spans="1:22" hidden="1" x14ac:dyDescent="0.7">
      <c r="A96">
        <v>2</v>
      </c>
      <c r="B96">
        <v>1644413755798</v>
      </c>
      <c r="C96" s="1">
        <v>44601.566608796296</v>
      </c>
      <c r="D96">
        <v>101</v>
      </c>
      <c r="E96">
        <v>1200069</v>
      </c>
      <c r="F96">
        <v>101</v>
      </c>
      <c r="G96">
        <v>3530</v>
      </c>
      <c r="H96">
        <v>99999999</v>
      </c>
      <c r="I96">
        <v>99999999</v>
      </c>
      <c r="J96">
        <v>99999999</v>
      </c>
      <c r="K96">
        <v>99999999</v>
      </c>
      <c r="L96">
        <v>99999999</v>
      </c>
      <c r="M96">
        <v>99999999</v>
      </c>
      <c r="N96">
        <v>99999999</v>
      </c>
      <c r="O96">
        <v>99999999</v>
      </c>
      <c r="P96">
        <v>99999999</v>
      </c>
      <c r="Q96">
        <v>99999999</v>
      </c>
      <c r="R96">
        <v>99999999</v>
      </c>
      <c r="S96">
        <v>99999999</v>
      </c>
      <c r="T96">
        <v>99999999</v>
      </c>
      <c r="U96">
        <v>1486197</v>
      </c>
      <c r="V96" t="s">
        <v>57</v>
      </c>
    </row>
    <row r="97" spans="1:22" x14ac:dyDescent="0.7">
      <c r="A97">
        <v>3</v>
      </c>
      <c r="B97">
        <v>1644418080314</v>
      </c>
      <c r="C97" s="1">
        <v>44601.616666666669</v>
      </c>
      <c r="D97">
        <v>100</v>
      </c>
      <c r="E97">
        <v>99999999</v>
      </c>
      <c r="F97">
        <v>100</v>
      </c>
      <c r="G97">
        <v>11300</v>
      </c>
      <c r="H97">
        <v>99999999</v>
      </c>
      <c r="I97">
        <v>99999999</v>
      </c>
      <c r="J97">
        <v>119182</v>
      </c>
      <c r="K97">
        <v>39</v>
      </c>
      <c r="L97">
        <v>0.85</v>
      </c>
      <c r="M97">
        <v>8</v>
      </c>
      <c r="N97">
        <v>122815</v>
      </c>
      <c r="O97">
        <v>148656</v>
      </c>
      <c r="P97">
        <v>154908</v>
      </c>
      <c r="Q97">
        <v>159954</v>
      </c>
      <c r="R97">
        <v>295686</v>
      </c>
      <c r="S97">
        <v>4494</v>
      </c>
      <c r="T97">
        <v>7</v>
      </c>
      <c r="U97">
        <v>1486197</v>
      </c>
      <c r="V97" t="s">
        <v>57</v>
      </c>
    </row>
    <row r="98" spans="1:22" hidden="1" x14ac:dyDescent="0.7">
      <c r="A98">
        <v>4</v>
      </c>
      <c r="B98">
        <v>1644419369789</v>
      </c>
      <c r="C98" s="1">
        <v>44601.631585648145</v>
      </c>
      <c r="D98">
        <v>99999999</v>
      </c>
      <c r="E98">
        <v>99999999</v>
      </c>
      <c r="F98">
        <v>99999999</v>
      </c>
      <c r="G98">
        <v>99999999</v>
      </c>
      <c r="H98">
        <v>908</v>
      </c>
      <c r="I98">
        <v>25245</v>
      </c>
      <c r="J98">
        <v>99999999</v>
      </c>
      <c r="K98">
        <v>99999999</v>
      </c>
      <c r="L98">
        <v>99999999</v>
      </c>
      <c r="M98">
        <v>99999999</v>
      </c>
      <c r="N98">
        <v>99999999</v>
      </c>
      <c r="O98">
        <v>99999999</v>
      </c>
      <c r="P98">
        <v>99999999</v>
      </c>
      <c r="Q98">
        <v>99999999</v>
      </c>
      <c r="R98">
        <v>99999999</v>
      </c>
      <c r="S98">
        <v>99999999</v>
      </c>
      <c r="T98">
        <v>99999999</v>
      </c>
      <c r="U98">
        <v>1486197</v>
      </c>
      <c r="V98" t="s">
        <v>57</v>
      </c>
    </row>
    <row r="99" spans="1:22" x14ac:dyDescent="0.7">
      <c r="A99">
        <v>5</v>
      </c>
      <c r="B99">
        <v>1644423307562</v>
      </c>
      <c r="C99" s="1">
        <v>44601.677164351851</v>
      </c>
      <c r="D99">
        <v>101</v>
      </c>
      <c r="E99">
        <v>99999999</v>
      </c>
      <c r="F99">
        <v>101</v>
      </c>
      <c r="G99">
        <v>14940</v>
      </c>
      <c r="H99">
        <v>99999999</v>
      </c>
      <c r="I99">
        <v>99999999</v>
      </c>
      <c r="J99">
        <v>75368</v>
      </c>
      <c r="K99">
        <v>55.102300243377599</v>
      </c>
      <c r="L99">
        <v>0.76</v>
      </c>
      <c r="M99">
        <v>6</v>
      </c>
      <c r="N99">
        <v>79507</v>
      </c>
      <c r="O99">
        <v>99080</v>
      </c>
      <c r="P99">
        <v>103516</v>
      </c>
      <c r="Q99">
        <v>108258</v>
      </c>
      <c r="R99">
        <v>283438</v>
      </c>
      <c r="S99">
        <v>4482.0761906038997</v>
      </c>
      <c r="T99">
        <v>7</v>
      </c>
      <c r="U99">
        <v>1486197</v>
      </c>
      <c r="V99" t="s">
        <v>57</v>
      </c>
    </row>
    <row r="100" spans="1:22" x14ac:dyDescent="0.7">
      <c r="A100">
        <v>6</v>
      </c>
      <c r="B100">
        <v>1644514509678</v>
      </c>
      <c r="C100" s="1">
        <v>44602.732743055552</v>
      </c>
      <c r="D100">
        <v>101</v>
      </c>
      <c r="E100">
        <v>99999999</v>
      </c>
      <c r="F100">
        <v>101</v>
      </c>
      <c r="G100">
        <v>17978</v>
      </c>
      <c r="H100">
        <v>99999999</v>
      </c>
      <c r="I100">
        <v>99999999</v>
      </c>
      <c r="J100">
        <v>78389</v>
      </c>
      <c r="K100">
        <v>34.853000450134203</v>
      </c>
      <c r="L100">
        <v>0.85479000325202903</v>
      </c>
      <c r="M100">
        <v>8.4629999999999992</v>
      </c>
      <c r="N100">
        <v>82129</v>
      </c>
      <c r="O100">
        <v>106338</v>
      </c>
      <c r="P100">
        <v>111277</v>
      </c>
      <c r="Q100">
        <v>113594</v>
      </c>
      <c r="R100">
        <v>284322</v>
      </c>
      <c r="S100">
        <v>4482.6760682430904</v>
      </c>
      <c r="T100">
        <v>7</v>
      </c>
      <c r="U100">
        <v>1486197</v>
      </c>
      <c r="V100" t="s">
        <v>57</v>
      </c>
    </row>
    <row r="101" spans="1:22" hidden="1" x14ac:dyDescent="0.7">
      <c r="A101">
        <v>73</v>
      </c>
      <c r="B101">
        <v>1644221106959</v>
      </c>
      <c r="C101" s="1">
        <v>44599.336875000001</v>
      </c>
      <c r="D101">
        <v>101</v>
      </c>
      <c r="E101">
        <v>99999999</v>
      </c>
      <c r="F101">
        <v>101</v>
      </c>
      <c r="G101">
        <v>19466</v>
      </c>
      <c r="H101">
        <v>99999999</v>
      </c>
      <c r="I101">
        <v>99999999</v>
      </c>
      <c r="J101">
        <v>79800</v>
      </c>
      <c r="K101">
        <v>29.944299999999998</v>
      </c>
      <c r="L101">
        <v>0.87</v>
      </c>
      <c r="M101">
        <v>6</v>
      </c>
      <c r="N101">
        <v>83424</v>
      </c>
      <c r="O101">
        <v>99999999</v>
      </c>
      <c r="P101">
        <v>99999999</v>
      </c>
      <c r="Q101">
        <v>99999999</v>
      </c>
      <c r="R101">
        <v>99999999</v>
      </c>
      <c r="S101">
        <v>99999999</v>
      </c>
      <c r="T101">
        <v>3</v>
      </c>
      <c r="U101">
        <v>1486198</v>
      </c>
      <c r="V101" t="s">
        <v>50</v>
      </c>
    </row>
    <row r="102" spans="1:22" x14ac:dyDescent="0.7">
      <c r="A102">
        <v>1</v>
      </c>
      <c r="B102">
        <v>1644419158816</v>
      </c>
      <c r="C102" s="1">
        <v>44601.629143518519</v>
      </c>
      <c r="D102">
        <v>200</v>
      </c>
      <c r="E102">
        <v>99999999</v>
      </c>
      <c r="F102">
        <v>200</v>
      </c>
      <c r="G102">
        <v>18966</v>
      </c>
      <c r="H102">
        <v>904</v>
      </c>
      <c r="I102">
        <v>24616</v>
      </c>
      <c r="J102">
        <v>318827</v>
      </c>
      <c r="K102">
        <v>35.4</v>
      </c>
      <c r="L102">
        <v>0.86</v>
      </c>
      <c r="M102">
        <v>8</v>
      </c>
      <c r="N102">
        <v>322766</v>
      </c>
      <c r="O102">
        <v>349509</v>
      </c>
      <c r="P102">
        <v>356078</v>
      </c>
      <c r="Q102">
        <v>361331</v>
      </c>
      <c r="R102">
        <v>506184</v>
      </c>
      <c r="S102">
        <v>4494</v>
      </c>
      <c r="T102">
        <v>7</v>
      </c>
      <c r="U102">
        <v>1486198</v>
      </c>
      <c r="V102" t="s">
        <v>50</v>
      </c>
    </row>
    <row r="103" spans="1:22" hidden="1" x14ac:dyDescent="0.7">
      <c r="A103">
        <v>2</v>
      </c>
      <c r="B103">
        <v>1644420759862</v>
      </c>
      <c r="C103" s="1">
        <v>44601.647673611114</v>
      </c>
      <c r="D103">
        <v>99999999</v>
      </c>
      <c r="E103">
        <v>99999999</v>
      </c>
      <c r="F103">
        <v>99999999</v>
      </c>
      <c r="G103">
        <v>99999999</v>
      </c>
      <c r="H103">
        <v>99999999</v>
      </c>
      <c r="I103">
        <v>99999999</v>
      </c>
      <c r="J103">
        <v>99999999</v>
      </c>
      <c r="K103">
        <v>99999999</v>
      </c>
      <c r="L103">
        <v>99999999</v>
      </c>
      <c r="M103">
        <v>99999999</v>
      </c>
      <c r="N103">
        <v>99999999</v>
      </c>
      <c r="O103">
        <v>99999999</v>
      </c>
      <c r="P103">
        <v>99999999</v>
      </c>
      <c r="Q103">
        <v>99999999</v>
      </c>
      <c r="R103">
        <v>99999999</v>
      </c>
      <c r="S103">
        <v>99999999</v>
      </c>
      <c r="T103">
        <v>99999999</v>
      </c>
      <c r="U103">
        <v>1486198</v>
      </c>
      <c r="V103" t="s">
        <v>50</v>
      </c>
    </row>
    <row r="104" spans="1:22" x14ac:dyDescent="0.7">
      <c r="A104">
        <v>3</v>
      </c>
      <c r="B104">
        <v>1644420773183</v>
      </c>
      <c r="C104" s="1">
        <v>44601.647835648146</v>
      </c>
      <c r="D104">
        <v>99999999</v>
      </c>
      <c r="E104">
        <v>99999999</v>
      </c>
      <c r="F104">
        <v>99999999</v>
      </c>
      <c r="G104">
        <v>99999999</v>
      </c>
      <c r="H104">
        <v>908</v>
      </c>
      <c r="I104">
        <v>24709</v>
      </c>
      <c r="J104">
        <v>215877</v>
      </c>
      <c r="K104">
        <v>74.3</v>
      </c>
      <c r="L104">
        <v>0.77</v>
      </c>
      <c r="M104">
        <v>8</v>
      </c>
      <c r="N104">
        <v>2612167</v>
      </c>
      <c r="O104">
        <v>2632048</v>
      </c>
      <c r="P104">
        <v>2636384</v>
      </c>
      <c r="Q104">
        <v>2646977</v>
      </c>
      <c r="R104">
        <v>2817817</v>
      </c>
      <c r="S104">
        <v>4486.5053707465904</v>
      </c>
      <c r="T104">
        <v>7</v>
      </c>
      <c r="U104">
        <v>1486198</v>
      </c>
      <c r="V104" t="s">
        <v>50</v>
      </c>
    </row>
    <row r="105" spans="1:22" x14ac:dyDescent="0.7">
      <c r="A105">
        <v>4</v>
      </c>
      <c r="B105">
        <v>1644514509162</v>
      </c>
      <c r="C105" s="1">
        <v>44602.732743055552</v>
      </c>
      <c r="D105">
        <v>101</v>
      </c>
      <c r="E105">
        <v>99999999</v>
      </c>
      <c r="F105">
        <v>101</v>
      </c>
      <c r="G105">
        <v>18070</v>
      </c>
      <c r="H105">
        <v>99999999</v>
      </c>
      <c r="I105">
        <v>99999999</v>
      </c>
      <c r="J105">
        <v>78509</v>
      </c>
      <c r="K105">
        <v>33.5162997512817</v>
      </c>
      <c r="L105">
        <v>0.86</v>
      </c>
      <c r="M105">
        <v>6</v>
      </c>
      <c r="N105">
        <v>82240</v>
      </c>
      <c r="O105">
        <v>108037</v>
      </c>
      <c r="P105">
        <v>112875</v>
      </c>
      <c r="Q105">
        <v>117618</v>
      </c>
      <c r="R105">
        <v>284838</v>
      </c>
      <c r="S105">
        <v>4486.2579999999998</v>
      </c>
      <c r="T105">
        <v>7</v>
      </c>
      <c r="U105">
        <v>1486198</v>
      </c>
      <c r="V105" t="s">
        <v>50</v>
      </c>
    </row>
    <row r="106" spans="1:22" hidden="1" x14ac:dyDescent="0.7">
      <c r="A106">
        <v>0</v>
      </c>
      <c r="B106">
        <v>1644221105240</v>
      </c>
      <c r="C106" s="1">
        <v>44599.336863425924</v>
      </c>
      <c r="D106">
        <v>100</v>
      </c>
      <c r="E106">
        <v>99999999</v>
      </c>
      <c r="F106">
        <v>100</v>
      </c>
      <c r="G106">
        <v>18671</v>
      </c>
      <c r="H106">
        <v>99999999</v>
      </c>
      <c r="I106">
        <v>99999999</v>
      </c>
      <c r="J106">
        <v>79113</v>
      </c>
      <c r="K106">
        <v>30.034400000000002</v>
      </c>
      <c r="L106">
        <v>0.87041999999999997</v>
      </c>
      <c r="M106">
        <v>7.125</v>
      </c>
      <c r="N106">
        <v>82644</v>
      </c>
      <c r="O106">
        <v>99999999</v>
      </c>
      <c r="P106">
        <v>99999999</v>
      </c>
      <c r="Q106">
        <v>99999999</v>
      </c>
      <c r="R106">
        <v>99999999</v>
      </c>
      <c r="S106">
        <v>99999999</v>
      </c>
      <c r="T106">
        <v>3</v>
      </c>
      <c r="U106">
        <v>1486236</v>
      </c>
      <c r="V106" t="s">
        <v>49</v>
      </c>
    </row>
    <row r="107" spans="1:22" hidden="1" x14ac:dyDescent="0.7">
      <c r="A107">
        <v>1</v>
      </c>
      <c r="B107">
        <v>1644421628802</v>
      </c>
      <c r="C107" s="1">
        <v>44601.657731481479</v>
      </c>
      <c r="D107">
        <v>201</v>
      </c>
      <c r="E107">
        <v>99999999</v>
      </c>
      <c r="F107">
        <v>201</v>
      </c>
      <c r="G107">
        <v>18049</v>
      </c>
      <c r="H107">
        <v>908</v>
      </c>
      <c r="I107">
        <v>25412</v>
      </c>
      <c r="J107">
        <v>294296</v>
      </c>
      <c r="K107">
        <v>34.799999999999997</v>
      </c>
      <c r="L107">
        <v>0.84588000430583898</v>
      </c>
      <c r="M107">
        <v>8</v>
      </c>
      <c r="N107">
        <v>298128</v>
      </c>
      <c r="O107">
        <v>323545</v>
      </c>
      <c r="P107">
        <v>329694</v>
      </c>
      <c r="Q107">
        <v>333119</v>
      </c>
      <c r="R107">
        <v>432198</v>
      </c>
      <c r="S107">
        <v>3042</v>
      </c>
      <c r="T107">
        <v>7</v>
      </c>
      <c r="U107">
        <v>1486236</v>
      </c>
      <c r="V107" t="s">
        <v>49</v>
      </c>
    </row>
    <row r="108" spans="1:22" hidden="1" x14ac:dyDescent="0.7">
      <c r="A108">
        <v>2</v>
      </c>
      <c r="B108">
        <v>1644422434354</v>
      </c>
      <c r="C108" s="1">
        <v>44601.667060185187</v>
      </c>
      <c r="D108">
        <v>99999999</v>
      </c>
      <c r="E108">
        <v>99999999</v>
      </c>
      <c r="F108">
        <v>99999999</v>
      </c>
      <c r="G108">
        <v>99999999</v>
      </c>
      <c r="H108">
        <v>604</v>
      </c>
      <c r="I108">
        <v>13621</v>
      </c>
      <c r="J108">
        <v>99999999</v>
      </c>
      <c r="K108">
        <v>99999999</v>
      </c>
      <c r="L108">
        <v>99999999</v>
      </c>
      <c r="M108">
        <v>99999999</v>
      </c>
      <c r="N108">
        <v>99999999</v>
      </c>
      <c r="O108">
        <v>99999999</v>
      </c>
      <c r="P108">
        <v>99999999</v>
      </c>
      <c r="Q108">
        <v>99999999</v>
      </c>
      <c r="R108">
        <v>99999999</v>
      </c>
      <c r="S108">
        <v>99999999</v>
      </c>
      <c r="T108">
        <v>99999999</v>
      </c>
      <c r="U108">
        <v>1486236</v>
      </c>
      <c r="V108" t="s">
        <v>49</v>
      </c>
    </row>
    <row r="109" spans="1:22" x14ac:dyDescent="0.7">
      <c r="A109">
        <v>3</v>
      </c>
      <c r="B109">
        <v>1644423303213</v>
      </c>
      <c r="C109" s="1">
        <v>44601.677118055559</v>
      </c>
      <c r="D109">
        <v>99999999</v>
      </c>
      <c r="E109">
        <v>99999999</v>
      </c>
      <c r="F109">
        <v>99999999</v>
      </c>
      <c r="G109">
        <v>99999999</v>
      </c>
      <c r="H109">
        <v>99999999</v>
      </c>
      <c r="I109">
        <v>99999999</v>
      </c>
      <c r="J109">
        <v>60543</v>
      </c>
      <c r="K109">
        <v>68.3</v>
      </c>
      <c r="L109">
        <v>0.82</v>
      </c>
      <c r="M109">
        <v>6.2969999999999997</v>
      </c>
      <c r="N109">
        <v>64881</v>
      </c>
      <c r="O109">
        <v>83537</v>
      </c>
      <c r="P109">
        <v>87871</v>
      </c>
      <c r="Q109">
        <v>89181</v>
      </c>
      <c r="R109">
        <v>283787</v>
      </c>
      <c r="S109">
        <v>4485</v>
      </c>
      <c r="T109">
        <v>7</v>
      </c>
      <c r="U109">
        <v>1486236</v>
      </c>
      <c r="V109" t="s">
        <v>49</v>
      </c>
    </row>
    <row r="110" spans="1:22" x14ac:dyDescent="0.7">
      <c r="A110">
        <v>4</v>
      </c>
      <c r="B110">
        <v>1644514505416</v>
      </c>
      <c r="C110" s="1">
        <v>44602.73269675926</v>
      </c>
      <c r="D110">
        <v>102</v>
      </c>
      <c r="E110">
        <v>99999999</v>
      </c>
      <c r="F110">
        <v>102</v>
      </c>
      <c r="G110">
        <v>17154</v>
      </c>
      <c r="H110">
        <v>99999999</v>
      </c>
      <c r="I110">
        <v>99999999</v>
      </c>
      <c r="J110">
        <v>77583</v>
      </c>
      <c r="K110">
        <v>33.299999999999997</v>
      </c>
      <c r="L110">
        <v>0.85</v>
      </c>
      <c r="M110">
        <v>6</v>
      </c>
      <c r="N110">
        <v>81314</v>
      </c>
      <c r="O110">
        <v>105637</v>
      </c>
      <c r="P110">
        <v>110478</v>
      </c>
      <c r="Q110">
        <v>115518</v>
      </c>
      <c r="R110">
        <v>283584</v>
      </c>
      <c r="S110">
        <v>4485.2183756863997</v>
      </c>
      <c r="T110">
        <v>7</v>
      </c>
      <c r="U110">
        <v>1486236</v>
      </c>
      <c r="V110" t="s">
        <v>49</v>
      </c>
    </row>
    <row r="111" spans="1:22" hidden="1" x14ac:dyDescent="0.7">
      <c r="A111">
        <v>0</v>
      </c>
      <c r="B111">
        <v>1644221107373</v>
      </c>
      <c r="C111" s="1">
        <v>44599.336886574078</v>
      </c>
      <c r="D111">
        <v>101</v>
      </c>
      <c r="E111">
        <v>99999999</v>
      </c>
      <c r="F111">
        <v>101</v>
      </c>
      <c r="G111">
        <v>18456</v>
      </c>
      <c r="H111">
        <v>99999999</v>
      </c>
      <c r="I111">
        <v>99999999</v>
      </c>
      <c r="J111">
        <v>78793</v>
      </c>
      <c r="K111">
        <v>31.232900000000001</v>
      </c>
      <c r="L111">
        <v>0.903550004768371</v>
      </c>
      <c r="M111">
        <v>7.7240000000000002</v>
      </c>
      <c r="N111">
        <v>83029</v>
      </c>
      <c r="O111">
        <v>99999999</v>
      </c>
      <c r="P111">
        <v>99999999</v>
      </c>
      <c r="Q111">
        <v>99999999</v>
      </c>
      <c r="R111">
        <v>99999999</v>
      </c>
      <c r="S111">
        <v>99999999</v>
      </c>
      <c r="T111">
        <v>3</v>
      </c>
      <c r="U111">
        <v>1486225</v>
      </c>
      <c r="V111" t="s">
        <v>48</v>
      </c>
    </row>
    <row r="112" spans="1:22" x14ac:dyDescent="0.7">
      <c r="A112">
        <v>1</v>
      </c>
      <c r="B112">
        <v>1644421220990</v>
      </c>
      <c r="C112" s="1">
        <v>44601.653009259258</v>
      </c>
      <c r="D112">
        <v>202</v>
      </c>
      <c r="E112">
        <v>99999999</v>
      </c>
      <c r="F112">
        <v>202</v>
      </c>
      <c r="G112">
        <v>18357</v>
      </c>
      <c r="H112">
        <v>908</v>
      </c>
      <c r="I112">
        <v>24512</v>
      </c>
      <c r="J112">
        <v>313603</v>
      </c>
      <c r="K112">
        <v>36.299999999999997</v>
      </c>
      <c r="L112">
        <v>0.88</v>
      </c>
      <c r="M112">
        <v>8</v>
      </c>
      <c r="N112">
        <v>317536</v>
      </c>
      <c r="O112">
        <v>341843</v>
      </c>
      <c r="P112">
        <v>363339</v>
      </c>
      <c r="Q112">
        <v>368883</v>
      </c>
      <c r="R112">
        <v>506010</v>
      </c>
      <c r="S112">
        <v>4494</v>
      </c>
      <c r="T112">
        <v>7</v>
      </c>
      <c r="U112">
        <v>1486225</v>
      </c>
      <c r="V112" t="s">
        <v>48</v>
      </c>
    </row>
    <row r="113" spans="1:22" x14ac:dyDescent="0.7">
      <c r="A113">
        <v>2</v>
      </c>
      <c r="B113">
        <v>1644422289459</v>
      </c>
      <c r="C113" s="1">
        <v>44601.665381944447</v>
      </c>
      <c r="D113">
        <v>99999999</v>
      </c>
      <c r="E113">
        <v>99999999</v>
      </c>
      <c r="F113">
        <v>99999999</v>
      </c>
      <c r="G113">
        <v>99999999</v>
      </c>
      <c r="H113">
        <v>910</v>
      </c>
      <c r="I113">
        <v>24620</v>
      </c>
      <c r="J113">
        <v>201389</v>
      </c>
      <c r="K113">
        <v>71.8</v>
      </c>
      <c r="L113">
        <v>0.86</v>
      </c>
      <c r="M113">
        <v>8</v>
      </c>
      <c r="N113">
        <v>1087938</v>
      </c>
      <c r="O113">
        <v>1106604</v>
      </c>
      <c r="P113">
        <v>1110847</v>
      </c>
      <c r="Q113">
        <v>1115588</v>
      </c>
      <c r="R113">
        <v>1303541</v>
      </c>
      <c r="S113">
        <v>4493</v>
      </c>
      <c r="T113">
        <v>7</v>
      </c>
      <c r="U113">
        <v>1486225</v>
      </c>
      <c r="V113" t="s">
        <v>48</v>
      </c>
    </row>
    <row r="114" spans="1:22" x14ac:dyDescent="0.7">
      <c r="A114">
        <v>3</v>
      </c>
      <c r="B114">
        <v>1644514504907</v>
      </c>
      <c r="C114" s="1">
        <v>44602.732685185183</v>
      </c>
      <c r="D114">
        <v>103</v>
      </c>
      <c r="E114">
        <v>99999999</v>
      </c>
      <c r="F114">
        <v>103</v>
      </c>
      <c r="G114">
        <v>17268</v>
      </c>
      <c r="H114">
        <v>99999999</v>
      </c>
      <c r="I114">
        <v>99999999</v>
      </c>
      <c r="J114">
        <v>77693</v>
      </c>
      <c r="K114">
        <v>35.539999389648401</v>
      </c>
      <c r="L114">
        <v>0.88</v>
      </c>
      <c r="M114">
        <v>7.032</v>
      </c>
      <c r="N114">
        <v>81730</v>
      </c>
      <c r="O114">
        <v>104931</v>
      </c>
      <c r="P114">
        <v>109666</v>
      </c>
      <c r="Q114">
        <v>114811</v>
      </c>
      <c r="R114">
        <v>284093</v>
      </c>
      <c r="S114">
        <v>4492.9954620564904</v>
      </c>
      <c r="T114">
        <v>7</v>
      </c>
      <c r="U114">
        <v>1486225</v>
      </c>
      <c r="V114" t="s">
        <v>48</v>
      </c>
    </row>
    <row r="115" spans="1:22" hidden="1" x14ac:dyDescent="0.7">
      <c r="A115">
        <v>0</v>
      </c>
      <c r="B115">
        <v>1644221104258</v>
      </c>
      <c r="C115" s="1">
        <v>44599.336851851855</v>
      </c>
      <c r="D115">
        <v>101</v>
      </c>
      <c r="E115">
        <v>99999999</v>
      </c>
      <c r="F115">
        <v>101</v>
      </c>
      <c r="G115">
        <v>18368</v>
      </c>
      <c r="H115">
        <v>99999999</v>
      </c>
      <c r="I115">
        <v>99999999</v>
      </c>
      <c r="J115">
        <v>78803</v>
      </c>
      <c r="K115">
        <v>31.1</v>
      </c>
      <c r="L115">
        <v>0.89699000244379001</v>
      </c>
      <c r="M115">
        <v>6.6479999999999997</v>
      </c>
      <c r="N115">
        <v>82937</v>
      </c>
      <c r="O115">
        <v>99999999</v>
      </c>
      <c r="P115">
        <v>99999999</v>
      </c>
      <c r="Q115">
        <v>99999999</v>
      </c>
      <c r="R115">
        <v>99999999</v>
      </c>
      <c r="S115">
        <v>99999999</v>
      </c>
      <c r="T115">
        <v>3</v>
      </c>
      <c r="U115">
        <v>1486251</v>
      </c>
      <c r="V115" t="s">
        <v>47</v>
      </c>
    </row>
    <row r="116" spans="1:22" hidden="1" x14ac:dyDescent="0.7">
      <c r="A116">
        <v>1</v>
      </c>
      <c r="B116">
        <v>1644423304041</v>
      </c>
      <c r="C116" s="1">
        <v>44601.677129629628</v>
      </c>
      <c r="D116">
        <v>101</v>
      </c>
      <c r="E116">
        <v>99999999</v>
      </c>
      <c r="F116">
        <v>101</v>
      </c>
      <c r="G116">
        <v>17448</v>
      </c>
      <c r="H116">
        <v>99999999</v>
      </c>
      <c r="I116">
        <v>99999999</v>
      </c>
      <c r="J116">
        <v>77898</v>
      </c>
      <c r="K116">
        <v>33.896999999999998</v>
      </c>
      <c r="L116">
        <v>0.88</v>
      </c>
      <c r="M116">
        <v>6</v>
      </c>
      <c r="N116">
        <v>81530</v>
      </c>
      <c r="O116">
        <v>99999999</v>
      </c>
      <c r="P116">
        <v>99999999</v>
      </c>
      <c r="Q116">
        <v>99999999</v>
      </c>
      <c r="R116">
        <v>99999999</v>
      </c>
      <c r="S116">
        <v>99999999</v>
      </c>
      <c r="T116">
        <v>3</v>
      </c>
      <c r="U116">
        <v>1486251</v>
      </c>
      <c r="V116" t="s">
        <v>47</v>
      </c>
    </row>
    <row r="117" spans="1:22" x14ac:dyDescent="0.7">
      <c r="A117">
        <v>2</v>
      </c>
      <c r="B117">
        <v>1644423463333</v>
      </c>
      <c r="C117" s="1">
        <v>44601.678969907407</v>
      </c>
      <c r="D117">
        <v>202</v>
      </c>
      <c r="E117">
        <v>99999999</v>
      </c>
      <c r="F117">
        <v>202</v>
      </c>
      <c r="G117">
        <v>3834</v>
      </c>
      <c r="H117">
        <v>99999999</v>
      </c>
      <c r="I117">
        <v>99999999</v>
      </c>
      <c r="J117">
        <v>137314</v>
      </c>
      <c r="K117">
        <v>37.9</v>
      </c>
      <c r="L117">
        <v>0.87</v>
      </c>
      <c r="M117">
        <v>6</v>
      </c>
      <c r="N117">
        <v>141653</v>
      </c>
      <c r="O117">
        <v>161032</v>
      </c>
      <c r="P117">
        <v>165673</v>
      </c>
      <c r="Q117">
        <v>169002</v>
      </c>
      <c r="R117">
        <v>284667</v>
      </c>
      <c r="S117">
        <v>4493</v>
      </c>
      <c r="T117">
        <v>7</v>
      </c>
      <c r="U117">
        <v>1486251</v>
      </c>
      <c r="V117" t="s">
        <v>47</v>
      </c>
    </row>
    <row r="118" spans="1:22" x14ac:dyDescent="0.7">
      <c r="A118">
        <v>3</v>
      </c>
      <c r="B118">
        <v>1644492734626</v>
      </c>
      <c r="C118" s="1">
        <v>44602.480717592596</v>
      </c>
      <c r="D118">
        <v>202</v>
      </c>
      <c r="E118">
        <v>99999999</v>
      </c>
      <c r="F118">
        <v>202</v>
      </c>
      <c r="G118">
        <v>16837</v>
      </c>
      <c r="H118">
        <v>909</v>
      </c>
      <c r="I118">
        <v>25706</v>
      </c>
      <c r="J118">
        <v>319513</v>
      </c>
      <c r="K118">
        <v>43.7</v>
      </c>
      <c r="L118">
        <v>0.86209000022411297</v>
      </c>
      <c r="M118">
        <v>8</v>
      </c>
      <c r="N118">
        <v>323249</v>
      </c>
      <c r="O118">
        <v>345357</v>
      </c>
      <c r="P118">
        <v>351411</v>
      </c>
      <c r="Q118">
        <v>355848</v>
      </c>
      <c r="R118">
        <v>491374</v>
      </c>
      <c r="S118">
        <v>4494</v>
      </c>
      <c r="T118">
        <v>7</v>
      </c>
      <c r="U118">
        <v>1486251</v>
      </c>
      <c r="V118" t="s">
        <v>47</v>
      </c>
    </row>
    <row r="119" spans="1:22" x14ac:dyDescent="0.7">
      <c r="A119">
        <v>4</v>
      </c>
      <c r="B119">
        <v>1644495081764</v>
      </c>
      <c r="C119" s="1">
        <v>44602.507881944446</v>
      </c>
      <c r="D119">
        <v>100</v>
      </c>
      <c r="E119">
        <v>99999999</v>
      </c>
      <c r="F119">
        <v>100</v>
      </c>
      <c r="G119">
        <v>8582</v>
      </c>
      <c r="H119">
        <v>99999999</v>
      </c>
      <c r="I119">
        <v>99999999</v>
      </c>
      <c r="J119">
        <v>74791</v>
      </c>
      <c r="K119">
        <v>69.524299999999997</v>
      </c>
      <c r="L119">
        <v>0.47</v>
      </c>
      <c r="M119">
        <v>6.0270000000000001</v>
      </c>
      <c r="N119">
        <v>78827</v>
      </c>
      <c r="O119">
        <v>96867</v>
      </c>
      <c r="P119">
        <v>101211</v>
      </c>
      <c r="Q119">
        <v>105748</v>
      </c>
      <c r="R119">
        <v>284236</v>
      </c>
      <c r="S119">
        <v>4494</v>
      </c>
      <c r="T119">
        <v>7</v>
      </c>
      <c r="U119">
        <v>1486251</v>
      </c>
      <c r="V119" t="s">
        <v>47</v>
      </c>
    </row>
    <row r="120" spans="1:22" hidden="1" x14ac:dyDescent="0.7">
      <c r="A120">
        <v>5</v>
      </c>
      <c r="B120">
        <v>1644496000281</v>
      </c>
      <c r="C120" s="1">
        <v>44602.518518518518</v>
      </c>
      <c r="D120">
        <v>99999999</v>
      </c>
      <c r="E120">
        <v>99999999</v>
      </c>
      <c r="F120">
        <v>11411</v>
      </c>
      <c r="G120">
        <v>14438</v>
      </c>
      <c r="H120">
        <v>909</v>
      </c>
      <c r="I120">
        <v>25728</v>
      </c>
      <c r="J120">
        <v>99999999</v>
      </c>
      <c r="K120">
        <v>99999999</v>
      </c>
      <c r="L120">
        <v>99999999</v>
      </c>
      <c r="M120">
        <v>99999999</v>
      </c>
      <c r="N120">
        <v>99999999</v>
      </c>
      <c r="O120">
        <v>99999999</v>
      </c>
      <c r="P120">
        <v>99999999</v>
      </c>
      <c r="Q120">
        <v>99999999</v>
      </c>
      <c r="R120">
        <v>99999999</v>
      </c>
      <c r="S120">
        <v>99999999</v>
      </c>
      <c r="T120">
        <v>99999999</v>
      </c>
      <c r="U120">
        <v>1486251</v>
      </c>
      <c r="V120" t="s">
        <v>47</v>
      </c>
    </row>
    <row r="121" spans="1:22" x14ac:dyDescent="0.7">
      <c r="A121">
        <v>6</v>
      </c>
      <c r="B121">
        <v>1644514505759</v>
      </c>
      <c r="C121" s="1">
        <v>44602.73269675926</v>
      </c>
      <c r="D121">
        <v>101</v>
      </c>
      <c r="E121">
        <v>99999999</v>
      </c>
      <c r="F121">
        <v>101</v>
      </c>
      <c r="G121">
        <v>16128</v>
      </c>
      <c r="H121">
        <v>99999999</v>
      </c>
      <c r="I121">
        <v>99999999</v>
      </c>
      <c r="J121">
        <v>76538</v>
      </c>
      <c r="K121">
        <v>46.5005000038147</v>
      </c>
      <c r="L121">
        <v>0.83098000000000005</v>
      </c>
      <c r="M121">
        <v>6</v>
      </c>
      <c r="N121">
        <v>80170</v>
      </c>
      <c r="O121">
        <v>101362</v>
      </c>
      <c r="P121">
        <v>106004</v>
      </c>
      <c r="Q121">
        <v>113875</v>
      </c>
      <c r="R121">
        <v>284241</v>
      </c>
      <c r="S121">
        <v>4493</v>
      </c>
      <c r="T121">
        <v>7</v>
      </c>
      <c r="U121">
        <v>1486251</v>
      </c>
      <c r="V121" t="s">
        <v>47</v>
      </c>
    </row>
    <row r="122" spans="1:22" hidden="1" x14ac:dyDescent="0.7">
      <c r="A122">
        <v>0</v>
      </c>
      <c r="B122">
        <v>1644221107495</v>
      </c>
      <c r="C122" s="1">
        <v>44599.336886574078</v>
      </c>
      <c r="D122">
        <v>102</v>
      </c>
      <c r="E122">
        <v>99999999</v>
      </c>
      <c r="F122">
        <v>102</v>
      </c>
      <c r="G122">
        <v>17983</v>
      </c>
      <c r="H122">
        <v>99999999</v>
      </c>
      <c r="I122">
        <v>99999999</v>
      </c>
      <c r="J122">
        <v>78300</v>
      </c>
      <c r="K122">
        <v>30.7</v>
      </c>
      <c r="L122">
        <v>0.87</v>
      </c>
      <c r="M122">
        <v>6</v>
      </c>
      <c r="N122">
        <v>82539</v>
      </c>
      <c r="O122">
        <v>99999999</v>
      </c>
      <c r="P122">
        <v>99999999</v>
      </c>
      <c r="Q122">
        <v>99999999</v>
      </c>
      <c r="R122">
        <v>99999999</v>
      </c>
      <c r="S122">
        <v>99999999</v>
      </c>
      <c r="T122">
        <v>3</v>
      </c>
      <c r="U122">
        <v>1486255</v>
      </c>
      <c r="V122" t="s">
        <v>46</v>
      </c>
    </row>
    <row r="123" spans="1:22" hidden="1" x14ac:dyDescent="0.7">
      <c r="A123">
        <v>1</v>
      </c>
      <c r="B123">
        <v>1644423307718</v>
      </c>
      <c r="C123" s="1">
        <v>44601.677164351851</v>
      </c>
      <c r="D123">
        <v>101</v>
      </c>
      <c r="E123">
        <v>99999999</v>
      </c>
      <c r="F123">
        <v>101</v>
      </c>
      <c r="G123">
        <v>17170</v>
      </c>
      <c r="H123">
        <v>99999999</v>
      </c>
      <c r="I123">
        <v>99999999</v>
      </c>
      <c r="J123">
        <v>77619</v>
      </c>
      <c r="K123">
        <v>32.4</v>
      </c>
      <c r="L123">
        <v>0.841579999999999</v>
      </c>
      <c r="M123">
        <v>6</v>
      </c>
      <c r="N123">
        <v>81756</v>
      </c>
      <c r="O123">
        <v>99999999</v>
      </c>
      <c r="P123">
        <v>99999999</v>
      </c>
      <c r="Q123">
        <v>99999999</v>
      </c>
      <c r="R123">
        <v>99999999</v>
      </c>
      <c r="S123">
        <v>99999999</v>
      </c>
      <c r="T123">
        <v>3</v>
      </c>
      <c r="U123">
        <v>1486255</v>
      </c>
      <c r="V123" t="s">
        <v>46</v>
      </c>
    </row>
    <row r="124" spans="1:22" hidden="1" x14ac:dyDescent="0.7">
      <c r="A124">
        <v>2</v>
      </c>
      <c r="B124">
        <v>1644496969980</v>
      </c>
      <c r="C124" s="1">
        <v>44602.529733796298</v>
      </c>
      <c r="D124">
        <v>202</v>
      </c>
      <c r="E124">
        <v>99999999</v>
      </c>
      <c r="F124">
        <v>202</v>
      </c>
      <c r="G124">
        <v>16758</v>
      </c>
      <c r="H124">
        <v>905</v>
      </c>
      <c r="I124">
        <v>25140</v>
      </c>
      <c r="J124">
        <v>99999999</v>
      </c>
      <c r="K124">
        <v>99999999</v>
      </c>
      <c r="L124">
        <v>99999999</v>
      </c>
      <c r="M124">
        <v>99999999</v>
      </c>
      <c r="N124">
        <v>99999999</v>
      </c>
      <c r="O124">
        <v>99999999</v>
      </c>
      <c r="P124">
        <v>99999999</v>
      </c>
      <c r="Q124">
        <v>99999999</v>
      </c>
      <c r="R124">
        <v>99999999</v>
      </c>
      <c r="S124">
        <v>99999999</v>
      </c>
      <c r="T124">
        <v>99999999</v>
      </c>
      <c r="U124">
        <v>1486255</v>
      </c>
      <c r="V124" t="s">
        <v>46</v>
      </c>
    </row>
    <row r="125" spans="1:22" x14ac:dyDescent="0.7">
      <c r="A125">
        <v>3</v>
      </c>
      <c r="B125">
        <v>1644497741664</v>
      </c>
      <c r="C125" s="1">
        <v>44602.538668981484</v>
      </c>
      <c r="D125">
        <v>101</v>
      </c>
      <c r="E125">
        <v>99999999</v>
      </c>
      <c r="F125">
        <v>101</v>
      </c>
      <c r="G125">
        <v>5163</v>
      </c>
      <c r="H125">
        <v>99999999</v>
      </c>
      <c r="I125">
        <v>99999999</v>
      </c>
      <c r="J125">
        <v>222909</v>
      </c>
      <c r="K125">
        <v>43.8</v>
      </c>
      <c r="L125">
        <v>0.86</v>
      </c>
      <c r="M125">
        <v>8</v>
      </c>
      <c r="N125">
        <v>227048</v>
      </c>
      <c r="O125">
        <v>251354</v>
      </c>
      <c r="P125">
        <v>257312</v>
      </c>
      <c r="Q125">
        <v>262278</v>
      </c>
      <c r="R125">
        <v>396336</v>
      </c>
      <c r="S125">
        <v>4494</v>
      </c>
      <c r="T125">
        <v>7</v>
      </c>
      <c r="U125">
        <v>1486255</v>
      </c>
      <c r="V125" t="s">
        <v>46</v>
      </c>
    </row>
    <row r="126" spans="1:22" hidden="1" x14ac:dyDescent="0.7">
      <c r="A126">
        <v>4</v>
      </c>
      <c r="B126">
        <v>1644498722525</v>
      </c>
      <c r="C126" s="1">
        <v>44602.550023148149</v>
      </c>
      <c r="D126">
        <v>99999999</v>
      </c>
      <c r="E126">
        <v>99999999</v>
      </c>
      <c r="F126">
        <v>99999999</v>
      </c>
      <c r="G126">
        <v>99999999</v>
      </c>
      <c r="H126">
        <v>99999999</v>
      </c>
      <c r="I126">
        <v>99999999</v>
      </c>
      <c r="J126">
        <v>99999999</v>
      </c>
      <c r="K126">
        <v>99999999</v>
      </c>
      <c r="L126">
        <v>99999999</v>
      </c>
      <c r="M126">
        <v>99999999</v>
      </c>
      <c r="N126">
        <v>99999999</v>
      </c>
      <c r="O126">
        <v>99999999</v>
      </c>
      <c r="P126">
        <v>99999999</v>
      </c>
      <c r="Q126">
        <v>99999999</v>
      </c>
      <c r="R126">
        <v>99999999</v>
      </c>
      <c r="S126">
        <v>99999999</v>
      </c>
      <c r="T126">
        <v>99999999</v>
      </c>
      <c r="U126">
        <v>1486255</v>
      </c>
      <c r="V126" t="s">
        <v>46</v>
      </c>
    </row>
    <row r="127" spans="1:22" hidden="1" x14ac:dyDescent="0.7">
      <c r="A127">
        <v>5</v>
      </c>
      <c r="B127">
        <v>1644498729586</v>
      </c>
      <c r="C127" s="1">
        <v>44602.550104166665</v>
      </c>
      <c r="D127">
        <v>99999999</v>
      </c>
      <c r="E127">
        <v>99999999</v>
      </c>
      <c r="F127">
        <v>99999999</v>
      </c>
      <c r="G127">
        <v>99999999</v>
      </c>
      <c r="H127">
        <v>99999999</v>
      </c>
      <c r="I127">
        <v>99999999</v>
      </c>
      <c r="J127">
        <v>99999999</v>
      </c>
      <c r="K127">
        <v>99999999</v>
      </c>
      <c r="L127">
        <v>99999999</v>
      </c>
      <c r="M127">
        <v>99999999</v>
      </c>
      <c r="N127">
        <v>99999999</v>
      </c>
      <c r="O127">
        <v>99999999</v>
      </c>
      <c r="P127">
        <v>99999999</v>
      </c>
      <c r="Q127">
        <v>99999999</v>
      </c>
      <c r="R127">
        <v>99999999</v>
      </c>
      <c r="S127">
        <v>99999999</v>
      </c>
      <c r="T127">
        <v>99999999</v>
      </c>
      <c r="U127">
        <v>1486255</v>
      </c>
      <c r="V127" t="s">
        <v>46</v>
      </c>
    </row>
    <row r="128" spans="1:22" hidden="1" x14ac:dyDescent="0.7">
      <c r="A128">
        <v>6</v>
      </c>
      <c r="B128">
        <v>1644498753799</v>
      </c>
      <c r="C128" s="1">
        <v>44602.550381944442</v>
      </c>
      <c r="D128">
        <v>99999999</v>
      </c>
      <c r="E128">
        <v>99999999</v>
      </c>
      <c r="F128">
        <v>99999999</v>
      </c>
      <c r="G128">
        <v>99999999</v>
      </c>
      <c r="H128">
        <v>910</v>
      </c>
      <c r="I128">
        <v>25528</v>
      </c>
      <c r="J128">
        <v>99999999</v>
      </c>
      <c r="K128">
        <v>99999999</v>
      </c>
      <c r="L128">
        <v>99999999</v>
      </c>
      <c r="M128">
        <v>99999999</v>
      </c>
      <c r="N128">
        <v>99999999</v>
      </c>
      <c r="O128">
        <v>99999999</v>
      </c>
      <c r="P128">
        <v>99999999</v>
      </c>
      <c r="Q128">
        <v>99999999</v>
      </c>
      <c r="R128">
        <v>99999999</v>
      </c>
      <c r="S128">
        <v>99999999</v>
      </c>
      <c r="T128">
        <v>99999999</v>
      </c>
      <c r="U128">
        <v>1486255</v>
      </c>
      <c r="V128" t="s">
        <v>46</v>
      </c>
    </row>
    <row r="129" spans="1:22" x14ac:dyDescent="0.7">
      <c r="A129">
        <v>7</v>
      </c>
      <c r="B129">
        <v>1644514504467</v>
      </c>
      <c r="C129" s="1">
        <v>44602.732685185183</v>
      </c>
      <c r="D129">
        <v>101</v>
      </c>
      <c r="E129">
        <v>99999999</v>
      </c>
      <c r="F129">
        <v>101</v>
      </c>
      <c r="G129">
        <v>15033</v>
      </c>
      <c r="H129">
        <v>99999999</v>
      </c>
      <c r="I129">
        <v>99999999</v>
      </c>
      <c r="J129">
        <v>75349</v>
      </c>
      <c r="K129">
        <v>40.163899726867598</v>
      </c>
      <c r="L129">
        <v>0.82</v>
      </c>
      <c r="M129">
        <v>6</v>
      </c>
      <c r="N129">
        <v>79189</v>
      </c>
      <c r="O129">
        <v>101513</v>
      </c>
      <c r="P129">
        <v>106059</v>
      </c>
      <c r="Q129">
        <v>111309</v>
      </c>
      <c r="R129">
        <v>283533</v>
      </c>
      <c r="S129">
        <v>4483</v>
      </c>
      <c r="T129">
        <v>7</v>
      </c>
      <c r="U129">
        <v>1486255</v>
      </c>
      <c r="V129" t="s">
        <v>46</v>
      </c>
    </row>
    <row r="130" spans="1:22" hidden="1" x14ac:dyDescent="0.7">
      <c r="A130">
        <v>0</v>
      </c>
      <c r="B130">
        <v>1644221108009</v>
      </c>
      <c r="C130" s="1">
        <v>44599.336898148147</v>
      </c>
      <c r="D130">
        <v>201</v>
      </c>
      <c r="E130">
        <v>99999999</v>
      </c>
      <c r="F130">
        <v>201</v>
      </c>
      <c r="G130">
        <v>18253</v>
      </c>
      <c r="H130">
        <v>99999999</v>
      </c>
      <c r="I130">
        <v>99999999</v>
      </c>
      <c r="J130">
        <v>78686</v>
      </c>
      <c r="K130">
        <v>29.4709</v>
      </c>
      <c r="L130">
        <v>0.87</v>
      </c>
      <c r="M130">
        <v>6</v>
      </c>
      <c r="N130">
        <v>82419</v>
      </c>
      <c r="O130">
        <v>99999999</v>
      </c>
      <c r="P130">
        <v>99999999</v>
      </c>
      <c r="Q130">
        <v>99999999</v>
      </c>
      <c r="R130">
        <v>99999999</v>
      </c>
      <c r="S130">
        <v>99999999</v>
      </c>
      <c r="T130">
        <v>3</v>
      </c>
      <c r="U130">
        <v>1486272</v>
      </c>
      <c r="V130" t="s">
        <v>44</v>
      </c>
    </row>
    <row r="131" spans="1:22" hidden="1" x14ac:dyDescent="0.7">
      <c r="A131">
        <v>1</v>
      </c>
      <c r="B131">
        <v>1644423303259</v>
      </c>
      <c r="C131" s="1">
        <v>44601.677118055559</v>
      </c>
      <c r="D131">
        <v>103</v>
      </c>
      <c r="E131">
        <v>99999999</v>
      </c>
      <c r="F131">
        <v>103</v>
      </c>
      <c r="G131">
        <v>18077</v>
      </c>
      <c r="H131">
        <v>99999999</v>
      </c>
      <c r="I131">
        <v>99999999</v>
      </c>
      <c r="J131">
        <v>78418</v>
      </c>
      <c r="K131">
        <v>31.8</v>
      </c>
      <c r="L131">
        <v>0.86</v>
      </c>
      <c r="M131">
        <v>6</v>
      </c>
      <c r="N131">
        <v>82153</v>
      </c>
      <c r="O131">
        <v>99999999</v>
      </c>
      <c r="P131">
        <v>99999999</v>
      </c>
      <c r="Q131">
        <v>99999999</v>
      </c>
      <c r="R131">
        <v>99999999</v>
      </c>
      <c r="S131">
        <v>99999999</v>
      </c>
      <c r="T131">
        <v>3</v>
      </c>
      <c r="U131">
        <v>1486272</v>
      </c>
      <c r="V131" t="s">
        <v>44</v>
      </c>
    </row>
    <row r="132" spans="1:22" x14ac:dyDescent="0.7">
      <c r="A132">
        <v>2</v>
      </c>
      <c r="B132">
        <v>1644499006573</v>
      </c>
      <c r="C132" s="1">
        <v>44602.553310185183</v>
      </c>
      <c r="D132">
        <v>201</v>
      </c>
      <c r="E132">
        <v>99999999</v>
      </c>
      <c r="F132">
        <v>201</v>
      </c>
      <c r="G132">
        <v>17460</v>
      </c>
      <c r="H132">
        <v>908</v>
      </c>
      <c r="I132">
        <v>26030</v>
      </c>
      <c r="J132">
        <v>296978</v>
      </c>
      <c r="K132">
        <v>41.6</v>
      </c>
      <c r="L132">
        <v>0.84</v>
      </c>
      <c r="M132">
        <v>8</v>
      </c>
      <c r="N132">
        <v>300516</v>
      </c>
      <c r="O132">
        <v>323228</v>
      </c>
      <c r="P132">
        <v>329164</v>
      </c>
      <c r="Q132">
        <v>334114</v>
      </c>
      <c r="R132">
        <v>474427</v>
      </c>
      <c r="S132">
        <v>4494</v>
      </c>
      <c r="T132">
        <v>7</v>
      </c>
      <c r="U132">
        <v>1486272</v>
      </c>
      <c r="V132" t="s">
        <v>44</v>
      </c>
    </row>
    <row r="133" spans="1:22" hidden="1" x14ac:dyDescent="0.7">
      <c r="A133">
        <v>3</v>
      </c>
      <c r="B133">
        <v>1644502102768</v>
      </c>
      <c r="C133" s="1">
        <v>44602.589143518519</v>
      </c>
      <c r="D133">
        <v>201</v>
      </c>
      <c r="E133">
        <v>99999999</v>
      </c>
      <c r="F133">
        <v>201</v>
      </c>
      <c r="G133">
        <v>12220</v>
      </c>
      <c r="H133">
        <v>909</v>
      </c>
      <c r="I133">
        <v>25942</v>
      </c>
      <c r="J133">
        <v>99999999</v>
      </c>
      <c r="K133">
        <v>99999999</v>
      </c>
      <c r="L133">
        <v>99999999</v>
      </c>
      <c r="M133">
        <v>99999999</v>
      </c>
      <c r="N133">
        <v>99999999</v>
      </c>
      <c r="O133">
        <v>99999999</v>
      </c>
      <c r="P133">
        <v>99999999</v>
      </c>
      <c r="Q133">
        <v>99999999</v>
      </c>
      <c r="R133">
        <v>99999999</v>
      </c>
      <c r="S133">
        <v>99999999</v>
      </c>
      <c r="T133">
        <v>99999999</v>
      </c>
      <c r="U133">
        <v>1486272</v>
      </c>
      <c r="V133" t="s">
        <v>44</v>
      </c>
    </row>
    <row r="134" spans="1:22" x14ac:dyDescent="0.7">
      <c r="A134">
        <v>4</v>
      </c>
      <c r="B134">
        <v>1644514505281</v>
      </c>
      <c r="C134" s="1">
        <v>44602.73269675926</v>
      </c>
      <c r="D134">
        <v>202</v>
      </c>
      <c r="E134">
        <v>99999999</v>
      </c>
      <c r="F134">
        <v>202</v>
      </c>
      <c r="G134">
        <v>15734</v>
      </c>
      <c r="H134">
        <v>99999999</v>
      </c>
      <c r="I134">
        <v>99999999</v>
      </c>
      <c r="J134">
        <v>76143</v>
      </c>
      <c r="K134">
        <v>44.483294295837297</v>
      </c>
      <c r="L134">
        <v>0.81</v>
      </c>
      <c r="M134">
        <v>6</v>
      </c>
      <c r="N134">
        <v>79874</v>
      </c>
      <c r="O134">
        <v>100444</v>
      </c>
      <c r="P134">
        <v>105078</v>
      </c>
      <c r="Q134">
        <v>109316</v>
      </c>
      <c r="R134">
        <v>284719</v>
      </c>
      <c r="S134">
        <v>4486</v>
      </c>
      <c r="T134">
        <v>7</v>
      </c>
      <c r="U134">
        <v>1486272</v>
      </c>
      <c r="V134" t="s">
        <v>44</v>
      </c>
    </row>
    <row r="135" spans="1:22" hidden="1" x14ac:dyDescent="0.7">
      <c r="C135" s="1"/>
    </row>
    <row r="136" spans="1:22" hidden="1" x14ac:dyDescent="0.7">
      <c r="C136" s="1"/>
    </row>
    <row r="137" spans="1:22" hidden="1" x14ac:dyDescent="0.7">
      <c r="C137" s="1"/>
    </row>
    <row r="138" spans="1:22" hidden="1" x14ac:dyDescent="0.7">
      <c r="C138" s="1"/>
    </row>
    <row r="139" spans="1:22" hidden="1" x14ac:dyDescent="0.7">
      <c r="C139" s="1"/>
    </row>
    <row r="140" spans="1:22" hidden="1" x14ac:dyDescent="0.7">
      <c r="C140" s="1"/>
    </row>
    <row r="141" spans="1:22" hidden="1" x14ac:dyDescent="0.7">
      <c r="C141" s="1"/>
    </row>
    <row r="142" spans="1:22" hidden="1" x14ac:dyDescent="0.7">
      <c r="C142" s="1"/>
    </row>
    <row r="143" spans="1:22" hidden="1" x14ac:dyDescent="0.7">
      <c r="C143" s="1"/>
    </row>
    <row r="144" spans="1:22" hidden="1" x14ac:dyDescent="0.7">
      <c r="C144" s="1"/>
    </row>
    <row r="145" spans="3:3" hidden="1" x14ac:dyDescent="0.7">
      <c r="C145" s="1"/>
    </row>
    <row r="146" spans="3:3" hidden="1" x14ac:dyDescent="0.7">
      <c r="C146" s="1"/>
    </row>
    <row r="147" spans="3:3" hidden="1" x14ac:dyDescent="0.7">
      <c r="C147" s="1"/>
    </row>
    <row r="148" spans="3:3" hidden="1" x14ac:dyDescent="0.7">
      <c r="C148" s="1"/>
    </row>
    <row r="149" spans="3:3" hidden="1" x14ac:dyDescent="0.7">
      <c r="C149" s="1"/>
    </row>
    <row r="150" spans="3:3" hidden="1" x14ac:dyDescent="0.7">
      <c r="C150" s="1"/>
    </row>
    <row r="151" spans="3:3" hidden="1" x14ac:dyDescent="0.7">
      <c r="C151" s="1"/>
    </row>
    <row r="152" spans="3:3" hidden="1" x14ac:dyDescent="0.7">
      <c r="C152" s="1"/>
    </row>
    <row r="153" spans="3:3" hidden="1" x14ac:dyDescent="0.7">
      <c r="C153" s="1"/>
    </row>
    <row r="154" spans="3:3" hidden="1" x14ac:dyDescent="0.7">
      <c r="C154" s="1"/>
    </row>
    <row r="155" spans="3:3" hidden="1" x14ac:dyDescent="0.7">
      <c r="C155" s="1"/>
    </row>
    <row r="156" spans="3:3" hidden="1" x14ac:dyDescent="0.7">
      <c r="C156" s="1"/>
    </row>
    <row r="157" spans="3:3" hidden="1" x14ac:dyDescent="0.7">
      <c r="C157" s="1"/>
    </row>
    <row r="158" spans="3:3" hidden="1" x14ac:dyDescent="0.7">
      <c r="C158" s="1"/>
    </row>
    <row r="159" spans="3:3" hidden="1" x14ac:dyDescent="0.7">
      <c r="C159" s="1"/>
    </row>
    <row r="160" spans="3:3" hidden="1" x14ac:dyDescent="0.7">
      <c r="C160" s="1"/>
    </row>
    <row r="161" spans="3:3" hidden="1" x14ac:dyDescent="0.7">
      <c r="C161" s="1"/>
    </row>
    <row r="162" spans="3:3" hidden="1" x14ac:dyDescent="0.7">
      <c r="C162" s="1"/>
    </row>
    <row r="163" spans="3:3" hidden="1" x14ac:dyDescent="0.7">
      <c r="C163" s="1"/>
    </row>
    <row r="164" spans="3:3" hidden="1" x14ac:dyDescent="0.7">
      <c r="C164" s="1"/>
    </row>
    <row r="165" spans="3:3" hidden="1" x14ac:dyDescent="0.7">
      <c r="C165" s="1"/>
    </row>
    <row r="166" spans="3:3" hidden="1" x14ac:dyDescent="0.7">
      <c r="C166" s="1"/>
    </row>
    <row r="167" spans="3:3" hidden="1" x14ac:dyDescent="0.7">
      <c r="C167" s="1"/>
    </row>
    <row r="168" spans="3:3" hidden="1" x14ac:dyDescent="0.7">
      <c r="C168" s="1"/>
    </row>
    <row r="169" spans="3:3" hidden="1" x14ac:dyDescent="0.7">
      <c r="C169" s="1"/>
    </row>
    <row r="170" spans="3:3" hidden="1" x14ac:dyDescent="0.7">
      <c r="C170" s="1"/>
    </row>
    <row r="171" spans="3:3" hidden="1" x14ac:dyDescent="0.7">
      <c r="C171" s="1"/>
    </row>
    <row r="172" spans="3:3" hidden="1" x14ac:dyDescent="0.7">
      <c r="C172" s="1"/>
    </row>
    <row r="173" spans="3:3" hidden="1" x14ac:dyDescent="0.7">
      <c r="C173" s="1"/>
    </row>
    <row r="174" spans="3:3" hidden="1" x14ac:dyDescent="0.7">
      <c r="C174" s="1"/>
    </row>
    <row r="175" spans="3:3" hidden="1" x14ac:dyDescent="0.7">
      <c r="C175" s="1"/>
    </row>
    <row r="176" spans="3:3" hidden="1" x14ac:dyDescent="0.7">
      <c r="C176" s="1"/>
    </row>
    <row r="177" spans="3:3" hidden="1" x14ac:dyDescent="0.7">
      <c r="C177" s="1"/>
    </row>
    <row r="178" spans="3:3" hidden="1" x14ac:dyDescent="0.7">
      <c r="C178" s="1"/>
    </row>
    <row r="179" spans="3:3" hidden="1" x14ac:dyDescent="0.7">
      <c r="C179" s="1"/>
    </row>
    <row r="180" spans="3:3" hidden="1" x14ac:dyDescent="0.7">
      <c r="C180" s="1"/>
    </row>
    <row r="181" spans="3:3" hidden="1" x14ac:dyDescent="0.7">
      <c r="C181" s="1"/>
    </row>
    <row r="182" spans="3:3" hidden="1" x14ac:dyDescent="0.7">
      <c r="C182" s="1"/>
    </row>
    <row r="183" spans="3:3" hidden="1" x14ac:dyDescent="0.7">
      <c r="C183" s="1"/>
    </row>
    <row r="184" spans="3:3" hidden="1" x14ac:dyDescent="0.7">
      <c r="C184" s="1"/>
    </row>
    <row r="185" spans="3:3" hidden="1" x14ac:dyDescent="0.7">
      <c r="C185" s="1"/>
    </row>
    <row r="186" spans="3:3" hidden="1" x14ac:dyDescent="0.7">
      <c r="C186" s="1"/>
    </row>
    <row r="187" spans="3:3" hidden="1" x14ac:dyDescent="0.7">
      <c r="C187" s="1"/>
    </row>
    <row r="188" spans="3:3" hidden="1" x14ac:dyDescent="0.7">
      <c r="C188" s="1"/>
    </row>
    <row r="189" spans="3:3" hidden="1" x14ac:dyDescent="0.7">
      <c r="C189" s="1"/>
    </row>
    <row r="190" spans="3:3" hidden="1" x14ac:dyDescent="0.7">
      <c r="C190" s="1"/>
    </row>
    <row r="191" spans="3:3" hidden="1" x14ac:dyDescent="0.7">
      <c r="C191" s="1"/>
    </row>
    <row r="192" spans="3:3" hidden="1" x14ac:dyDescent="0.7">
      <c r="C192" s="1"/>
    </row>
    <row r="193" spans="3:3" hidden="1" x14ac:dyDescent="0.7">
      <c r="C193" s="1"/>
    </row>
    <row r="194" spans="3:3" hidden="1" x14ac:dyDescent="0.7">
      <c r="C194" s="1"/>
    </row>
    <row r="195" spans="3:3" hidden="1" x14ac:dyDescent="0.7">
      <c r="C195" s="1"/>
    </row>
    <row r="196" spans="3:3" hidden="1" x14ac:dyDescent="0.7">
      <c r="C196" s="1"/>
    </row>
    <row r="197" spans="3:3" hidden="1" x14ac:dyDescent="0.7">
      <c r="C197" s="1"/>
    </row>
    <row r="198" spans="3:3" hidden="1" x14ac:dyDescent="0.7">
      <c r="C198" s="1"/>
    </row>
    <row r="199" spans="3:3" hidden="1" x14ac:dyDescent="0.7">
      <c r="C199" s="1"/>
    </row>
    <row r="200" spans="3:3" hidden="1" x14ac:dyDescent="0.7">
      <c r="C200" s="1"/>
    </row>
    <row r="201" spans="3:3" hidden="1" x14ac:dyDescent="0.7">
      <c r="C201" s="1"/>
    </row>
    <row r="202" spans="3:3" hidden="1" x14ac:dyDescent="0.7">
      <c r="C202" s="1"/>
    </row>
    <row r="203" spans="3:3" hidden="1" x14ac:dyDescent="0.7">
      <c r="C203" s="1"/>
    </row>
    <row r="204" spans="3:3" hidden="1" x14ac:dyDescent="0.7">
      <c r="C204" s="1"/>
    </row>
    <row r="205" spans="3:3" hidden="1" x14ac:dyDescent="0.7">
      <c r="C205" s="1"/>
    </row>
    <row r="206" spans="3:3" hidden="1" x14ac:dyDescent="0.7">
      <c r="C206" s="1"/>
    </row>
    <row r="207" spans="3:3" hidden="1" x14ac:dyDescent="0.7">
      <c r="C207" s="1"/>
    </row>
    <row r="208" spans="3:3" hidden="1" x14ac:dyDescent="0.7">
      <c r="C208" s="1"/>
    </row>
    <row r="209" spans="3:3" hidden="1" x14ac:dyDescent="0.7">
      <c r="C209" s="1"/>
    </row>
    <row r="210" spans="3:3" hidden="1" x14ac:dyDescent="0.7">
      <c r="C210" s="1"/>
    </row>
    <row r="211" spans="3:3" hidden="1" x14ac:dyDescent="0.7">
      <c r="C211" s="1"/>
    </row>
    <row r="212" spans="3:3" hidden="1" x14ac:dyDescent="0.7">
      <c r="C212" s="1"/>
    </row>
    <row r="213" spans="3:3" hidden="1" x14ac:dyDescent="0.7">
      <c r="C213" s="1"/>
    </row>
    <row r="214" spans="3:3" hidden="1" x14ac:dyDescent="0.7">
      <c r="C214" s="1"/>
    </row>
    <row r="215" spans="3:3" hidden="1" x14ac:dyDescent="0.7">
      <c r="C215" s="1"/>
    </row>
    <row r="216" spans="3:3" hidden="1" x14ac:dyDescent="0.7">
      <c r="C216" s="1"/>
    </row>
    <row r="217" spans="3:3" hidden="1" x14ac:dyDescent="0.7">
      <c r="C217" s="1"/>
    </row>
    <row r="218" spans="3:3" hidden="1" x14ac:dyDescent="0.7">
      <c r="C218" s="1"/>
    </row>
    <row r="219" spans="3:3" hidden="1" x14ac:dyDescent="0.7">
      <c r="C219" s="1"/>
    </row>
    <row r="220" spans="3:3" hidden="1" x14ac:dyDescent="0.7">
      <c r="C220" s="1"/>
    </row>
    <row r="221" spans="3:3" hidden="1" x14ac:dyDescent="0.7">
      <c r="C221" s="1"/>
    </row>
    <row r="222" spans="3:3" hidden="1" x14ac:dyDescent="0.7">
      <c r="C222" s="1"/>
    </row>
    <row r="223" spans="3:3" hidden="1" x14ac:dyDescent="0.7">
      <c r="C223" s="1"/>
    </row>
    <row r="224" spans="3:3" hidden="1" x14ac:dyDescent="0.7">
      <c r="C224" s="1"/>
    </row>
    <row r="225" spans="3:3" hidden="1" x14ac:dyDescent="0.7">
      <c r="C225" s="1"/>
    </row>
    <row r="226" spans="3:3" hidden="1" x14ac:dyDescent="0.7">
      <c r="C226" s="1"/>
    </row>
    <row r="227" spans="3:3" hidden="1" x14ac:dyDescent="0.7">
      <c r="C227" s="1"/>
    </row>
    <row r="228" spans="3:3" hidden="1" x14ac:dyDescent="0.7">
      <c r="C228" s="1"/>
    </row>
    <row r="229" spans="3:3" hidden="1" x14ac:dyDescent="0.7">
      <c r="C229" s="1"/>
    </row>
    <row r="230" spans="3:3" hidden="1" x14ac:dyDescent="0.7">
      <c r="C230" s="1"/>
    </row>
    <row r="231" spans="3:3" hidden="1" x14ac:dyDescent="0.7">
      <c r="C231" s="1"/>
    </row>
    <row r="232" spans="3:3" hidden="1" x14ac:dyDescent="0.7">
      <c r="C232" s="1"/>
    </row>
    <row r="233" spans="3:3" hidden="1" x14ac:dyDescent="0.7">
      <c r="C233" s="1"/>
    </row>
    <row r="234" spans="3:3" hidden="1" x14ac:dyDescent="0.7">
      <c r="C234" s="1"/>
    </row>
    <row r="235" spans="3:3" hidden="1" x14ac:dyDescent="0.7">
      <c r="C235" s="1"/>
    </row>
    <row r="236" spans="3:3" hidden="1" x14ac:dyDescent="0.7">
      <c r="C236" s="1"/>
    </row>
    <row r="237" spans="3:3" hidden="1" x14ac:dyDescent="0.7">
      <c r="C237" s="1"/>
    </row>
    <row r="238" spans="3:3" hidden="1" x14ac:dyDescent="0.7">
      <c r="C238" s="1"/>
    </row>
    <row r="239" spans="3:3" hidden="1" x14ac:dyDescent="0.7">
      <c r="C239" s="1"/>
    </row>
    <row r="240" spans="3:3" hidden="1" x14ac:dyDescent="0.7">
      <c r="C240" s="1"/>
    </row>
    <row r="241" spans="3:3" hidden="1" x14ac:dyDescent="0.7">
      <c r="C241" s="1"/>
    </row>
    <row r="242" spans="3:3" hidden="1" x14ac:dyDescent="0.7">
      <c r="C242" s="1"/>
    </row>
    <row r="243" spans="3:3" hidden="1" x14ac:dyDescent="0.7">
      <c r="C243" s="1"/>
    </row>
    <row r="244" spans="3:3" hidden="1" x14ac:dyDescent="0.7">
      <c r="C244" s="1"/>
    </row>
    <row r="245" spans="3:3" hidden="1" x14ac:dyDescent="0.7">
      <c r="C245" s="1"/>
    </row>
    <row r="246" spans="3:3" hidden="1" x14ac:dyDescent="0.7">
      <c r="C246" s="1"/>
    </row>
    <row r="247" spans="3:3" hidden="1" x14ac:dyDescent="0.7">
      <c r="C247" s="1"/>
    </row>
    <row r="248" spans="3:3" hidden="1" x14ac:dyDescent="0.7">
      <c r="C248" s="1"/>
    </row>
    <row r="249" spans="3:3" hidden="1" x14ac:dyDescent="0.7">
      <c r="C249" s="1"/>
    </row>
    <row r="250" spans="3:3" hidden="1" x14ac:dyDescent="0.7">
      <c r="C250" s="1"/>
    </row>
    <row r="251" spans="3:3" hidden="1" x14ac:dyDescent="0.7">
      <c r="C251" s="1"/>
    </row>
    <row r="252" spans="3:3" hidden="1" x14ac:dyDescent="0.7">
      <c r="C252" s="1"/>
    </row>
    <row r="253" spans="3:3" hidden="1" x14ac:dyDescent="0.7">
      <c r="C253" s="1"/>
    </row>
    <row r="254" spans="3:3" hidden="1" x14ac:dyDescent="0.7">
      <c r="C254" s="1"/>
    </row>
    <row r="255" spans="3:3" hidden="1" x14ac:dyDescent="0.7">
      <c r="C255" s="1"/>
    </row>
    <row r="256" spans="3:3" hidden="1" x14ac:dyDescent="0.7">
      <c r="C256" s="1"/>
    </row>
    <row r="257" spans="3:3" hidden="1" x14ac:dyDescent="0.7">
      <c r="C257" s="1"/>
    </row>
    <row r="258" spans="3:3" hidden="1" x14ac:dyDescent="0.7">
      <c r="C258" s="1"/>
    </row>
    <row r="259" spans="3:3" hidden="1" x14ac:dyDescent="0.7">
      <c r="C259" s="1"/>
    </row>
    <row r="260" spans="3:3" hidden="1" x14ac:dyDescent="0.7">
      <c r="C260" s="1"/>
    </row>
    <row r="261" spans="3:3" hidden="1" x14ac:dyDescent="0.7">
      <c r="C261" s="1"/>
    </row>
    <row r="262" spans="3:3" hidden="1" x14ac:dyDescent="0.7">
      <c r="C262" s="1"/>
    </row>
    <row r="263" spans="3:3" hidden="1" x14ac:dyDescent="0.7">
      <c r="C263" s="1"/>
    </row>
    <row r="264" spans="3:3" hidden="1" x14ac:dyDescent="0.7">
      <c r="C264" s="1"/>
    </row>
    <row r="265" spans="3:3" hidden="1" x14ac:dyDescent="0.7">
      <c r="C265" s="1"/>
    </row>
    <row r="266" spans="3:3" hidden="1" x14ac:dyDescent="0.7">
      <c r="C266" s="1"/>
    </row>
    <row r="267" spans="3:3" hidden="1" x14ac:dyDescent="0.7">
      <c r="C267" s="1"/>
    </row>
    <row r="268" spans="3:3" hidden="1" x14ac:dyDescent="0.7">
      <c r="C268" s="1"/>
    </row>
    <row r="269" spans="3:3" hidden="1" x14ac:dyDescent="0.7">
      <c r="C269" s="1"/>
    </row>
    <row r="270" spans="3:3" hidden="1" x14ac:dyDescent="0.7">
      <c r="C270" s="1"/>
    </row>
    <row r="271" spans="3:3" hidden="1" x14ac:dyDescent="0.7">
      <c r="C271" s="1"/>
    </row>
    <row r="272" spans="3:3" hidden="1" x14ac:dyDescent="0.7">
      <c r="C272" s="1"/>
    </row>
    <row r="273" spans="3:3" hidden="1" x14ac:dyDescent="0.7">
      <c r="C273" s="1"/>
    </row>
    <row r="274" spans="3:3" hidden="1" x14ac:dyDescent="0.7">
      <c r="C274" s="1"/>
    </row>
    <row r="275" spans="3:3" hidden="1" x14ac:dyDescent="0.7">
      <c r="C275" s="1"/>
    </row>
    <row r="276" spans="3:3" hidden="1" x14ac:dyDescent="0.7">
      <c r="C276" s="1"/>
    </row>
    <row r="277" spans="3:3" hidden="1" x14ac:dyDescent="0.7">
      <c r="C277" s="1"/>
    </row>
    <row r="278" spans="3:3" hidden="1" x14ac:dyDescent="0.7">
      <c r="C278" s="1"/>
    </row>
    <row r="279" spans="3:3" hidden="1" x14ac:dyDescent="0.7">
      <c r="C279" s="1"/>
    </row>
    <row r="280" spans="3:3" hidden="1" x14ac:dyDescent="0.7">
      <c r="C280" s="1"/>
    </row>
    <row r="281" spans="3:3" hidden="1" x14ac:dyDescent="0.7">
      <c r="C281" s="1"/>
    </row>
    <row r="282" spans="3:3" hidden="1" x14ac:dyDescent="0.7">
      <c r="C282" s="1"/>
    </row>
    <row r="283" spans="3:3" hidden="1" x14ac:dyDescent="0.7">
      <c r="C283" s="1"/>
    </row>
    <row r="284" spans="3:3" hidden="1" x14ac:dyDescent="0.7">
      <c r="C284" s="1"/>
    </row>
    <row r="285" spans="3:3" hidden="1" x14ac:dyDescent="0.7">
      <c r="C285" s="1"/>
    </row>
    <row r="286" spans="3:3" hidden="1" x14ac:dyDescent="0.7">
      <c r="C286" s="1"/>
    </row>
    <row r="287" spans="3:3" hidden="1" x14ac:dyDescent="0.7">
      <c r="C287" s="1"/>
    </row>
    <row r="288" spans="3:3" hidden="1" x14ac:dyDescent="0.7">
      <c r="C288" s="1"/>
    </row>
    <row r="289" spans="3:3" hidden="1" x14ac:dyDescent="0.7">
      <c r="C289" s="1"/>
    </row>
    <row r="290" spans="3:3" hidden="1" x14ac:dyDescent="0.7">
      <c r="C290" s="1"/>
    </row>
    <row r="291" spans="3:3" hidden="1" x14ac:dyDescent="0.7">
      <c r="C291" s="1"/>
    </row>
    <row r="292" spans="3:3" hidden="1" x14ac:dyDescent="0.7">
      <c r="C292" s="1"/>
    </row>
    <row r="293" spans="3:3" hidden="1" x14ac:dyDescent="0.7">
      <c r="C293" s="1"/>
    </row>
    <row r="294" spans="3:3" hidden="1" x14ac:dyDescent="0.7">
      <c r="C294" s="1"/>
    </row>
    <row r="295" spans="3:3" hidden="1" x14ac:dyDescent="0.7">
      <c r="C295" s="1"/>
    </row>
    <row r="296" spans="3:3" hidden="1" x14ac:dyDescent="0.7">
      <c r="C296" s="1"/>
    </row>
    <row r="297" spans="3:3" hidden="1" x14ac:dyDescent="0.7">
      <c r="C297" s="1"/>
    </row>
    <row r="298" spans="3:3" hidden="1" x14ac:dyDescent="0.7">
      <c r="C298" s="1"/>
    </row>
    <row r="299" spans="3:3" hidden="1" x14ac:dyDescent="0.7">
      <c r="C299" s="1"/>
    </row>
    <row r="300" spans="3:3" hidden="1" x14ac:dyDescent="0.7">
      <c r="C300" s="1"/>
    </row>
    <row r="301" spans="3:3" hidden="1" x14ac:dyDescent="0.7">
      <c r="C301" s="1"/>
    </row>
    <row r="302" spans="3:3" hidden="1" x14ac:dyDescent="0.7">
      <c r="C302" s="1"/>
    </row>
    <row r="303" spans="3:3" hidden="1" x14ac:dyDescent="0.7">
      <c r="C303" s="1"/>
    </row>
    <row r="304" spans="3:3" hidden="1" x14ac:dyDescent="0.7">
      <c r="C304" s="1"/>
    </row>
    <row r="305" spans="3:3" hidden="1" x14ac:dyDescent="0.7">
      <c r="C305" s="1"/>
    </row>
    <row r="306" spans="3:3" hidden="1" x14ac:dyDescent="0.7">
      <c r="C306" s="1"/>
    </row>
    <row r="307" spans="3:3" hidden="1" x14ac:dyDescent="0.7">
      <c r="C307" s="1"/>
    </row>
    <row r="308" spans="3:3" hidden="1" x14ac:dyDescent="0.7">
      <c r="C308" s="1"/>
    </row>
    <row r="309" spans="3:3" hidden="1" x14ac:dyDescent="0.7">
      <c r="C309" s="1"/>
    </row>
    <row r="310" spans="3:3" hidden="1" x14ac:dyDescent="0.7">
      <c r="C310" s="1"/>
    </row>
    <row r="311" spans="3:3" hidden="1" x14ac:dyDescent="0.7">
      <c r="C311" s="1"/>
    </row>
    <row r="312" spans="3:3" hidden="1" x14ac:dyDescent="0.7">
      <c r="C312" s="1"/>
    </row>
    <row r="313" spans="3:3" hidden="1" x14ac:dyDescent="0.7">
      <c r="C313" s="1"/>
    </row>
    <row r="314" spans="3:3" hidden="1" x14ac:dyDescent="0.7">
      <c r="C314" s="1"/>
    </row>
    <row r="315" spans="3:3" hidden="1" x14ac:dyDescent="0.7">
      <c r="C315" s="1"/>
    </row>
    <row r="316" spans="3:3" hidden="1" x14ac:dyDescent="0.7">
      <c r="C316" s="1"/>
    </row>
    <row r="317" spans="3:3" hidden="1" x14ac:dyDescent="0.7">
      <c r="C317" s="1"/>
    </row>
    <row r="318" spans="3:3" hidden="1" x14ac:dyDescent="0.7">
      <c r="C318" s="1"/>
    </row>
    <row r="319" spans="3:3" hidden="1" x14ac:dyDescent="0.7">
      <c r="C319" s="1"/>
    </row>
    <row r="320" spans="3:3" hidden="1" x14ac:dyDescent="0.7">
      <c r="C320" s="1"/>
    </row>
    <row r="321" spans="3:3" hidden="1" x14ac:dyDescent="0.7">
      <c r="C321" s="1"/>
    </row>
    <row r="322" spans="3:3" hidden="1" x14ac:dyDescent="0.7">
      <c r="C322" s="1"/>
    </row>
    <row r="323" spans="3:3" hidden="1" x14ac:dyDescent="0.7">
      <c r="C323" s="1"/>
    </row>
    <row r="324" spans="3:3" hidden="1" x14ac:dyDescent="0.7">
      <c r="C324" s="1"/>
    </row>
    <row r="325" spans="3:3" hidden="1" x14ac:dyDescent="0.7">
      <c r="C325" s="1"/>
    </row>
    <row r="326" spans="3:3" hidden="1" x14ac:dyDescent="0.7">
      <c r="C326" s="1"/>
    </row>
    <row r="327" spans="3:3" hidden="1" x14ac:dyDescent="0.7">
      <c r="C327" s="1"/>
    </row>
    <row r="328" spans="3:3" hidden="1" x14ac:dyDescent="0.7">
      <c r="C328" s="1"/>
    </row>
    <row r="329" spans="3:3" hidden="1" x14ac:dyDescent="0.7">
      <c r="C329" s="1"/>
    </row>
    <row r="330" spans="3:3" hidden="1" x14ac:dyDescent="0.7">
      <c r="C330" s="1"/>
    </row>
    <row r="331" spans="3:3" hidden="1" x14ac:dyDescent="0.7">
      <c r="C331" s="1"/>
    </row>
    <row r="332" spans="3:3" hidden="1" x14ac:dyDescent="0.7">
      <c r="C332" s="1"/>
    </row>
    <row r="333" spans="3:3" hidden="1" x14ac:dyDescent="0.7">
      <c r="C333" s="1"/>
    </row>
    <row r="334" spans="3:3" hidden="1" x14ac:dyDescent="0.7">
      <c r="C334" s="1"/>
    </row>
    <row r="335" spans="3:3" hidden="1" x14ac:dyDescent="0.7">
      <c r="C335" s="1"/>
    </row>
    <row r="336" spans="3:3" hidden="1" x14ac:dyDescent="0.7">
      <c r="C336" s="1"/>
    </row>
    <row r="337" spans="3:3" hidden="1" x14ac:dyDescent="0.7">
      <c r="C337" s="1"/>
    </row>
    <row r="338" spans="3:3" hidden="1" x14ac:dyDescent="0.7">
      <c r="C338" s="1"/>
    </row>
    <row r="339" spans="3:3" hidden="1" x14ac:dyDescent="0.7">
      <c r="C339" s="1"/>
    </row>
    <row r="340" spans="3:3" hidden="1" x14ac:dyDescent="0.7">
      <c r="C340" s="1"/>
    </row>
    <row r="341" spans="3:3" hidden="1" x14ac:dyDescent="0.7">
      <c r="C341" s="1"/>
    </row>
    <row r="342" spans="3:3" hidden="1" x14ac:dyDescent="0.7">
      <c r="C342" s="1"/>
    </row>
    <row r="343" spans="3:3" hidden="1" x14ac:dyDescent="0.7">
      <c r="C343" s="1"/>
    </row>
    <row r="344" spans="3:3" hidden="1" x14ac:dyDescent="0.7">
      <c r="C344" s="1"/>
    </row>
    <row r="345" spans="3:3" hidden="1" x14ac:dyDescent="0.7">
      <c r="C345" s="1"/>
    </row>
    <row r="346" spans="3:3" hidden="1" x14ac:dyDescent="0.7">
      <c r="C346" s="1"/>
    </row>
    <row r="347" spans="3:3" hidden="1" x14ac:dyDescent="0.7">
      <c r="C347" s="1"/>
    </row>
    <row r="348" spans="3:3" hidden="1" x14ac:dyDescent="0.7">
      <c r="C348" s="1"/>
    </row>
    <row r="349" spans="3:3" hidden="1" x14ac:dyDescent="0.7">
      <c r="C349" s="1"/>
    </row>
    <row r="350" spans="3:3" hidden="1" x14ac:dyDescent="0.7">
      <c r="C350" s="1"/>
    </row>
    <row r="351" spans="3:3" hidden="1" x14ac:dyDescent="0.7">
      <c r="C351" s="1"/>
    </row>
    <row r="352" spans="3:3" hidden="1" x14ac:dyDescent="0.7">
      <c r="C352" s="1"/>
    </row>
    <row r="353" spans="3:3" hidden="1" x14ac:dyDescent="0.7">
      <c r="C353" s="1"/>
    </row>
    <row r="354" spans="3:3" hidden="1" x14ac:dyDescent="0.7">
      <c r="C354" s="1"/>
    </row>
    <row r="355" spans="3:3" hidden="1" x14ac:dyDescent="0.7">
      <c r="C355" s="1"/>
    </row>
    <row r="356" spans="3:3" hidden="1" x14ac:dyDescent="0.7">
      <c r="C356" s="1"/>
    </row>
    <row r="357" spans="3:3" hidden="1" x14ac:dyDescent="0.7">
      <c r="C357" s="1"/>
    </row>
    <row r="358" spans="3:3" hidden="1" x14ac:dyDescent="0.7">
      <c r="C358" s="1"/>
    </row>
    <row r="359" spans="3:3" hidden="1" x14ac:dyDescent="0.7">
      <c r="C359" s="1"/>
    </row>
    <row r="360" spans="3:3" hidden="1" x14ac:dyDescent="0.7">
      <c r="C360" s="1"/>
    </row>
    <row r="361" spans="3:3" hidden="1" x14ac:dyDescent="0.7">
      <c r="C361" s="1"/>
    </row>
    <row r="362" spans="3:3" hidden="1" x14ac:dyDescent="0.7">
      <c r="C362" s="1"/>
    </row>
    <row r="363" spans="3:3" hidden="1" x14ac:dyDescent="0.7">
      <c r="C363" s="1"/>
    </row>
    <row r="364" spans="3:3" hidden="1" x14ac:dyDescent="0.7">
      <c r="C364" s="1"/>
    </row>
    <row r="365" spans="3:3" hidden="1" x14ac:dyDescent="0.7">
      <c r="C365" s="1"/>
    </row>
    <row r="366" spans="3:3" hidden="1" x14ac:dyDescent="0.7">
      <c r="C366" s="1"/>
    </row>
    <row r="367" spans="3:3" hidden="1" x14ac:dyDescent="0.7">
      <c r="C367" s="1"/>
    </row>
    <row r="368" spans="3:3" hidden="1" x14ac:dyDescent="0.7">
      <c r="C368" s="1"/>
    </row>
    <row r="369" spans="3:3" hidden="1" x14ac:dyDescent="0.7">
      <c r="C369" s="1"/>
    </row>
    <row r="370" spans="3:3" hidden="1" x14ac:dyDescent="0.7">
      <c r="C370" s="1"/>
    </row>
    <row r="371" spans="3:3" hidden="1" x14ac:dyDescent="0.7">
      <c r="C371" s="1"/>
    </row>
    <row r="372" spans="3:3" hidden="1" x14ac:dyDescent="0.7">
      <c r="C372" s="1"/>
    </row>
    <row r="373" spans="3:3" hidden="1" x14ac:dyDescent="0.7">
      <c r="C373" s="1"/>
    </row>
    <row r="374" spans="3:3" hidden="1" x14ac:dyDescent="0.7">
      <c r="C374" s="1"/>
    </row>
    <row r="375" spans="3:3" hidden="1" x14ac:dyDescent="0.7">
      <c r="C375" s="1"/>
    </row>
    <row r="376" spans="3:3" hidden="1" x14ac:dyDescent="0.7">
      <c r="C376" s="1"/>
    </row>
    <row r="377" spans="3:3" hidden="1" x14ac:dyDescent="0.7">
      <c r="C377" s="1"/>
    </row>
    <row r="378" spans="3:3" hidden="1" x14ac:dyDescent="0.7">
      <c r="C378" s="1"/>
    </row>
    <row r="379" spans="3:3" hidden="1" x14ac:dyDescent="0.7">
      <c r="C379" s="1"/>
    </row>
    <row r="380" spans="3:3" hidden="1" x14ac:dyDescent="0.7">
      <c r="C380" s="1"/>
    </row>
    <row r="381" spans="3:3" hidden="1" x14ac:dyDescent="0.7">
      <c r="C381" s="1"/>
    </row>
    <row r="382" spans="3:3" hidden="1" x14ac:dyDescent="0.7">
      <c r="C382" s="1"/>
    </row>
    <row r="383" spans="3:3" hidden="1" x14ac:dyDescent="0.7">
      <c r="C383" s="1"/>
    </row>
    <row r="384" spans="3:3" hidden="1" x14ac:dyDescent="0.7">
      <c r="C384" s="1"/>
    </row>
    <row r="385" spans="3:3" hidden="1" x14ac:dyDescent="0.7">
      <c r="C385" s="1"/>
    </row>
    <row r="386" spans="3:3" hidden="1" x14ac:dyDescent="0.7">
      <c r="C386" s="1"/>
    </row>
    <row r="387" spans="3:3" hidden="1" x14ac:dyDescent="0.7">
      <c r="C387" s="1"/>
    </row>
    <row r="388" spans="3:3" hidden="1" x14ac:dyDescent="0.7">
      <c r="C388" s="1"/>
    </row>
    <row r="389" spans="3:3" hidden="1" x14ac:dyDescent="0.7">
      <c r="C389" s="1"/>
    </row>
    <row r="390" spans="3:3" hidden="1" x14ac:dyDescent="0.7">
      <c r="C390" s="1"/>
    </row>
    <row r="391" spans="3:3" hidden="1" x14ac:dyDescent="0.7">
      <c r="C391" s="1"/>
    </row>
    <row r="392" spans="3:3" hidden="1" x14ac:dyDescent="0.7">
      <c r="C392" s="1"/>
    </row>
    <row r="393" spans="3:3" hidden="1" x14ac:dyDescent="0.7">
      <c r="C393" s="1"/>
    </row>
    <row r="394" spans="3:3" hidden="1" x14ac:dyDescent="0.7">
      <c r="C394" s="1"/>
    </row>
    <row r="395" spans="3:3" hidden="1" x14ac:dyDescent="0.7">
      <c r="C395" s="1"/>
    </row>
    <row r="396" spans="3:3" hidden="1" x14ac:dyDescent="0.7">
      <c r="C396" s="1"/>
    </row>
    <row r="397" spans="3:3" hidden="1" x14ac:dyDescent="0.7">
      <c r="C397" s="1"/>
    </row>
    <row r="398" spans="3:3" hidden="1" x14ac:dyDescent="0.7">
      <c r="C398" s="1"/>
    </row>
    <row r="399" spans="3:3" hidden="1" x14ac:dyDescent="0.7">
      <c r="C399" s="1"/>
    </row>
    <row r="400" spans="3:3" hidden="1" x14ac:dyDescent="0.7">
      <c r="C400" s="1"/>
    </row>
    <row r="401" spans="3:3" hidden="1" x14ac:dyDescent="0.7">
      <c r="C401" s="1"/>
    </row>
    <row r="402" spans="3:3" hidden="1" x14ac:dyDescent="0.7">
      <c r="C402" s="1"/>
    </row>
    <row r="403" spans="3:3" hidden="1" x14ac:dyDescent="0.7">
      <c r="C403" s="1"/>
    </row>
    <row r="404" spans="3:3" hidden="1" x14ac:dyDescent="0.7">
      <c r="C404" s="1"/>
    </row>
    <row r="405" spans="3:3" hidden="1" x14ac:dyDescent="0.7">
      <c r="C405" s="1"/>
    </row>
    <row r="406" spans="3:3" hidden="1" x14ac:dyDescent="0.7">
      <c r="C406" s="1"/>
    </row>
    <row r="407" spans="3:3" hidden="1" x14ac:dyDescent="0.7">
      <c r="C407" s="1"/>
    </row>
    <row r="408" spans="3:3" hidden="1" x14ac:dyDescent="0.7">
      <c r="C408" s="1"/>
    </row>
    <row r="409" spans="3:3" hidden="1" x14ac:dyDescent="0.7">
      <c r="C409" s="1"/>
    </row>
    <row r="410" spans="3:3" hidden="1" x14ac:dyDescent="0.7">
      <c r="C410" s="1"/>
    </row>
    <row r="411" spans="3:3" hidden="1" x14ac:dyDescent="0.7">
      <c r="C411" s="1"/>
    </row>
    <row r="412" spans="3:3" hidden="1" x14ac:dyDescent="0.7">
      <c r="C412" s="1"/>
    </row>
    <row r="413" spans="3:3" hidden="1" x14ac:dyDescent="0.7">
      <c r="C413" s="1"/>
    </row>
    <row r="414" spans="3:3" hidden="1" x14ac:dyDescent="0.7">
      <c r="C414" s="1"/>
    </row>
    <row r="415" spans="3:3" hidden="1" x14ac:dyDescent="0.7">
      <c r="C415" s="1"/>
    </row>
    <row r="416" spans="3:3" hidden="1" x14ac:dyDescent="0.7">
      <c r="C416" s="1"/>
    </row>
    <row r="417" spans="3:3" hidden="1" x14ac:dyDescent="0.7">
      <c r="C417" s="1"/>
    </row>
    <row r="418" spans="3:3" hidden="1" x14ac:dyDescent="0.7">
      <c r="C418" s="1"/>
    </row>
    <row r="419" spans="3:3" hidden="1" x14ac:dyDescent="0.7">
      <c r="C419" s="1"/>
    </row>
    <row r="420" spans="3:3" hidden="1" x14ac:dyDescent="0.7">
      <c r="C420" s="1"/>
    </row>
    <row r="421" spans="3:3" hidden="1" x14ac:dyDescent="0.7">
      <c r="C421" s="1"/>
    </row>
    <row r="422" spans="3:3" hidden="1" x14ac:dyDescent="0.7">
      <c r="C422" s="1"/>
    </row>
    <row r="423" spans="3:3" hidden="1" x14ac:dyDescent="0.7">
      <c r="C423" s="1"/>
    </row>
    <row r="424" spans="3:3" hidden="1" x14ac:dyDescent="0.7">
      <c r="C424" s="1"/>
    </row>
    <row r="425" spans="3:3" hidden="1" x14ac:dyDescent="0.7">
      <c r="C425" s="1"/>
    </row>
    <row r="426" spans="3:3" hidden="1" x14ac:dyDescent="0.7">
      <c r="C426" s="1"/>
    </row>
    <row r="427" spans="3:3" hidden="1" x14ac:dyDescent="0.7">
      <c r="C427" s="1"/>
    </row>
    <row r="428" spans="3:3" hidden="1" x14ac:dyDescent="0.7">
      <c r="C428" s="1"/>
    </row>
    <row r="429" spans="3:3" hidden="1" x14ac:dyDescent="0.7">
      <c r="C429" s="1"/>
    </row>
    <row r="430" spans="3:3" hidden="1" x14ac:dyDescent="0.7">
      <c r="C430" s="1"/>
    </row>
    <row r="431" spans="3:3" hidden="1" x14ac:dyDescent="0.7">
      <c r="C431" s="1"/>
    </row>
    <row r="432" spans="3:3" hidden="1" x14ac:dyDescent="0.7">
      <c r="C432" s="1"/>
    </row>
    <row r="433" spans="3:3" hidden="1" x14ac:dyDescent="0.7">
      <c r="C433" s="1"/>
    </row>
    <row r="434" spans="3:3" hidden="1" x14ac:dyDescent="0.7">
      <c r="C434" s="1"/>
    </row>
    <row r="435" spans="3:3" hidden="1" x14ac:dyDescent="0.7">
      <c r="C435" s="1"/>
    </row>
    <row r="436" spans="3:3" hidden="1" x14ac:dyDescent="0.7">
      <c r="C436" s="1"/>
    </row>
    <row r="437" spans="3:3" hidden="1" x14ac:dyDescent="0.7">
      <c r="C437" s="1"/>
    </row>
    <row r="438" spans="3:3" hidden="1" x14ac:dyDescent="0.7">
      <c r="C438" s="1"/>
    </row>
    <row r="439" spans="3:3" hidden="1" x14ac:dyDescent="0.7">
      <c r="C439" s="1"/>
    </row>
    <row r="440" spans="3:3" hidden="1" x14ac:dyDescent="0.7">
      <c r="C440" s="1"/>
    </row>
    <row r="441" spans="3:3" hidden="1" x14ac:dyDescent="0.7">
      <c r="C441" s="1"/>
    </row>
    <row r="442" spans="3:3" hidden="1" x14ac:dyDescent="0.7">
      <c r="C442" s="1"/>
    </row>
    <row r="443" spans="3:3" hidden="1" x14ac:dyDescent="0.7">
      <c r="C443" s="1"/>
    </row>
    <row r="444" spans="3:3" hidden="1" x14ac:dyDescent="0.7">
      <c r="C444" s="1"/>
    </row>
    <row r="445" spans="3:3" hidden="1" x14ac:dyDescent="0.7">
      <c r="C445" s="1"/>
    </row>
    <row r="446" spans="3:3" hidden="1" x14ac:dyDescent="0.7">
      <c r="C446" s="1"/>
    </row>
    <row r="447" spans="3:3" hidden="1" x14ac:dyDescent="0.7">
      <c r="C447" s="1"/>
    </row>
    <row r="448" spans="3:3" hidden="1" x14ac:dyDescent="0.7">
      <c r="C448" s="1"/>
    </row>
    <row r="449" spans="3:3" hidden="1" x14ac:dyDescent="0.7">
      <c r="C449" s="1"/>
    </row>
    <row r="450" spans="3:3" hidden="1" x14ac:dyDescent="0.7">
      <c r="C450" s="1"/>
    </row>
    <row r="451" spans="3:3" hidden="1" x14ac:dyDescent="0.7">
      <c r="C451" s="1"/>
    </row>
    <row r="452" spans="3:3" hidden="1" x14ac:dyDescent="0.7">
      <c r="C452" s="1"/>
    </row>
    <row r="453" spans="3:3" hidden="1" x14ac:dyDescent="0.7">
      <c r="C453" s="1"/>
    </row>
    <row r="454" spans="3:3" hidden="1" x14ac:dyDescent="0.7">
      <c r="C454" s="1"/>
    </row>
    <row r="455" spans="3:3" hidden="1" x14ac:dyDescent="0.7">
      <c r="C455" s="1"/>
    </row>
    <row r="456" spans="3:3" hidden="1" x14ac:dyDescent="0.7">
      <c r="C456" s="1"/>
    </row>
    <row r="457" spans="3:3" hidden="1" x14ac:dyDescent="0.7">
      <c r="C457" s="1"/>
    </row>
    <row r="458" spans="3:3" hidden="1" x14ac:dyDescent="0.7">
      <c r="C458" s="1"/>
    </row>
    <row r="459" spans="3:3" hidden="1" x14ac:dyDescent="0.7">
      <c r="C459" s="1"/>
    </row>
    <row r="460" spans="3:3" hidden="1" x14ac:dyDescent="0.7">
      <c r="C460" s="1"/>
    </row>
    <row r="461" spans="3:3" hidden="1" x14ac:dyDescent="0.7">
      <c r="C461" s="1"/>
    </row>
    <row r="462" spans="3:3" hidden="1" x14ac:dyDescent="0.7">
      <c r="C462" s="1"/>
    </row>
    <row r="463" spans="3:3" hidden="1" x14ac:dyDescent="0.7">
      <c r="C463" s="1"/>
    </row>
    <row r="464" spans="3:3" hidden="1" x14ac:dyDescent="0.7">
      <c r="C464" s="1"/>
    </row>
    <row r="465" spans="3:3" hidden="1" x14ac:dyDescent="0.7">
      <c r="C465" s="1"/>
    </row>
    <row r="466" spans="3:3" hidden="1" x14ac:dyDescent="0.7">
      <c r="C466" s="1"/>
    </row>
    <row r="467" spans="3:3" hidden="1" x14ac:dyDescent="0.7">
      <c r="C467" s="1"/>
    </row>
    <row r="468" spans="3:3" hidden="1" x14ac:dyDescent="0.7">
      <c r="C468" s="1"/>
    </row>
    <row r="469" spans="3:3" hidden="1" x14ac:dyDescent="0.7">
      <c r="C469" s="1"/>
    </row>
    <row r="470" spans="3:3" hidden="1" x14ac:dyDescent="0.7">
      <c r="C470" s="1"/>
    </row>
    <row r="471" spans="3:3" hidden="1" x14ac:dyDescent="0.7">
      <c r="C471" s="1"/>
    </row>
    <row r="472" spans="3:3" hidden="1" x14ac:dyDescent="0.7">
      <c r="C472" s="1"/>
    </row>
    <row r="473" spans="3:3" hidden="1" x14ac:dyDescent="0.7">
      <c r="C473" s="1"/>
    </row>
    <row r="474" spans="3:3" hidden="1" x14ac:dyDescent="0.7">
      <c r="C474" s="1"/>
    </row>
    <row r="475" spans="3:3" hidden="1" x14ac:dyDescent="0.7">
      <c r="C475" s="1"/>
    </row>
    <row r="476" spans="3:3" hidden="1" x14ac:dyDescent="0.7">
      <c r="C476" s="1"/>
    </row>
    <row r="477" spans="3:3" hidden="1" x14ac:dyDescent="0.7">
      <c r="C477" s="1"/>
    </row>
    <row r="478" spans="3:3" hidden="1" x14ac:dyDescent="0.7">
      <c r="C478" s="1"/>
    </row>
    <row r="479" spans="3:3" hidden="1" x14ac:dyDescent="0.7">
      <c r="C479" s="1"/>
    </row>
    <row r="480" spans="3:3" hidden="1" x14ac:dyDescent="0.7">
      <c r="C480" s="1"/>
    </row>
    <row r="481" spans="3:3" hidden="1" x14ac:dyDescent="0.7">
      <c r="C481" s="1"/>
    </row>
    <row r="482" spans="3:3" hidden="1" x14ac:dyDescent="0.7">
      <c r="C482" s="1"/>
    </row>
    <row r="483" spans="3:3" hidden="1" x14ac:dyDescent="0.7">
      <c r="C483" s="1"/>
    </row>
    <row r="484" spans="3:3" hidden="1" x14ac:dyDescent="0.7">
      <c r="C484" s="1"/>
    </row>
    <row r="485" spans="3:3" hidden="1" x14ac:dyDescent="0.7">
      <c r="C485" s="1"/>
    </row>
    <row r="486" spans="3:3" hidden="1" x14ac:dyDescent="0.7">
      <c r="C486" s="1"/>
    </row>
    <row r="487" spans="3:3" hidden="1" x14ac:dyDescent="0.7">
      <c r="C487" s="1"/>
    </row>
    <row r="488" spans="3:3" hidden="1" x14ac:dyDescent="0.7">
      <c r="C488" s="1"/>
    </row>
    <row r="489" spans="3:3" hidden="1" x14ac:dyDescent="0.7">
      <c r="C489" s="1"/>
    </row>
    <row r="490" spans="3:3" hidden="1" x14ac:dyDescent="0.7">
      <c r="C490" s="1"/>
    </row>
    <row r="491" spans="3:3" hidden="1" x14ac:dyDescent="0.7">
      <c r="C491" s="1"/>
    </row>
    <row r="492" spans="3:3" hidden="1" x14ac:dyDescent="0.7">
      <c r="C492" s="1"/>
    </row>
    <row r="493" spans="3:3" hidden="1" x14ac:dyDescent="0.7">
      <c r="C493" s="1"/>
    </row>
    <row r="494" spans="3:3" hidden="1" x14ac:dyDescent="0.7">
      <c r="C494" s="1"/>
    </row>
    <row r="495" spans="3:3" hidden="1" x14ac:dyDescent="0.7">
      <c r="C495" s="1"/>
    </row>
    <row r="496" spans="3:3" hidden="1" x14ac:dyDescent="0.7">
      <c r="C496" s="1"/>
    </row>
    <row r="497" spans="3:3" hidden="1" x14ac:dyDescent="0.7">
      <c r="C497" s="1"/>
    </row>
    <row r="498" spans="3:3" hidden="1" x14ac:dyDescent="0.7">
      <c r="C498" s="1"/>
    </row>
    <row r="499" spans="3:3" hidden="1" x14ac:dyDescent="0.7">
      <c r="C499" s="1"/>
    </row>
    <row r="500" spans="3:3" hidden="1" x14ac:dyDescent="0.7">
      <c r="C500" s="1"/>
    </row>
    <row r="501" spans="3:3" hidden="1" x14ac:dyDescent="0.7">
      <c r="C501" s="1"/>
    </row>
    <row r="502" spans="3:3" hidden="1" x14ac:dyDescent="0.7">
      <c r="C502" s="1"/>
    </row>
    <row r="503" spans="3:3" hidden="1" x14ac:dyDescent="0.7">
      <c r="C503" s="1"/>
    </row>
    <row r="504" spans="3:3" hidden="1" x14ac:dyDescent="0.7">
      <c r="C504" s="1"/>
    </row>
    <row r="505" spans="3:3" hidden="1" x14ac:dyDescent="0.7">
      <c r="C505" s="1"/>
    </row>
    <row r="506" spans="3:3" hidden="1" x14ac:dyDescent="0.7">
      <c r="C506" s="1"/>
    </row>
    <row r="507" spans="3:3" hidden="1" x14ac:dyDescent="0.7">
      <c r="C507" s="1"/>
    </row>
    <row r="508" spans="3:3" hidden="1" x14ac:dyDescent="0.7">
      <c r="C508" s="1"/>
    </row>
    <row r="509" spans="3:3" hidden="1" x14ac:dyDescent="0.7">
      <c r="C509" s="1"/>
    </row>
    <row r="510" spans="3:3" hidden="1" x14ac:dyDescent="0.7">
      <c r="C510" s="1"/>
    </row>
    <row r="511" spans="3:3" hidden="1" x14ac:dyDescent="0.7">
      <c r="C511" s="1"/>
    </row>
    <row r="512" spans="3:3" hidden="1" x14ac:dyDescent="0.7">
      <c r="C512" s="1"/>
    </row>
    <row r="513" spans="3:3" hidden="1" x14ac:dyDescent="0.7">
      <c r="C513" s="1"/>
    </row>
    <row r="514" spans="3:3" hidden="1" x14ac:dyDescent="0.7">
      <c r="C514" s="1"/>
    </row>
    <row r="515" spans="3:3" hidden="1" x14ac:dyDescent="0.7">
      <c r="C515" s="1"/>
    </row>
    <row r="516" spans="3:3" hidden="1" x14ac:dyDescent="0.7">
      <c r="C516" s="1"/>
    </row>
    <row r="517" spans="3:3" hidden="1" x14ac:dyDescent="0.7">
      <c r="C517" s="1"/>
    </row>
    <row r="518" spans="3:3" hidden="1" x14ac:dyDescent="0.7">
      <c r="C518" s="1"/>
    </row>
    <row r="519" spans="3:3" hidden="1" x14ac:dyDescent="0.7">
      <c r="C519" s="1"/>
    </row>
    <row r="520" spans="3:3" hidden="1" x14ac:dyDescent="0.7">
      <c r="C520" s="1"/>
    </row>
    <row r="521" spans="3:3" hidden="1" x14ac:dyDescent="0.7">
      <c r="C521" s="1"/>
    </row>
    <row r="522" spans="3:3" hidden="1" x14ac:dyDescent="0.7">
      <c r="C522" s="1"/>
    </row>
    <row r="523" spans="3:3" hidden="1" x14ac:dyDescent="0.7">
      <c r="C523" s="1"/>
    </row>
    <row r="524" spans="3:3" hidden="1" x14ac:dyDescent="0.7">
      <c r="C524" s="1"/>
    </row>
    <row r="525" spans="3:3" hidden="1" x14ac:dyDescent="0.7">
      <c r="C525" s="1"/>
    </row>
    <row r="526" spans="3:3" hidden="1" x14ac:dyDescent="0.7">
      <c r="C526" s="1"/>
    </row>
    <row r="527" spans="3:3" hidden="1" x14ac:dyDescent="0.7">
      <c r="C527" s="1"/>
    </row>
    <row r="528" spans="3:3" hidden="1" x14ac:dyDescent="0.7">
      <c r="C528" s="1"/>
    </row>
    <row r="529" spans="3:3" hidden="1" x14ac:dyDescent="0.7">
      <c r="C529" s="1"/>
    </row>
    <row r="530" spans="3:3" hidden="1" x14ac:dyDescent="0.7">
      <c r="C530" s="1"/>
    </row>
    <row r="531" spans="3:3" hidden="1" x14ac:dyDescent="0.7">
      <c r="C531" s="1"/>
    </row>
    <row r="532" spans="3:3" hidden="1" x14ac:dyDescent="0.7">
      <c r="C532" s="1"/>
    </row>
    <row r="533" spans="3:3" hidden="1" x14ac:dyDescent="0.7">
      <c r="C533" s="1"/>
    </row>
    <row r="534" spans="3:3" hidden="1" x14ac:dyDescent="0.7">
      <c r="C534" s="1"/>
    </row>
    <row r="535" spans="3:3" hidden="1" x14ac:dyDescent="0.7">
      <c r="C535" s="1"/>
    </row>
    <row r="536" spans="3:3" hidden="1" x14ac:dyDescent="0.7">
      <c r="C536" s="1"/>
    </row>
    <row r="537" spans="3:3" hidden="1" x14ac:dyDescent="0.7">
      <c r="C537" s="1"/>
    </row>
    <row r="538" spans="3:3" hidden="1" x14ac:dyDescent="0.7">
      <c r="C538" s="1"/>
    </row>
    <row r="539" spans="3:3" hidden="1" x14ac:dyDescent="0.7">
      <c r="C539" s="1"/>
    </row>
    <row r="540" spans="3:3" hidden="1" x14ac:dyDescent="0.7">
      <c r="C540" s="1"/>
    </row>
    <row r="541" spans="3:3" hidden="1" x14ac:dyDescent="0.7">
      <c r="C541" s="1"/>
    </row>
    <row r="542" spans="3:3" hidden="1" x14ac:dyDescent="0.7">
      <c r="C542" s="1"/>
    </row>
    <row r="543" spans="3:3" hidden="1" x14ac:dyDescent="0.7">
      <c r="C543" s="1"/>
    </row>
    <row r="544" spans="3:3" hidden="1" x14ac:dyDescent="0.7">
      <c r="C544" s="1"/>
    </row>
    <row r="545" spans="3:3" hidden="1" x14ac:dyDescent="0.7">
      <c r="C545" s="1"/>
    </row>
    <row r="546" spans="3:3" hidden="1" x14ac:dyDescent="0.7">
      <c r="C546" s="1"/>
    </row>
    <row r="547" spans="3:3" hidden="1" x14ac:dyDescent="0.7">
      <c r="C547" s="1"/>
    </row>
    <row r="548" spans="3:3" hidden="1" x14ac:dyDescent="0.7">
      <c r="C548" s="1"/>
    </row>
    <row r="549" spans="3:3" hidden="1" x14ac:dyDescent="0.7">
      <c r="C549" s="1"/>
    </row>
    <row r="550" spans="3:3" hidden="1" x14ac:dyDescent="0.7">
      <c r="C550" s="1"/>
    </row>
    <row r="551" spans="3:3" hidden="1" x14ac:dyDescent="0.7">
      <c r="C551" s="1"/>
    </row>
    <row r="552" spans="3:3" hidden="1" x14ac:dyDescent="0.7">
      <c r="C552" s="1"/>
    </row>
    <row r="553" spans="3:3" hidden="1" x14ac:dyDescent="0.7">
      <c r="C553" s="1"/>
    </row>
    <row r="554" spans="3:3" hidden="1" x14ac:dyDescent="0.7">
      <c r="C554" s="1"/>
    </row>
    <row r="555" spans="3:3" hidden="1" x14ac:dyDescent="0.7">
      <c r="C555" s="1"/>
    </row>
    <row r="556" spans="3:3" hidden="1" x14ac:dyDescent="0.7">
      <c r="C556" s="1"/>
    </row>
    <row r="557" spans="3:3" hidden="1" x14ac:dyDescent="0.7">
      <c r="C557" s="1"/>
    </row>
    <row r="558" spans="3:3" hidden="1" x14ac:dyDescent="0.7">
      <c r="C558" s="1"/>
    </row>
    <row r="559" spans="3:3" hidden="1" x14ac:dyDescent="0.7">
      <c r="C559" s="1"/>
    </row>
    <row r="560" spans="3:3" hidden="1" x14ac:dyDescent="0.7">
      <c r="C560" s="1"/>
    </row>
    <row r="561" spans="3:3" hidden="1" x14ac:dyDescent="0.7">
      <c r="C561" s="1"/>
    </row>
    <row r="562" spans="3:3" hidden="1" x14ac:dyDescent="0.7">
      <c r="C562" s="1"/>
    </row>
    <row r="563" spans="3:3" hidden="1" x14ac:dyDescent="0.7">
      <c r="C563" s="1"/>
    </row>
    <row r="564" spans="3:3" hidden="1" x14ac:dyDescent="0.7">
      <c r="C564" s="1"/>
    </row>
    <row r="565" spans="3:3" hidden="1" x14ac:dyDescent="0.7">
      <c r="C565" s="1"/>
    </row>
    <row r="566" spans="3:3" hidden="1" x14ac:dyDescent="0.7">
      <c r="C566" s="1"/>
    </row>
    <row r="567" spans="3:3" hidden="1" x14ac:dyDescent="0.7">
      <c r="C567" s="1"/>
    </row>
    <row r="568" spans="3:3" hidden="1" x14ac:dyDescent="0.7">
      <c r="C568" s="1"/>
    </row>
    <row r="569" spans="3:3" hidden="1" x14ac:dyDescent="0.7">
      <c r="C569" s="1"/>
    </row>
    <row r="570" spans="3:3" hidden="1" x14ac:dyDescent="0.7">
      <c r="C570" s="1"/>
    </row>
    <row r="571" spans="3:3" hidden="1" x14ac:dyDescent="0.7">
      <c r="C571" s="1"/>
    </row>
    <row r="572" spans="3:3" hidden="1" x14ac:dyDescent="0.7">
      <c r="C572" s="1"/>
    </row>
    <row r="573" spans="3:3" hidden="1" x14ac:dyDescent="0.7">
      <c r="C573" s="1"/>
    </row>
    <row r="574" spans="3:3" hidden="1" x14ac:dyDescent="0.7">
      <c r="C574" s="1"/>
    </row>
    <row r="575" spans="3:3" hidden="1" x14ac:dyDescent="0.7">
      <c r="C575" s="1"/>
    </row>
    <row r="576" spans="3:3" hidden="1" x14ac:dyDescent="0.7">
      <c r="C576" s="1"/>
    </row>
    <row r="577" spans="3:3" hidden="1" x14ac:dyDescent="0.7">
      <c r="C577" s="1"/>
    </row>
    <row r="578" spans="3:3" hidden="1" x14ac:dyDescent="0.7">
      <c r="C578" s="1"/>
    </row>
    <row r="579" spans="3:3" hidden="1" x14ac:dyDescent="0.7">
      <c r="C579" s="1"/>
    </row>
    <row r="580" spans="3:3" hidden="1" x14ac:dyDescent="0.7">
      <c r="C580" s="1"/>
    </row>
    <row r="581" spans="3:3" hidden="1" x14ac:dyDescent="0.7">
      <c r="C581" s="1"/>
    </row>
    <row r="582" spans="3:3" hidden="1" x14ac:dyDescent="0.7">
      <c r="C582" s="1"/>
    </row>
    <row r="583" spans="3:3" hidden="1" x14ac:dyDescent="0.7">
      <c r="C583" s="1"/>
    </row>
    <row r="584" spans="3:3" hidden="1" x14ac:dyDescent="0.7">
      <c r="C584" s="1"/>
    </row>
    <row r="585" spans="3:3" hidden="1" x14ac:dyDescent="0.7">
      <c r="C585" s="1"/>
    </row>
    <row r="586" spans="3:3" hidden="1" x14ac:dyDescent="0.7">
      <c r="C586" s="1"/>
    </row>
    <row r="587" spans="3:3" hidden="1" x14ac:dyDescent="0.7">
      <c r="C587" s="1"/>
    </row>
    <row r="588" spans="3:3" hidden="1" x14ac:dyDescent="0.7">
      <c r="C588" s="1"/>
    </row>
    <row r="589" spans="3:3" hidden="1" x14ac:dyDescent="0.7">
      <c r="C589" s="1"/>
    </row>
    <row r="590" spans="3:3" hidden="1" x14ac:dyDescent="0.7">
      <c r="C590" s="1"/>
    </row>
    <row r="591" spans="3:3" hidden="1" x14ac:dyDescent="0.7">
      <c r="C591" s="1"/>
    </row>
    <row r="592" spans="3:3" hidden="1" x14ac:dyDescent="0.7">
      <c r="C592" s="1"/>
    </row>
    <row r="593" spans="3:3" hidden="1" x14ac:dyDescent="0.7">
      <c r="C593" s="1"/>
    </row>
    <row r="594" spans="3:3" hidden="1" x14ac:dyDescent="0.7">
      <c r="C594" s="1"/>
    </row>
    <row r="595" spans="3:3" hidden="1" x14ac:dyDescent="0.7">
      <c r="C595" s="1"/>
    </row>
    <row r="596" spans="3:3" hidden="1" x14ac:dyDescent="0.7">
      <c r="C596" s="1"/>
    </row>
    <row r="597" spans="3:3" hidden="1" x14ac:dyDescent="0.7">
      <c r="C597" s="1"/>
    </row>
    <row r="598" spans="3:3" hidden="1" x14ac:dyDescent="0.7">
      <c r="C598" s="1"/>
    </row>
    <row r="599" spans="3:3" hidden="1" x14ac:dyDescent="0.7">
      <c r="C599" s="1"/>
    </row>
    <row r="600" spans="3:3" hidden="1" x14ac:dyDescent="0.7">
      <c r="C600" s="1"/>
    </row>
    <row r="601" spans="3:3" hidden="1" x14ac:dyDescent="0.7">
      <c r="C601" s="1"/>
    </row>
    <row r="602" spans="3:3" hidden="1" x14ac:dyDescent="0.7">
      <c r="C602" s="1"/>
    </row>
    <row r="603" spans="3:3" hidden="1" x14ac:dyDescent="0.7">
      <c r="C603" s="1"/>
    </row>
    <row r="604" spans="3:3" hidden="1" x14ac:dyDescent="0.7">
      <c r="C604" s="1"/>
    </row>
    <row r="605" spans="3:3" hidden="1" x14ac:dyDescent="0.7">
      <c r="C605" s="1"/>
    </row>
    <row r="606" spans="3:3" hidden="1" x14ac:dyDescent="0.7">
      <c r="C606" s="1"/>
    </row>
    <row r="607" spans="3:3" hidden="1" x14ac:dyDescent="0.7">
      <c r="C607" s="1"/>
    </row>
    <row r="608" spans="3:3" hidden="1" x14ac:dyDescent="0.7">
      <c r="C608" s="1"/>
    </row>
    <row r="609" spans="3:3" hidden="1" x14ac:dyDescent="0.7">
      <c r="C609" s="1"/>
    </row>
    <row r="610" spans="3:3" hidden="1" x14ac:dyDescent="0.7">
      <c r="C610" s="1"/>
    </row>
    <row r="611" spans="3:3" hidden="1" x14ac:dyDescent="0.7">
      <c r="C611" s="1"/>
    </row>
    <row r="612" spans="3:3" hidden="1" x14ac:dyDescent="0.7">
      <c r="C612" s="1"/>
    </row>
    <row r="613" spans="3:3" hidden="1" x14ac:dyDescent="0.7">
      <c r="C613" s="1"/>
    </row>
    <row r="614" spans="3:3" hidden="1" x14ac:dyDescent="0.7">
      <c r="C614" s="1"/>
    </row>
    <row r="615" spans="3:3" hidden="1" x14ac:dyDescent="0.7">
      <c r="C615" s="1"/>
    </row>
    <row r="616" spans="3:3" hidden="1" x14ac:dyDescent="0.7">
      <c r="C616" s="1"/>
    </row>
  </sheetData>
  <autoFilter ref="A3:V616" xr:uid="{6AAD2622-EA17-4ACE-9D14-4451F00EB245}">
    <filterColumn colId="18">
      <customFilters>
        <customFilter operator="greaterThan" val="4450"/>
      </customFilters>
    </filterColumn>
    <filterColumn colId="19">
      <filters>
        <filter val="7"/>
      </filters>
    </filterColumn>
    <sortState xmlns:xlrd2="http://schemas.microsoft.com/office/spreadsheetml/2017/richdata2" ref="A7:V615">
      <sortCondition ref="C3:C616"/>
    </sortState>
  </autoFilter>
  <phoneticPr fontId="21" type="noConversion"/>
  <conditionalFormatting sqref="Q9">
    <cfRule type="cellIs" dxfId="85" priority="34" operator="equal">
      <formula>34</formula>
    </cfRule>
  </conditionalFormatting>
  <conditionalFormatting sqref="M4:M47">
    <cfRule type="cellIs" dxfId="84" priority="33" operator="equal">
      <formula>34</formula>
    </cfRule>
  </conditionalFormatting>
  <conditionalFormatting sqref="M135:M182">
    <cfRule type="cellIs" dxfId="82" priority="31" operator="equal">
      <formula>34</formula>
    </cfRule>
  </conditionalFormatting>
  <conditionalFormatting sqref="Q192">
    <cfRule type="cellIs" dxfId="81" priority="30" operator="equal">
      <formula>34</formula>
    </cfRule>
  </conditionalFormatting>
  <conditionalFormatting sqref="M187:M246">
    <cfRule type="cellIs" dxfId="80" priority="29" operator="equal">
      <formula>34</formula>
    </cfRule>
  </conditionalFormatting>
  <conditionalFormatting sqref="Q252">
    <cfRule type="cellIs" dxfId="79" priority="28" operator="equal">
      <formula>34</formula>
    </cfRule>
  </conditionalFormatting>
  <conditionalFormatting sqref="M247:M272">
    <cfRule type="cellIs" dxfId="78" priority="27" operator="equal">
      <formula>34</formula>
    </cfRule>
  </conditionalFormatting>
  <conditionalFormatting sqref="Q277 M273:M298">
    <cfRule type="cellIs" dxfId="77" priority="26" operator="equal">
      <formula>34</formula>
    </cfRule>
  </conditionalFormatting>
  <conditionalFormatting sqref="Q304">
    <cfRule type="cellIs" dxfId="76" priority="25" operator="equal">
      <formula>34</formula>
    </cfRule>
  </conditionalFormatting>
  <conditionalFormatting sqref="M299:M363">
    <cfRule type="cellIs" dxfId="75" priority="24" operator="equal">
      <formula>34</formula>
    </cfRule>
  </conditionalFormatting>
  <conditionalFormatting sqref="Q369">
    <cfRule type="cellIs" dxfId="74" priority="23" operator="equal">
      <formula>34</formula>
    </cfRule>
  </conditionalFormatting>
  <conditionalFormatting sqref="M364:M426">
    <cfRule type="cellIs" dxfId="73" priority="22" operator="equal">
      <formula>34</formula>
    </cfRule>
  </conditionalFormatting>
  <conditionalFormatting sqref="Q432">
    <cfRule type="cellIs" dxfId="72" priority="21" operator="equal">
      <formula>34</formula>
    </cfRule>
  </conditionalFormatting>
  <conditionalFormatting sqref="M427:M515">
    <cfRule type="cellIs" dxfId="71" priority="20" operator="equal">
      <formula>34</formula>
    </cfRule>
  </conditionalFormatting>
  <conditionalFormatting sqref="Q521">
    <cfRule type="cellIs" dxfId="70" priority="19" operator="equal">
      <formula>34</formula>
    </cfRule>
  </conditionalFormatting>
  <conditionalFormatting sqref="M516:M542">
    <cfRule type="cellIs" dxfId="69" priority="18" operator="equal">
      <formula>34</formula>
    </cfRule>
  </conditionalFormatting>
  <conditionalFormatting sqref="Q548">
    <cfRule type="cellIs" dxfId="68" priority="17" operator="equal">
      <formula>34</formula>
    </cfRule>
  </conditionalFormatting>
  <conditionalFormatting sqref="M543:M616">
    <cfRule type="cellIs" dxfId="67" priority="16" operator="equal">
      <formula>34</formula>
    </cfRule>
  </conditionalFormatting>
  <conditionalFormatting sqref="M48:M63">
    <cfRule type="cellIs" dxfId="44" priority="15" operator="equal">
      <formula>34</formula>
    </cfRule>
  </conditionalFormatting>
  <conditionalFormatting sqref="Q69">
    <cfRule type="cellIs" dxfId="43" priority="14" operator="equal">
      <formula>34</formula>
    </cfRule>
  </conditionalFormatting>
  <conditionalFormatting sqref="M64:M78">
    <cfRule type="cellIs" dxfId="42" priority="13" operator="equal">
      <formula>34</formula>
    </cfRule>
  </conditionalFormatting>
  <conditionalFormatting sqref="Q84">
    <cfRule type="cellIs" dxfId="41" priority="12" operator="equal">
      <formula>34</formula>
    </cfRule>
  </conditionalFormatting>
  <conditionalFormatting sqref="M79:M93">
    <cfRule type="cellIs" dxfId="40" priority="11" operator="equal">
      <formula>34</formula>
    </cfRule>
  </conditionalFormatting>
  <conditionalFormatting sqref="Q99">
    <cfRule type="cellIs" dxfId="39" priority="10" operator="equal">
      <formula>34</formula>
    </cfRule>
  </conditionalFormatting>
  <conditionalFormatting sqref="M94:M100">
    <cfRule type="cellIs" dxfId="38" priority="9" operator="equal">
      <formula>34</formula>
    </cfRule>
  </conditionalFormatting>
  <conditionalFormatting sqref="M101:M105">
    <cfRule type="cellIs" dxfId="37" priority="8" operator="equal">
      <formula>34</formula>
    </cfRule>
  </conditionalFormatting>
  <conditionalFormatting sqref="M106:M110">
    <cfRule type="cellIs" dxfId="36" priority="7" operator="equal">
      <formula>34</formula>
    </cfRule>
  </conditionalFormatting>
  <conditionalFormatting sqref="M111:M114">
    <cfRule type="cellIs" dxfId="35" priority="6" operator="equal">
      <formula>34</formula>
    </cfRule>
  </conditionalFormatting>
  <conditionalFormatting sqref="Q120">
    <cfRule type="cellIs" dxfId="34" priority="5" operator="equal">
      <formula>34</formula>
    </cfRule>
  </conditionalFormatting>
  <conditionalFormatting sqref="M115:M121">
    <cfRule type="cellIs" dxfId="33" priority="4" operator="equal">
      <formula>34</formula>
    </cfRule>
  </conditionalFormatting>
  <conditionalFormatting sqref="Q127">
    <cfRule type="cellIs" dxfId="32" priority="3" operator="equal">
      <formula>34</formula>
    </cfRule>
  </conditionalFormatting>
  <conditionalFormatting sqref="M122:M129">
    <cfRule type="cellIs" dxfId="31" priority="2" operator="equal">
      <formula>34</formula>
    </cfRule>
  </conditionalFormatting>
  <conditionalFormatting sqref="M130:M134">
    <cfRule type="cellIs" dxfId="30" priority="1" operator="equal">
      <formula>34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42A9-687E-46D7-98F6-E2CAA6564D4D}">
  <sheetPr>
    <tabColor theme="4"/>
  </sheetPr>
  <dimension ref="A1:AK30"/>
  <sheetViews>
    <sheetView workbookViewId="0">
      <selection activeCell="H4" sqref="H4"/>
    </sheetView>
  </sheetViews>
  <sheetFormatPr defaultRowHeight="17" x14ac:dyDescent="0.7"/>
  <sheetData>
    <row r="1" spans="1:37" ht="23" x14ac:dyDescent="0.95">
      <c r="A1" s="10" t="s">
        <v>45</v>
      </c>
    </row>
    <row r="2" spans="1:37" s="11" customFormat="1" x14ac:dyDescent="0.7">
      <c r="A2" s="2"/>
    </row>
    <row r="4" spans="1:37" x14ac:dyDescent="0.7">
      <c r="A4" s="2" t="s">
        <v>39</v>
      </c>
      <c r="D4">
        <f>COUNTIF('All Raw'!T:T,7)</f>
        <v>79</v>
      </c>
    </row>
    <row r="5" spans="1:37" x14ac:dyDescent="0.7">
      <c r="A5" s="2" t="s">
        <v>40</v>
      </c>
      <c r="D5">
        <f>COUNTIFS('All Raw'!T:T,7,'All Raw'!M:M,34)</f>
        <v>0</v>
      </c>
    </row>
    <row r="7" spans="1:37" x14ac:dyDescent="0.7">
      <c r="K7" s="3" t="s">
        <v>15</v>
      </c>
      <c r="L7" s="3"/>
      <c r="W7" s="3" t="s">
        <v>16</v>
      </c>
      <c r="X7" s="3"/>
      <c r="AJ7" s="3" t="s">
        <v>41</v>
      </c>
      <c r="AK7" s="3"/>
    </row>
    <row r="8" spans="1:37" x14ac:dyDescent="0.7">
      <c r="K8" t="s">
        <v>32</v>
      </c>
      <c r="L8" t="s">
        <v>31</v>
      </c>
      <c r="W8" t="s">
        <v>32</v>
      </c>
      <c r="X8" t="s">
        <v>31</v>
      </c>
      <c r="AJ8" t="s">
        <v>32</v>
      </c>
      <c r="AK8" t="s">
        <v>31</v>
      </c>
    </row>
    <row r="9" spans="1:37" x14ac:dyDescent="0.7">
      <c r="J9" t="s">
        <v>22</v>
      </c>
      <c r="K9" s="4">
        <f>MIN(All!U:U)</f>
        <v>81.950999999999993</v>
      </c>
      <c r="L9" s="5">
        <f t="shared" ref="L9:L17" si="0">K9/86400</f>
        <v>9.4850694444444442E-4</v>
      </c>
      <c r="V9" t="s">
        <v>22</v>
      </c>
      <c r="W9" s="4">
        <f>MIN(All!V:V)</f>
        <v>86.195999999999998</v>
      </c>
      <c r="X9" s="5">
        <f t="shared" ref="X9:X17" si="1">W9/86400</f>
        <v>9.9763888888888884E-4</v>
      </c>
      <c r="AI9" t="s">
        <v>22</v>
      </c>
      <c r="AJ9" s="4">
        <f>MIN(All!W:W)</f>
        <v>1.0029999999999999</v>
      </c>
      <c r="AK9" s="5">
        <f t="shared" ref="AK9:AK17" si="2">AJ9/86400</f>
        <v>1.1608796296296294E-5</v>
      </c>
    </row>
    <row r="10" spans="1:37" x14ac:dyDescent="0.7">
      <c r="J10" t="s">
        <v>23</v>
      </c>
      <c r="K10" s="4">
        <f>_xlfn.QUARTILE.EXC(All!U:U,1)</f>
        <v>104.931</v>
      </c>
      <c r="L10" s="5">
        <f t="shared" si="0"/>
        <v>1.2144791666666667E-3</v>
      </c>
      <c r="V10" t="s">
        <v>23</v>
      </c>
      <c r="W10" s="4">
        <f>_xlfn.QUARTILE.EXC(All!V:V,1)</f>
        <v>109.666</v>
      </c>
      <c r="X10" s="5">
        <f t="shared" si="1"/>
        <v>1.2692824074074073E-3</v>
      </c>
      <c r="AI10" t="s">
        <v>23</v>
      </c>
      <c r="AJ10" s="4">
        <f>_xlfn.QUARTILE.EXC(All!W:W,1)</f>
        <v>4.4370000000000003</v>
      </c>
      <c r="AK10" s="5">
        <f t="shared" si="2"/>
        <v>5.135416666666667E-5</v>
      </c>
    </row>
    <row r="11" spans="1:37" x14ac:dyDescent="0.7">
      <c r="J11" t="s">
        <v>26</v>
      </c>
      <c r="K11" s="4">
        <f>MEDIAN(All!U:U)</f>
        <v>123.571</v>
      </c>
      <c r="L11" s="5">
        <f t="shared" si="0"/>
        <v>1.4302199074074074E-3</v>
      </c>
      <c r="V11" t="s">
        <v>26</v>
      </c>
      <c r="W11" s="4">
        <f>MEDIAN(All!V:V)</f>
        <v>128.11500000000001</v>
      </c>
      <c r="X11" s="5">
        <f t="shared" si="1"/>
        <v>1.4828125000000002E-3</v>
      </c>
      <c r="AI11" t="s">
        <v>26</v>
      </c>
      <c r="AJ11" s="4">
        <f>MEDIAN(All!W:W)</f>
        <v>4.9660000000000002</v>
      </c>
      <c r="AK11" s="5">
        <f t="shared" si="2"/>
        <v>5.7476851851851851E-5</v>
      </c>
    </row>
    <row r="12" spans="1:37" x14ac:dyDescent="0.7">
      <c r="J12" t="s">
        <v>24</v>
      </c>
      <c r="K12" s="4">
        <f>_xlfn.QUARTILE.EXC(All!U:U,3)</f>
        <v>132.77600000000001</v>
      </c>
      <c r="L12" s="5">
        <f t="shared" si="0"/>
        <v>1.5367592592592594E-3</v>
      </c>
      <c r="V12" t="s">
        <v>24</v>
      </c>
      <c r="W12" s="4">
        <f>_xlfn.QUARTILE.EXC(All!V:V,3)</f>
        <v>137.72</v>
      </c>
      <c r="X12" s="5">
        <f t="shared" si="1"/>
        <v>1.5939814814814814E-3</v>
      </c>
      <c r="AI12" t="s">
        <v>24</v>
      </c>
      <c r="AJ12" s="4">
        <f>_xlfn.QUARTILE.EXC(All!W:W,3)</f>
        <v>5.6509999999999998</v>
      </c>
      <c r="AK12" s="5">
        <f t="shared" si="2"/>
        <v>6.5405092592592584E-5</v>
      </c>
    </row>
    <row r="13" spans="1:37" x14ac:dyDescent="0.7">
      <c r="J13" t="s">
        <v>25</v>
      </c>
      <c r="K13" s="4">
        <f>MAX(All!U:U)</f>
        <v>2632.0479999999998</v>
      </c>
      <c r="L13" s="5">
        <f t="shared" si="0"/>
        <v>3.0463518518518515E-2</v>
      </c>
      <c r="V13" t="s">
        <v>25</v>
      </c>
      <c r="W13" s="4">
        <f>MAX(All!V:V)</f>
        <v>2636.384</v>
      </c>
      <c r="X13" s="5">
        <f t="shared" si="1"/>
        <v>3.0513703703703703E-2</v>
      </c>
      <c r="AI13" t="s">
        <v>25</v>
      </c>
      <c r="AJ13" s="4">
        <f>MAX(All!W:W)</f>
        <v>11.006</v>
      </c>
      <c r="AK13" s="5">
        <f t="shared" si="2"/>
        <v>1.2738425925925927E-4</v>
      </c>
    </row>
    <row r="14" spans="1:37" x14ac:dyDescent="0.7">
      <c r="J14" t="s">
        <v>27</v>
      </c>
      <c r="K14" s="4">
        <f>AVERAGE(All!U:U)</f>
        <v>193.60725316455697</v>
      </c>
      <c r="L14" s="5">
        <f t="shared" si="0"/>
        <v>2.2408246894045944E-3</v>
      </c>
      <c r="V14" t="s">
        <v>27</v>
      </c>
      <c r="W14" s="4">
        <f>AVERAGE(All!V:V)</f>
        <v>199.92901265822778</v>
      </c>
      <c r="X14" s="5">
        <f t="shared" si="1"/>
        <v>2.3139932020628216E-3</v>
      </c>
      <c r="AI14" t="s">
        <v>27</v>
      </c>
      <c r="AJ14" s="4">
        <f>AVERAGE(All!W:W)</f>
        <v>5.5069493670886089</v>
      </c>
      <c r="AK14" s="5">
        <f t="shared" si="2"/>
        <v>6.3737839896858906E-5</v>
      </c>
    </row>
    <row r="15" spans="1:37" x14ac:dyDescent="0.7">
      <c r="J15" t="s">
        <v>28</v>
      </c>
      <c r="K15" s="4">
        <f>K12-K10</f>
        <v>27.845000000000013</v>
      </c>
      <c r="L15" s="5">
        <f t="shared" si="0"/>
        <v>3.2228009259259276E-4</v>
      </c>
      <c r="V15" t="s">
        <v>28</v>
      </c>
      <c r="W15" s="4">
        <f>W12-W10</f>
        <v>28.054000000000002</v>
      </c>
      <c r="X15" s="5">
        <f t="shared" si="1"/>
        <v>3.2469907407407409E-4</v>
      </c>
      <c r="AI15" t="s">
        <v>28</v>
      </c>
      <c r="AJ15" s="4">
        <f>AJ12-AJ10</f>
        <v>1.2139999999999995</v>
      </c>
      <c r="AK15" s="5">
        <f t="shared" si="2"/>
        <v>1.4050925925925921E-5</v>
      </c>
    </row>
    <row r="16" spans="1:37" x14ac:dyDescent="0.7">
      <c r="J16" t="s">
        <v>29</v>
      </c>
      <c r="K16" s="4">
        <f>K10-(K15*1.5)</f>
        <v>63.163499999999978</v>
      </c>
      <c r="L16" s="5">
        <f t="shared" si="0"/>
        <v>7.3105902777777752E-4</v>
      </c>
      <c r="V16" t="s">
        <v>29</v>
      </c>
      <c r="W16" s="4">
        <f>W10-(W15*1.5)</f>
        <v>67.584999999999994</v>
      </c>
      <c r="X16" s="5">
        <f t="shared" si="1"/>
        <v>7.8223379629629617E-4</v>
      </c>
      <c r="AI16" t="s">
        <v>29</v>
      </c>
      <c r="AJ16" s="4">
        <f>AJ10-(AJ15*1.5)</f>
        <v>2.616000000000001</v>
      </c>
      <c r="AK16" s="5">
        <f t="shared" si="2"/>
        <v>3.0277777777777789E-5</v>
      </c>
    </row>
    <row r="17" spans="10:37" x14ac:dyDescent="0.7">
      <c r="J17" t="s">
        <v>30</v>
      </c>
      <c r="K17" s="4">
        <f>K12+(K15*1.5)</f>
        <v>174.54350000000002</v>
      </c>
      <c r="L17" s="5">
        <f t="shared" si="0"/>
        <v>2.0201793981481486E-3</v>
      </c>
      <c r="V17" t="s">
        <v>30</v>
      </c>
      <c r="W17" s="4">
        <f>W12+(W15*1.5)</f>
        <v>179.80099999999999</v>
      </c>
      <c r="X17" s="5">
        <f t="shared" si="1"/>
        <v>2.0810300925925927E-3</v>
      </c>
      <c r="AI17" t="s">
        <v>30</v>
      </c>
      <c r="AJ17" s="4">
        <f>AJ12+(AJ15*1.5)</f>
        <v>7.4719999999999995</v>
      </c>
      <c r="AK17" s="5">
        <f t="shared" si="2"/>
        <v>8.6481481481481476E-5</v>
      </c>
    </row>
    <row r="20" spans="10:37" x14ac:dyDescent="0.7">
      <c r="K20" s="3" t="s">
        <v>18</v>
      </c>
      <c r="L20" s="3"/>
      <c r="W20" s="3" t="s">
        <v>42</v>
      </c>
      <c r="X20" s="3"/>
      <c r="AJ20" s="3" t="s">
        <v>11</v>
      </c>
    </row>
    <row r="21" spans="10:37" x14ac:dyDescent="0.7">
      <c r="K21" t="s">
        <v>32</v>
      </c>
      <c r="L21" t="s">
        <v>31</v>
      </c>
      <c r="W21" t="s">
        <v>32</v>
      </c>
      <c r="X21" t="s">
        <v>31</v>
      </c>
      <c r="AJ21" t="s">
        <v>34</v>
      </c>
    </row>
    <row r="22" spans="10:37" x14ac:dyDescent="0.7">
      <c r="J22" t="s">
        <v>22</v>
      </c>
      <c r="K22" s="4">
        <f>MIN(All!X:X)</f>
        <v>138.23099999999999</v>
      </c>
      <c r="L22" s="5">
        <f t="shared" ref="L22:L30" si="3">K22/86400</f>
        <v>1.5998958333333334E-3</v>
      </c>
      <c r="V22" t="s">
        <v>22</v>
      </c>
      <c r="W22" s="4">
        <f>MIN('DT_RQ2TLR - 1 (FL)'!U:U)</f>
        <v>283.43799999999999</v>
      </c>
      <c r="X22" s="5">
        <f t="shared" ref="X22:X30" si="4">W22/86400</f>
        <v>3.2805324074074074E-3</v>
      </c>
      <c r="AI22" t="s">
        <v>22</v>
      </c>
      <c r="AJ22" s="4">
        <f>MIN(All!Y:Y)</f>
        <v>25.903699632644599</v>
      </c>
    </row>
    <row r="23" spans="10:37" x14ac:dyDescent="0.7">
      <c r="J23" t="s">
        <v>23</v>
      </c>
      <c r="K23" s="4">
        <f>_xlfn.QUARTILE.EXC(All!X:X,1)</f>
        <v>283.92500000000001</v>
      </c>
      <c r="L23" s="5">
        <f t="shared" si="3"/>
        <v>3.2861689814814815E-3</v>
      </c>
      <c r="V23" t="s">
        <v>23</v>
      </c>
      <c r="W23" s="4">
        <f>_xlfn.QUARTILE.EXC('DT_RQ2TLR - 1 (FL)'!U:U,1)</f>
        <v>284.09399999999999</v>
      </c>
      <c r="X23" s="5">
        <f t="shared" si="4"/>
        <v>3.2881249999999998E-3</v>
      </c>
      <c r="AI23" t="s">
        <v>23</v>
      </c>
      <c r="AJ23" s="4">
        <f>_xlfn.QUARTILE.EXC(All!Y:Y,1)</f>
        <v>36.224650205612129</v>
      </c>
    </row>
    <row r="24" spans="10:37" x14ac:dyDescent="0.7">
      <c r="J24" t="s">
        <v>26</v>
      </c>
      <c r="K24" s="4">
        <f>MEDIAN(All!X:X)</f>
        <v>284.48700000000002</v>
      </c>
      <c r="L24" s="5">
        <f t="shared" si="3"/>
        <v>3.2926736111111112E-3</v>
      </c>
      <c r="V24" t="s">
        <v>26</v>
      </c>
      <c r="W24" s="4">
        <f>MEDIAN('DT_RQ2TLR - 1 (FL)'!U:U)</f>
        <v>284.58300000000003</v>
      </c>
      <c r="X24" s="5">
        <f t="shared" si="4"/>
        <v>3.2937847222222227E-3</v>
      </c>
      <c r="AI24" t="s">
        <v>26</v>
      </c>
      <c r="AJ24" s="4">
        <f>MEDIAN(All!Y:Y)</f>
        <v>44.77849722077935</v>
      </c>
    </row>
    <row r="25" spans="10:37" x14ac:dyDescent="0.7">
      <c r="J25" t="s">
        <v>24</v>
      </c>
      <c r="K25" s="4">
        <f>_xlfn.QUARTILE.EXC(All!X:X,3)</f>
        <v>285.423</v>
      </c>
      <c r="L25" s="5">
        <f t="shared" si="3"/>
        <v>3.3035069444444444E-3</v>
      </c>
      <c r="V25" t="s">
        <v>24</v>
      </c>
      <c r="W25" s="4">
        <f>_xlfn.QUARTILE.EXC('DT_RQ2TLR - 1 (FL)'!U:U,3)</f>
        <v>285.423</v>
      </c>
      <c r="X25" s="5">
        <f t="shared" si="4"/>
        <v>3.3035069444444444E-3</v>
      </c>
      <c r="AI25" t="s">
        <v>24</v>
      </c>
      <c r="AJ25" s="4">
        <f>_xlfn.QUARTILE.EXC(All!Y:Y,3)</f>
        <v>70.044199707031254</v>
      </c>
    </row>
    <row r="26" spans="10:37" x14ac:dyDescent="0.7">
      <c r="J26" t="s">
        <v>25</v>
      </c>
      <c r="K26" s="4">
        <f>MAX(All!X:X)</f>
        <v>2817.817</v>
      </c>
      <c r="L26" s="5">
        <f t="shared" si="3"/>
        <v>3.2613622685185188E-2</v>
      </c>
      <c r="V26" t="s">
        <v>25</v>
      </c>
      <c r="W26" s="4">
        <f>MAX('DT_RQ2TLR - 1 (FL)'!U:U)</f>
        <v>2817.817</v>
      </c>
      <c r="X26" s="5">
        <f t="shared" si="4"/>
        <v>3.2613622685185188E-2</v>
      </c>
      <c r="AI26" t="s">
        <v>25</v>
      </c>
      <c r="AJ26" s="4">
        <f>MAX(All!Y:Y)</f>
        <v>76</v>
      </c>
    </row>
    <row r="27" spans="10:37" x14ac:dyDescent="0.7">
      <c r="J27" t="s">
        <v>27</v>
      </c>
      <c r="K27" s="4">
        <f>AVERAGE(All!X:X)</f>
        <v>352.6432784810126</v>
      </c>
      <c r="L27" s="5">
        <f t="shared" si="3"/>
        <v>4.0815194268635719E-3</v>
      </c>
      <c r="V27" t="s">
        <v>27</v>
      </c>
      <c r="W27" s="4">
        <f>AVERAGE('DT_RQ2TLR - 1 (FL)'!U:U)</f>
        <v>365.50733802816904</v>
      </c>
      <c r="X27" s="5">
        <f t="shared" si="4"/>
        <v>4.2304090049556601E-3</v>
      </c>
      <c r="AI27" t="s">
        <v>27</v>
      </c>
      <c r="AJ27" s="4">
        <f>AVERAGE(All!Y:Y)</f>
        <v>50.587387083625195</v>
      </c>
    </row>
    <row r="28" spans="10:37" x14ac:dyDescent="0.7">
      <c r="J28" t="s">
        <v>28</v>
      </c>
      <c r="K28" s="4">
        <f>K25-K23</f>
        <v>1.4979999999999905</v>
      </c>
      <c r="L28" s="5">
        <f t="shared" si="3"/>
        <v>1.7337962962962852E-5</v>
      </c>
      <c r="V28" t="s">
        <v>28</v>
      </c>
      <c r="W28" s="4">
        <f>W25-W23</f>
        <v>1.3290000000000077</v>
      </c>
      <c r="X28" s="5">
        <f t="shared" si="4"/>
        <v>1.5381944444444533E-5</v>
      </c>
      <c r="AI28" t="s">
        <v>28</v>
      </c>
      <c r="AJ28" s="4">
        <f>AJ25-AJ23</f>
        <v>33.819549501419125</v>
      </c>
    </row>
    <row r="29" spans="10:37" x14ac:dyDescent="0.7">
      <c r="J29" t="s">
        <v>29</v>
      </c>
      <c r="K29" s="4">
        <f>K23-(K28*1.5)</f>
        <v>281.678</v>
      </c>
      <c r="L29" s="5">
        <f t="shared" si="3"/>
        <v>3.2601620370370371E-3</v>
      </c>
      <c r="V29" t="s">
        <v>29</v>
      </c>
      <c r="W29" s="4">
        <f>W23-(W28*1.5)</f>
        <v>282.10050000000001</v>
      </c>
      <c r="X29" s="5">
        <f t="shared" si="4"/>
        <v>3.2650520833333333E-3</v>
      </c>
      <c r="AI29" t="s">
        <v>29</v>
      </c>
      <c r="AJ29" s="4">
        <f>AJ23-(AJ28*1.5)</f>
        <v>-14.504674046516563</v>
      </c>
    </row>
    <row r="30" spans="10:37" x14ac:dyDescent="0.7">
      <c r="J30" t="s">
        <v>30</v>
      </c>
      <c r="K30" s="4">
        <f>K25+(K28*1.5)</f>
        <v>287.66999999999996</v>
      </c>
      <c r="L30" s="5">
        <f t="shared" si="3"/>
        <v>3.3295138888888884E-3</v>
      </c>
      <c r="V30" t="s">
        <v>30</v>
      </c>
      <c r="W30" s="4">
        <f>W25+(W28*1.5)</f>
        <v>287.41650000000004</v>
      </c>
      <c r="X30" s="5">
        <f t="shared" si="4"/>
        <v>3.3265798611111118E-3</v>
      </c>
      <c r="AI30" t="s">
        <v>30</v>
      </c>
      <c r="AJ30" s="4">
        <f>AJ25+(AJ28*1.5)</f>
        <v>120.77352395915995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0820-C32F-4DB1-9E8B-BDA18B5BC6D0}">
  <dimension ref="A1:Y346"/>
  <sheetViews>
    <sheetView topLeftCell="A21" workbookViewId="0">
      <selection activeCell="R86" sqref="R86"/>
    </sheetView>
  </sheetViews>
  <sheetFormatPr defaultRowHeight="17" x14ac:dyDescent="0.7"/>
  <cols>
    <col min="3" max="3" width="14.54296875" bestFit="1" customWidth="1"/>
    <col min="14" max="14" width="13.1796875" bestFit="1" customWidth="1"/>
    <col min="15" max="15" width="10.1796875" style="7" bestFit="1" customWidth="1"/>
    <col min="16" max="16" width="15.36328125" bestFit="1" customWidth="1"/>
    <col min="17" max="17" width="13.90625" bestFit="1" customWidth="1"/>
    <col min="18" max="18" width="9.54296875" bestFit="1" customWidth="1"/>
    <col min="21" max="21" width="10.1796875" style="12" bestFit="1" customWidth="1"/>
    <col min="22" max="22" width="15.36328125" style="7" bestFit="1" customWidth="1"/>
    <col min="23" max="23" width="8.7265625" style="3"/>
    <col min="24" max="24" width="9.54296875" style="7" bestFit="1" customWidth="1"/>
    <col min="25" max="25" width="8.7265625" style="3"/>
  </cols>
  <sheetData>
    <row r="1" spans="1:25" x14ac:dyDescent="0.7">
      <c r="A1" s="2" t="s">
        <v>43</v>
      </c>
    </row>
    <row r="2" spans="1:25" x14ac:dyDescent="0.7">
      <c r="U2" s="12" t="s">
        <v>15</v>
      </c>
      <c r="V2" s="7" t="s">
        <v>16</v>
      </c>
      <c r="W2" s="3" t="s">
        <v>41</v>
      </c>
      <c r="X2" s="7" t="s">
        <v>18</v>
      </c>
      <c r="Y2" s="3" t="s">
        <v>11</v>
      </c>
    </row>
    <row r="3" spans="1:25" x14ac:dyDescent="0.7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s="12" t="s">
        <v>21</v>
      </c>
      <c r="V3" s="7" t="s">
        <v>21</v>
      </c>
      <c r="W3" s="3" t="s">
        <v>21</v>
      </c>
      <c r="X3" s="7" t="s">
        <v>21</v>
      </c>
    </row>
    <row r="4" spans="1:25" x14ac:dyDescent="0.7">
      <c r="A4">
        <v>2</v>
      </c>
      <c r="B4">
        <v>1642720310355</v>
      </c>
      <c r="C4" s="1">
        <v>44581.966550925928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60639</v>
      </c>
      <c r="K4">
        <v>75.2</v>
      </c>
      <c r="L4">
        <v>0.486859996752738</v>
      </c>
      <c r="M4">
        <v>6</v>
      </c>
      <c r="N4">
        <v>64776</v>
      </c>
      <c r="O4">
        <v>82837</v>
      </c>
      <c r="P4">
        <v>86868</v>
      </c>
      <c r="Q4">
        <v>87871</v>
      </c>
      <c r="R4">
        <v>283645</v>
      </c>
      <c r="S4">
        <v>4489</v>
      </c>
      <c r="T4">
        <v>7</v>
      </c>
      <c r="U4" s="13">
        <f>O4/1000</f>
        <v>82.837000000000003</v>
      </c>
      <c r="V4" s="8">
        <f>P4/1000</f>
        <v>86.867999999999995</v>
      </c>
      <c r="W4" s="6">
        <f>(Q4-P4)/1000</f>
        <v>1.0029999999999999</v>
      </c>
      <c r="X4" s="8">
        <f>R4/1000</f>
        <v>283.64499999999998</v>
      </c>
      <c r="Y4" s="3">
        <f>K4</f>
        <v>75.2</v>
      </c>
    </row>
    <row r="5" spans="1:25" x14ac:dyDescent="0.7">
      <c r="A5">
        <v>4</v>
      </c>
      <c r="B5">
        <v>1642758905588</v>
      </c>
      <c r="C5" s="1">
        <v>44582.413252314815</v>
      </c>
      <c r="D5">
        <v>100</v>
      </c>
      <c r="E5">
        <v>99999999</v>
      </c>
      <c r="F5">
        <v>100</v>
      </c>
      <c r="G5">
        <v>43581</v>
      </c>
      <c r="H5">
        <v>99999999</v>
      </c>
      <c r="I5">
        <v>99999999</v>
      </c>
      <c r="J5">
        <v>103994</v>
      </c>
      <c r="K5">
        <v>25.903699632644599</v>
      </c>
      <c r="L5">
        <v>0.88014000000000003</v>
      </c>
      <c r="M5">
        <v>6</v>
      </c>
      <c r="N5">
        <v>108231</v>
      </c>
      <c r="O5">
        <v>129524</v>
      </c>
      <c r="P5">
        <v>134169</v>
      </c>
      <c r="Q5">
        <v>139005</v>
      </c>
      <c r="R5">
        <v>284412</v>
      </c>
      <c r="S5">
        <v>4486.9611081023904</v>
      </c>
      <c r="T5">
        <v>7</v>
      </c>
      <c r="U5" s="13">
        <f t="shared" ref="U5" si="0">O5/1000</f>
        <v>129.524</v>
      </c>
      <c r="V5" s="8">
        <f t="shared" ref="V5" si="1">P5/1000</f>
        <v>134.16900000000001</v>
      </c>
      <c r="W5" s="6">
        <f t="shared" ref="W5" si="2">(Q5-P5)/1000</f>
        <v>4.8360000000000003</v>
      </c>
      <c r="X5" s="8">
        <f t="shared" ref="X5" si="3">R5/1000</f>
        <v>284.41199999999998</v>
      </c>
      <c r="Y5" s="3">
        <f t="shared" ref="Y5" si="4">K5</f>
        <v>25.903699632644599</v>
      </c>
    </row>
    <row r="6" spans="1:25" x14ac:dyDescent="0.7">
      <c r="A6">
        <v>5</v>
      </c>
      <c r="B6">
        <v>1642870506964</v>
      </c>
      <c r="C6" s="1">
        <v>44583.704930555556</v>
      </c>
      <c r="D6">
        <v>101</v>
      </c>
      <c r="E6">
        <v>99999999</v>
      </c>
      <c r="F6">
        <v>101</v>
      </c>
      <c r="G6">
        <v>43685</v>
      </c>
      <c r="H6">
        <v>99999999</v>
      </c>
      <c r="I6">
        <v>99999999</v>
      </c>
      <c r="J6">
        <v>104011</v>
      </c>
      <c r="K6">
        <v>32.200000000000003</v>
      </c>
      <c r="L6">
        <v>0.86</v>
      </c>
      <c r="M6">
        <v>6</v>
      </c>
      <c r="N6">
        <v>108148</v>
      </c>
      <c r="O6">
        <v>131862</v>
      </c>
      <c r="P6">
        <v>136501</v>
      </c>
      <c r="Q6">
        <v>138213</v>
      </c>
      <c r="R6">
        <v>285036</v>
      </c>
      <c r="S6">
        <v>4486</v>
      </c>
      <c r="T6">
        <v>7</v>
      </c>
      <c r="U6" s="13">
        <f t="shared" ref="U6:U39" si="5">O6/1000</f>
        <v>131.86199999999999</v>
      </c>
      <c r="V6" s="8">
        <f t="shared" ref="V6:V39" si="6">P6/1000</f>
        <v>136.501</v>
      </c>
      <c r="W6" s="6">
        <f t="shared" ref="W6:W39" si="7">(Q6-P6)/1000</f>
        <v>1.712</v>
      </c>
      <c r="X6" s="8">
        <f t="shared" ref="X6:X39" si="8">R6/1000</f>
        <v>285.036</v>
      </c>
      <c r="Y6" s="3">
        <f t="shared" ref="Y6:Y39" si="9">K6</f>
        <v>32.200000000000003</v>
      </c>
    </row>
    <row r="7" spans="1:25" x14ac:dyDescent="0.7">
      <c r="A7">
        <v>6</v>
      </c>
      <c r="B7">
        <v>1642938907417</v>
      </c>
      <c r="C7" s="1">
        <v>44584.496608796297</v>
      </c>
      <c r="D7">
        <v>102</v>
      </c>
      <c r="E7">
        <v>99999999</v>
      </c>
      <c r="F7">
        <v>102</v>
      </c>
      <c r="G7">
        <v>40469</v>
      </c>
      <c r="H7">
        <v>99999999</v>
      </c>
      <c r="I7">
        <v>99999999</v>
      </c>
      <c r="J7">
        <v>100895</v>
      </c>
      <c r="K7">
        <v>35.617899303436197</v>
      </c>
      <c r="L7">
        <v>0.87280999822616501</v>
      </c>
      <c r="M7">
        <v>6</v>
      </c>
      <c r="N7">
        <v>104727</v>
      </c>
      <c r="O7">
        <v>127621</v>
      </c>
      <c r="P7">
        <v>132261</v>
      </c>
      <c r="Q7">
        <v>137507</v>
      </c>
      <c r="R7">
        <v>284583</v>
      </c>
      <c r="S7">
        <v>4486.4638679744003</v>
      </c>
      <c r="T7">
        <v>7</v>
      </c>
      <c r="U7" s="13">
        <f t="shared" si="5"/>
        <v>127.621</v>
      </c>
      <c r="V7" s="8">
        <f t="shared" si="6"/>
        <v>132.261</v>
      </c>
      <c r="W7" s="6">
        <f t="shared" si="7"/>
        <v>5.2460000000000004</v>
      </c>
      <c r="X7" s="8">
        <f t="shared" si="8"/>
        <v>284.58300000000003</v>
      </c>
      <c r="Y7" s="3">
        <f t="shared" si="9"/>
        <v>35.617899303436197</v>
      </c>
    </row>
    <row r="8" spans="1:25" x14ac:dyDescent="0.7">
      <c r="A8">
        <v>7</v>
      </c>
      <c r="B8">
        <v>1642957807974</v>
      </c>
      <c r="C8" s="1">
        <v>44584.715358796297</v>
      </c>
      <c r="D8">
        <v>101</v>
      </c>
      <c r="E8">
        <v>99999999</v>
      </c>
      <c r="F8">
        <v>101</v>
      </c>
      <c r="G8">
        <v>37503</v>
      </c>
      <c r="H8">
        <v>99999999</v>
      </c>
      <c r="I8">
        <v>99999999</v>
      </c>
      <c r="J8">
        <v>97962</v>
      </c>
      <c r="K8">
        <v>46.513499931335403</v>
      </c>
      <c r="L8">
        <v>0.81</v>
      </c>
      <c r="M8">
        <v>6</v>
      </c>
      <c r="N8">
        <v>101696</v>
      </c>
      <c r="O8">
        <v>122274</v>
      </c>
      <c r="P8">
        <v>126709</v>
      </c>
      <c r="Q8">
        <v>131248</v>
      </c>
      <c r="R8">
        <v>284026</v>
      </c>
      <c r="S8">
        <v>4486.26347495359</v>
      </c>
      <c r="T8">
        <v>7</v>
      </c>
      <c r="U8" s="13">
        <f t="shared" si="5"/>
        <v>122.274</v>
      </c>
      <c r="V8" s="8">
        <f t="shared" si="6"/>
        <v>126.709</v>
      </c>
      <c r="W8" s="6">
        <f t="shared" si="7"/>
        <v>4.5389999999999997</v>
      </c>
      <c r="X8" s="8">
        <f t="shared" si="8"/>
        <v>284.02600000000001</v>
      </c>
      <c r="Y8" s="3">
        <f t="shared" si="9"/>
        <v>46.513499931335403</v>
      </c>
    </row>
    <row r="9" spans="1:25" x14ac:dyDescent="0.7">
      <c r="A9">
        <v>8</v>
      </c>
      <c r="B9">
        <v>1643016310609</v>
      </c>
      <c r="C9" s="1">
        <v>44585.392476851855</v>
      </c>
      <c r="D9">
        <v>101</v>
      </c>
      <c r="E9">
        <v>99999999</v>
      </c>
      <c r="F9">
        <v>101</v>
      </c>
      <c r="G9">
        <v>42971</v>
      </c>
      <c r="H9">
        <v>99999999</v>
      </c>
      <c r="I9">
        <v>99999999</v>
      </c>
      <c r="J9">
        <v>103384</v>
      </c>
      <c r="K9">
        <v>36.2118998565673</v>
      </c>
      <c r="L9">
        <v>0.86</v>
      </c>
      <c r="M9">
        <v>6</v>
      </c>
      <c r="N9">
        <v>107021</v>
      </c>
      <c r="O9">
        <v>129742</v>
      </c>
      <c r="P9">
        <v>134386</v>
      </c>
      <c r="Q9">
        <v>139432</v>
      </c>
      <c r="R9">
        <v>285391</v>
      </c>
      <c r="S9">
        <v>4486.2128577504</v>
      </c>
      <c r="T9">
        <v>7</v>
      </c>
      <c r="U9" s="13">
        <f t="shared" si="5"/>
        <v>129.74199999999999</v>
      </c>
      <c r="V9" s="8">
        <f t="shared" si="6"/>
        <v>134.386</v>
      </c>
      <c r="W9" s="6">
        <f t="shared" si="7"/>
        <v>5.0460000000000003</v>
      </c>
      <c r="X9" s="8">
        <f t="shared" si="8"/>
        <v>285.39100000000002</v>
      </c>
      <c r="Y9" s="3">
        <f t="shared" si="9"/>
        <v>36.2118998565673</v>
      </c>
    </row>
    <row r="10" spans="1:25" x14ac:dyDescent="0.7">
      <c r="A10">
        <v>9</v>
      </c>
      <c r="B10">
        <v>1643032526540</v>
      </c>
      <c r="C10" s="1">
        <v>44585.58016203704</v>
      </c>
      <c r="D10">
        <v>202</v>
      </c>
      <c r="E10">
        <v>99999999</v>
      </c>
      <c r="F10">
        <v>202</v>
      </c>
      <c r="G10">
        <v>41462</v>
      </c>
      <c r="H10">
        <v>1009</v>
      </c>
      <c r="I10">
        <v>26530</v>
      </c>
      <c r="J10">
        <v>285647</v>
      </c>
      <c r="K10">
        <v>57.6</v>
      </c>
      <c r="L10">
        <v>0.79519000170230802</v>
      </c>
      <c r="M10">
        <v>8</v>
      </c>
      <c r="N10">
        <v>289584</v>
      </c>
      <c r="O10">
        <v>316629</v>
      </c>
      <c r="P10">
        <v>356703</v>
      </c>
      <c r="Q10">
        <v>360640</v>
      </c>
      <c r="R10">
        <v>494460</v>
      </c>
      <c r="S10">
        <v>4486.9993750000003</v>
      </c>
      <c r="T10">
        <v>7</v>
      </c>
      <c r="U10" s="13">
        <f t="shared" si="5"/>
        <v>316.62900000000002</v>
      </c>
      <c r="V10" s="8">
        <f t="shared" si="6"/>
        <v>356.70299999999997</v>
      </c>
      <c r="W10" s="6">
        <f t="shared" si="7"/>
        <v>3.9369999999999998</v>
      </c>
      <c r="X10" s="8">
        <f t="shared" si="8"/>
        <v>494.46</v>
      </c>
      <c r="Y10" s="3">
        <f t="shared" si="9"/>
        <v>57.6</v>
      </c>
    </row>
    <row r="11" spans="1:25" x14ac:dyDescent="0.7">
      <c r="A11">
        <v>10</v>
      </c>
      <c r="B11">
        <v>1643093703513</v>
      </c>
      <c r="C11" s="1">
        <v>44586.288229166668</v>
      </c>
      <c r="D11">
        <v>101</v>
      </c>
      <c r="E11">
        <v>99999999</v>
      </c>
      <c r="F11">
        <v>101</v>
      </c>
      <c r="G11">
        <v>38838</v>
      </c>
      <c r="H11">
        <v>99999999</v>
      </c>
      <c r="I11">
        <v>99999999</v>
      </c>
      <c r="J11">
        <v>99177</v>
      </c>
      <c r="K11">
        <v>36.6124994659423</v>
      </c>
      <c r="L11">
        <v>0.86</v>
      </c>
      <c r="M11">
        <v>6.0030000000000001</v>
      </c>
      <c r="N11">
        <v>102810</v>
      </c>
      <c r="O11">
        <v>124986</v>
      </c>
      <c r="P11">
        <v>129728</v>
      </c>
      <c r="Q11">
        <v>135373</v>
      </c>
      <c r="R11">
        <v>284487</v>
      </c>
      <c r="S11">
        <v>4486.2977559999999</v>
      </c>
      <c r="T11">
        <v>7</v>
      </c>
      <c r="U11" s="13">
        <f t="shared" si="5"/>
        <v>124.986</v>
      </c>
      <c r="V11" s="8">
        <f t="shared" si="6"/>
        <v>129.72800000000001</v>
      </c>
      <c r="W11" s="6">
        <f t="shared" si="7"/>
        <v>5.6449999999999996</v>
      </c>
      <c r="X11" s="8">
        <f t="shared" si="8"/>
        <v>284.48700000000002</v>
      </c>
      <c r="Y11" s="3">
        <f t="shared" si="9"/>
        <v>36.6124994659423</v>
      </c>
    </row>
    <row r="12" spans="1:25" x14ac:dyDescent="0.7">
      <c r="A12">
        <v>11</v>
      </c>
      <c r="B12">
        <v>1643102704226</v>
      </c>
      <c r="C12" s="1">
        <v>44586.392407407409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60728</v>
      </c>
      <c r="K12">
        <v>75.3</v>
      </c>
      <c r="L12">
        <v>0.49</v>
      </c>
      <c r="M12">
        <v>6</v>
      </c>
      <c r="N12">
        <v>64766</v>
      </c>
      <c r="O12">
        <v>82932</v>
      </c>
      <c r="P12">
        <v>87168</v>
      </c>
      <c r="Q12">
        <v>96447</v>
      </c>
      <c r="R12">
        <v>283774</v>
      </c>
      <c r="S12">
        <v>4486</v>
      </c>
      <c r="T12">
        <v>7</v>
      </c>
      <c r="U12" s="13">
        <f t="shared" si="5"/>
        <v>82.932000000000002</v>
      </c>
      <c r="V12" s="8">
        <f t="shared" si="6"/>
        <v>87.168000000000006</v>
      </c>
      <c r="W12" s="6">
        <f t="shared" si="7"/>
        <v>9.2789999999999999</v>
      </c>
      <c r="X12" s="8">
        <f t="shared" si="8"/>
        <v>283.774</v>
      </c>
      <c r="Y12" s="3">
        <f t="shared" si="9"/>
        <v>75.3</v>
      </c>
    </row>
    <row r="13" spans="1:25" x14ac:dyDescent="0.7">
      <c r="A13">
        <v>12</v>
      </c>
      <c r="B13">
        <v>1643118903856</v>
      </c>
      <c r="C13" s="1">
        <v>44586.579895833333</v>
      </c>
      <c r="D13">
        <v>102</v>
      </c>
      <c r="E13">
        <v>99999999</v>
      </c>
      <c r="F13">
        <v>102</v>
      </c>
      <c r="G13">
        <v>18466</v>
      </c>
      <c r="H13">
        <v>99999999</v>
      </c>
      <c r="I13">
        <v>99999999</v>
      </c>
      <c r="J13">
        <v>78866</v>
      </c>
      <c r="K13">
        <v>74.398399999999995</v>
      </c>
      <c r="L13">
        <v>0.52</v>
      </c>
      <c r="M13">
        <v>6.1619999999999999</v>
      </c>
      <c r="N13">
        <v>83001</v>
      </c>
      <c r="O13">
        <v>101362</v>
      </c>
      <c r="P13">
        <v>105696</v>
      </c>
      <c r="Q13">
        <v>114683</v>
      </c>
      <c r="R13">
        <v>284144</v>
      </c>
      <c r="S13">
        <v>4487</v>
      </c>
      <c r="T13">
        <v>7</v>
      </c>
      <c r="U13" s="13">
        <f t="shared" si="5"/>
        <v>101.36199999999999</v>
      </c>
      <c r="V13" s="8">
        <f t="shared" si="6"/>
        <v>105.696</v>
      </c>
      <c r="W13" s="6">
        <f t="shared" si="7"/>
        <v>8.9870000000000001</v>
      </c>
      <c r="X13" s="8">
        <f t="shared" si="8"/>
        <v>284.14400000000001</v>
      </c>
      <c r="Y13" s="3">
        <f t="shared" si="9"/>
        <v>74.398399999999995</v>
      </c>
    </row>
    <row r="14" spans="1:25" x14ac:dyDescent="0.7">
      <c r="A14">
        <v>13</v>
      </c>
      <c r="B14">
        <v>1643122503906</v>
      </c>
      <c r="C14" s="1">
        <v>44586.621562499997</v>
      </c>
      <c r="D14">
        <v>101</v>
      </c>
      <c r="E14">
        <v>99999999</v>
      </c>
      <c r="F14">
        <v>101</v>
      </c>
      <c r="G14">
        <v>33301</v>
      </c>
      <c r="H14">
        <v>99999999</v>
      </c>
      <c r="I14">
        <v>99999999</v>
      </c>
      <c r="J14">
        <v>93637</v>
      </c>
      <c r="K14">
        <v>69.525599609375007</v>
      </c>
      <c r="L14">
        <v>0.60053000000000001</v>
      </c>
      <c r="M14">
        <v>6</v>
      </c>
      <c r="N14">
        <v>97377</v>
      </c>
      <c r="O14">
        <v>116255</v>
      </c>
      <c r="P14">
        <v>120593</v>
      </c>
      <c r="Q14">
        <v>129987</v>
      </c>
      <c r="R14">
        <v>284094</v>
      </c>
      <c r="S14">
        <v>4487</v>
      </c>
      <c r="T14">
        <v>7</v>
      </c>
      <c r="U14" s="13">
        <f t="shared" si="5"/>
        <v>116.255</v>
      </c>
      <c r="V14" s="8">
        <f t="shared" si="6"/>
        <v>120.593</v>
      </c>
      <c r="W14" s="6">
        <f t="shared" si="7"/>
        <v>9.3940000000000001</v>
      </c>
      <c r="X14" s="8">
        <f t="shared" si="8"/>
        <v>284.09399999999999</v>
      </c>
      <c r="Y14" s="3">
        <f t="shared" si="9"/>
        <v>69.525599609375007</v>
      </c>
    </row>
    <row r="15" spans="1:25" x14ac:dyDescent="0.7">
      <c r="A15">
        <v>14</v>
      </c>
      <c r="B15">
        <v>1643140506419</v>
      </c>
      <c r="C15" s="1">
        <v>44586.829930555556</v>
      </c>
      <c r="D15">
        <v>101</v>
      </c>
      <c r="E15">
        <v>99999999</v>
      </c>
      <c r="F15">
        <v>101</v>
      </c>
      <c r="G15">
        <v>17264</v>
      </c>
      <c r="H15">
        <v>99999999</v>
      </c>
      <c r="I15">
        <v>99999999</v>
      </c>
      <c r="J15">
        <v>77681</v>
      </c>
      <c r="K15">
        <v>74.8</v>
      </c>
      <c r="L15">
        <v>0.57856000076532299</v>
      </c>
      <c r="M15">
        <v>6.8369999999999997</v>
      </c>
      <c r="N15">
        <v>81319</v>
      </c>
      <c r="O15">
        <v>100179</v>
      </c>
      <c r="P15">
        <v>104429</v>
      </c>
      <c r="Q15">
        <v>114936</v>
      </c>
      <c r="R15">
        <v>283581</v>
      </c>
      <c r="S15">
        <v>4486.839199</v>
      </c>
      <c r="T15">
        <v>7</v>
      </c>
      <c r="U15" s="13">
        <f t="shared" si="5"/>
        <v>100.179</v>
      </c>
      <c r="V15" s="8">
        <f t="shared" si="6"/>
        <v>104.429</v>
      </c>
      <c r="W15" s="6">
        <f t="shared" si="7"/>
        <v>10.507</v>
      </c>
      <c r="X15" s="8">
        <f t="shared" si="8"/>
        <v>283.58100000000002</v>
      </c>
      <c r="Y15" s="3">
        <f t="shared" si="9"/>
        <v>74.8</v>
      </c>
    </row>
    <row r="16" spans="1:25" x14ac:dyDescent="0.7">
      <c r="A16">
        <v>15</v>
      </c>
      <c r="B16">
        <v>1643181904539</v>
      </c>
      <c r="C16" s="1">
        <v>44587.309074074074</v>
      </c>
      <c r="D16">
        <v>100</v>
      </c>
      <c r="E16">
        <v>99999999</v>
      </c>
      <c r="F16">
        <v>100</v>
      </c>
      <c r="G16">
        <v>40563</v>
      </c>
      <c r="H16">
        <v>99999999</v>
      </c>
      <c r="I16">
        <v>99999999</v>
      </c>
      <c r="J16">
        <v>100893</v>
      </c>
      <c r="K16">
        <v>36.363200439453102</v>
      </c>
      <c r="L16">
        <v>0.87063999999999997</v>
      </c>
      <c r="M16">
        <v>6</v>
      </c>
      <c r="N16">
        <v>104626</v>
      </c>
      <c r="O16">
        <v>126921</v>
      </c>
      <c r="P16">
        <v>131562</v>
      </c>
      <c r="Q16">
        <v>136401</v>
      </c>
      <c r="R16">
        <v>285461</v>
      </c>
      <c r="S16">
        <v>4486.6270000000004</v>
      </c>
      <c r="T16">
        <v>7</v>
      </c>
      <c r="U16" s="13">
        <f t="shared" si="5"/>
        <v>126.92100000000001</v>
      </c>
      <c r="V16" s="8">
        <f t="shared" si="6"/>
        <v>131.56200000000001</v>
      </c>
      <c r="W16" s="6">
        <f t="shared" si="7"/>
        <v>4.8390000000000004</v>
      </c>
      <c r="X16" s="8">
        <f t="shared" si="8"/>
        <v>285.46100000000001</v>
      </c>
      <c r="Y16" s="3">
        <f t="shared" si="9"/>
        <v>36.363200439453102</v>
      </c>
    </row>
    <row r="17" spans="1:25" x14ac:dyDescent="0.7">
      <c r="A17">
        <v>16</v>
      </c>
      <c r="B17">
        <v>1643190904523</v>
      </c>
      <c r="C17" s="1">
        <v>44587.413240740738</v>
      </c>
      <c r="D17">
        <v>102</v>
      </c>
      <c r="E17">
        <v>99999999</v>
      </c>
      <c r="F17">
        <v>102</v>
      </c>
      <c r="G17">
        <v>38468</v>
      </c>
      <c r="H17">
        <v>99999999</v>
      </c>
      <c r="I17">
        <v>99999999</v>
      </c>
      <c r="J17">
        <v>98897</v>
      </c>
      <c r="K17">
        <v>61.426000293731597</v>
      </c>
      <c r="L17">
        <v>0.59899000395536395</v>
      </c>
      <c r="M17">
        <v>7.524</v>
      </c>
      <c r="N17">
        <v>102831</v>
      </c>
      <c r="O17">
        <v>122197</v>
      </c>
      <c r="P17">
        <v>126540</v>
      </c>
      <c r="Q17">
        <v>134807</v>
      </c>
      <c r="R17">
        <v>284477</v>
      </c>
      <c r="S17">
        <v>4486.8990000000003</v>
      </c>
      <c r="T17">
        <v>7</v>
      </c>
      <c r="U17" s="13">
        <f t="shared" si="5"/>
        <v>122.197</v>
      </c>
      <c r="V17" s="8">
        <f t="shared" si="6"/>
        <v>126.54</v>
      </c>
      <c r="W17" s="6">
        <f t="shared" si="7"/>
        <v>8.2669999999999995</v>
      </c>
      <c r="X17" s="8">
        <f t="shared" si="8"/>
        <v>284.47699999999998</v>
      </c>
      <c r="Y17" s="3">
        <f t="shared" si="9"/>
        <v>61.426000293731597</v>
      </c>
    </row>
    <row r="18" spans="1:25" x14ac:dyDescent="0.7">
      <c r="A18">
        <v>18</v>
      </c>
      <c r="B18">
        <v>1643301906246</v>
      </c>
      <c r="C18" s="1">
        <v>44588.69798611111</v>
      </c>
      <c r="D18">
        <v>101</v>
      </c>
      <c r="E18">
        <v>99999999</v>
      </c>
      <c r="F18">
        <v>101</v>
      </c>
      <c r="G18">
        <v>33393</v>
      </c>
      <c r="H18">
        <v>99999999</v>
      </c>
      <c r="I18">
        <v>99999999</v>
      </c>
      <c r="J18">
        <v>93711</v>
      </c>
      <c r="K18">
        <v>29.619700456619199</v>
      </c>
      <c r="L18">
        <v>0.89</v>
      </c>
      <c r="M18">
        <v>6</v>
      </c>
      <c r="N18">
        <v>97540</v>
      </c>
      <c r="O18">
        <v>122367</v>
      </c>
      <c r="P18">
        <v>127112</v>
      </c>
      <c r="Q18">
        <v>131851</v>
      </c>
      <c r="R18">
        <v>284754</v>
      </c>
      <c r="S18">
        <v>4486.9159</v>
      </c>
      <c r="T18">
        <v>7</v>
      </c>
      <c r="U18" s="13">
        <f t="shared" si="5"/>
        <v>122.367</v>
      </c>
      <c r="V18" s="8">
        <f t="shared" si="6"/>
        <v>127.11199999999999</v>
      </c>
      <c r="W18" s="6">
        <f t="shared" si="7"/>
        <v>4.7389999999999999</v>
      </c>
      <c r="X18" s="8">
        <f t="shared" si="8"/>
        <v>284.75400000000002</v>
      </c>
      <c r="Y18" s="3">
        <f t="shared" si="9"/>
        <v>29.619700456619199</v>
      </c>
    </row>
    <row r="19" spans="1:25" x14ac:dyDescent="0.7">
      <c r="A19">
        <v>19</v>
      </c>
      <c r="B19">
        <v>1643354706096</v>
      </c>
      <c r="C19" s="1">
        <v>44589.30909722222</v>
      </c>
      <c r="D19">
        <v>100</v>
      </c>
      <c r="E19">
        <v>99999999</v>
      </c>
      <c r="F19">
        <v>100</v>
      </c>
      <c r="G19">
        <v>37230</v>
      </c>
      <c r="H19">
        <v>99999999</v>
      </c>
      <c r="I19">
        <v>99999999</v>
      </c>
      <c r="J19">
        <v>97649</v>
      </c>
      <c r="K19">
        <v>37.241799976348801</v>
      </c>
      <c r="L19">
        <v>0.86</v>
      </c>
      <c r="M19">
        <v>6</v>
      </c>
      <c r="N19">
        <v>101179</v>
      </c>
      <c r="O19">
        <v>123571</v>
      </c>
      <c r="P19">
        <v>128115</v>
      </c>
      <c r="Q19">
        <v>132955</v>
      </c>
      <c r="R19">
        <v>284904</v>
      </c>
      <c r="S19">
        <v>4486</v>
      </c>
      <c r="T19">
        <v>7</v>
      </c>
      <c r="U19" s="13">
        <f t="shared" si="5"/>
        <v>123.571</v>
      </c>
      <c r="V19" s="8">
        <f t="shared" si="6"/>
        <v>128.11500000000001</v>
      </c>
      <c r="W19" s="6">
        <f t="shared" si="7"/>
        <v>4.84</v>
      </c>
      <c r="X19" s="8">
        <f t="shared" si="8"/>
        <v>284.904</v>
      </c>
      <c r="Y19" s="3">
        <f t="shared" si="9"/>
        <v>37.241799976348801</v>
      </c>
    </row>
    <row r="20" spans="1:25" x14ac:dyDescent="0.7">
      <c r="A20">
        <v>20</v>
      </c>
      <c r="B20">
        <v>1643376980116</v>
      </c>
      <c r="C20" s="1">
        <v>44589.56689814815</v>
      </c>
      <c r="D20">
        <v>101</v>
      </c>
      <c r="E20">
        <v>99999999</v>
      </c>
      <c r="F20">
        <v>101</v>
      </c>
      <c r="G20">
        <v>40386</v>
      </c>
      <c r="H20">
        <v>99999999</v>
      </c>
      <c r="I20">
        <v>99999999</v>
      </c>
      <c r="J20">
        <v>268853</v>
      </c>
      <c r="K20">
        <v>56.9</v>
      </c>
      <c r="L20">
        <v>0.78</v>
      </c>
      <c r="M20">
        <v>8</v>
      </c>
      <c r="N20">
        <v>272384</v>
      </c>
      <c r="O20">
        <v>292861</v>
      </c>
      <c r="P20">
        <v>339423</v>
      </c>
      <c r="Q20">
        <v>343662</v>
      </c>
      <c r="R20">
        <v>369884</v>
      </c>
      <c r="S20">
        <v>999.28</v>
      </c>
      <c r="T20">
        <v>7</v>
      </c>
      <c r="U20" s="13">
        <f t="shared" si="5"/>
        <v>292.86099999999999</v>
      </c>
      <c r="V20" s="8">
        <f t="shared" si="6"/>
        <v>339.423</v>
      </c>
      <c r="W20" s="6">
        <f t="shared" si="7"/>
        <v>4.2389999999999999</v>
      </c>
      <c r="X20" s="8">
        <f t="shared" si="8"/>
        <v>369.88400000000001</v>
      </c>
      <c r="Y20" s="3">
        <f t="shared" si="9"/>
        <v>56.9</v>
      </c>
    </row>
    <row r="21" spans="1:25" x14ac:dyDescent="0.7">
      <c r="A21">
        <v>21</v>
      </c>
      <c r="B21">
        <v>1643379882970</v>
      </c>
      <c r="C21" s="1">
        <v>44589.600486111114</v>
      </c>
      <c r="D21">
        <v>101</v>
      </c>
      <c r="E21">
        <v>99999999</v>
      </c>
      <c r="F21">
        <v>101</v>
      </c>
      <c r="G21">
        <v>26118</v>
      </c>
      <c r="H21">
        <v>99999999</v>
      </c>
      <c r="I21">
        <v>99999999</v>
      </c>
      <c r="J21">
        <v>144906</v>
      </c>
      <c r="K21">
        <v>62.7</v>
      </c>
      <c r="L21">
        <v>0.72</v>
      </c>
      <c r="M21">
        <v>8</v>
      </c>
      <c r="N21">
        <v>149047</v>
      </c>
      <c r="O21">
        <v>167130</v>
      </c>
      <c r="P21">
        <v>201070</v>
      </c>
      <c r="Q21">
        <v>205514</v>
      </c>
      <c r="R21">
        <v>241030</v>
      </c>
      <c r="S21">
        <v>0</v>
      </c>
      <c r="T21">
        <v>7</v>
      </c>
      <c r="U21" s="13">
        <f t="shared" si="5"/>
        <v>167.13</v>
      </c>
      <c r="V21" s="8">
        <f t="shared" si="6"/>
        <v>201.07</v>
      </c>
      <c r="W21" s="6">
        <f t="shared" si="7"/>
        <v>4.444</v>
      </c>
      <c r="X21" s="8">
        <f t="shared" si="8"/>
        <v>241.03</v>
      </c>
      <c r="Y21" s="3">
        <f t="shared" si="9"/>
        <v>62.7</v>
      </c>
    </row>
    <row r="22" spans="1:25" x14ac:dyDescent="0.7">
      <c r="A22">
        <v>0</v>
      </c>
      <c r="B22">
        <v>1643783706706</v>
      </c>
      <c r="C22" s="1">
        <v>44594.274375000001</v>
      </c>
      <c r="D22">
        <v>101</v>
      </c>
      <c r="E22">
        <v>99999999</v>
      </c>
      <c r="F22">
        <v>101</v>
      </c>
      <c r="G22">
        <v>46102</v>
      </c>
      <c r="H22">
        <v>99999999</v>
      </c>
      <c r="I22">
        <v>99999999</v>
      </c>
      <c r="J22">
        <v>106511</v>
      </c>
      <c r="K22">
        <v>32.700000000000003</v>
      </c>
      <c r="L22">
        <v>0.86554999879837002</v>
      </c>
      <c r="M22">
        <v>7.0229999999999997</v>
      </c>
      <c r="N22">
        <v>110655</v>
      </c>
      <c r="O22">
        <v>135459</v>
      </c>
      <c r="P22">
        <v>140308</v>
      </c>
      <c r="Q22">
        <v>146858</v>
      </c>
      <c r="R22">
        <v>285294</v>
      </c>
      <c r="S22">
        <v>4486</v>
      </c>
      <c r="T22">
        <v>7</v>
      </c>
      <c r="U22" s="13">
        <f t="shared" si="5"/>
        <v>135.459</v>
      </c>
      <c r="V22" s="8">
        <f t="shared" si="6"/>
        <v>140.30799999999999</v>
      </c>
      <c r="W22" s="6">
        <f t="shared" si="7"/>
        <v>6.55</v>
      </c>
      <c r="X22" s="8">
        <f t="shared" si="8"/>
        <v>285.29399999999998</v>
      </c>
      <c r="Y22" s="3">
        <f t="shared" si="9"/>
        <v>32.700000000000003</v>
      </c>
    </row>
    <row r="23" spans="1:25" x14ac:dyDescent="0.7">
      <c r="A23">
        <v>1</v>
      </c>
      <c r="B23">
        <v>1643799305664</v>
      </c>
      <c r="C23" s="1">
        <v>44594.454918981479</v>
      </c>
      <c r="D23">
        <v>101</v>
      </c>
      <c r="E23">
        <v>99999999</v>
      </c>
      <c r="F23">
        <v>101</v>
      </c>
      <c r="G23">
        <v>40749</v>
      </c>
      <c r="H23">
        <v>99999999</v>
      </c>
      <c r="I23">
        <v>99999999</v>
      </c>
      <c r="J23">
        <v>101171</v>
      </c>
      <c r="K23">
        <v>50.170599567413298</v>
      </c>
      <c r="L23">
        <v>0.79</v>
      </c>
      <c r="M23">
        <v>6.48</v>
      </c>
      <c r="N23">
        <v>105203</v>
      </c>
      <c r="O23">
        <v>125370</v>
      </c>
      <c r="P23">
        <v>130010</v>
      </c>
      <c r="Q23">
        <v>134952</v>
      </c>
      <c r="R23">
        <v>284336</v>
      </c>
      <c r="S23">
        <v>4486.1276420385902</v>
      </c>
      <c r="T23">
        <v>7</v>
      </c>
      <c r="U23" s="13">
        <f t="shared" si="5"/>
        <v>125.37</v>
      </c>
      <c r="V23" s="8">
        <f t="shared" si="6"/>
        <v>130.01</v>
      </c>
      <c r="W23" s="6">
        <f t="shared" si="7"/>
        <v>4.9420000000000002</v>
      </c>
      <c r="X23" s="8">
        <f t="shared" si="8"/>
        <v>284.33600000000001</v>
      </c>
      <c r="Y23" s="3">
        <f t="shared" si="9"/>
        <v>50.170599567413298</v>
      </c>
    </row>
    <row r="24" spans="1:25" x14ac:dyDescent="0.7">
      <c r="A24">
        <v>2</v>
      </c>
      <c r="B24">
        <v>1643805306694</v>
      </c>
      <c r="C24" s="1">
        <v>44594.524375000001</v>
      </c>
      <c r="D24">
        <v>102</v>
      </c>
      <c r="E24">
        <v>99999999</v>
      </c>
      <c r="F24">
        <v>102</v>
      </c>
      <c r="G24">
        <v>31185</v>
      </c>
      <c r="H24">
        <v>99999999</v>
      </c>
      <c r="I24">
        <v>99999999</v>
      </c>
      <c r="J24">
        <v>91508</v>
      </c>
      <c r="K24">
        <v>71.599999999999994</v>
      </c>
      <c r="L24">
        <v>0.55649001121520902</v>
      </c>
      <c r="M24">
        <v>6</v>
      </c>
      <c r="N24">
        <v>95443</v>
      </c>
      <c r="O24">
        <v>113920</v>
      </c>
      <c r="P24">
        <v>118468</v>
      </c>
      <c r="Q24">
        <v>126766</v>
      </c>
      <c r="R24">
        <v>284306</v>
      </c>
      <c r="S24">
        <v>4486.6043576790998</v>
      </c>
      <c r="T24">
        <v>7</v>
      </c>
      <c r="U24" s="13">
        <f t="shared" si="5"/>
        <v>113.92</v>
      </c>
      <c r="V24" s="8">
        <f t="shared" si="6"/>
        <v>118.468</v>
      </c>
      <c r="W24" s="6">
        <f t="shared" si="7"/>
        <v>8.298</v>
      </c>
      <c r="X24" s="8">
        <f t="shared" si="8"/>
        <v>284.30599999999998</v>
      </c>
      <c r="Y24" s="3">
        <f t="shared" si="9"/>
        <v>71.599999999999994</v>
      </c>
    </row>
    <row r="25" spans="1:25" x14ac:dyDescent="0.7">
      <c r="A25">
        <v>3</v>
      </c>
      <c r="B25">
        <v>1643817305419</v>
      </c>
      <c r="C25" s="1">
        <v>44594.663252314815</v>
      </c>
      <c r="D25">
        <v>202</v>
      </c>
      <c r="E25">
        <v>99999999</v>
      </c>
      <c r="F25">
        <v>202</v>
      </c>
      <c r="G25">
        <v>41433</v>
      </c>
      <c r="H25">
        <v>99999999</v>
      </c>
      <c r="I25">
        <v>99999999</v>
      </c>
      <c r="J25">
        <v>101775</v>
      </c>
      <c r="K25">
        <v>55.461000240325902</v>
      </c>
      <c r="L25">
        <v>0.752989997148513</v>
      </c>
      <c r="M25">
        <v>7.1609999999999996</v>
      </c>
      <c r="N25">
        <v>105709</v>
      </c>
      <c r="O25">
        <v>125374</v>
      </c>
      <c r="P25">
        <v>130008</v>
      </c>
      <c r="Q25">
        <v>135169</v>
      </c>
      <c r="R25">
        <v>284581</v>
      </c>
      <c r="S25">
        <v>4486.6351827315902</v>
      </c>
      <c r="T25">
        <v>7</v>
      </c>
      <c r="U25" s="13">
        <f t="shared" si="5"/>
        <v>125.374</v>
      </c>
      <c r="V25" s="8">
        <f t="shared" si="6"/>
        <v>130.00800000000001</v>
      </c>
      <c r="W25" s="6">
        <f t="shared" si="7"/>
        <v>5.1609999999999996</v>
      </c>
      <c r="X25" s="8">
        <f t="shared" si="8"/>
        <v>284.58100000000002</v>
      </c>
      <c r="Y25" s="3">
        <f t="shared" si="9"/>
        <v>55.461000240325902</v>
      </c>
    </row>
    <row r="26" spans="1:25" x14ac:dyDescent="0.7">
      <c r="A26">
        <v>4</v>
      </c>
      <c r="B26">
        <v>1643821505258</v>
      </c>
      <c r="C26" s="1">
        <v>44594.711863425924</v>
      </c>
      <c r="D26">
        <v>99999999</v>
      </c>
      <c r="E26">
        <v>99999999</v>
      </c>
      <c r="F26">
        <v>99999999</v>
      </c>
      <c r="G26">
        <v>99999999</v>
      </c>
      <c r="H26">
        <v>99999999</v>
      </c>
      <c r="I26">
        <v>99999999</v>
      </c>
      <c r="J26">
        <v>60618</v>
      </c>
      <c r="K26">
        <v>74.8</v>
      </c>
      <c r="L26">
        <v>0.44875999999999999</v>
      </c>
      <c r="M26">
        <v>6</v>
      </c>
      <c r="N26">
        <v>64753</v>
      </c>
      <c r="O26">
        <v>82507</v>
      </c>
      <c r="P26">
        <v>86846</v>
      </c>
      <c r="Q26">
        <v>95219</v>
      </c>
      <c r="R26">
        <v>283742</v>
      </c>
      <c r="S26">
        <v>4485.1443730574902</v>
      </c>
      <c r="T26">
        <v>7</v>
      </c>
      <c r="U26" s="13">
        <f t="shared" si="5"/>
        <v>82.507000000000005</v>
      </c>
      <c r="V26" s="8">
        <f t="shared" si="6"/>
        <v>86.846000000000004</v>
      </c>
      <c r="W26" s="6">
        <f t="shared" si="7"/>
        <v>8.3729999999999993</v>
      </c>
      <c r="X26" s="8">
        <f t="shared" si="8"/>
        <v>283.74200000000002</v>
      </c>
      <c r="Y26" s="3">
        <f t="shared" si="9"/>
        <v>74.8</v>
      </c>
    </row>
    <row r="27" spans="1:25" x14ac:dyDescent="0.7">
      <c r="A27">
        <v>5</v>
      </c>
      <c r="B27">
        <v>1643825107524</v>
      </c>
      <c r="C27" s="1">
        <v>44594.753553240742</v>
      </c>
      <c r="D27">
        <v>99999999</v>
      </c>
      <c r="E27">
        <v>99999999</v>
      </c>
      <c r="F27">
        <v>99999999</v>
      </c>
      <c r="G27">
        <v>99999999</v>
      </c>
      <c r="H27">
        <v>99999999</v>
      </c>
      <c r="I27">
        <v>99999999</v>
      </c>
      <c r="J27">
        <v>60742</v>
      </c>
      <c r="K27">
        <v>75.400000000000006</v>
      </c>
      <c r="L27">
        <v>0.50484996323814202</v>
      </c>
      <c r="M27">
        <v>6</v>
      </c>
      <c r="N27">
        <v>64985</v>
      </c>
      <c r="O27">
        <v>82136</v>
      </c>
      <c r="P27">
        <v>86380</v>
      </c>
      <c r="Q27">
        <v>95880</v>
      </c>
      <c r="R27">
        <v>145476</v>
      </c>
      <c r="S27">
        <v>1389</v>
      </c>
      <c r="T27">
        <v>7</v>
      </c>
      <c r="U27" s="13">
        <f t="shared" si="5"/>
        <v>82.135999999999996</v>
      </c>
      <c r="V27" s="8">
        <f t="shared" si="6"/>
        <v>86.38</v>
      </c>
      <c r="W27" s="6">
        <f t="shared" si="7"/>
        <v>9.5</v>
      </c>
      <c r="X27" s="8">
        <f t="shared" si="8"/>
        <v>145.476</v>
      </c>
      <c r="Y27" s="3">
        <f t="shared" si="9"/>
        <v>75.400000000000006</v>
      </c>
    </row>
    <row r="28" spans="1:25" x14ac:dyDescent="0.7">
      <c r="A28">
        <v>7</v>
      </c>
      <c r="B28">
        <v>1644407752979</v>
      </c>
      <c r="C28" s="1">
        <v>44601.497129629628</v>
      </c>
      <c r="D28">
        <v>201</v>
      </c>
      <c r="E28">
        <v>99999999</v>
      </c>
      <c r="F28">
        <v>201</v>
      </c>
      <c r="G28">
        <v>45474</v>
      </c>
      <c r="H28">
        <v>906</v>
      </c>
      <c r="I28">
        <v>26115</v>
      </c>
      <c r="J28">
        <v>298406</v>
      </c>
      <c r="K28">
        <v>33.800899999999899</v>
      </c>
      <c r="L28">
        <v>0.87218999891281102</v>
      </c>
      <c r="M28">
        <v>8</v>
      </c>
      <c r="N28">
        <v>301941</v>
      </c>
      <c r="O28">
        <v>326956</v>
      </c>
      <c r="P28">
        <v>333109</v>
      </c>
      <c r="Q28">
        <v>337752</v>
      </c>
      <c r="R28">
        <v>484021</v>
      </c>
      <c r="S28">
        <v>4494</v>
      </c>
      <c r="T28">
        <v>7</v>
      </c>
      <c r="U28" s="13">
        <f t="shared" si="5"/>
        <v>326.95600000000002</v>
      </c>
      <c r="V28" s="8">
        <f t="shared" si="6"/>
        <v>333.10899999999998</v>
      </c>
      <c r="W28" s="6">
        <f t="shared" si="7"/>
        <v>4.6429999999999998</v>
      </c>
      <c r="X28" s="8">
        <f t="shared" si="8"/>
        <v>484.02100000000002</v>
      </c>
      <c r="Y28" s="3">
        <f t="shared" si="9"/>
        <v>33.800899999999899</v>
      </c>
    </row>
    <row r="29" spans="1:25" x14ac:dyDescent="0.7">
      <c r="A29">
        <v>14</v>
      </c>
      <c r="B29">
        <v>1644423304876</v>
      </c>
      <c r="C29" s="1">
        <v>44601.677129629628</v>
      </c>
      <c r="D29">
        <v>101</v>
      </c>
      <c r="E29">
        <v>99999999</v>
      </c>
      <c r="F29">
        <v>101</v>
      </c>
      <c r="G29">
        <v>34302</v>
      </c>
      <c r="H29">
        <v>99999999</v>
      </c>
      <c r="I29">
        <v>99999999</v>
      </c>
      <c r="J29">
        <v>94735</v>
      </c>
      <c r="K29">
        <v>42.436199794769202</v>
      </c>
      <c r="L29">
        <v>0.840193773193876</v>
      </c>
      <c r="M29">
        <v>7.0350000000000001</v>
      </c>
      <c r="N29">
        <v>98871</v>
      </c>
      <c r="O29">
        <v>119035</v>
      </c>
      <c r="P29">
        <v>123576</v>
      </c>
      <c r="Q29">
        <v>127714</v>
      </c>
      <c r="R29">
        <v>285124</v>
      </c>
      <c r="S29">
        <v>4486</v>
      </c>
      <c r="T29">
        <v>7</v>
      </c>
      <c r="U29" s="13">
        <f t="shared" si="5"/>
        <v>119.035</v>
      </c>
      <c r="V29" s="8">
        <f t="shared" si="6"/>
        <v>123.57599999999999</v>
      </c>
      <c r="W29" s="6">
        <f t="shared" si="7"/>
        <v>4.1379999999999999</v>
      </c>
      <c r="X29" s="8">
        <f t="shared" si="8"/>
        <v>285.12400000000002</v>
      </c>
      <c r="Y29" s="3">
        <f t="shared" si="9"/>
        <v>42.436199794769202</v>
      </c>
    </row>
    <row r="30" spans="1:25" x14ac:dyDescent="0.7">
      <c r="A30">
        <v>15</v>
      </c>
      <c r="B30">
        <v>1644490872577</v>
      </c>
      <c r="C30" s="1">
        <v>44602.459166666667</v>
      </c>
      <c r="D30">
        <v>101</v>
      </c>
      <c r="E30">
        <v>99999999</v>
      </c>
      <c r="F30">
        <v>101</v>
      </c>
      <c r="G30">
        <v>39958</v>
      </c>
      <c r="H30">
        <v>99999999</v>
      </c>
      <c r="I30">
        <v>99999999</v>
      </c>
      <c r="J30">
        <v>100392</v>
      </c>
      <c r="K30">
        <v>35.797400173187199</v>
      </c>
      <c r="L30">
        <v>0.86563999999999997</v>
      </c>
      <c r="M30">
        <v>6</v>
      </c>
      <c r="N30">
        <v>104431</v>
      </c>
      <c r="O30">
        <v>127029</v>
      </c>
      <c r="P30">
        <v>131781</v>
      </c>
      <c r="Q30">
        <v>136926</v>
      </c>
      <c r="R30">
        <v>285423</v>
      </c>
      <c r="S30">
        <v>4494</v>
      </c>
      <c r="T30">
        <v>7</v>
      </c>
      <c r="U30" s="13">
        <f t="shared" si="5"/>
        <v>127.029</v>
      </c>
      <c r="V30" s="8">
        <f t="shared" si="6"/>
        <v>131.78100000000001</v>
      </c>
      <c r="W30" s="6">
        <f t="shared" si="7"/>
        <v>5.1449999999999996</v>
      </c>
      <c r="X30" s="8">
        <f t="shared" si="8"/>
        <v>285.423</v>
      </c>
      <c r="Y30" s="3">
        <f t="shared" si="9"/>
        <v>35.797400173187199</v>
      </c>
    </row>
    <row r="31" spans="1:25" x14ac:dyDescent="0.7">
      <c r="A31">
        <v>16</v>
      </c>
      <c r="B31">
        <v>1644492319673</v>
      </c>
      <c r="C31" s="1">
        <v>44602.475914351853</v>
      </c>
      <c r="D31">
        <v>99999999</v>
      </c>
      <c r="E31">
        <v>99999999</v>
      </c>
      <c r="F31">
        <v>99999999</v>
      </c>
      <c r="G31">
        <v>99999999</v>
      </c>
      <c r="H31">
        <v>99999999</v>
      </c>
      <c r="I31">
        <v>99999999</v>
      </c>
      <c r="J31">
        <v>60642</v>
      </c>
      <c r="K31">
        <v>74.5</v>
      </c>
      <c r="L31">
        <v>0.51628999619007099</v>
      </c>
      <c r="M31">
        <v>6.0990000000000002</v>
      </c>
      <c r="N31">
        <v>64272</v>
      </c>
      <c r="O31">
        <v>82839</v>
      </c>
      <c r="P31">
        <v>87170</v>
      </c>
      <c r="Q31">
        <v>97792</v>
      </c>
      <c r="R31">
        <v>280327</v>
      </c>
      <c r="S31">
        <v>0</v>
      </c>
      <c r="T31">
        <v>7</v>
      </c>
      <c r="U31" s="13">
        <f t="shared" si="5"/>
        <v>82.838999999999999</v>
      </c>
      <c r="V31" s="8">
        <f t="shared" si="6"/>
        <v>87.17</v>
      </c>
      <c r="W31" s="6">
        <f t="shared" si="7"/>
        <v>10.622</v>
      </c>
      <c r="X31" s="8">
        <f t="shared" si="8"/>
        <v>280.327</v>
      </c>
      <c r="Y31" s="3">
        <f t="shared" si="9"/>
        <v>74.5</v>
      </c>
    </row>
    <row r="32" spans="1:25" x14ac:dyDescent="0.7">
      <c r="A32">
        <v>17</v>
      </c>
      <c r="B32">
        <v>1644514507234</v>
      </c>
      <c r="C32" s="1">
        <v>44602.732719907406</v>
      </c>
      <c r="D32">
        <v>201</v>
      </c>
      <c r="E32">
        <v>99999999</v>
      </c>
      <c r="F32">
        <v>201</v>
      </c>
      <c r="G32">
        <v>36926</v>
      </c>
      <c r="H32">
        <v>99999999</v>
      </c>
      <c r="I32">
        <v>99999999</v>
      </c>
      <c r="J32">
        <v>97346</v>
      </c>
      <c r="K32">
        <v>42.730000076293898</v>
      </c>
      <c r="L32">
        <v>0.83</v>
      </c>
      <c r="M32">
        <v>6</v>
      </c>
      <c r="N32">
        <v>101382</v>
      </c>
      <c r="O32">
        <v>121969</v>
      </c>
      <c r="P32">
        <v>126514</v>
      </c>
      <c r="Q32">
        <v>131760</v>
      </c>
      <c r="R32">
        <v>284766</v>
      </c>
      <c r="S32">
        <v>4487</v>
      </c>
      <c r="T32">
        <v>7</v>
      </c>
      <c r="U32" s="13">
        <f t="shared" si="5"/>
        <v>121.96899999999999</v>
      </c>
      <c r="V32" s="8">
        <f t="shared" si="6"/>
        <v>126.514</v>
      </c>
      <c r="W32" s="6">
        <f t="shared" si="7"/>
        <v>5.2460000000000004</v>
      </c>
      <c r="X32" s="8">
        <f t="shared" si="8"/>
        <v>284.76600000000002</v>
      </c>
      <c r="Y32" s="3">
        <f t="shared" si="9"/>
        <v>42.730000076293898</v>
      </c>
    </row>
    <row r="33" spans="1:25" x14ac:dyDescent="0.7">
      <c r="A33">
        <v>0</v>
      </c>
      <c r="B33">
        <v>1643354705935</v>
      </c>
      <c r="C33" s="1">
        <v>44589.30908564815</v>
      </c>
      <c r="D33">
        <v>101</v>
      </c>
      <c r="E33">
        <v>99999999</v>
      </c>
      <c r="F33">
        <v>101</v>
      </c>
      <c r="G33">
        <v>38422</v>
      </c>
      <c r="H33">
        <v>99999999</v>
      </c>
      <c r="I33">
        <v>99999999</v>
      </c>
      <c r="J33">
        <v>98840</v>
      </c>
      <c r="K33">
        <v>39.005499916076602</v>
      </c>
      <c r="L33">
        <v>0.82</v>
      </c>
      <c r="M33">
        <v>6</v>
      </c>
      <c r="N33">
        <v>102666</v>
      </c>
      <c r="O33">
        <v>124358</v>
      </c>
      <c r="P33">
        <v>128896</v>
      </c>
      <c r="Q33">
        <v>134248</v>
      </c>
      <c r="R33">
        <v>285065</v>
      </c>
      <c r="S33">
        <v>4490</v>
      </c>
      <c r="T33">
        <v>7</v>
      </c>
      <c r="U33" s="13">
        <f t="shared" si="5"/>
        <v>124.358</v>
      </c>
      <c r="V33" s="8">
        <f t="shared" si="6"/>
        <v>128.89599999999999</v>
      </c>
      <c r="W33" s="6">
        <f t="shared" si="7"/>
        <v>5.3520000000000003</v>
      </c>
      <c r="X33" s="8">
        <f t="shared" si="8"/>
        <v>285.065</v>
      </c>
      <c r="Y33" s="3">
        <f t="shared" si="9"/>
        <v>39.005499916076602</v>
      </c>
    </row>
    <row r="34" spans="1:25" x14ac:dyDescent="0.7">
      <c r="A34">
        <v>0</v>
      </c>
      <c r="B34">
        <v>1643783705077</v>
      </c>
      <c r="C34" s="1">
        <v>44594.274363425924</v>
      </c>
      <c r="D34">
        <v>101</v>
      </c>
      <c r="E34">
        <v>99999999</v>
      </c>
      <c r="F34">
        <v>101</v>
      </c>
      <c r="G34">
        <v>44274</v>
      </c>
      <c r="H34">
        <v>99999999</v>
      </c>
      <c r="I34">
        <v>99999999</v>
      </c>
      <c r="J34">
        <v>104631</v>
      </c>
      <c r="K34">
        <v>33.299999999999997</v>
      </c>
      <c r="L34">
        <v>0.83</v>
      </c>
      <c r="M34">
        <v>6</v>
      </c>
      <c r="N34">
        <v>108780</v>
      </c>
      <c r="O34">
        <v>132776</v>
      </c>
      <c r="P34">
        <v>137720</v>
      </c>
      <c r="Q34">
        <v>145083</v>
      </c>
      <c r="R34">
        <v>284923</v>
      </c>
      <c r="S34">
        <v>4491</v>
      </c>
      <c r="T34">
        <v>7</v>
      </c>
      <c r="U34" s="13">
        <f t="shared" si="5"/>
        <v>132.77600000000001</v>
      </c>
      <c r="V34" s="8">
        <f t="shared" si="6"/>
        <v>137.72</v>
      </c>
      <c r="W34" s="6">
        <f t="shared" si="7"/>
        <v>7.3630000000000004</v>
      </c>
      <c r="X34" s="8">
        <f t="shared" si="8"/>
        <v>284.923</v>
      </c>
      <c r="Y34" s="3">
        <f t="shared" si="9"/>
        <v>33.299999999999997</v>
      </c>
    </row>
    <row r="35" spans="1:25" x14ac:dyDescent="0.7">
      <c r="A35">
        <v>1</v>
      </c>
      <c r="B35">
        <v>1643799303890</v>
      </c>
      <c r="C35" s="1">
        <v>44594.454895833333</v>
      </c>
      <c r="D35">
        <v>101</v>
      </c>
      <c r="E35">
        <v>99999999</v>
      </c>
      <c r="F35">
        <v>101</v>
      </c>
      <c r="G35">
        <v>41763</v>
      </c>
      <c r="H35">
        <v>99999999</v>
      </c>
      <c r="I35">
        <v>99999999</v>
      </c>
      <c r="J35">
        <v>102198</v>
      </c>
      <c r="K35">
        <v>50.222099323272701</v>
      </c>
      <c r="L35">
        <v>0.76925999948739998</v>
      </c>
      <c r="M35">
        <v>6</v>
      </c>
      <c r="N35">
        <v>106537</v>
      </c>
      <c r="O35">
        <v>126114</v>
      </c>
      <c r="P35">
        <v>130558</v>
      </c>
      <c r="Q35">
        <v>135502</v>
      </c>
      <c r="R35">
        <v>285110</v>
      </c>
      <c r="S35">
        <v>4491</v>
      </c>
      <c r="T35">
        <v>7</v>
      </c>
      <c r="U35" s="13">
        <f t="shared" si="5"/>
        <v>126.114</v>
      </c>
      <c r="V35" s="8">
        <f t="shared" si="6"/>
        <v>130.55799999999999</v>
      </c>
      <c r="W35" s="6">
        <f t="shared" si="7"/>
        <v>4.944</v>
      </c>
      <c r="X35" s="8">
        <f t="shared" si="8"/>
        <v>285.11</v>
      </c>
      <c r="Y35" s="3">
        <f t="shared" si="9"/>
        <v>50.222099323272701</v>
      </c>
    </row>
    <row r="36" spans="1:25" x14ac:dyDescent="0.7">
      <c r="A36">
        <v>2</v>
      </c>
      <c r="B36">
        <v>1643805305080</v>
      </c>
      <c r="C36" s="1">
        <v>44594.524363425924</v>
      </c>
      <c r="D36">
        <v>101</v>
      </c>
      <c r="E36">
        <v>99999999</v>
      </c>
      <c r="F36">
        <v>101</v>
      </c>
      <c r="G36">
        <v>29459</v>
      </c>
      <c r="H36">
        <v>99999999</v>
      </c>
      <c r="I36">
        <v>99999999</v>
      </c>
      <c r="J36">
        <v>89896</v>
      </c>
      <c r="K36">
        <v>72.252900177001905</v>
      </c>
      <c r="L36">
        <v>0.53</v>
      </c>
      <c r="M36">
        <v>6</v>
      </c>
      <c r="N36">
        <v>94133</v>
      </c>
      <c r="O36">
        <v>112403</v>
      </c>
      <c r="P36">
        <v>116745</v>
      </c>
      <c r="Q36">
        <v>124828</v>
      </c>
      <c r="R36">
        <v>283920</v>
      </c>
      <c r="S36">
        <v>4491</v>
      </c>
      <c r="T36">
        <v>7</v>
      </c>
      <c r="U36" s="13">
        <f t="shared" si="5"/>
        <v>112.40300000000001</v>
      </c>
      <c r="V36" s="8">
        <f t="shared" si="6"/>
        <v>116.745</v>
      </c>
      <c r="W36" s="6">
        <f t="shared" si="7"/>
        <v>8.0830000000000002</v>
      </c>
      <c r="X36" s="8">
        <f t="shared" si="8"/>
        <v>283.92</v>
      </c>
      <c r="Y36" s="3">
        <f t="shared" si="9"/>
        <v>72.252900177001905</v>
      </c>
    </row>
    <row r="37" spans="1:25" x14ac:dyDescent="0.7">
      <c r="A37">
        <v>3</v>
      </c>
      <c r="B37">
        <v>1643817303722</v>
      </c>
      <c r="C37" s="1">
        <v>44594.663229166668</v>
      </c>
      <c r="D37">
        <v>99999999</v>
      </c>
      <c r="E37">
        <v>99999999</v>
      </c>
      <c r="F37">
        <v>99999999</v>
      </c>
      <c r="G37">
        <v>42369</v>
      </c>
      <c r="H37">
        <v>99999999</v>
      </c>
      <c r="I37">
        <v>99999999</v>
      </c>
      <c r="J37">
        <v>102785</v>
      </c>
      <c r="K37">
        <v>55.506899829864501</v>
      </c>
      <c r="L37">
        <v>0.74</v>
      </c>
      <c r="M37">
        <v>6</v>
      </c>
      <c r="N37">
        <v>106819</v>
      </c>
      <c r="O37">
        <v>126119</v>
      </c>
      <c r="P37">
        <v>130658</v>
      </c>
      <c r="Q37">
        <v>138933</v>
      </c>
      <c r="R37">
        <v>284278</v>
      </c>
      <c r="S37">
        <v>4491</v>
      </c>
      <c r="T37">
        <v>7</v>
      </c>
      <c r="U37" s="13">
        <f t="shared" si="5"/>
        <v>126.119</v>
      </c>
      <c r="V37" s="8">
        <f t="shared" si="6"/>
        <v>130.65799999999999</v>
      </c>
      <c r="W37" s="6">
        <f t="shared" si="7"/>
        <v>8.2750000000000004</v>
      </c>
      <c r="X37" s="8">
        <f t="shared" si="8"/>
        <v>284.27800000000002</v>
      </c>
      <c r="Y37" s="3">
        <f t="shared" si="9"/>
        <v>55.506899829864501</v>
      </c>
    </row>
    <row r="38" spans="1:25" x14ac:dyDescent="0.7">
      <c r="A38">
        <v>4</v>
      </c>
      <c r="B38">
        <v>1643821503544</v>
      </c>
      <c r="C38" s="1">
        <v>44594.711840277778</v>
      </c>
      <c r="D38">
        <v>99999999</v>
      </c>
      <c r="E38">
        <v>99999999</v>
      </c>
      <c r="F38">
        <v>99999999</v>
      </c>
      <c r="G38">
        <v>99999999</v>
      </c>
      <c r="H38">
        <v>99999999</v>
      </c>
      <c r="I38">
        <v>99999999</v>
      </c>
      <c r="J38">
        <v>60529</v>
      </c>
      <c r="K38">
        <v>74.900000000000006</v>
      </c>
      <c r="L38">
        <v>0.425109996720552</v>
      </c>
      <c r="M38">
        <v>7.4669999999999996</v>
      </c>
      <c r="N38">
        <v>64264</v>
      </c>
      <c r="O38">
        <v>82533</v>
      </c>
      <c r="P38">
        <v>86867</v>
      </c>
      <c r="Q38">
        <v>97873</v>
      </c>
      <c r="R38">
        <v>283456</v>
      </c>
      <c r="S38">
        <v>4491</v>
      </c>
      <c r="T38">
        <v>7</v>
      </c>
      <c r="U38" s="13">
        <f t="shared" si="5"/>
        <v>82.533000000000001</v>
      </c>
      <c r="V38" s="8">
        <f t="shared" si="6"/>
        <v>86.867000000000004</v>
      </c>
      <c r="W38" s="6">
        <f t="shared" si="7"/>
        <v>11.006</v>
      </c>
      <c r="X38" s="8">
        <f t="shared" si="8"/>
        <v>283.45600000000002</v>
      </c>
      <c r="Y38" s="3">
        <f t="shared" si="9"/>
        <v>74.900000000000006</v>
      </c>
    </row>
    <row r="39" spans="1:25" x14ac:dyDescent="0.7">
      <c r="A39">
        <v>5</v>
      </c>
      <c r="B39">
        <v>1643825105817</v>
      </c>
      <c r="C39" s="1">
        <v>44594.753530092596</v>
      </c>
      <c r="D39">
        <v>99999999</v>
      </c>
      <c r="E39">
        <v>99999999</v>
      </c>
      <c r="F39">
        <v>99999999</v>
      </c>
      <c r="G39">
        <v>99999999</v>
      </c>
      <c r="H39">
        <v>99999999</v>
      </c>
      <c r="I39">
        <v>99999999</v>
      </c>
      <c r="J39">
        <v>61648</v>
      </c>
      <c r="K39">
        <v>76</v>
      </c>
      <c r="L39">
        <v>0.36</v>
      </c>
      <c r="M39">
        <v>6.0839999999999996</v>
      </c>
      <c r="N39">
        <v>65883</v>
      </c>
      <c r="O39">
        <v>83036</v>
      </c>
      <c r="P39">
        <v>87377</v>
      </c>
      <c r="Q39">
        <v>96559</v>
      </c>
      <c r="R39">
        <v>159183</v>
      </c>
      <c r="S39">
        <v>1693</v>
      </c>
      <c r="T39">
        <v>7</v>
      </c>
      <c r="U39" s="13">
        <f t="shared" si="5"/>
        <v>83.036000000000001</v>
      </c>
      <c r="V39" s="8">
        <f t="shared" si="6"/>
        <v>87.376999999999995</v>
      </c>
      <c r="W39" s="6">
        <f t="shared" si="7"/>
        <v>9.1820000000000004</v>
      </c>
      <c r="X39" s="8">
        <f t="shared" si="8"/>
        <v>159.18299999999999</v>
      </c>
      <c r="Y39" s="3">
        <f t="shared" si="9"/>
        <v>76</v>
      </c>
    </row>
    <row r="40" spans="1:25" x14ac:dyDescent="0.7">
      <c r="A40">
        <v>7</v>
      </c>
      <c r="B40">
        <v>1644409973913</v>
      </c>
      <c r="C40" s="1">
        <v>44601.522835648146</v>
      </c>
      <c r="D40">
        <v>202</v>
      </c>
      <c r="E40">
        <v>99999999</v>
      </c>
      <c r="F40">
        <v>202</v>
      </c>
      <c r="G40">
        <v>44591</v>
      </c>
      <c r="H40">
        <v>907</v>
      </c>
      <c r="I40">
        <v>26327</v>
      </c>
      <c r="J40">
        <v>292022</v>
      </c>
      <c r="K40">
        <v>36.4</v>
      </c>
      <c r="L40">
        <v>0.82</v>
      </c>
      <c r="M40">
        <v>8</v>
      </c>
      <c r="N40">
        <v>295956</v>
      </c>
      <c r="O40">
        <v>320258</v>
      </c>
      <c r="P40">
        <v>326313</v>
      </c>
      <c r="Q40">
        <v>331964</v>
      </c>
      <c r="R40">
        <v>469087</v>
      </c>
      <c r="S40">
        <v>4494</v>
      </c>
      <c r="T40">
        <v>7</v>
      </c>
      <c r="U40" s="13">
        <f t="shared" ref="U40" si="10">O40/1000</f>
        <v>320.25799999999998</v>
      </c>
      <c r="V40" s="8">
        <f t="shared" ref="V40" si="11">P40/1000</f>
        <v>326.31299999999999</v>
      </c>
      <c r="W40" s="6">
        <f t="shared" ref="W40" si="12">(Q40-P40)/1000</f>
        <v>5.6509999999999998</v>
      </c>
      <c r="X40" s="8">
        <f t="shared" ref="X40" si="13">R40/1000</f>
        <v>469.08699999999999</v>
      </c>
      <c r="Y40" s="3">
        <f t="shared" ref="Y40" si="14">K40</f>
        <v>36.4</v>
      </c>
    </row>
    <row r="41" spans="1:25" x14ac:dyDescent="0.7">
      <c r="A41">
        <v>12</v>
      </c>
      <c r="B41">
        <v>1644423306263</v>
      </c>
      <c r="C41" s="1">
        <v>44601.677152777775</v>
      </c>
      <c r="D41">
        <v>101</v>
      </c>
      <c r="E41">
        <v>99999999</v>
      </c>
      <c r="F41">
        <v>101</v>
      </c>
      <c r="G41">
        <v>35706</v>
      </c>
      <c r="H41">
        <v>99999999</v>
      </c>
      <c r="I41">
        <v>99999999</v>
      </c>
      <c r="J41">
        <v>96101</v>
      </c>
      <c r="K41">
        <v>45.073700145721403</v>
      </c>
      <c r="L41">
        <v>0.79163000127792305</v>
      </c>
      <c r="M41">
        <v>6</v>
      </c>
      <c r="N41">
        <v>99823</v>
      </c>
      <c r="O41">
        <v>119404</v>
      </c>
      <c r="P41">
        <v>123846</v>
      </c>
      <c r="Q41">
        <v>128987</v>
      </c>
      <c r="R41">
        <v>284737</v>
      </c>
      <c r="S41">
        <v>4491</v>
      </c>
      <c r="T41">
        <v>7</v>
      </c>
      <c r="U41" s="13">
        <f t="shared" ref="U41:U104" si="15">O41/1000</f>
        <v>119.404</v>
      </c>
      <c r="V41" s="8">
        <f t="shared" ref="V41:V104" si="16">P41/1000</f>
        <v>123.846</v>
      </c>
      <c r="W41" s="6">
        <f t="shared" ref="W41:W104" si="17">(Q41-P41)/1000</f>
        <v>5.141</v>
      </c>
      <c r="X41" s="8">
        <f t="shared" ref="X41:X104" si="18">R41/1000</f>
        <v>284.73700000000002</v>
      </c>
      <c r="Y41" s="3">
        <f t="shared" ref="Y41:Y103" si="19">K41</f>
        <v>45.073700145721403</v>
      </c>
    </row>
    <row r="42" spans="1:25" x14ac:dyDescent="0.7">
      <c r="A42">
        <v>13</v>
      </c>
      <c r="B42">
        <v>1644514508005</v>
      </c>
      <c r="C42" s="1">
        <v>44602.732731481483</v>
      </c>
      <c r="D42">
        <v>202</v>
      </c>
      <c r="E42">
        <v>99999999</v>
      </c>
      <c r="F42">
        <v>202</v>
      </c>
      <c r="G42">
        <v>38436</v>
      </c>
      <c r="H42">
        <v>99999999</v>
      </c>
      <c r="I42">
        <v>99999999</v>
      </c>
      <c r="J42">
        <v>98846</v>
      </c>
      <c r="K42">
        <v>35.440500732421803</v>
      </c>
      <c r="L42">
        <v>0.83</v>
      </c>
      <c r="M42">
        <v>6</v>
      </c>
      <c r="N42">
        <v>103086</v>
      </c>
      <c r="O42">
        <v>126414</v>
      </c>
      <c r="P42">
        <v>131071</v>
      </c>
      <c r="Q42">
        <v>137228</v>
      </c>
      <c r="R42">
        <v>284995</v>
      </c>
      <c r="S42">
        <v>4491</v>
      </c>
      <c r="T42">
        <v>7</v>
      </c>
      <c r="U42" s="13">
        <f t="shared" si="15"/>
        <v>126.414</v>
      </c>
      <c r="V42" s="8">
        <f t="shared" si="16"/>
        <v>131.071</v>
      </c>
      <c r="W42" s="6">
        <f t="shared" si="17"/>
        <v>6.157</v>
      </c>
      <c r="X42" s="8">
        <f t="shared" si="18"/>
        <v>284.995</v>
      </c>
      <c r="Y42" s="3">
        <f t="shared" si="19"/>
        <v>35.440500732421803</v>
      </c>
    </row>
    <row r="43" spans="1:25" x14ac:dyDescent="0.7">
      <c r="A43">
        <v>0</v>
      </c>
      <c r="B43">
        <v>1643354706202</v>
      </c>
      <c r="C43" s="1">
        <v>44589.30909722222</v>
      </c>
      <c r="D43">
        <v>202</v>
      </c>
      <c r="E43">
        <v>99999999</v>
      </c>
      <c r="F43">
        <v>202</v>
      </c>
      <c r="G43">
        <v>37330</v>
      </c>
      <c r="H43">
        <v>99999999</v>
      </c>
      <c r="I43">
        <v>99999999</v>
      </c>
      <c r="J43">
        <v>97743</v>
      </c>
      <c r="K43">
        <v>39.577899791717499</v>
      </c>
      <c r="L43">
        <v>0.84641999999999895</v>
      </c>
      <c r="M43">
        <v>6.1230000000000002</v>
      </c>
      <c r="N43">
        <v>101679</v>
      </c>
      <c r="O43">
        <v>123171</v>
      </c>
      <c r="P43">
        <v>127808</v>
      </c>
      <c r="Q43">
        <v>132951</v>
      </c>
      <c r="R43">
        <v>284798</v>
      </c>
      <c r="S43">
        <v>4494</v>
      </c>
      <c r="T43">
        <v>7</v>
      </c>
      <c r="U43" s="13">
        <f t="shared" si="15"/>
        <v>123.17100000000001</v>
      </c>
      <c r="V43" s="8">
        <f t="shared" si="16"/>
        <v>127.80800000000001</v>
      </c>
      <c r="W43" s="6">
        <f t="shared" si="17"/>
        <v>5.1429999999999998</v>
      </c>
      <c r="X43" s="8">
        <f t="shared" si="18"/>
        <v>284.798</v>
      </c>
      <c r="Y43" s="3">
        <f t="shared" si="19"/>
        <v>39.577899791717499</v>
      </c>
    </row>
    <row r="44" spans="1:25" x14ac:dyDescent="0.7">
      <c r="A44">
        <v>2</v>
      </c>
      <c r="B44">
        <v>1643783707550</v>
      </c>
      <c r="C44" s="1">
        <v>44594.274386574078</v>
      </c>
      <c r="D44">
        <v>103</v>
      </c>
      <c r="E44">
        <v>99999999</v>
      </c>
      <c r="F44">
        <v>103</v>
      </c>
      <c r="G44">
        <v>42990</v>
      </c>
      <c r="H44">
        <v>99999999</v>
      </c>
      <c r="I44">
        <v>99999999</v>
      </c>
      <c r="J44">
        <v>103441</v>
      </c>
      <c r="K44">
        <v>33.5</v>
      </c>
      <c r="L44">
        <v>0.85</v>
      </c>
      <c r="M44">
        <v>6</v>
      </c>
      <c r="N44">
        <v>107174</v>
      </c>
      <c r="O44">
        <v>131281</v>
      </c>
      <c r="P44">
        <v>136220</v>
      </c>
      <c r="Q44">
        <v>140558</v>
      </c>
      <c r="R44">
        <v>285450</v>
      </c>
      <c r="S44">
        <v>4493</v>
      </c>
      <c r="T44">
        <v>7</v>
      </c>
      <c r="U44" s="13">
        <f t="shared" si="15"/>
        <v>131.28100000000001</v>
      </c>
      <c r="V44" s="8">
        <f t="shared" si="16"/>
        <v>136.22</v>
      </c>
      <c r="W44" s="6">
        <f t="shared" si="17"/>
        <v>4.3380000000000001</v>
      </c>
      <c r="X44" s="8">
        <f t="shared" si="18"/>
        <v>285.45</v>
      </c>
      <c r="Y44" s="3">
        <f t="shared" si="19"/>
        <v>33.5</v>
      </c>
    </row>
    <row r="45" spans="1:25" x14ac:dyDescent="0.7">
      <c r="A45">
        <v>3</v>
      </c>
      <c r="B45">
        <v>1643799306563</v>
      </c>
      <c r="C45" s="1">
        <v>44594.454930555556</v>
      </c>
      <c r="D45">
        <v>101</v>
      </c>
      <c r="E45">
        <v>99999999</v>
      </c>
      <c r="F45">
        <v>101</v>
      </c>
      <c r="G45">
        <v>38533</v>
      </c>
      <c r="H45">
        <v>99999999</v>
      </c>
      <c r="I45">
        <v>99999999</v>
      </c>
      <c r="J45">
        <v>98954</v>
      </c>
      <c r="K45">
        <v>49.903000274658197</v>
      </c>
      <c r="L45">
        <v>0.79013999233245802</v>
      </c>
      <c r="M45">
        <v>6.4139999999999997</v>
      </c>
      <c r="N45">
        <v>102991</v>
      </c>
      <c r="O45">
        <v>122864</v>
      </c>
      <c r="P45">
        <v>127400</v>
      </c>
      <c r="Q45">
        <v>131934</v>
      </c>
      <c r="R45">
        <v>285437</v>
      </c>
      <c r="S45">
        <v>4494</v>
      </c>
      <c r="T45">
        <v>7</v>
      </c>
      <c r="U45" s="13">
        <f t="shared" si="15"/>
        <v>122.864</v>
      </c>
      <c r="V45" s="8">
        <f t="shared" si="16"/>
        <v>127.4</v>
      </c>
      <c r="W45" s="6">
        <f t="shared" si="17"/>
        <v>4.5339999999999998</v>
      </c>
      <c r="X45" s="8">
        <f t="shared" si="18"/>
        <v>285.43700000000001</v>
      </c>
      <c r="Y45" s="3">
        <f t="shared" si="19"/>
        <v>49.903000274658197</v>
      </c>
    </row>
    <row r="46" spans="1:25" x14ac:dyDescent="0.7">
      <c r="A46">
        <v>4</v>
      </c>
      <c r="B46">
        <v>1643805307628</v>
      </c>
      <c r="C46" s="1">
        <v>44594.524386574078</v>
      </c>
      <c r="D46">
        <v>202</v>
      </c>
      <c r="E46">
        <v>99999999</v>
      </c>
      <c r="F46">
        <v>202</v>
      </c>
      <c r="G46">
        <v>30766</v>
      </c>
      <c r="H46">
        <v>99999999</v>
      </c>
      <c r="I46">
        <v>99999999</v>
      </c>
      <c r="J46">
        <v>91114</v>
      </c>
      <c r="K46">
        <v>71.599999999999994</v>
      </c>
      <c r="L46">
        <v>0.54</v>
      </c>
      <c r="M46">
        <v>6</v>
      </c>
      <c r="N46">
        <v>94748</v>
      </c>
      <c r="O46">
        <v>113535</v>
      </c>
      <c r="P46">
        <v>117982</v>
      </c>
      <c r="Q46">
        <v>122932</v>
      </c>
      <c r="R46">
        <v>284372</v>
      </c>
      <c r="S46">
        <v>4494</v>
      </c>
      <c r="T46">
        <v>7</v>
      </c>
      <c r="U46" s="13">
        <f t="shared" si="15"/>
        <v>113.535</v>
      </c>
      <c r="V46" s="8">
        <f t="shared" si="16"/>
        <v>117.982</v>
      </c>
      <c r="W46" s="6">
        <f t="shared" si="17"/>
        <v>4.95</v>
      </c>
      <c r="X46" s="8">
        <f t="shared" si="18"/>
        <v>284.37200000000001</v>
      </c>
      <c r="Y46" s="3">
        <f t="shared" si="19"/>
        <v>71.599999999999994</v>
      </c>
    </row>
    <row r="47" spans="1:25" x14ac:dyDescent="0.7">
      <c r="A47">
        <v>5</v>
      </c>
      <c r="B47">
        <v>1643817306347</v>
      </c>
      <c r="C47" s="1">
        <v>44594.663263888891</v>
      </c>
      <c r="D47">
        <v>100</v>
      </c>
      <c r="E47">
        <v>99999999</v>
      </c>
      <c r="F47">
        <v>100</v>
      </c>
      <c r="G47">
        <v>39136</v>
      </c>
      <c r="H47">
        <v>99999999</v>
      </c>
      <c r="I47">
        <v>99999999</v>
      </c>
      <c r="J47">
        <v>99574</v>
      </c>
      <c r="K47">
        <v>55.6445000152587</v>
      </c>
      <c r="L47">
        <v>0.76014000000000004</v>
      </c>
      <c r="M47">
        <v>6</v>
      </c>
      <c r="N47">
        <v>103411</v>
      </c>
      <c r="O47">
        <v>122984</v>
      </c>
      <c r="P47">
        <v>127619</v>
      </c>
      <c r="Q47">
        <v>132962</v>
      </c>
      <c r="R47">
        <v>284653</v>
      </c>
      <c r="S47">
        <v>4494</v>
      </c>
      <c r="T47">
        <v>7</v>
      </c>
      <c r="U47" s="13">
        <f t="shared" si="15"/>
        <v>122.98399999999999</v>
      </c>
      <c r="V47" s="8">
        <f t="shared" si="16"/>
        <v>127.619</v>
      </c>
      <c r="W47" s="6">
        <f t="shared" si="17"/>
        <v>5.343</v>
      </c>
      <c r="X47" s="8">
        <f t="shared" si="18"/>
        <v>284.65300000000002</v>
      </c>
      <c r="Y47" s="3">
        <f t="shared" si="19"/>
        <v>55.6445000152587</v>
      </c>
    </row>
    <row r="48" spans="1:25" x14ac:dyDescent="0.7">
      <c r="A48">
        <v>6</v>
      </c>
      <c r="B48">
        <v>1643821506296</v>
      </c>
      <c r="C48" s="1">
        <v>44594.711875000001</v>
      </c>
      <c r="D48">
        <v>99999999</v>
      </c>
      <c r="E48">
        <v>99999999</v>
      </c>
      <c r="F48">
        <v>99999999</v>
      </c>
      <c r="G48">
        <v>99999999</v>
      </c>
      <c r="H48">
        <v>99999999</v>
      </c>
      <c r="I48">
        <v>99999999</v>
      </c>
      <c r="J48">
        <v>60571</v>
      </c>
      <c r="K48">
        <v>73.843599999999995</v>
      </c>
      <c r="L48">
        <v>0.43</v>
      </c>
      <c r="M48">
        <v>6</v>
      </c>
      <c r="N48">
        <v>64205</v>
      </c>
      <c r="O48">
        <v>82273</v>
      </c>
      <c r="P48">
        <v>86712</v>
      </c>
      <c r="Q48">
        <v>90551</v>
      </c>
      <c r="R48">
        <v>283704</v>
      </c>
      <c r="S48">
        <v>4494</v>
      </c>
      <c r="T48">
        <v>7</v>
      </c>
      <c r="U48" s="13">
        <f t="shared" si="15"/>
        <v>82.272999999999996</v>
      </c>
      <c r="V48" s="8">
        <f t="shared" si="16"/>
        <v>86.712000000000003</v>
      </c>
      <c r="W48" s="6">
        <f t="shared" si="17"/>
        <v>3.839</v>
      </c>
      <c r="X48" s="8">
        <f t="shared" si="18"/>
        <v>283.70400000000001</v>
      </c>
      <c r="Y48" s="3">
        <f t="shared" si="19"/>
        <v>73.843599999999995</v>
      </c>
    </row>
    <row r="49" spans="1:25" x14ac:dyDescent="0.7">
      <c r="A49">
        <v>7</v>
      </c>
      <c r="B49">
        <v>1643825108531</v>
      </c>
      <c r="C49" s="1">
        <v>44594.753564814811</v>
      </c>
      <c r="D49">
        <v>99999999</v>
      </c>
      <c r="E49">
        <v>99999999</v>
      </c>
      <c r="F49">
        <v>99999999</v>
      </c>
      <c r="G49">
        <v>99999999</v>
      </c>
      <c r="H49">
        <v>99999999</v>
      </c>
      <c r="I49">
        <v>99999999</v>
      </c>
      <c r="J49">
        <v>60757</v>
      </c>
      <c r="K49">
        <v>73.5</v>
      </c>
      <c r="L49">
        <v>0.40422843012783499</v>
      </c>
      <c r="M49">
        <v>6.2969999999999997</v>
      </c>
      <c r="N49">
        <v>64491</v>
      </c>
      <c r="O49">
        <v>81951</v>
      </c>
      <c r="P49">
        <v>86196</v>
      </c>
      <c r="Q49">
        <v>92576</v>
      </c>
      <c r="R49">
        <v>141469</v>
      </c>
      <c r="S49">
        <v>1366</v>
      </c>
      <c r="T49">
        <v>7</v>
      </c>
      <c r="U49" s="13">
        <f t="shared" si="15"/>
        <v>81.950999999999993</v>
      </c>
      <c r="V49" s="8">
        <f t="shared" si="16"/>
        <v>86.195999999999998</v>
      </c>
      <c r="W49" s="6">
        <f t="shared" si="17"/>
        <v>6.38</v>
      </c>
      <c r="X49" s="8">
        <f t="shared" si="18"/>
        <v>141.46899999999999</v>
      </c>
      <c r="Y49" s="3">
        <f t="shared" si="19"/>
        <v>73.5</v>
      </c>
    </row>
    <row r="50" spans="1:25" x14ac:dyDescent="0.7">
      <c r="A50">
        <v>7</v>
      </c>
      <c r="B50">
        <v>1644411255028</v>
      </c>
      <c r="C50" s="1">
        <v>44601.537673611114</v>
      </c>
      <c r="D50">
        <v>199</v>
      </c>
      <c r="E50">
        <v>99999999</v>
      </c>
      <c r="F50">
        <v>199</v>
      </c>
      <c r="G50">
        <v>44051</v>
      </c>
      <c r="H50">
        <v>897</v>
      </c>
      <c r="I50">
        <v>26101</v>
      </c>
      <c r="J50">
        <v>405436</v>
      </c>
      <c r="K50">
        <v>37.799999999999997</v>
      </c>
      <c r="L50">
        <v>0.86031999999999997</v>
      </c>
      <c r="M50">
        <v>8</v>
      </c>
      <c r="N50">
        <v>409063</v>
      </c>
      <c r="O50">
        <v>433677</v>
      </c>
      <c r="P50">
        <v>439728</v>
      </c>
      <c r="Q50">
        <v>445275</v>
      </c>
      <c r="R50">
        <v>585972</v>
      </c>
      <c r="S50">
        <v>4494</v>
      </c>
      <c r="T50">
        <v>7</v>
      </c>
      <c r="U50" s="13">
        <f t="shared" si="15"/>
        <v>433.67700000000002</v>
      </c>
      <c r="V50" s="8">
        <f t="shared" si="16"/>
        <v>439.72800000000001</v>
      </c>
      <c r="W50" s="6">
        <f t="shared" si="17"/>
        <v>5.5469999999999997</v>
      </c>
      <c r="X50" s="8">
        <f t="shared" si="18"/>
        <v>585.97199999999998</v>
      </c>
      <c r="Y50" s="3">
        <f t="shared" si="19"/>
        <v>37.799999999999997</v>
      </c>
    </row>
    <row r="51" spans="1:25" x14ac:dyDescent="0.7">
      <c r="A51">
        <v>11</v>
      </c>
      <c r="B51">
        <v>1644428027201</v>
      </c>
      <c r="C51" s="1">
        <v>44601.731793981482</v>
      </c>
      <c r="D51">
        <v>202</v>
      </c>
      <c r="E51">
        <v>99999999</v>
      </c>
      <c r="F51">
        <v>202</v>
      </c>
      <c r="G51">
        <v>35088</v>
      </c>
      <c r="H51">
        <v>907</v>
      </c>
      <c r="I51">
        <v>26114</v>
      </c>
      <c r="J51">
        <v>275496</v>
      </c>
      <c r="K51">
        <v>51.9</v>
      </c>
      <c r="L51">
        <v>0.79000999999999999</v>
      </c>
      <c r="M51">
        <v>6</v>
      </c>
      <c r="N51">
        <v>279534</v>
      </c>
      <c r="O51">
        <v>300031</v>
      </c>
      <c r="P51">
        <v>306095</v>
      </c>
      <c r="Q51">
        <v>311050</v>
      </c>
      <c r="R51">
        <v>444799</v>
      </c>
      <c r="S51">
        <v>4493.7137750000002</v>
      </c>
      <c r="T51">
        <v>7</v>
      </c>
      <c r="U51" s="13">
        <f t="shared" si="15"/>
        <v>300.03100000000001</v>
      </c>
      <c r="V51" s="8">
        <f t="shared" si="16"/>
        <v>306.09500000000003</v>
      </c>
      <c r="W51" s="6">
        <f t="shared" si="17"/>
        <v>4.9550000000000001</v>
      </c>
      <c r="X51" s="8">
        <f t="shared" si="18"/>
        <v>444.79899999999998</v>
      </c>
      <c r="Y51" s="3">
        <f t="shared" si="19"/>
        <v>51.9</v>
      </c>
    </row>
    <row r="52" spans="1:25" x14ac:dyDescent="0.7">
      <c r="A52">
        <v>12</v>
      </c>
      <c r="B52">
        <v>1644514505611</v>
      </c>
      <c r="C52" s="1">
        <v>44602.73269675926</v>
      </c>
      <c r="D52">
        <v>101</v>
      </c>
      <c r="E52">
        <v>99999999</v>
      </c>
      <c r="F52">
        <v>101</v>
      </c>
      <c r="G52">
        <v>41440</v>
      </c>
      <c r="H52">
        <v>99999999</v>
      </c>
      <c r="I52">
        <v>99999999</v>
      </c>
      <c r="J52">
        <v>101797</v>
      </c>
      <c r="K52">
        <v>36.228900321960403</v>
      </c>
      <c r="L52">
        <v>0.85187999999999897</v>
      </c>
      <c r="M52">
        <v>6</v>
      </c>
      <c r="N52">
        <v>106234</v>
      </c>
      <c r="O52">
        <v>129139</v>
      </c>
      <c r="P52">
        <v>133986</v>
      </c>
      <c r="Q52">
        <v>138633</v>
      </c>
      <c r="R52">
        <v>284389</v>
      </c>
      <c r="S52">
        <v>4494</v>
      </c>
      <c r="T52">
        <v>7</v>
      </c>
      <c r="U52" s="13">
        <f t="shared" si="15"/>
        <v>129.13900000000001</v>
      </c>
      <c r="V52" s="8">
        <f t="shared" si="16"/>
        <v>133.98599999999999</v>
      </c>
      <c r="W52" s="6">
        <f t="shared" si="17"/>
        <v>4.6470000000000002</v>
      </c>
      <c r="X52" s="8">
        <f t="shared" si="18"/>
        <v>284.38900000000001</v>
      </c>
      <c r="Y52" s="3">
        <f t="shared" si="19"/>
        <v>36.228900321960403</v>
      </c>
    </row>
    <row r="53" spans="1:25" x14ac:dyDescent="0.7">
      <c r="A53">
        <v>0</v>
      </c>
      <c r="B53">
        <v>1643354704752</v>
      </c>
      <c r="C53" s="1">
        <v>44589.309074074074</v>
      </c>
      <c r="D53">
        <v>101</v>
      </c>
      <c r="E53">
        <v>99999999</v>
      </c>
      <c r="F53">
        <v>101</v>
      </c>
      <c r="G53">
        <v>36636</v>
      </c>
      <c r="H53">
        <v>99999999</v>
      </c>
      <c r="I53">
        <v>99999999</v>
      </c>
      <c r="J53">
        <v>97091</v>
      </c>
      <c r="K53">
        <v>39.621899505615197</v>
      </c>
      <c r="L53">
        <v>0.88</v>
      </c>
      <c r="M53">
        <v>6</v>
      </c>
      <c r="N53">
        <v>100732</v>
      </c>
      <c r="O53">
        <v>123648</v>
      </c>
      <c r="P53">
        <v>128289</v>
      </c>
      <c r="Q53">
        <v>132714</v>
      </c>
      <c r="R53">
        <v>284248</v>
      </c>
      <c r="S53">
        <v>4493</v>
      </c>
      <c r="T53">
        <v>7</v>
      </c>
      <c r="U53" s="13">
        <f t="shared" si="15"/>
        <v>123.648</v>
      </c>
      <c r="V53" s="8">
        <f t="shared" si="16"/>
        <v>128.28899999999999</v>
      </c>
      <c r="W53" s="6">
        <f t="shared" si="17"/>
        <v>4.4249999999999998</v>
      </c>
      <c r="X53" s="8">
        <f t="shared" si="18"/>
        <v>284.24799999999999</v>
      </c>
      <c r="Y53" s="3">
        <f t="shared" si="19"/>
        <v>39.621899505615197</v>
      </c>
    </row>
    <row r="54" spans="1:25" x14ac:dyDescent="0.7">
      <c r="A54">
        <v>2</v>
      </c>
      <c r="B54">
        <v>1643783708075</v>
      </c>
      <c r="C54" s="1">
        <v>44594.274398148147</v>
      </c>
      <c r="D54">
        <v>101</v>
      </c>
      <c r="E54">
        <v>99999999</v>
      </c>
      <c r="F54">
        <v>101</v>
      </c>
      <c r="G54">
        <v>39548</v>
      </c>
      <c r="H54">
        <v>99999999</v>
      </c>
      <c r="I54">
        <v>99999999</v>
      </c>
      <c r="J54">
        <v>99972</v>
      </c>
      <c r="K54">
        <v>33.9</v>
      </c>
      <c r="L54">
        <v>0.90235000254154196</v>
      </c>
      <c r="M54">
        <v>8.1</v>
      </c>
      <c r="N54">
        <v>104193</v>
      </c>
      <c r="O54">
        <v>129528</v>
      </c>
      <c r="P54">
        <v>134473</v>
      </c>
      <c r="Q54">
        <v>137097</v>
      </c>
      <c r="R54">
        <v>283925</v>
      </c>
      <c r="S54">
        <v>4493</v>
      </c>
      <c r="T54">
        <v>7</v>
      </c>
      <c r="U54" s="13">
        <f t="shared" si="15"/>
        <v>129.52799999999999</v>
      </c>
      <c r="V54" s="8">
        <f t="shared" si="16"/>
        <v>134.47300000000001</v>
      </c>
      <c r="W54" s="6">
        <f t="shared" si="17"/>
        <v>2.6240000000000001</v>
      </c>
      <c r="X54" s="8">
        <f t="shared" si="18"/>
        <v>283.92500000000001</v>
      </c>
      <c r="Y54" s="3">
        <f t="shared" si="19"/>
        <v>33.9</v>
      </c>
    </row>
    <row r="55" spans="1:25" x14ac:dyDescent="0.7">
      <c r="A55">
        <v>3</v>
      </c>
      <c r="B55">
        <v>1643799306867</v>
      </c>
      <c r="C55" s="1">
        <v>44594.454930555556</v>
      </c>
      <c r="D55">
        <v>100</v>
      </c>
      <c r="E55">
        <v>99999999</v>
      </c>
      <c r="F55">
        <v>100</v>
      </c>
      <c r="G55">
        <v>39136</v>
      </c>
      <c r="H55">
        <v>99999999</v>
      </c>
      <c r="I55">
        <v>99999999</v>
      </c>
      <c r="J55">
        <v>99575</v>
      </c>
      <c r="K55">
        <v>50.427099811553902</v>
      </c>
      <c r="L55">
        <v>0.80054000000000003</v>
      </c>
      <c r="M55">
        <v>7.17</v>
      </c>
      <c r="N55">
        <v>103308</v>
      </c>
      <c r="O55">
        <v>124400</v>
      </c>
      <c r="P55">
        <v>128939</v>
      </c>
      <c r="Q55">
        <v>134499</v>
      </c>
      <c r="R55">
        <v>284133</v>
      </c>
      <c r="S55">
        <v>4493</v>
      </c>
      <c r="T55">
        <v>7</v>
      </c>
      <c r="U55" s="13">
        <f t="shared" si="15"/>
        <v>124.4</v>
      </c>
      <c r="V55" s="8">
        <f t="shared" si="16"/>
        <v>128.93899999999999</v>
      </c>
      <c r="W55" s="6">
        <f t="shared" si="17"/>
        <v>5.56</v>
      </c>
      <c r="X55" s="8">
        <f t="shared" si="18"/>
        <v>284.13299999999998</v>
      </c>
    </row>
    <row r="56" spans="1:25" x14ac:dyDescent="0.7">
      <c r="A56">
        <v>4</v>
      </c>
      <c r="B56">
        <v>1643805308000</v>
      </c>
      <c r="C56" s="1">
        <v>44594.524398148147</v>
      </c>
      <c r="D56">
        <v>100</v>
      </c>
      <c r="E56">
        <v>99999999</v>
      </c>
      <c r="F56">
        <v>100</v>
      </c>
      <c r="G56">
        <v>30768</v>
      </c>
      <c r="H56">
        <v>99999999</v>
      </c>
      <c r="I56">
        <v>99999999</v>
      </c>
      <c r="J56">
        <v>91168</v>
      </c>
      <c r="K56">
        <v>71.8</v>
      </c>
      <c r="L56">
        <v>0.58307999793529497</v>
      </c>
      <c r="M56">
        <v>8.5050000000000008</v>
      </c>
      <c r="N56">
        <v>95205</v>
      </c>
      <c r="O56">
        <v>114273</v>
      </c>
      <c r="P56">
        <v>118611</v>
      </c>
      <c r="Q56">
        <v>123154</v>
      </c>
      <c r="R56">
        <v>284000</v>
      </c>
      <c r="S56">
        <v>4493</v>
      </c>
      <c r="T56">
        <v>7</v>
      </c>
      <c r="U56" s="13">
        <f t="shared" si="15"/>
        <v>114.273</v>
      </c>
      <c r="V56" s="8">
        <f t="shared" si="16"/>
        <v>118.611</v>
      </c>
      <c r="W56" s="6">
        <f t="shared" si="17"/>
        <v>4.5430000000000001</v>
      </c>
      <c r="X56" s="8">
        <f t="shared" si="18"/>
        <v>284</v>
      </c>
      <c r="Y56" s="3">
        <f t="shared" si="19"/>
        <v>71.8</v>
      </c>
    </row>
    <row r="57" spans="1:25" x14ac:dyDescent="0.7">
      <c r="A57">
        <v>5</v>
      </c>
      <c r="B57">
        <v>1643817306644</v>
      </c>
      <c r="C57" s="1">
        <v>44594.663263888891</v>
      </c>
      <c r="D57">
        <v>101</v>
      </c>
      <c r="E57">
        <v>99999999</v>
      </c>
      <c r="F57">
        <v>101</v>
      </c>
      <c r="G57">
        <v>38441</v>
      </c>
      <c r="H57">
        <v>99999999</v>
      </c>
      <c r="I57">
        <v>99999999</v>
      </c>
      <c r="J57">
        <v>98880</v>
      </c>
      <c r="K57">
        <v>54.773200237274096</v>
      </c>
      <c r="L57">
        <v>0.78</v>
      </c>
      <c r="M57">
        <v>6</v>
      </c>
      <c r="N57">
        <v>103218</v>
      </c>
      <c r="O57">
        <v>123097</v>
      </c>
      <c r="P57">
        <v>127547</v>
      </c>
      <c r="Q57">
        <v>131486</v>
      </c>
      <c r="R57">
        <v>284356</v>
      </c>
      <c r="S57">
        <v>4493</v>
      </c>
      <c r="T57">
        <v>7</v>
      </c>
      <c r="U57" s="13">
        <f t="shared" si="15"/>
        <v>123.09699999999999</v>
      </c>
      <c r="V57" s="8">
        <f t="shared" si="16"/>
        <v>127.547</v>
      </c>
      <c r="W57" s="6">
        <f t="shared" si="17"/>
        <v>3.9390000000000001</v>
      </c>
      <c r="X57" s="8">
        <f t="shared" si="18"/>
        <v>284.35599999999999</v>
      </c>
      <c r="Y57" s="3">
        <f t="shared" si="19"/>
        <v>54.773200237274096</v>
      </c>
    </row>
    <row r="58" spans="1:25" x14ac:dyDescent="0.7">
      <c r="A58">
        <v>6</v>
      </c>
      <c r="B58">
        <v>1643821506449</v>
      </c>
      <c r="C58" s="1">
        <v>44594.711875000001</v>
      </c>
      <c r="D58">
        <v>99999999</v>
      </c>
      <c r="E58">
        <v>99999999</v>
      </c>
      <c r="F58">
        <v>99999999</v>
      </c>
      <c r="G58">
        <v>99999999</v>
      </c>
      <c r="H58">
        <v>99999999</v>
      </c>
      <c r="I58">
        <v>99999999</v>
      </c>
      <c r="J58">
        <v>60541</v>
      </c>
      <c r="K58">
        <v>74.5</v>
      </c>
      <c r="L58">
        <v>0.51</v>
      </c>
      <c r="M58">
        <v>6</v>
      </c>
      <c r="N58">
        <v>64679</v>
      </c>
      <c r="O58">
        <v>82933</v>
      </c>
      <c r="P58">
        <v>87170</v>
      </c>
      <c r="Q58">
        <v>91527</v>
      </c>
      <c r="R58">
        <v>283551</v>
      </c>
      <c r="S58">
        <v>4492</v>
      </c>
      <c r="T58">
        <v>7</v>
      </c>
      <c r="U58" s="13">
        <f t="shared" si="15"/>
        <v>82.933000000000007</v>
      </c>
      <c r="V58" s="8">
        <f t="shared" si="16"/>
        <v>87.17</v>
      </c>
      <c r="W58" s="6">
        <f t="shared" si="17"/>
        <v>4.3570000000000002</v>
      </c>
      <c r="X58" s="8">
        <f t="shared" si="18"/>
        <v>283.55099999999999</v>
      </c>
      <c r="Y58" s="3">
        <f t="shared" si="19"/>
        <v>74.5</v>
      </c>
    </row>
    <row r="59" spans="1:25" x14ac:dyDescent="0.7">
      <c r="A59">
        <v>7</v>
      </c>
      <c r="B59">
        <v>1643825108769</v>
      </c>
      <c r="C59" s="1">
        <v>44594.753564814811</v>
      </c>
      <c r="D59">
        <v>99999999</v>
      </c>
      <c r="E59">
        <v>99999999</v>
      </c>
      <c r="F59">
        <v>99999999</v>
      </c>
      <c r="G59">
        <v>99999999</v>
      </c>
      <c r="H59">
        <v>99999999</v>
      </c>
      <c r="I59">
        <v>99999999</v>
      </c>
      <c r="J59">
        <v>60717</v>
      </c>
      <c r="K59">
        <v>75.3</v>
      </c>
      <c r="L59">
        <v>0.43008999999999997</v>
      </c>
      <c r="M59">
        <v>7.0439999999999996</v>
      </c>
      <c r="N59">
        <v>64955</v>
      </c>
      <c r="O59">
        <v>82310</v>
      </c>
      <c r="P59">
        <v>86472</v>
      </c>
      <c r="Q59">
        <v>90611</v>
      </c>
      <c r="R59">
        <v>138231</v>
      </c>
      <c r="S59">
        <v>1315</v>
      </c>
      <c r="T59">
        <v>7</v>
      </c>
      <c r="U59" s="13">
        <f t="shared" si="15"/>
        <v>82.31</v>
      </c>
      <c r="V59" s="8">
        <f t="shared" si="16"/>
        <v>86.471999999999994</v>
      </c>
      <c r="W59" s="6">
        <f t="shared" si="17"/>
        <v>4.1390000000000002</v>
      </c>
      <c r="X59" s="8">
        <f t="shared" si="18"/>
        <v>138.23099999999999</v>
      </c>
      <c r="Y59" s="3">
        <f t="shared" si="19"/>
        <v>75.3</v>
      </c>
    </row>
    <row r="60" spans="1:25" x14ac:dyDescent="0.7">
      <c r="A60">
        <v>7</v>
      </c>
      <c r="B60">
        <v>1644412379034</v>
      </c>
      <c r="C60" s="1">
        <v>44601.550682870373</v>
      </c>
      <c r="D60">
        <v>201</v>
      </c>
      <c r="E60">
        <v>99999999</v>
      </c>
      <c r="F60">
        <v>201</v>
      </c>
      <c r="G60">
        <v>39942</v>
      </c>
      <c r="H60">
        <v>906</v>
      </c>
      <c r="I60">
        <v>25415</v>
      </c>
      <c r="J60">
        <v>288060</v>
      </c>
      <c r="K60">
        <v>36.5</v>
      </c>
      <c r="L60">
        <v>0.89100999896764699</v>
      </c>
      <c r="M60">
        <v>8</v>
      </c>
      <c r="N60">
        <v>291690</v>
      </c>
      <c r="O60">
        <v>317130</v>
      </c>
      <c r="P60">
        <v>323194</v>
      </c>
      <c r="Q60">
        <v>328553</v>
      </c>
      <c r="R60">
        <v>469966</v>
      </c>
      <c r="S60">
        <v>4494</v>
      </c>
      <c r="T60">
        <v>7</v>
      </c>
      <c r="U60" s="13">
        <f t="shared" si="15"/>
        <v>317.13</v>
      </c>
      <c r="V60" s="8">
        <f t="shared" si="16"/>
        <v>323.19400000000002</v>
      </c>
      <c r="W60" s="6">
        <f t="shared" si="17"/>
        <v>5.359</v>
      </c>
      <c r="X60" s="8">
        <f t="shared" si="18"/>
        <v>469.96600000000001</v>
      </c>
      <c r="Y60" s="3">
        <f t="shared" si="19"/>
        <v>36.5</v>
      </c>
    </row>
    <row r="61" spans="1:25" x14ac:dyDescent="0.7">
      <c r="A61">
        <v>11</v>
      </c>
      <c r="B61">
        <v>1644423303148</v>
      </c>
      <c r="C61" s="1">
        <v>44601.677118055559</v>
      </c>
      <c r="D61">
        <v>101</v>
      </c>
      <c r="E61">
        <v>99999999</v>
      </c>
      <c r="F61">
        <v>101</v>
      </c>
      <c r="G61">
        <v>36222</v>
      </c>
      <c r="H61">
        <v>99999999</v>
      </c>
      <c r="I61">
        <v>99999999</v>
      </c>
      <c r="J61">
        <v>96635</v>
      </c>
      <c r="K61">
        <v>49.087499874114897</v>
      </c>
      <c r="L61">
        <v>0.81</v>
      </c>
      <c r="M61">
        <v>6</v>
      </c>
      <c r="N61">
        <v>100573</v>
      </c>
      <c r="O61">
        <v>119937</v>
      </c>
      <c r="P61">
        <v>124381</v>
      </c>
      <c r="Q61">
        <v>128516</v>
      </c>
      <c r="R61">
        <v>283852</v>
      </c>
      <c r="S61">
        <v>4493</v>
      </c>
      <c r="T61">
        <v>7</v>
      </c>
      <c r="U61" s="13">
        <f t="shared" si="15"/>
        <v>119.937</v>
      </c>
      <c r="V61" s="8">
        <f t="shared" si="16"/>
        <v>124.381</v>
      </c>
      <c r="W61" s="6">
        <f t="shared" si="17"/>
        <v>4.1349999999999998</v>
      </c>
      <c r="X61" s="8">
        <f t="shared" si="18"/>
        <v>283.85199999999998</v>
      </c>
      <c r="Y61" s="3">
        <f t="shared" si="19"/>
        <v>49.087499874114897</v>
      </c>
    </row>
    <row r="62" spans="1:25" x14ac:dyDescent="0.7">
      <c r="A62">
        <v>12</v>
      </c>
      <c r="B62">
        <v>1644514504810</v>
      </c>
      <c r="C62" s="1">
        <v>44602.732685185183</v>
      </c>
      <c r="D62">
        <v>102</v>
      </c>
      <c r="E62">
        <v>99999999</v>
      </c>
      <c r="F62">
        <v>102</v>
      </c>
      <c r="G62">
        <v>39967</v>
      </c>
      <c r="H62">
        <v>99999999</v>
      </c>
      <c r="I62">
        <v>99999999</v>
      </c>
      <c r="J62">
        <v>100283</v>
      </c>
      <c r="K62">
        <v>35.320199699401797</v>
      </c>
      <c r="L62">
        <v>0.88414000048160502</v>
      </c>
      <c r="M62">
        <v>6.0629999999999997</v>
      </c>
      <c r="N62">
        <v>104418</v>
      </c>
      <c r="O62">
        <v>128630</v>
      </c>
      <c r="P62">
        <v>133471</v>
      </c>
      <c r="Q62">
        <v>137015</v>
      </c>
      <c r="R62">
        <v>284190</v>
      </c>
      <c r="S62">
        <v>4493</v>
      </c>
      <c r="T62">
        <v>7</v>
      </c>
      <c r="U62" s="13">
        <f t="shared" si="15"/>
        <v>128.63</v>
      </c>
      <c r="V62" s="8">
        <f t="shared" si="16"/>
        <v>133.471</v>
      </c>
      <c r="W62" s="6">
        <f t="shared" si="17"/>
        <v>3.544</v>
      </c>
      <c r="X62" s="8">
        <f t="shared" si="18"/>
        <v>284.19</v>
      </c>
      <c r="Y62" s="3">
        <f t="shared" si="19"/>
        <v>35.320199699401797</v>
      </c>
    </row>
    <row r="63" spans="1:25" x14ac:dyDescent="0.7">
      <c r="A63">
        <v>3</v>
      </c>
      <c r="B63">
        <v>1644418080314</v>
      </c>
      <c r="C63" s="1">
        <v>44601.616666666669</v>
      </c>
      <c r="D63">
        <v>100</v>
      </c>
      <c r="E63">
        <v>99999999</v>
      </c>
      <c r="F63">
        <v>100</v>
      </c>
      <c r="G63">
        <v>11300</v>
      </c>
      <c r="H63">
        <v>99999999</v>
      </c>
      <c r="I63">
        <v>99999999</v>
      </c>
      <c r="J63">
        <v>119182</v>
      </c>
      <c r="K63">
        <v>39</v>
      </c>
      <c r="L63">
        <v>0.85</v>
      </c>
      <c r="M63">
        <v>8</v>
      </c>
      <c r="N63">
        <v>122815</v>
      </c>
      <c r="O63">
        <v>148656</v>
      </c>
      <c r="P63">
        <v>154908</v>
      </c>
      <c r="Q63">
        <v>159954</v>
      </c>
      <c r="R63">
        <v>295686</v>
      </c>
      <c r="S63">
        <v>4494</v>
      </c>
      <c r="T63">
        <v>7</v>
      </c>
      <c r="U63" s="13">
        <f t="shared" si="15"/>
        <v>148.65600000000001</v>
      </c>
      <c r="V63" s="8">
        <f t="shared" si="16"/>
        <v>154.90799999999999</v>
      </c>
      <c r="W63" s="6">
        <f t="shared" si="17"/>
        <v>5.0460000000000003</v>
      </c>
      <c r="X63" s="8">
        <f t="shared" si="18"/>
        <v>295.68599999999998</v>
      </c>
      <c r="Y63" s="3">
        <f t="shared" si="19"/>
        <v>39</v>
      </c>
    </row>
    <row r="64" spans="1:25" x14ac:dyDescent="0.7">
      <c r="A64">
        <v>5</v>
      </c>
      <c r="B64">
        <v>1644423307562</v>
      </c>
      <c r="C64" s="1">
        <v>44601.677164351851</v>
      </c>
      <c r="D64">
        <v>101</v>
      </c>
      <c r="E64">
        <v>99999999</v>
      </c>
      <c r="F64">
        <v>101</v>
      </c>
      <c r="G64">
        <v>14940</v>
      </c>
      <c r="H64">
        <v>99999999</v>
      </c>
      <c r="I64">
        <v>99999999</v>
      </c>
      <c r="J64">
        <v>75368</v>
      </c>
      <c r="K64">
        <v>55.102300243377599</v>
      </c>
      <c r="L64">
        <v>0.76</v>
      </c>
      <c r="M64">
        <v>6</v>
      </c>
      <c r="N64">
        <v>79507</v>
      </c>
      <c r="O64">
        <v>99080</v>
      </c>
      <c r="P64">
        <v>103516</v>
      </c>
      <c r="Q64">
        <v>108258</v>
      </c>
      <c r="R64">
        <v>283438</v>
      </c>
      <c r="S64">
        <v>4482.0761906038997</v>
      </c>
      <c r="T64">
        <v>7</v>
      </c>
      <c r="U64" s="13">
        <f t="shared" si="15"/>
        <v>99.08</v>
      </c>
      <c r="V64" s="8">
        <f t="shared" si="16"/>
        <v>103.51600000000001</v>
      </c>
      <c r="W64" s="6">
        <f t="shared" si="17"/>
        <v>4.742</v>
      </c>
      <c r="X64" s="8">
        <f t="shared" si="18"/>
        <v>283.43799999999999</v>
      </c>
      <c r="Y64" s="3">
        <f t="shared" si="19"/>
        <v>55.102300243377599</v>
      </c>
    </row>
    <row r="65" spans="1:25" x14ac:dyDescent="0.7">
      <c r="A65">
        <v>6</v>
      </c>
      <c r="B65">
        <v>1644514509678</v>
      </c>
      <c r="C65" s="1">
        <v>44602.732743055552</v>
      </c>
      <c r="D65">
        <v>101</v>
      </c>
      <c r="E65">
        <v>99999999</v>
      </c>
      <c r="F65">
        <v>101</v>
      </c>
      <c r="G65">
        <v>17978</v>
      </c>
      <c r="H65">
        <v>99999999</v>
      </c>
      <c r="I65">
        <v>99999999</v>
      </c>
      <c r="J65">
        <v>78389</v>
      </c>
      <c r="K65">
        <v>34.853000450134203</v>
      </c>
      <c r="L65">
        <v>0.85479000325202903</v>
      </c>
      <c r="M65">
        <v>8.4629999999999992</v>
      </c>
      <c r="N65">
        <v>82129</v>
      </c>
      <c r="O65">
        <v>106338</v>
      </c>
      <c r="P65">
        <v>111277</v>
      </c>
      <c r="Q65">
        <v>113594</v>
      </c>
      <c r="R65">
        <v>284322</v>
      </c>
      <c r="S65">
        <v>4482.6760682430904</v>
      </c>
      <c r="T65">
        <v>7</v>
      </c>
      <c r="U65" s="13">
        <f t="shared" si="15"/>
        <v>106.33799999999999</v>
      </c>
      <c r="V65" s="8">
        <f t="shared" si="16"/>
        <v>111.277</v>
      </c>
      <c r="W65" s="6">
        <f t="shared" si="17"/>
        <v>2.3170000000000002</v>
      </c>
      <c r="X65" s="8">
        <f t="shared" si="18"/>
        <v>284.322</v>
      </c>
      <c r="Y65" s="3">
        <f t="shared" si="19"/>
        <v>34.853000450134203</v>
      </c>
    </row>
    <row r="66" spans="1:25" x14ac:dyDescent="0.7">
      <c r="A66">
        <v>1</v>
      </c>
      <c r="B66">
        <v>1644419158816</v>
      </c>
      <c r="C66" s="1">
        <v>44601.629143518519</v>
      </c>
      <c r="D66">
        <v>200</v>
      </c>
      <c r="E66">
        <v>99999999</v>
      </c>
      <c r="F66">
        <v>200</v>
      </c>
      <c r="G66">
        <v>18966</v>
      </c>
      <c r="H66">
        <v>904</v>
      </c>
      <c r="I66">
        <v>24616</v>
      </c>
      <c r="J66">
        <v>318827</v>
      </c>
      <c r="K66">
        <v>35.4</v>
      </c>
      <c r="L66">
        <v>0.86</v>
      </c>
      <c r="M66">
        <v>8</v>
      </c>
      <c r="N66">
        <v>322766</v>
      </c>
      <c r="O66">
        <v>349509</v>
      </c>
      <c r="P66">
        <v>356078</v>
      </c>
      <c r="Q66">
        <v>361331</v>
      </c>
      <c r="R66">
        <v>506184</v>
      </c>
      <c r="S66">
        <v>4494</v>
      </c>
      <c r="T66">
        <v>7</v>
      </c>
      <c r="U66" s="13">
        <f t="shared" si="15"/>
        <v>349.50900000000001</v>
      </c>
      <c r="V66" s="8">
        <f t="shared" si="16"/>
        <v>356.07799999999997</v>
      </c>
      <c r="W66" s="6">
        <f t="shared" si="17"/>
        <v>5.2530000000000001</v>
      </c>
      <c r="X66" s="8">
        <f t="shared" si="18"/>
        <v>506.18400000000003</v>
      </c>
      <c r="Y66" s="3">
        <f t="shared" si="19"/>
        <v>35.4</v>
      </c>
    </row>
    <row r="67" spans="1:25" x14ac:dyDescent="0.7">
      <c r="A67">
        <v>3</v>
      </c>
      <c r="B67">
        <v>1644420773183</v>
      </c>
      <c r="C67" s="1">
        <v>44601.647835648146</v>
      </c>
      <c r="D67">
        <v>99999999</v>
      </c>
      <c r="E67">
        <v>99999999</v>
      </c>
      <c r="F67">
        <v>99999999</v>
      </c>
      <c r="G67">
        <v>99999999</v>
      </c>
      <c r="H67">
        <v>908</v>
      </c>
      <c r="I67">
        <v>24709</v>
      </c>
      <c r="J67">
        <v>215877</v>
      </c>
      <c r="K67">
        <v>74.3</v>
      </c>
      <c r="L67">
        <v>0.77</v>
      </c>
      <c r="M67">
        <v>8</v>
      </c>
      <c r="N67">
        <v>2612167</v>
      </c>
      <c r="O67">
        <v>2632048</v>
      </c>
      <c r="P67">
        <v>2636384</v>
      </c>
      <c r="Q67">
        <v>2646977</v>
      </c>
      <c r="R67">
        <v>2817817</v>
      </c>
      <c r="S67">
        <v>4486.5053707465904</v>
      </c>
      <c r="T67">
        <v>7</v>
      </c>
      <c r="U67" s="13">
        <f t="shared" si="15"/>
        <v>2632.0479999999998</v>
      </c>
      <c r="V67" s="8">
        <f t="shared" si="16"/>
        <v>2636.384</v>
      </c>
      <c r="W67" s="6">
        <f t="shared" si="17"/>
        <v>10.593</v>
      </c>
      <c r="X67" s="8">
        <f t="shared" si="18"/>
        <v>2817.817</v>
      </c>
      <c r="Y67" s="3">
        <f t="shared" si="19"/>
        <v>74.3</v>
      </c>
    </row>
    <row r="68" spans="1:25" x14ac:dyDescent="0.7">
      <c r="A68">
        <v>4</v>
      </c>
      <c r="B68">
        <v>1644514509162</v>
      </c>
      <c r="C68" s="1">
        <v>44602.732743055552</v>
      </c>
      <c r="D68">
        <v>101</v>
      </c>
      <c r="E68">
        <v>99999999</v>
      </c>
      <c r="F68">
        <v>101</v>
      </c>
      <c r="G68">
        <v>18070</v>
      </c>
      <c r="H68">
        <v>99999999</v>
      </c>
      <c r="I68">
        <v>99999999</v>
      </c>
      <c r="J68">
        <v>78509</v>
      </c>
      <c r="K68">
        <v>33.5162997512817</v>
      </c>
      <c r="L68">
        <v>0.86</v>
      </c>
      <c r="M68">
        <v>6</v>
      </c>
      <c r="N68">
        <v>82240</v>
      </c>
      <c r="O68">
        <v>108037</v>
      </c>
      <c r="P68">
        <v>112875</v>
      </c>
      <c r="Q68">
        <v>117618</v>
      </c>
      <c r="R68">
        <v>284838</v>
      </c>
      <c r="S68">
        <v>4486.2579999999998</v>
      </c>
      <c r="T68">
        <v>7</v>
      </c>
      <c r="U68" s="13">
        <f t="shared" si="15"/>
        <v>108.03700000000001</v>
      </c>
      <c r="V68" s="8">
        <f t="shared" si="16"/>
        <v>112.875</v>
      </c>
      <c r="W68" s="6">
        <f t="shared" si="17"/>
        <v>4.7430000000000003</v>
      </c>
      <c r="X68" s="8">
        <f t="shared" si="18"/>
        <v>284.83800000000002</v>
      </c>
      <c r="Y68" s="3">
        <f t="shared" si="19"/>
        <v>33.5162997512817</v>
      </c>
    </row>
    <row r="69" spans="1:25" x14ac:dyDescent="0.7">
      <c r="A69">
        <v>1</v>
      </c>
      <c r="B69">
        <v>1644421628802</v>
      </c>
      <c r="C69" s="1">
        <v>44601.657731481479</v>
      </c>
      <c r="D69">
        <v>201</v>
      </c>
      <c r="E69">
        <v>99999999</v>
      </c>
      <c r="F69">
        <v>201</v>
      </c>
      <c r="G69">
        <v>18049</v>
      </c>
      <c r="H69">
        <v>908</v>
      </c>
      <c r="I69">
        <v>25412</v>
      </c>
      <c r="J69">
        <v>294296</v>
      </c>
      <c r="K69">
        <v>34.799999999999997</v>
      </c>
      <c r="L69">
        <v>0.84588000430583898</v>
      </c>
      <c r="M69">
        <v>8</v>
      </c>
      <c r="N69">
        <v>298128</v>
      </c>
      <c r="O69">
        <v>323545</v>
      </c>
      <c r="P69">
        <v>329694</v>
      </c>
      <c r="Q69">
        <v>333119</v>
      </c>
      <c r="R69">
        <v>432198</v>
      </c>
      <c r="S69">
        <v>3042</v>
      </c>
      <c r="T69">
        <v>7</v>
      </c>
      <c r="U69" s="13">
        <f t="shared" si="15"/>
        <v>323.54500000000002</v>
      </c>
      <c r="V69" s="8">
        <f t="shared" si="16"/>
        <v>329.69400000000002</v>
      </c>
      <c r="W69" s="6">
        <f t="shared" si="17"/>
        <v>3.4249999999999998</v>
      </c>
      <c r="X69" s="8">
        <f t="shared" si="18"/>
        <v>432.19799999999998</v>
      </c>
      <c r="Y69" s="3">
        <f t="shared" si="19"/>
        <v>34.799999999999997</v>
      </c>
    </row>
    <row r="70" spans="1:25" x14ac:dyDescent="0.7">
      <c r="A70">
        <v>3</v>
      </c>
      <c r="B70">
        <v>1644423303213</v>
      </c>
      <c r="C70" s="1">
        <v>44601.677118055559</v>
      </c>
      <c r="D70">
        <v>99999999</v>
      </c>
      <c r="E70">
        <v>99999999</v>
      </c>
      <c r="F70">
        <v>99999999</v>
      </c>
      <c r="G70">
        <v>99999999</v>
      </c>
      <c r="H70">
        <v>99999999</v>
      </c>
      <c r="I70">
        <v>99999999</v>
      </c>
      <c r="J70">
        <v>60543</v>
      </c>
      <c r="K70">
        <v>68.3</v>
      </c>
      <c r="L70">
        <v>0.82</v>
      </c>
      <c r="M70">
        <v>6.2969999999999997</v>
      </c>
      <c r="N70">
        <v>64881</v>
      </c>
      <c r="O70">
        <v>83537</v>
      </c>
      <c r="P70">
        <v>87871</v>
      </c>
      <c r="Q70">
        <v>89181</v>
      </c>
      <c r="R70">
        <v>283787</v>
      </c>
      <c r="S70">
        <v>4485</v>
      </c>
      <c r="T70">
        <v>7</v>
      </c>
      <c r="U70" s="13">
        <f t="shared" si="15"/>
        <v>83.537000000000006</v>
      </c>
      <c r="V70" s="8">
        <f t="shared" si="16"/>
        <v>87.870999999999995</v>
      </c>
      <c r="W70" s="6">
        <f t="shared" si="17"/>
        <v>1.31</v>
      </c>
      <c r="X70" s="8">
        <f t="shared" si="18"/>
        <v>283.78699999999998</v>
      </c>
      <c r="Y70" s="3">
        <f t="shared" si="19"/>
        <v>68.3</v>
      </c>
    </row>
    <row r="71" spans="1:25" x14ac:dyDescent="0.7">
      <c r="A71">
        <v>4</v>
      </c>
      <c r="B71">
        <v>1644514505416</v>
      </c>
      <c r="C71" s="1">
        <v>44602.73269675926</v>
      </c>
      <c r="D71">
        <v>102</v>
      </c>
      <c r="E71">
        <v>99999999</v>
      </c>
      <c r="F71">
        <v>102</v>
      </c>
      <c r="G71">
        <v>17154</v>
      </c>
      <c r="H71">
        <v>99999999</v>
      </c>
      <c r="I71">
        <v>99999999</v>
      </c>
      <c r="J71">
        <v>77583</v>
      </c>
      <c r="K71">
        <v>33.299999999999997</v>
      </c>
      <c r="L71">
        <v>0.85</v>
      </c>
      <c r="M71">
        <v>6</v>
      </c>
      <c r="N71">
        <v>81314</v>
      </c>
      <c r="O71">
        <v>105637</v>
      </c>
      <c r="P71">
        <v>110478</v>
      </c>
      <c r="Q71">
        <v>115518</v>
      </c>
      <c r="R71">
        <v>283584</v>
      </c>
      <c r="S71">
        <v>4485.2183756863997</v>
      </c>
      <c r="T71">
        <v>7</v>
      </c>
      <c r="U71" s="13">
        <f t="shared" si="15"/>
        <v>105.637</v>
      </c>
      <c r="V71" s="8">
        <f t="shared" si="16"/>
        <v>110.47799999999999</v>
      </c>
      <c r="W71" s="6">
        <f t="shared" si="17"/>
        <v>5.04</v>
      </c>
      <c r="X71" s="8">
        <f t="shared" si="18"/>
        <v>283.584</v>
      </c>
      <c r="Y71" s="3">
        <f t="shared" si="19"/>
        <v>33.299999999999997</v>
      </c>
    </row>
    <row r="72" spans="1:25" x14ac:dyDescent="0.7">
      <c r="A72">
        <v>1</v>
      </c>
      <c r="B72">
        <v>1644421220990</v>
      </c>
      <c r="C72" s="1">
        <v>44601.653009259258</v>
      </c>
      <c r="D72">
        <v>202</v>
      </c>
      <c r="E72">
        <v>99999999</v>
      </c>
      <c r="F72">
        <v>202</v>
      </c>
      <c r="G72">
        <v>18357</v>
      </c>
      <c r="H72">
        <v>908</v>
      </c>
      <c r="I72">
        <v>24512</v>
      </c>
      <c r="J72">
        <v>313603</v>
      </c>
      <c r="K72">
        <v>36.299999999999997</v>
      </c>
      <c r="L72">
        <v>0.88</v>
      </c>
      <c r="M72">
        <v>8</v>
      </c>
      <c r="N72">
        <v>317536</v>
      </c>
      <c r="O72">
        <v>341843</v>
      </c>
      <c r="P72">
        <v>363339</v>
      </c>
      <c r="Q72">
        <v>368883</v>
      </c>
      <c r="R72">
        <v>506010</v>
      </c>
      <c r="S72">
        <v>4494</v>
      </c>
      <c r="T72">
        <v>7</v>
      </c>
      <c r="U72" s="13">
        <f t="shared" si="15"/>
        <v>341.84300000000002</v>
      </c>
      <c r="V72" s="8">
        <f t="shared" si="16"/>
        <v>363.339</v>
      </c>
      <c r="W72" s="6">
        <f t="shared" si="17"/>
        <v>5.5439999999999996</v>
      </c>
      <c r="X72" s="8">
        <f t="shared" si="18"/>
        <v>506.01</v>
      </c>
      <c r="Y72" s="3">
        <f t="shared" si="19"/>
        <v>36.299999999999997</v>
      </c>
    </row>
    <row r="73" spans="1:25" x14ac:dyDescent="0.7">
      <c r="A73">
        <v>2</v>
      </c>
      <c r="B73">
        <v>1644422289459</v>
      </c>
      <c r="C73" s="1">
        <v>44601.665381944447</v>
      </c>
      <c r="D73">
        <v>99999999</v>
      </c>
      <c r="E73">
        <v>99999999</v>
      </c>
      <c r="F73">
        <v>99999999</v>
      </c>
      <c r="G73">
        <v>99999999</v>
      </c>
      <c r="H73">
        <v>910</v>
      </c>
      <c r="I73">
        <v>24620</v>
      </c>
      <c r="J73">
        <v>201389</v>
      </c>
      <c r="K73">
        <v>71.8</v>
      </c>
      <c r="L73">
        <v>0.86</v>
      </c>
      <c r="M73">
        <v>8</v>
      </c>
      <c r="N73">
        <v>1087938</v>
      </c>
      <c r="O73">
        <v>1106604</v>
      </c>
      <c r="P73">
        <v>1110847</v>
      </c>
      <c r="Q73">
        <v>1115588</v>
      </c>
      <c r="R73">
        <v>1303541</v>
      </c>
      <c r="S73">
        <v>4493</v>
      </c>
      <c r="T73">
        <v>7</v>
      </c>
      <c r="U73" s="13">
        <f t="shared" si="15"/>
        <v>1106.604</v>
      </c>
      <c r="V73" s="8">
        <f t="shared" si="16"/>
        <v>1110.847</v>
      </c>
      <c r="W73" s="6">
        <f t="shared" si="17"/>
        <v>4.7409999999999997</v>
      </c>
      <c r="X73" s="8">
        <f t="shared" si="18"/>
        <v>1303.5409999999999</v>
      </c>
      <c r="Y73" s="3">
        <f t="shared" si="19"/>
        <v>71.8</v>
      </c>
    </row>
    <row r="74" spans="1:25" x14ac:dyDescent="0.7">
      <c r="A74">
        <v>3</v>
      </c>
      <c r="B74">
        <v>1644514504907</v>
      </c>
      <c r="C74" s="1">
        <v>44602.732685185183</v>
      </c>
      <c r="D74">
        <v>103</v>
      </c>
      <c r="E74">
        <v>99999999</v>
      </c>
      <c r="F74">
        <v>103</v>
      </c>
      <c r="G74">
        <v>17268</v>
      </c>
      <c r="H74">
        <v>99999999</v>
      </c>
      <c r="I74">
        <v>99999999</v>
      </c>
      <c r="J74">
        <v>77693</v>
      </c>
      <c r="K74">
        <v>35.539999389648401</v>
      </c>
      <c r="L74">
        <v>0.88</v>
      </c>
      <c r="M74">
        <v>7.032</v>
      </c>
      <c r="N74">
        <v>81730</v>
      </c>
      <c r="O74">
        <v>104931</v>
      </c>
      <c r="P74">
        <v>109666</v>
      </c>
      <c r="Q74">
        <v>114811</v>
      </c>
      <c r="R74">
        <v>284093</v>
      </c>
      <c r="S74">
        <v>4492.9954620564904</v>
      </c>
      <c r="T74">
        <v>7</v>
      </c>
      <c r="U74" s="13">
        <f t="shared" si="15"/>
        <v>104.931</v>
      </c>
      <c r="V74" s="8">
        <f t="shared" si="16"/>
        <v>109.666</v>
      </c>
      <c r="W74" s="6">
        <f t="shared" si="17"/>
        <v>5.1449999999999996</v>
      </c>
      <c r="X74" s="8">
        <f t="shared" si="18"/>
        <v>284.09300000000002</v>
      </c>
      <c r="Y74" s="3">
        <f t="shared" si="19"/>
        <v>35.539999389648401</v>
      </c>
    </row>
    <row r="75" spans="1:25" x14ac:dyDescent="0.7">
      <c r="A75">
        <v>2</v>
      </c>
      <c r="B75">
        <v>1644423463333</v>
      </c>
      <c r="C75" s="1">
        <v>44601.678969907407</v>
      </c>
      <c r="D75">
        <v>202</v>
      </c>
      <c r="E75">
        <v>99999999</v>
      </c>
      <c r="F75">
        <v>202</v>
      </c>
      <c r="G75">
        <v>3834</v>
      </c>
      <c r="H75">
        <v>99999999</v>
      </c>
      <c r="I75">
        <v>99999999</v>
      </c>
      <c r="J75">
        <v>137314</v>
      </c>
      <c r="K75">
        <v>37.9</v>
      </c>
      <c r="L75">
        <v>0.87</v>
      </c>
      <c r="M75">
        <v>6</v>
      </c>
      <c r="N75">
        <v>141653</v>
      </c>
      <c r="O75">
        <v>161032</v>
      </c>
      <c r="P75">
        <v>165673</v>
      </c>
      <c r="Q75">
        <v>169002</v>
      </c>
      <c r="R75">
        <v>284667</v>
      </c>
      <c r="S75">
        <v>4493</v>
      </c>
      <c r="T75">
        <v>7</v>
      </c>
      <c r="U75" s="13">
        <f t="shared" si="15"/>
        <v>161.03200000000001</v>
      </c>
      <c r="V75" s="8">
        <f t="shared" si="16"/>
        <v>165.673</v>
      </c>
      <c r="W75" s="6">
        <f t="shared" si="17"/>
        <v>3.3290000000000002</v>
      </c>
      <c r="X75" s="8">
        <f t="shared" si="18"/>
        <v>284.66699999999997</v>
      </c>
      <c r="Y75" s="3">
        <f t="shared" si="19"/>
        <v>37.9</v>
      </c>
    </row>
    <row r="76" spans="1:25" x14ac:dyDescent="0.7">
      <c r="A76">
        <v>3</v>
      </c>
      <c r="B76">
        <v>1644492734626</v>
      </c>
      <c r="C76" s="1">
        <v>44602.480717592596</v>
      </c>
      <c r="D76">
        <v>202</v>
      </c>
      <c r="E76">
        <v>99999999</v>
      </c>
      <c r="F76">
        <v>202</v>
      </c>
      <c r="G76">
        <v>16837</v>
      </c>
      <c r="H76">
        <v>909</v>
      </c>
      <c r="I76">
        <v>25706</v>
      </c>
      <c r="J76">
        <v>319513</v>
      </c>
      <c r="K76">
        <v>43.7</v>
      </c>
      <c r="L76">
        <v>0.86209000022411297</v>
      </c>
      <c r="M76">
        <v>8</v>
      </c>
      <c r="N76">
        <v>323249</v>
      </c>
      <c r="O76">
        <v>345357</v>
      </c>
      <c r="P76">
        <v>351411</v>
      </c>
      <c r="Q76">
        <v>355848</v>
      </c>
      <c r="R76">
        <v>491374</v>
      </c>
      <c r="S76">
        <v>4494</v>
      </c>
      <c r="T76">
        <v>7</v>
      </c>
      <c r="U76" s="13">
        <f t="shared" si="15"/>
        <v>345.35700000000003</v>
      </c>
      <c r="V76" s="8">
        <f t="shared" si="16"/>
        <v>351.411</v>
      </c>
      <c r="W76" s="6">
        <f t="shared" si="17"/>
        <v>4.4370000000000003</v>
      </c>
      <c r="X76" s="8">
        <f t="shared" si="18"/>
        <v>491.37400000000002</v>
      </c>
      <c r="Y76" s="3">
        <f t="shared" si="19"/>
        <v>43.7</v>
      </c>
    </row>
    <row r="77" spans="1:25" x14ac:dyDescent="0.7">
      <c r="A77">
        <v>4</v>
      </c>
      <c r="B77">
        <v>1644495081764</v>
      </c>
      <c r="C77" s="1">
        <v>44602.507881944446</v>
      </c>
      <c r="D77">
        <v>100</v>
      </c>
      <c r="E77">
        <v>99999999</v>
      </c>
      <c r="F77">
        <v>100</v>
      </c>
      <c r="G77">
        <v>8582</v>
      </c>
      <c r="H77">
        <v>99999999</v>
      </c>
      <c r="I77">
        <v>99999999</v>
      </c>
      <c r="J77">
        <v>74791</v>
      </c>
      <c r="K77">
        <v>69.524299999999997</v>
      </c>
      <c r="L77">
        <v>0.47</v>
      </c>
      <c r="M77">
        <v>6.0270000000000001</v>
      </c>
      <c r="N77">
        <v>78827</v>
      </c>
      <c r="O77">
        <v>96867</v>
      </c>
      <c r="P77">
        <v>101211</v>
      </c>
      <c r="Q77">
        <v>105748</v>
      </c>
      <c r="R77">
        <v>284236</v>
      </c>
      <c r="S77">
        <v>4494</v>
      </c>
      <c r="T77">
        <v>7</v>
      </c>
      <c r="U77" s="13">
        <f t="shared" si="15"/>
        <v>96.867000000000004</v>
      </c>
      <c r="V77" s="8">
        <f t="shared" si="16"/>
        <v>101.211</v>
      </c>
      <c r="W77" s="6">
        <f t="shared" si="17"/>
        <v>4.5369999999999999</v>
      </c>
      <c r="X77" s="8">
        <f t="shared" si="18"/>
        <v>284.23599999999999</v>
      </c>
      <c r="Y77" s="3">
        <f t="shared" si="19"/>
        <v>69.524299999999997</v>
      </c>
    </row>
    <row r="78" spans="1:25" x14ac:dyDescent="0.7">
      <c r="A78">
        <v>6</v>
      </c>
      <c r="B78">
        <v>1644514505759</v>
      </c>
      <c r="C78" s="1">
        <v>44602.73269675926</v>
      </c>
      <c r="D78">
        <v>101</v>
      </c>
      <c r="E78">
        <v>99999999</v>
      </c>
      <c r="F78">
        <v>101</v>
      </c>
      <c r="G78">
        <v>16128</v>
      </c>
      <c r="H78">
        <v>99999999</v>
      </c>
      <c r="I78">
        <v>99999999</v>
      </c>
      <c r="J78">
        <v>76538</v>
      </c>
      <c r="K78">
        <v>46.5005000038147</v>
      </c>
      <c r="L78">
        <v>0.83098000000000005</v>
      </c>
      <c r="M78">
        <v>6</v>
      </c>
      <c r="N78">
        <v>80170</v>
      </c>
      <c r="O78">
        <v>101362</v>
      </c>
      <c r="P78">
        <v>106004</v>
      </c>
      <c r="Q78">
        <v>113875</v>
      </c>
      <c r="R78">
        <v>284241</v>
      </c>
      <c r="S78">
        <v>4493</v>
      </c>
      <c r="T78">
        <v>7</v>
      </c>
      <c r="U78" s="13">
        <f t="shared" si="15"/>
        <v>101.36199999999999</v>
      </c>
      <c r="V78" s="8">
        <f t="shared" si="16"/>
        <v>106.004</v>
      </c>
      <c r="W78" s="6">
        <f t="shared" si="17"/>
        <v>7.8710000000000004</v>
      </c>
      <c r="X78" s="8">
        <f t="shared" si="18"/>
        <v>284.24099999999999</v>
      </c>
      <c r="Y78" s="3">
        <f t="shared" si="19"/>
        <v>46.5005000038147</v>
      </c>
    </row>
    <row r="79" spans="1:25" x14ac:dyDescent="0.7">
      <c r="A79">
        <v>3</v>
      </c>
      <c r="B79">
        <v>1644497741664</v>
      </c>
      <c r="C79" s="1">
        <v>44602.538668981484</v>
      </c>
      <c r="D79">
        <v>101</v>
      </c>
      <c r="E79">
        <v>99999999</v>
      </c>
      <c r="F79">
        <v>101</v>
      </c>
      <c r="G79">
        <v>5163</v>
      </c>
      <c r="H79">
        <v>99999999</v>
      </c>
      <c r="I79">
        <v>99999999</v>
      </c>
      <c r="J79">
        <v>222909</v>
      </c>
      <c r="K79">
        <v>43.8</v>
      </c>
      <c r="L79">
        <v>0.86</v>
      </c>
      <c r="M79">
        <v>8</v>
      </c>
      <c r="N79">
        <v>227048</v>
      </c>
      <c r="O79">
        <v>251354</v>
      </c>
      <c r="P79">
        <v>257312</v>
      </c>
      <c r="Q79">
        <v>262278</v>
      </c>
      <c r="R79">
        <v>396336</v>
      </c>
      <c r="S79">
        <v>4494</v>
      </c>
      <c r="T79">
        <v>7</v>
      </c>
      <c r="U79" s="13">
        <f t="shared" si="15"/>
        <v>251.35400000000001</v>
      </c>
      <c r="V79" s="8">
        <f t="shared" si="16"/>
        <v>257.31200000000001</v>
      </c>
      <c r="W79" s="6">
        <f t="shared" si="17"/>
        <v>4.9660000000000002</v>
      </c>
      <c r="X79" s="8">
        <f t="shared" si="18"/>
        <v>396.33600000000001</v>
      </c>
      <c r="Y79" s="3">
        <f t="shared" si="19"/>
        <v>43.8</v>
      </c>
    </row>
    <row r="80" spans="1:25" x14ac:dyDescent="0.7">
      <c r="A80">
        <v>7</v>
      </c>
      <c r="B80">
        <v>1644514504467</v>
      </c>
      <c r="C80" s="1">
        <v>44602.732685185183</v>
      </c>
      <c r="D80">
        <v>101</v>
      </c>
      <c r="E80">
        <v>99999999</v>
      </c>
      <c r="F80">
        <v>101</v>
      </c>
      <c r="G80">
        <v>15033</v>
      </c>
      <c r="H80">
        <v>99999999</v>
      </c>
      <c r="I80">
        <v>99999999</v>
      </c>
      <c r="J80">
        <v>75349</v>
      </c>
      <c r="K80">
        <v>40.163899726867598</v>
      </c>
      <c r="L80">
        <v>0.82</v>
      </c>
      <c r="M80">
        <v>6</v>
      </c>
      <c r="N80">
        <v>79189</v>
      </c>
      <c r="O80">
        <v>101513</v>
      </c>
      <c r="P80">
        <v>106059</v>
      </c>
      <c r="Q80">
        <v>111309</v>
      </c>
      <c r="R80">
        <v>283533</v>
      </c>
      <c r="S80">
        <v>4483</v>
      </c>
      <c r="T80">
        <v>7</v>
      </c>
      <c r="U80" s="13">
        <f t="shared" si="15"/>
        <v>101.51300000000001</v>
      </c>
      <c r="V80" s="8">
        <f t="shared" si="16"/>
        <v>106.059</v>
      </c>
      <c r="W80" s="6">
        <f t="shared" si="17"/>
        <v>5.25</v>
      </c>
      <c r="X80" s="8">
        <f t="shared" si="18"/>
        <v>283.53300000000002</v>
      </c>
      <c r="Y80" s="3">
        <f t="shared" si="19"/>
        <v>40.163899726867598</v>
      </c>
    </row>
    <row r="81" spans="1:25" x14ac:dyDescent="0.7">
      <c r="A81">
        <v>2</v>
      </c>
      <c r="B81">
        <v>1644499006573</v>
      </c>
      <c r="C81" s="1">
        <v>44602.553310185183</v>
      </c>
      <c r="D81">
        <v>201</v>
      </c>
      <c r="E81">
        <v>99999999</v>
      </c>
      <c r="F81">
        <v>201</v>
      </c>
      <c r="G81">
        <v>17460</v>
      </c>
      <c r="H81">
        <v>908</v>
      </c>
      <c r="I81">
        <v>26030</v>
      </c>
      <c r="J81">
        <v>296978</v>
      </c>
      <c r="K81">
        <v>41.6</v>
      </c>
      <c r="L81">
        <v>0.84</v>
      </c>
      <c r="M81">
        <v>8</v>
      </c>
      <c r="N81">
        <v>300516</v>
      </c>
      <c r="O81">
        <v>323228</v>
      </c>
      <c r="P81">
        <v>329164</v>
      </c>
      <c r="Q81">
        <v>334114</v>
      </c>
      <c r="R81">
        <v>474427</v>
      </c>
      <c r="S81">
        <v>4494</v>
      </c>
      <c r="T81">
        <v>7</v>
      </c>
      <c r="U81" s="13">
        <f t="shared" si="15"/>
        <v>323.22800000000001</v>
      </c>
      <c r="V81" s="8">
        <f t="shared" si="16"/>
        <v>329.16399999999999</v>
      </c>
      <c r="W81" s="6">
        <f t="shared" si="17"/>
        <v>4.95</v>
      </c>
      <c r="X81" s="8">
        <f t="shared" si="18"/>
        <v>474.42700000000002</v>
      </c>
      <c r="Y81" s="3">
        <f t="shared" si="19"/>
        <v>41.6</v>
      </c>
    </row>
    <row r="82" spans="1:25" x14ac:dyDescent="0.7">
      <c r="A82">
        <v>4</v>
      </c>
      <c r="B82">
        <v>1644514505281</v>
      </c>
      <c r="C82" s="1">
        <v>44602.73269675926</v>
      </c>
      <c r="D82">
        <v>202</v>
      </c>
      <c r="E82">
        <v>99999999</v>
      </c>
      <c r="F82">
        <v>202</v>
      </c>
      <c r="G82">
        <v>15734</v>
      </c>
      <c r="H82">
        <v>99999999</v>
      </c>
      <c r="I82">
        <v>99999999</v>
      </c>
      <c r="J82">
        <v>76143</v>
      </c>
      <c r="K82">
        <v>44.483294295837297</v>
      </c>
      <c r="L82">
        <v>0.81</v>
      </c>
      <c r="M82">
        <v>6</v>
      </c>
      <c r="N82">
        <v>79874</v>
      </c>
      <c r="O82">
        <v>100444</v>
      </c>
      <c r="P82">
        <v>105078</v>
      </c>
      <c r="Q82">
        <v>109316</v>
      </c>
      <c r="R82">
        <v>284719</v>
      </c>
      <c r="S82">
        <v>4486</v>
      </c>
      <c r="T82">
        <v>7</v>
      </c>
      <c r="U82" s="13">
        <f t="shared" si="15"/>
        <v>100.444</v>
      </c>
      <c r="V82" s="8">
        <f t="shared" si="16"/>
        <v>105.078</v>
      </c>
      <c r="W82" s="6">
        <f t="shared" si="17"/>
        <v>4.2380000000000004</v>
      </c>
      <c r="X82" s="8">
        <f t="shared" si="18"/>
        <v>284.71899999999999</v>
      </c>
      <c r="Y82" s="3">
        <f t="shared" si="19"/>
        <v>44.483294295837297</v>
      </c>
    </row>
    <row r="83" spans="1:25" x14ac:dyDescent="0.7">
      <c r="C83" s="1"/>
      <c r="O83"/>
      <c r="U83" s="13"/>
      <c r="V83" s="8"/>
      <c r="W83" s="6"/>
      <c r="X83" s="8"/>
    </row>
    <row r="84" spans="1:25" x14ac:dyDescent="0.7">
      <c r="C84" s="1"/>
      <c r="O84"/>
      <c r="U84" s="13"/>
      <c r="V84" s="8"/>
      <c r="W84" s="6"/>
      <c r="X84" s="8"/>
    </row>
    <row r="85" spans="1:25" x14ac:dyDescent="0.7">
      <c r="C85" s="1"/>
      <c r="O85"/>
      <c r="U85" s="13"/>
      <c r="V85" s="8"/>
      <c r="W85" s="6"/>
      <c r="X85" s="8"/>
    </row>
    <row r="86" spans="1:25" x14ac:dyDescent="0.7">
      <c r="C86" s="1"/>
      <c r="O86"/>
      <c r="U86" s="13"/>
      <c r="V86" s="8"/>
      <c r="W86" s="6"/>
      <c r="X86" s="8"/>
    </row>
    <row r="87" spans="1:25" x14ac:dyDescent="0.7">
      <c r="C87" s="1"/>
      <c r="O87"/>
      <c r="U87" s="13"/>
      <c r="V87" s="8"/>
      <c r="W87" s="6"/>
      <c r="X87" s="8"/>
    </row>
    <row r="88" spans="1:25" x14ac:dyDescent="0.7">
      <c r="C88" s="1"/>
      <c r="O88"/>
      <c r="U88" s="13"/>
      <c r="V88" s="8"/>
      <c r="W88" s="6"/>
      <c r="X88" s="8"/>
    </row>
    <row r="89" spans="1:25" x14ac:dyDescent="0.7">
      <c r="C89" s="1"/>
      <c r="O89"/>
      <c r="U89" s="13"/>
      <c r="V89" s="8"/>
      <c r="W89" s="6"/>
      <c r="X89" s="8"/>
    </row>
    <row r="90" spans="1:25" x14ac:dyDescent="0.7">
      <c r="C90" s="1"/>
      <c r="O90"/>
      <c r="U90" s="13"/>
      <c r="V90" s="8"/>
      <c r="W90" s="6"/>
      <c r="X90" s="8"/>
    </row>
    <row r="91" spans="1:25" x14ac:dyDescent="0.7">
      <c r="C91" s="1"/>
      <c r="O91"/>
      <c r="U91" s="13"/>
      <c r="V91" s="8"/>
      <c r="W91" s="6"/>
      <c r="X91" s="8"/>
    </row>
    <row r="92" spans="1:25" x14ac:dyDescent="0.7">
      <c r="C92" s="1"/>
      <c r="O92"/>
      <c r="U92" s="13"/>
      <c r="V92" s="8"/>
      <c r="W92" s="6"/>
      <c r="X92" s="8"/>
    </row>
    <row r="93" spans="1:25" x14ac:dyDescent="0.7">
      <c r="C93" s="1"/>
      <c r="O93"/>
      <c r="U93" s="13"/>
      <c r="V93" s="8"/>
      <c r="W93" s="6"/>
      <c r="X93" s="8"/>
    </row>
    <row r="94" spans="1:25" x14ac:dyDescent="0.7">
      <c r="C94" s="1"/>
      <c r="O94"/>
      <c r="U94" s="13"/>
      <c r="V94" s="8"/>
      <c r="W94" s="6"/>
      <c r="X94" s="8"/>
    </row>
    <row r="95" spans="1:25" x14ac:dyDescent="0.7">
      <c r="C95" s="1"/>
      <c r="O95"/>
      <c r="U95" s="13"/>
      <c r="V95" s="8"/>
      <c r="W95" s="6"/>
      <c r="X95" s="8"/>
    </row>
    <row r="96" spans="1:25" x14ac:dyDescent="0.7">
      <c r="C96" s="1"/>
      <c r="O96"/>
      <c r="U96" s="13"/>
      <c r="V96" s="8"/>
      <c r="W96" s="6"/>
      <c r="X96" s="8"/>
    </row>
    <row r="97" spans="3:24" x14ac:dyDescent="0.7">
      <c r="C97" s="1"/>
      <c r="O97"/>
      <c r="U97" s="13"/>
      <c r="V97" s="8"/>
      <c r="W97" s="6"/>
      <c r="X97" s="8"/>
    </row>
    <row r="98" spans="3:24" x14ac:dyDescent="0.7">
      <c r="C98" s="1"/>
      <c r="O98"/>
      <c r="U98" s="13"/>
      <c r="V98" s="8"/>
      <c r="W98" s="6"/>
      <c r="X98" s="8"/>
    </row>
    <row r="99" spans="3:24" x14ac:dyDescent="0.7">
      <c r="C99" s="1"/>
      <c r="O99"/>
      <c r="U99" s="13"/>
      <c r="V99" s="8"/>
      <c r="W99" s="6"/>
      <c r="X99" s="8"/>
    </row>
    <row r="100" spans="3:24" x14ac:dyDescent="0.7">
      <c r="C100" s="1"/>
      <c r="O100"/>
      <c r="U100" s="13"/>
      <c r="V100" s="8"/>
      <c r="W100" s="6"/>
      <c r="X100" s="8"/>
    </row>
    <row r="101" spans="3:24" x14ac:dyDescent="0.7">
      <c r="C101" s="1"/>
      <c r="O101"/>
      <c r="U101" s="13"/>
      <c r="V101" s="8"/>
      <c r="W101" s="6"/>
      <c r="X101" s="8"/>
    </row>
    <row r="102" spans="3:24" x14ac:dyDescent="0.7">
      <c r="C102" s="1"/>
      <c r="O102"/>
      <c r="U102" s="13"/>
      <c r="V102" s="8"/>
      <c r="W102" s="6"/>
      <c r="X102" s="8"/>
    </row>
    <row r="103" spans="3:24" x14ac:dyDescent="0.7">
      <c r="C103" s="1"/>
      <c r="O103"/>
      <c r="U103" s="13"/>
      <c r="V103" s="8"/>
      <c r="W103" s="6"/>
      <c r="X103" s="8"/>
    </row>
    <row r="104" spans="3:24" x14ac:dyDescent="0.7">
      <c r="C104" s="1"/>
      <c r="O104"/>
      <c r="U104" s="13"/>
      <c r="V104" s="8"/>
      <c r="W104" s="6"/>
      <c r="X104" s="8"/>
    </row>
    <row r="105" spans="3:24" x14ac:dyDescent="0.7">
      <c r="C105" s="1"/>
      <c r="O105"/>
      <c r="U105" s="13"/>
      <c r="V105" s="8"/>
      <c r="W105" s="6"/>
      <c r="X105" s="8"/>
    </row>
    <row r="106" spans="3:24" x14ac:dyDescent="0.7">
      <c r="C106" s="1"/>
      <c r="O106"/>
      <c r="U106" s="13"/>
      <c r="V106" s="8"/>
      <c r="W106" s="6"/>
      <c r="X106" s="8"/>
    </row>
    <row r="107" spans="3:24" x14ac:dyDescent="0.7">
      <c r="C107" s="1"/>
      <c r="O107"/>
      <c r="U107" s="13"/>
      <c r="V107" s="8"/>
      <c r="W107" s="6"/>
      <c r="X107" s="8"/>
    </row>
    <row r="108" spans="3:24" x14ac:dyDescent="0.7">
      <c r="C108" s="1"/>
      <c r="O108"/>
      <c r="U108" s="13"/>
      <c r="V108" s="8"/>
      <c r="W108" s="6"/>
      <c r="X108" s="8"/>
    </row>
    <row r="109" spans="3:24" x14ac:dyDescent="0.7">
      <c r="C109" s="1"/>
      <c r="O109"/>
      <c r="U109" s="13"/>
      <c r="V109" s="8"/>
      <c r="W109" s="6"/>
      <c r="X109" s="8"/>
    </row>
    <row r="110" spans="3:24" x14ac:dyDescent="0.7">
      <c r="C110" s="1"/>
      <c r="O110"/>
      <c r="U110" s="13"/>
      <c r="V110" s="8"/>
      <c r="W110" s="6"/>
      <c r="X110" s="8"/>
    </row>
    <row r="111" spans="3:24" x14ac:dyDescent="0.7">
      <c r="C111" s="1"/>
      <c r="O111"/>
      <c r="U111" s="13"/>
      <c r="V111" s="8"/>
      <c r="W111" s="6"/>
      <c r="X111" s="8"/>
    </row>
    <row r="112" spans="3:24" x14ac:dyDescent="0.7">
      <c r="C112" s="1"/>
      <c r="O112"/>
      <c r="U112" s="13"/>
      <c r="V112" s="8"/>
      <c r="W112" s="6"/>
      <c r="X112" s="8"/>
    </row>
    <row r="113" spans="3:24" x14ac:dyDescent="0.7">
      <c r="C113" s="1"/>
      <c r="O113"/>
      <c r="U113" s="13"/>
      <c r="V113" s="8"/>
      <c r="W113" s="6"/>
      <c r="X113" s="8"/>
    </row>
    <row r="114" spans="3:24" x14ac:dyDescent="0.7">
      <c r="C114" s="1"/>
      <c r="O114"/>
      <c r="U114" s="13"/>
      <c r="V114" s="8"/>
      <c r="W114" s="6"/>
      <c r="X114" s="8"/>
    </row>
    <row r="115" spans="3:24" x14ac:dyDescent="0.7">
      <c r="C115" s="1"/>
      <c r="O115"/>
      <c r="U115" s="13"/>
      <c r="V115" s="8"/>
      <c r="W115" s="6"/>
      <c r="X115" s="8"/>
    </row>
    <row r="116" spans="3:24" x14ac:dyDescent="0.7">
      <c r="C116" s="1"/>
      <c r="O116"/>
      <c r="U116" s="13"/>
      <c r="V116" s="8"/>
      <c r="W116" s="6"/>
      <c r="X116" s="8"/>
    </row>
    <row r="117" spans="3:24" x14ac:dyDescent="0.7">
      <c r="C117" s="1"/>
      <c r="O117"/>
      <c r="U117" s="13"/>
      <c r="V117" s="8"/>
      <c r="W117" s="6"/>
      <c r="X117" s="8"/>
    </row>
    <row r="118" spans="3:24" x14ac:dyDescent="0.7">
      <c r="C118" s="1"/>
      <c r="O118"/>
      <c r="U118" s="13"/>
      <c r="V118" s="8"/>
      <c r="W118" s="6"/>
      <c r="X118" s="8"/>
    </row>
    <row r="119" spans="3:24" x14ac:dyDescent="0.7">
      <c r="C119" s="1"/>
      <c r="O119"/>
      <c r="U119" s="13"/>
      <c r="V119" s="8"/>
      <c r="W119" s="6"/>
      <c r="X119" s="8"/>
    </row>
    <row r="120" spans="3:24" x14ac:dyDescent="0.7">
      <c r="C120" s="1"/>
      <c r="O120"/>
      <c r="U120" s="13"/>
      <c r="V120" s="8"/>
      <c r="W120" s="6"/>
      <c r="X120" s="8"/>
    </row>
    <row r="121" spans="3:24" x14ac:dyDescent="0.7">
      <c r="C121" s="1"/>
      <c r="O121"/>
      <c r="U121" s="13"/>
      <c r="V121" s="8"/>
      <c r="W121" s="6"/>
      <c r="X121" s="8"/>
    </row>
    <row r="122" spans="3:24" x14ac:dyDescent="0.7">
      <c r="C122" s="1"/>
      <c r="O122"/>
      <c r="U122" s="13"/>
      <c r="V122" s="8"/>
      <c r="W122" s="6"/>
      <c r="X122" s="8"/>
    </row>
    <row r="123" spans="3:24" x14ac:dyDescent="0.7">
      <c r="C123" s="1"/>
      <c r="O123"/>
      <c r="U123" s="13"/>
      <c r="V123" s="8"/>
      <c r="W123" s="6"/>
      <c r="X123" s="8"/>
    </row>
    <row r="124" spans="3:24" x14ac:dyDescent="0.7">
      <c r="C124" s="1"/>
      <c r="O124"/>
      <c r="U124" s="13"/>
      <c r="V124" s="8"/>
      <c r="W124" s="6"/>
      <c r="X124" s="8"/>
    </row>
    <row r="125" spans="3:24" x14ac:dyDescent="0.7">
      <c r="C125" s="1"/>
      <c r="O125"/>
      <c r="U125" s="13"/>
      <c r="V125" s="8"/>
      <c r="W125" s="6"/>
      <c r="X125" s="8"/>
    </row>
    <row r="126" spans="3:24" x14ac:dyDescent="0.7">
      <c r="C126" s="1"/>
      <c r="O126"/>
      <c r="U126" s="13"/>
      <c r="V126" s="8"/>
      <c r="W126" s="6"/>
      <c r="X126" s="8"/>
    </row>
    <row r="127" spans="3:24" x14ac:dyDescent="0.7">
      <c r="C127" s="1"/>
      <c r="O127"/>
      <c r="U127" s="13"/>
      <c r="V127" s="8"/>
      <c r="W127" s="6"/>
      <c r="X127" s="8"/>
    </row>
    <row r="128" spans="3:24" x14ac:dyDescent="0.7">
      <c r="C128" s="1"/>
      <c r="O128"/>
      <c r="U128" s="13"/>
      <c r="V128" s="8"/>
      <c r="W128" s="6"/>
      <c r="X128" s="8"/>
    </row>
    <row r="129" spans="3:24" x14ac:dyDescent="0.7">
      <c r="C129" s="1"/>
      <c r="O129"/>
      <c r="U129" s="13"/>
      <c r="V129" s="8"/>
      <c r="W129" s="6"/>
      <c r="X129" s="8"/>
    </row>
    <row r="130" spans="3:24" x14ac:dyDescent="0.7">
      <c r="C130" s="1"/>
      <c r="O130"/>
      <c r="U130" s="13"/>
      <c r="V130" s="8"/>
      <c r="W130" s="6"/>
      <c r="X130" s="8"/>
    </row>
    <row r="131" spans="3:24" x14ac:dyDescent="0.7">
      <c r="C131" s="1"/>
      <c r="O131"/>
      <c r="U131" s="13"/>
      <c r="V131" s="8"/>
      <c r="W131" s="6"/>
      <c r="X131" s="8"/>
    </row>
    <row r="132" spans="3:24" x14ac:dyDescent="0.7">
      <c r="C132" s="1"/>
      <c r="O132"/>
      <c r="U132" s="13"/>
      <c r="V132" s="8"/>
      <c r="W132" s="6"/>
      <c r="X132" s="8"/>
    </row>
    <row r="133" spans="3:24" x14ac:dyDescent="0.7">
      <c r="C133" s="1"/>
      <c r="O133"/>
      <c r="U133" s="13"/>
      <c r="V133" s="8"/>
      <c r="W133" s="6"/>
      <c r="X133" s="8"/>
    </row>
    <row r="134" spans="3:24" x14ac:dyDescent="0.7">
      <c r="C134" s="1"/>
      <c r="O134"/>
      <c r="U134" s="13"/>
      <c r="V134" s="8"/>
      <c r="W134" s="6"/>
      <c r="X134" s="8"/>
    </row>
    <row r="135" spans="3:24" x14ac:dyDescent="0.7">
      <c r="C135" s="1"/>
      <c r="O135"/>
      <c r="U135" s="13"/>
      <c r="V135" s="8"/>
      <c r="W135" s="6"/>
      <c r="X135" s="8"/>
    </row>
    <row r="136" spans="3:24" x14ac:dyDescent="0.7">
      <c r="C136" s="1"/>
      <c r="O136"/>
      <c r="U136" s="13"/>
      <c r="V136" s="8"/>
      <c r="W136" s="6"/>
      <c r="X136" s="8"/>
    </row>
    <row r="137" spans="3:24" x14ac:dyDescent="0.7">
      <c r="C137" s="1"/>
      <c r="O137"/>
      <c r="U137" s="13"/>
      <c r="V137" s="8"/>
      <c r="W137" s="6"/>
      <c r="X137" s="8"/>
    </row>
    <row r="138" spans="3:24" x14ac:dyDescent="0.7">
      <c r="C138" s="1"/>
      <c r="O138"/>
      <c r="U138" s="13"/>
      <c r="V138" s="8"/>
      <c r="W138" s="6"/>
      <c r="X138" s="8"/>
    </row>
    <row r="139" spans="3:24" x14ac:dyDescent="0.7">
      <c r="C139" s="1"/>
      <c r="O139"/>
      <c r="U139" s="13"/>
      <c r="V139" s="8"/>
      <c r="W139" s="6"/>
      <c r="X139" s="8"/>
    </row>
    <row r="140" spans="3:24" x14ac:dyDescent="0.7">
      <c r="C140" s="1"/>
      <c r="O140"/>
      <c r="U140" s="13"/>
      <c r="V140" s="8"/>
      <c r="W140" s="6"/>
      <c r="X140" s="8"/>
    </row>
    <row r="141" spans="3:24" x14ac:dyDescent="0.7">
      <c r="C141" s="1"/>
      <c r="O141"/>
      <c r="U141" s="13"/>
      <c r="V141" s="8"/>
      <c r="W141" s="6"/>
      <c r="X141" s="8"/>
    </row>
    <row r="142" spans="3:24" x14ac:dyDescent="0.7">
      <c r="C142" s="1"/>
      <c r="O142"/>
      <c r="U142" s="13"/>
      <c r="V142" s="8"/>
      <c r="W142" s="6"/>
      <c r="X142" s="8"/>
    </row>
    <row r="143" spans="3:24" x14ac:dyDescent="0.7">
      <c r="C143" s="1"/>
      <c r="O143"/>
      <c r="U143" s="13"/>
      <c r="V143" s="8"/>
      <c r="W143" s="6"/>
      <c r="X143" s="8"/>
    </row>
    <row r="144" spans="3:24" x14ac:dyDescent="0.7">
      <c r="C144" s="1"/>
      <c r="O144"/>
      <c r="U144" s="13"/>
      <c r="V144" s="8"/>
      <c r="W144" s="6"/>
      <c r="X144" s="8"/>
    </row>
    <row r="145" spans="3:24" x14ac:dyDescent="0.7">
      <c r="C145" s="1"/>
      <c r="O145"/>
      <c r="U145" s="13"/>
      <c r="V145" s="8"/>
      <c r="W145" s="6"/>
      <c r="X145" s="8"/>
    </row>
    <row r="146" spans="3:24" x14ac:dyDescent="0.7">
      <c r="C146" s="1"/>
      <c r="O146"/>
      <c r="U146" s="13"/>
      <c r="V146" s="8"/>
      <c r="W146" s="6"/>
      <c r="X146" s="8"/>
    </row>
    <row r="147" spans="3:24" x14ac:dyDescent="0.7">
      <c r="C147" s="1"/>
      <c r="O147"/>
      <c r="U147" s="13"/>
      <c r="V147" s="8"/>
      <c r="W147" s="6"/>
      <c r="X147" s="8"/>
    </row>
    <row r="148" spans="3:24" x14ac:dyDescent="0.7">
      <c r="C148" s="1"/>
      <c r="O148"/>
      <c r="U148" s="13"/>
      <c r="V148" s="8"/>
      <c r="W148" s="6"/>
      <c r="X148" s="8"/>
    </row>
    <row r="149" spans="3:24" x14ac:dyDescent="0.7">
      <c r="C149" s="1"/>
      <c r="O149"/>
      <c r="U149" s="13"/>
      <c r="V149" s="8"/>
      <c r="W149" s="6"/>
      <c r="X149" s="8"/>
    </row>
    <row r="150" spans="3:24" x14ac:dyDescent="0.7">
      <c r="C150" s="1"/>
      <c r="O150"/>
      <c r="U150" s="13"/>
      <c r="V150" s="8"/>
      <c r="W150" s="6"/>
      <c r="X150" s="8"/>
    </row>
    <row r="151" spans="3:24" x14ac:dyDescent="0.7">
      <c r="C151" s="1"/>
      <c r="O151"/>
      <c r="U151" s="13"/>
      <c r="V151" s="8"/>
      <c r="W151" s="6"/>
      <c r="X151" s="8"/>
    </row>
    <row r="152" spans="3:24" x14ac:dyDescent="0.7">
      <c r="C152" s="1"/>
      <c r="O152"/>
      <c r="U152" s="13"/>
      <c r="V152" s="8"/>
      <c r="W152" s="6"/>
      <c r="X152" s="8"/>
    </row>
    <row r="153" spans="3:24" x14ac:dyDescent="0.7">
      <c r="C153" s="1"/>
      <c r="O153"/>
      <c r="U153" s="13"/>
      <c r="V153" s="8"/>
      <c r="W153" s="6"/>
      <c r="X153" s="8"/>
    </row>
    <row r="154" spans="3:24" x14ac:dyDescent="0.7">
      <c r="C154" s="1"/>
      <c r="O154"/>
      <c r="U154" s="13"/>
      <c r="V154" s="8"/>
      <c r="W154" s="6"/>
      <c r="X154" s="8"/>
    </row>
    <row r="155" spans="3:24" x14ac:dyDescent="0.7">
      <c r="C155" s="1"/>
      <c r="O155"/>
      <c r="U155" s="13"/>
      <c r="V155" s="8"/>
      <c r="W155" s="6"/>
      <c r="X155" s="8"/>
    </row>
    <row r="156" spans="3:24" x14ac:dyDescent="0.7">
      <c r="C156" s="1"/>
      <c r="O156"/>
      <c r="U156" s="13"/>
      <c r="V156" s="8"/>
      <c r="W156" s="6"/>
      <c r="X156" s="8"/>
    </row>
    <row r="157" spans="3:24" x14ac:dyDescent="0.7">
      <c r="C157" s="1"/>
      <c r="O157"/>
      <c r="U157" s="13"/>
      <c r="V157" s="8"/>
      <c r="W157" s="6"/>
      <c r="X157" s="8"/>
    </row>
    <row r="158" spans="3:24" x14ac:dyDescent="0.7">
      <c r="C158" s="1"/>
      <c r="O158"/>
      <c r="U158" s="13"/>
      <c r="V158" s="8"/>
      <c r="W158" s="6"/>
      <c r="X158" s="8"/>
    </row>
    <row r="159" spans="3:24" x14ac:dyDescent="0.7">
      <c r="C159" s="1"/>
      <c r="O159"/>
      <c r="U159" s="13"/>
      <c r="V159" s="8"/>
      <c r="W159" s="6"/>
      <c r="X159" s="8"/>
    </row>
    <row r="160" spans="3:24" x14ac:dyDescent="0.7">
      <c r="C160" s="1"/>
      <c r="O160"/>
      <c r="U160" s="13"/>
      <c r="V160" s="8"/>
      <c r="W160" s="6"/>
      <c r="X160" s="8"/>
    </row>
    <row r="161" spans="3:24" x14ac:dyDescent="0.7">
      <c r="C161" s="1"/>
      <c r="O161"/>
      <c r="U161" s="13"/>
      <c r="V161" s="8"/>
      <c r="W161" s="6"/>
      <c r="X161" s="8"/>
    </row>
    <row r="162" spans="3:24" x14ac:dyDescent="0.7">
      <c r="C162" s="1"/>
      <c r="O162"/>
      <c r="U162" s="13"/>
      <c r="V162" s="8"/>
      <c r="W162" s="6"/>
      <c r="X162" s="8"/>
    </row>
    <row r="163" spans="3:24" x14ac:dyDescent="0.7">
      <c r="C163" s="1"/>
      <c r="O163"/>
      <c r="U163" s="13"/>
      <c r="V163" s="8"/>
      <c r="W163" s="6"/>
      <c r="X163" s="8"/>
    </row>
    <row r="164" spans="3:24" x14ac:dyDescent="0.7">
      <c r="C164" s="1"/>
      <c r="O164"/>
      <c r="U164" s="13"/>
      <c r="V164" s="8"/>
      <c r="W164" s="6"/>
      <c r="X164" s="8"/>
    </row>
    <row r="165" spans="3:24" x14ac:dyDescent="0.7">
      <c r="C165" s="1"/>
      <c r="O165"/>
      <c r="U165" s="13"/>
      <c r="V165" s="8"/>
      <c r="W165" s="6"/>
      <c r="X165" s="8"/>
    </row>
    <row r="166" spans="3:24" x14ac:dyDescent="0.7">
      <c r="C166" s="1"/>
      <c r="O166"/>
      <c r="U166" s="13"/>
      <c r="V166" s="8"/>
      <c r="W166" s="6"/>
      <c r="X166" s="8"/>
    </row>
    <row r="167" spans="3:24" x14ac:dyDescent="0.7">
      <c r="C167" s="1"/>
      <c r="O167"/>
      <c r="U167" s="13"/>
      <c r="V167" s="8"/>
      <c r="W167" s="6"/>
      <c r="X167" s="8"/>
    </row>
    <row r="168" spans="3:24" x14ac:dyDescent="0.7">
      <c r="C168" s="1"/>
      <c r="O168"/>
      <c r="U168" s="13"/>
      <c r="V168" s="8"/>
      <c r="W168" s="6"/>
      <c r="X168" s="8"/>
    </row>
    <row r="169" spans="3:24" x14ac:dyDescent="0.7">
      <c r="C169" s="1"/>
      <c r="O169"/>
      <c r="U169" s="13"/>
      <c r="V169" s="8"/>
      <c r="W169" s="6"/>
      <c r="X169" s="8"/>
    </row>
    <row r="170" spans="3:24" x14ac:dyDescent="0.7">
      <c r="C170" s="1"/>
      <c r="O170"/>
      <c r="U170" s="13"/>
      <c r="V170" s="8"/>
      <c r="W170" s="6"/>
      <c r="X170" s="8"/>
    </row>
    <row r="171" spans="3:24" x14ac:dyDescent="0.7">
      <c r="C171" s="1"/>
      <c r="O171"/>
      <c r="U171" s="13"/>
      <c r="V171" s="8"/>
      <c r="W171" s="6"/>
      <c r="X171" s="8"/>
    </row>
    <row r="172" spans="3:24" x14ac:dyDescent="0.7">
      <c r="C172" s="1"/>
      <c r="O172"/>
      <c r="U172" s="13"/>
      <c r="V172" s="8"/>
      <c r="W172" s="6"/>
      <c r="X172" s="8"/>
    </row>
    <row r="173" spans="3:24" x14ac:dyDescent="0.7">
      <c r="C173" s="1"/>
      <c r="O173"/>
      <c r="U173" s="13"/>
      <c r="V173" s="8"/>
      <c r="W173" s="6"/>
      <c r="X173" s="8"/>
    </row>
    <row r="174" spans="3:24" x14ac:dyDescent="0.7">
      <c r="C174" s="1"/>
      <c r="O174"/>
      <c r="U174" s="13"/>
      <c r="V174" s="8"/>
      <c r="W174" s="6"/>
      <c r="X174" s="8"/>
    </row>
    <row r="175" spans="3:24" x14ac:dyDescent="0.7">
      <c r="C175" s="1"/>
      <c r="O175"/>
      <c r="U175" s="13"/>
      <c r="V175" s="8"/>
      <c r="W175" s="6"/>
      <c r="X175" s="8"/>
    </row>
    <row r="176" spans="3:24" x14ac:dyDescent="0.7">
      <c r="C176" s="1"/>
      <c r="O176"/>
      <c r="U176" s="13"/>
      <c r="V176" s="8"/>
      <c r="W176" s="6"/>
      <c r="X176" s="8"/>
    </row>
    <row r="177" spans="3:24" x14ac:dyDescent="0.7">
      <c r="C177" s="1"/>
      <c r="O177"/>
      <c r="U177" s="13"/>
      <c r="V177" s="8"/>
      <c r="W177" s="6"/>
      <c r="X177" s="8"/>
    </row>
    <row r="178" spans="3:24" x14ac:dyDescent="0.7">
      <c r="C178" s="1"/>
      <c r="O178"/>
      <c r="U178" s="13"/>
      <c r="V178" s="8"/>
      <c r="W178" s="6"/>
      <c r="X178" s="8"/>
    </row>
    <row r="179" spans="3:24" x14ac:dyDescent="0.7">
      <c r="C179" s="1"/>
      <c r="O179"/>
      <c r="U179" s="13"/>
      <c r="V179" s="8"/>
      <c r="W179" s="6"/>
      <c r="X179" s="8"/>
    </row>
    <row r="180" spans="3:24" x14ac:dyDescent="0.7">
      <c r="C180" s="1"/>
      <c r="O180"/>
      <c r="U180" s="13"/>
      <c r="V180" s="8"/>
      <c r="W180" s="6"/>
      <c r="X180" s="8"/>
    </row>
    <row r="181" spans="3:24" x14ac:dyDescent="0.7">
      <c r="C181" s="1"/>
      <c r="O181"/>
      <c r="U181" s="13"/>
      <c r="V181" s="8"/>
      <c r="W181" s="6"/>
      <c r="X181" s="8"/>
    </row>
    <row r="182" spans="3:24" x14ac:dyDescent="0.7">
      <c r="C182" s="1"/>
      <c r="O182"/>
      <c r="U182" s="13"/>
      <c r="V182" s="8"/>
      <c r="W182" s="6"/>
      <c r="X182" s="8"/>
    </row>
    <row r="183" spans="3:24" x14ac:dyDescent="0.7">
      <c r="C183" s="1"/>
      <c r="O183"/>
      <c r="U183" s="13"/>
      <c r="V183" s="8"/>
      <c r="W183" s="6"/>
      <c r="X183" s="8"/>
    </row>
    <row r="184" spans="3:24" x14ac:dyDescent="0.7">
      <c r="C184" s="1"/>
      <c r="O184"/>
      <c r="U184" s="13"/>
      <c r="V184" s="8"/>
      <c r="W184" s="6"/>
      <c r="X184" s="8"/>
    </row>
    <row r="185" spans="3:24" x14ac:dyDescent="0.7">
      <c r="C185" s="1"/>
      <c r="O185"/>
      <c r="U185" s="13"/>
      <c r="V185" s="8"/>
      <c r="W185" s="6"/>
      <c r="X185" s="8"/>
    </row>
    <row r="186" spans="3:24" x14ac:dyDescent="0.7">
      <c r="C186" s="1"/>
      <c r="O186"/>
      <c r="U186" s="13"/>
      <c r="V186" s="8"/>
      <c r="W186" s="6"/>
      <c r="X186" s="8"/>
    </row>
    <row r="187" spans="3:24" x14ac:dyDescent="0.7">
      <c r="C187" s="1"/>
      <c r="O187"/>
      <c r="U187" s="13"/>
      <c r="V187" s="8"/>
      <c r="W187" s="6"/>
      <c r="X187" s="8"/>
    </row>
    <row r="188" spans="3:24" x14ac:dyDescent="0.7">
      <c r="C188" s="1"/>
      <c r="O188"/>
      <c r="U188" s="13"/>
      <c r="V188" s="8"/>
      <c r="W188" s="6"/>
      <c r="X188" s="8"/>
    </row>
    <row r="189" spans="3:24" x14ac:dyDescent="0.7">
      <c r="C189" s="1"/>
      <c r="O189"/>
      <c r="U189" s="13"/>
      <c r="V189" s="8"/>
      <c r="W189" s="6"/>
      <c r="X189" s="8"/>
    </row>
    <row r="190" spans="3:24" x14ac:dyDescent="0.7">
      <c r="C190" s="1"/>
      <c r="O190"/>
      <c r="U190" s="13"/>
      <c r="V190" s="8"/>
      <c r="W190" s="6"/>
      <c r="X190" s="8"/>
    </row>
    <row r="191" spans="3:24" x14ac:dyDescent="0.7">
      <c r="C191" s="1"/>
      <c r="O191"/>
      <c r="U191" s="13"/>
      <c r="V191" s="8"/>
      <c r="W191" s="6"/>
      <c r="X191" s="8"/>
    </row>
    <row r="192" spans="3:24" x14ac:dyDescent="0.7">
      <c r="C192" s="1"/>
      <c r="O192"/>
      <c r="U192" s="13"/>
      <c r="V192" s="8"/>
      <c r="W192" s="6"/>
      <c r="X192" s="8"/>
    </row>
    <row r="193" spans="3:24" x14ac:dyDescent="0.7">
      <c r="C193" s="1"/>
      <c r="O193"/>
      <c r="U193" s="13"/>
      <c r="V193" s="8"/>
      <c r="W193" s="6"/>
      <c r="X193" s="8"/>
    </row>
    <row r="194" spans="3:24" x14ac:dyDescent="0.7">
      <c r="C194" s="1"/>
      <c r="O194"/>
      <c r="U194" s="13"/>
      <c r="V194" s="8"/>
      <c r="W194" s="6"/>
      <c r="X194" s="8"/>
    </row>
    <row r="195" spans="3:24" x14ac:dyDescent="0.7">
      <c r="C195" s="1"/>
      <c r="O195"/>
      <c r="U195" s="13"/>
      <c r="V195" s="8"/>
      <c r="W195" s="6"/>
      <c r="X195" s="8"/>
    </row>
    <row r="196" spans="3:24" x14ac:dyDescent="0.7">
      <c r="C196" s="1"/>
      <c r="O196"/>
      <c r="U196" s="13"/>
      <c r="V196" s="8"/>
      <c r="W196" s="6"/>
      <c r="X196" s="8"/>
    </row>
    <row r="197" spans="3:24" x14ac:dyDescent="0.7">
      <c r="C197" s="1"/>
      <c r="O197"/>
      <c r="U197" s="13"/>
      <c r="V197" s="8"/>
      <c r="W197" s="6"/>
      <c r="X197" s="8"/>
    </row>
    <row r="198" spans="3:24" x14ac:dyDescent="0.7">
      <c r="C198" s="1"/>
      <c r="O198"/>
      <c r="U198" s="13"/>
      <c r="V198" s="8"/>
      <c r="W198" s="6"/>
      <c r="X198" s="8"/>
    </row>
    <row r="199" spans="3:24" x14ac:dyDescent="0.7">
      <c r="C199" s="1"/>
      <c r="O199"/>
      <c r="U199" s="13"/>
      <c r="V199" s="8"/>
      <c r="W199" s="6"/>
      <c r="X199" s="8"/>
    </row>
    <row r="200" spans="3:24" x14ac:dyDescent="0.7">
      <c r="C200" s="1"/>
      <c r="O200"/>
      <c r="U200" s="13"/>
      <c r="V200" s="8"/>
      <c r="W200" s="6"/>
      <c r="X200" s="8"/>
    </row>
    <row r="201" spans="3:24" x14ac:dyDescent="0.7">
      <c r="C201" s="1"/>
      <c r="O201"/>
      <c r="U201" s="13"/>
      <c r="V201" s="8"/>
      <c r="W201" s="6"/>
      <c r="X201" s="8"/>
    </row>
    <row r="202" spans="3:24" x14ac:dyDescent="0.7">
      <c r="C202" s="1"/>
      <c r="O202"/>
      <c r="U202" s="13"/>
      <c r="V202" s="8"/>
      <c r="W202" s="6"/>
      <c r="X202" s="8"/>
    </row>
    <row r="203" spans="3:24" x14ac:dyDescent="0.7">
      <c r="C203" s="1"/>
      <c r="O203"/>
      <c r="U203" s="13"/>
      <c r="V203" s="8"/>
      <c r="W203" s="6"/>
      <c r="X203" s="8"/>
    </row>
    <row r="204" spans="3:24" x14ac:dyDescent="0.7">
      <c r="C204" s="1"/>
      <c r="O204"/>
      <c r="U204" s="13"/>
      <c r="V204" s="8"/>
      <c r="W204" s="6"/>
      <c r="X204" s="8"/>
    </row>
    <row r="205" spans="3:24" x14ac:dyDescent="0.7">
      <c r="C205" s="1"/>
      <c r="O205"/>
      <c r="U205" s="13"/>
      <c r="V205" s="8"/>
      <c r="W205" s="6"/>
      <c r="X205" s="8"/>
    </row>
    <row r="206" spans="3:24" x14ac:dyDescent="0.7">
      <c r="C206" s="1"/>
      <c r="O206"/>
      <c r="U206" s="13"/>
      <c r="V206" s="8"/>
      <c r="W206" s="6"/>
      <c r="X206" s="8"/>
    </row>
    <row r="207" spans="3:24" x14ac:dyDescent="0.7">
      <c r="C207" s="1"/>
      <c r="O207"/>
      <c r="U207" s="13"/>
      <c r="V207" s="8"/>
      <c r="W207" s="6"/>
      <c r="X207" s="8"/>
    </row>
    <row r="208" spans="3:24" x14ac:dyDescent="0.7">
      <c r="C208" s="1"/>
      <c r="O208"/>
      <c r="U208" s="13"/>
      <c r="V208" s="8"/>
      <c r="W208" s="6"/>
      <c r="X208" s="8"/>
    </row>
    <row r="209" spans="3:24" x14ac:dyDescent="0.7">
      <c r="C209" s="1"/>
      <c r="O209"/>
      <c r="U209" s="13"/>
      <c r="V209" s="8"/>
      <c r="W209" s="6"/>
      <c r="X209" s="8"/>
    </row>
    <row r="210" spans="3:24" x14ac:dyDescent="0.7">
      <c r="C210" s="1"/>
      <c r="O210"/>
      <c r="U210" s="13"/>
      <c r="V210" s="8"/>
      <c r="W210" s="6"/>
      <c r="X210" s="8"/>
    </row>
    <row r="211" spans="3:24" x14ac:dyDescent="0.7">
      <c r="C211" s="1"/>
      <c r="O211"/>
      <c r="U211" s="13"/>
      <c r="V211" s="8"/>
      <c r="W211" s="6"/>
      <c r="X211" s="8"/>
    </row>
    <row r="212" spans="3:24" x14ac:dyDescent="0.7">
      <c r="C212" s="1"/>
      <c r="O212"/>
      <c r="U212" s="13"/>
      <c r="V212" s="8"/>
      <c r="W212" s="6"/>
      <c r="X212" s="8"/>
    </row>
    <row r="213" spans="3:24" x14ac:dyDescent="0.7">
      <c r="C213" s="1"/>
      <c r="O213"/>
      <c r="U213" s="13"/>
      <c r="V213" s="8"/>
      <c r="W213" s="6"/>
      <c r="X213" s="8"/>
    </row>
    <row r="214" spans="3:24" x14ac:dyDescent="0.7">
      <c r="C214" s="1"/>
      <c r="O214"/>
      <c r="U214" s="13"/>
      <c r="V214" s="8"/>
      <c r="W214" s="6"/>
      <c r="X214" s="8"/>
    </row>
    <row r="215" spans="3:24" x14ac:dyDescent="0.7">
      <c r="C215" s="1"/>
      <c r="O215"/>
      <c r="U215" s="13"/>
      <c r="V215" s="8"/>
      <c r="W215" s="6"/>
      <c r="X215" s="8"/>
    </row>
    <row r="216" spans="3:24" x14ac:dyDescent="0.7">
      <c r="C216" s="1"/>
      <c r="O216"/>
      <c r="U216" s="13"/>
      <c r="V216" s="8"/>
      <c r="W216" s="6"/>
      <c r="X216" s="8"/>
    </row>
    <row r="217" spans="3:24" x14ac:dyDescent="0.7">
      <c r="C217" s="1"/>
      <c r="O217"/>
      <c r="U217" s="13"/>
      <c r="V217" s="8"/>
      <c r="W217" s="6"/>
      <c r="X217" s="8"/>
    </row>
    <row r="218" spans="3:24" x14ac:dyDescent="0.7">
      <c r="C218" s="1"/>
      <c r="O218"/>
      <c r="U218" s="13"/>
      <c r="V218" s="8"/>
      <c r="W218" s="6"/>
      <c r="X218" s="8"/>
    </row>
    <row r="219" spans="3:24" x14ac:dyDescent="0.7">
      <c r="C219" s="1"/>
      <c r="O219"/>
      <c r="U219" s="13"/>
      <c r="V219" s="8"/>
      <c r="W219" s="6"/>
      <c r="X219" s="8"/>
    </row>
    <row r="220" spans="3:24" x14ac:dyDescent="0.7">
      <c r="C220" s="1"/>
      <c r="O220"/>
      <c r="U220" s="13"/>
      <c r="V220" s="8"/>
      <c r="W220" s="6"/>
      <c r="X220" s="8"/>
    </row>
    <row r="221" spans="3:24" x14ac:dyDescent="0.7">
      <c r="C221" s="1"/>
      <c r="O221"/>
      <c r="U221" s="13"/>
      <c r="V221" s="8"/>
      <c r="W221" s="6"/>
      <c r="X221" s="8"/>
    </row>
    <row r="222" spans="3:24" x14ac:dyDescent="0.7">
      <c r="C222" s="1"/>
      <c r="O222"/>
      <c r="U222" s="13"/>
      <c r="V222" s="8"/>
      <c r="W222" s="6"/>
      <c r="X222" s="8"/>
    </row>
    <row r="223" spans="3:24" x14ac:dyDescent="0.7">
      <c r="C223" s="1"/>
      <c r="O223"/>
      <c r="U223" s="13"/>
      <c r="V223" s="8"/>
      <c r="W223" s="6"/>
      <c r="X223" s="8"/>
    </row>
    <row r="224" spans="3:24" x14ac:dyDescent="0.7">
      <c r="C224" s="1"/>
      <c r="O224"/>
      <c r="U224" s="13"/>
      <c r="V224" s="8"/>
      <c r="W224" s="6"/>
      <c r="X224" s="8"/>
    </row>
    <row r="225" spans="3:24" x14ac:dyDescent="0.7">
      <c r="C225" s="1"/>
      <c r="O225"/>
      <c r="U225" s="13"/>
      <c r="V225" s="8"/>
      <c r="W225" s="6"/>
      <c r="X225" s="8"/>
    </row>
    <row r="226" spans="3:24" x14ac:dyDescent="0.7">
      <c r="C226" s="1"/>
      <c r="O226"/>
      <c r="U226" s="13"/>
      <c r="V226" s="8"/>
      <c r="W226" s="6"/>
      <c r="X226" s="8"/>
    </row>
    <row r="227" spans="3:24" x14ac:dyDescent="0.7">
      <c r="C227" s="1"/>
      <c r="O227"/>
      <c r="U227" s="13"/>
      <c r="V227" s="8"/>
      <c r="W227" s="6"/>
      <c r="X227" s="8"/>
    </row>
    <row r="228" spans="3:24" x14ac:dyDescent="0.7">
      <c r="C228" s="1"/>
      <c r="O228"/>
      <c r="U228" s="13"/>
      <c r="V228" s="8"/>
      <c r="W228" s="6"/>
      <c r="X228" s="8"/>
    </row>
    <row r="229" spans="3:24" x14ac:dyDescent="0.7">
      <c r="C229" s="1"/>
      <c r="O229"/>
      <c r="U229" s="13"/>
      <c r="V229" s="8"/>
      <c r="W229" s="6"/>
      <c r="X229" s="8"/>
    </row>
    <row r="230" spans="3:24" x14ac:dyDescent="0.7">
      <c r="C230" s="1"/>
      <c r="O230"/>
      <c r="U230" s="13"/>
      <c r="V230" s="8"/>
      <c r="W230" s="6"/>
      <c r="X230" s="8"/>
    </row>
    <row r="231" spans="3:24" x14ac:dyDescent="0.7">
      <c r="C231" s="1"/>
      <c r="O231"/>
      <c r="U231" s="13"/>
      <c r="V231" s="8"/>
      <c r="W231" s="6"/>
      <c r="X231" s="8"/>
    </row>
    <row r="232" spans="3:24" x14ac:dyDescent="0.7">
      <c r="C232" s="1"/>
      <c r="O232"/>
      <c r="U232" s="13"/>
      <c r="V232" s="8"/>
      <c r="W232" s="6"/>
      <c r="X232" s="8"/>
    </row>
    <row r="233" spans="3:24" x14ac:dyDescent="0.7">
      <c r="C233" s="1"/>
      <c r="O233"/>
      <c r="U233" s="13"/>
      <c r="V233" s="8"/>
      <c r="W233" s="6"/>
      <c r="X233" s="8"/>
    </row>
    <row r="234" spans="3:24" x14ac:dyDescent="0.7">
      <c r="C234" s="1"/>
      <c r="O234"/>
      <c r="U234" s="13"/>
      <c r="V234" s="8"/>
      <c r="W234" s="6"/>
      <c r="X234" s="8"/>
    </row>
    <row r="235" spans="3:24" x14ac:dyDescent="0.7">
      <c r="C235" s="1"/>
      <c r="O235"/>
      <c r="U235" s="13"/>
      <c r="V235" s="8"/>
      <c r="W235" s="6"/>
      <c r="X235" s="8"/>
    </row>
    <row r="236" spans="3:24" x14ac:dyDescent="0.7">
      <c r="C236" s="1"/>
      <c r="O236"/>
      <c r="U236" s="13"/>
      <c r="V236" s="8"/>
      <c r="W236" s="6"/>
      <c r="X236" s="8"/>
    </row>
    <row r="237" spans="3:24" x14ac:dyDescent="0.7">
      <c r="C237" s="1"/>
      <c r="O237"/>
      <c r="U237" s="13"/>
      <c r="V237" s="8"/>
      <c r="W237" s="6"/>
      <c r="X237" s="8"/>
    </row>
    <row r="238" spans="3:24" x14ac:dyDescent="0.7">
      <c r="C238" s="1"/>
      <c r="O238"/>
      <c r="U238" s="13"/>
      <c r="V238" s="8"/>
      <c r="W238" s="6"/>
      <c r="X238" s="8"/>
    </row>
    <row r="239" spans="3:24" x14ac:dyDescent="0.7">
      <c r="C239" s="1"/>
      <c r="O239"/>
      <c r="U239" s="13"/>
      <c r="V239" s="8"/>
      <c r="W239" s="6"/>
      <c r="X239" s="8"/>
    </row>
    <row r="240" spans="3:24" x14ac:dyDescent="0.7">
      <c r="C240" s="1"/>
      <c r="O240"/>
      <c r="U240" s="13"/>
      <c r="V240" s="8"/>
      <c r="W240" s="6"/>
      <c r="X240" s="8"/>
    </row>
    <row r="241" spans="3:24" x14ac:dyDescent="0.7">
      <c r="C241" s="1"/>
      <c r="O241"/>
      <c r="U241" s="13"/>
      <c r="V241" s="8"/>
      <c r="W241" s="6"/>
      <c r="X241" s="8"/>
    </row>
    <row r="242" spans="3:24" x14ac:dyDescent="0.7">
      <c r="C242" s="1"/>
      <c r="O242"/>
      <c r="U242" s="13"/>
      <c r="V242" s="8"/>
      <c r="W242" s="6"/>
      <c r="X242" s="8"/>
    </row>
    <row r="243" spans="3:24" x14ac:dyDescent="0.7">
      <c r="C243" s="1"/>
      <c r="O243"/>
      <c r="U243" s="13"/>
      <c r="V243" s="8"/>
      <c r="W243" s="6"/>
      <c r="X243" s="8"/>
    </row>
    <row r="244" spans="3:24" x14ac:dyDescent="0.7">
      <c r="C244" s="1"/>
      <c r="O244"/>
      <c r="U244" s="13"/>
      <c r="V244" s="8"/>
      <c r="W244" s="6"/>
      <c r="X244" s="8"/>
    </row>
    <row r="245" spans="3:24" x14ac:dyDescent="0.7">
      <c r="C245" s="1"/>
      <c r="O245"/>
      <c r="U245" s="13"/>
      <c r="V245" s="8"/>
      <c r="W245" s="6"/>
      <c r="X245" s="8"/>
    </row>
    <row r="246" spans="3:24" x14ac:dyDescent="0.7">
      <c r="C246" s="1"/>
      <c r="O246"/>
      <c r="U246" s="13"/>
      <c r="V246" s="8"/>
      <c r="W246" s="6"/>
      <c r="X246" s="8"/>
    </row>
    <row r="247" spans="3:24" x14ac:dyDescent="0.7">
      <c r="C247" s="1"/>
      <c r="O247"/>
      <c r="U247" s="13"/>
      <c r="V247" s="8"/>
      <c r="W247" s="6"/>
      <c r="X247" s="8"/>
    </row>
    <row r="248" spans="3:24" x14ac:dyDescent="0.7">
      <c r="C248" s="1"/>
      <c r="O248"/>
      <c r="U248" s="13"/>
      <c r="V248" s="8"/>
      <c r="W248" s="6"/>
      <c r="X248" s="8"/>
    </row>
    <row r="249" spans="3:24" x14ac:dyDescent="0.7">
      <c r="C249" s="1"/>
      <c r="O249"/>
      <c r="U249" s="13"/>
      <c r="V249" s="8"/>
      <c r="W249" s="6"/>
      <c r="X249" s="8"/>
    </row>
    <row r="250" spans="3:24" x14ac:dyDescent="0.7">
      <c r="C250" s="1"/>
      <c r="O250"/>
      <c r="U250" s="13"/>
      <c r="V250" s="8"/>
      <c r="W250" s="6"/>
      <c r="X250" s="8"/>
    </row>
    <row r="251" spans="3:24" x14ac:dyDescent="0.7">
      <c r="C251" s="1"/>
      <c r="O251"/>
      <c r="U251" s="13"/>
      <c r="V251" s="8"/>
      <c r="W251" s="6"/>
      <c r="X251" s="8"/>
    </row>
    <row r="252" spans="3:24" x14ac:dyDescent="0.7">
      <c r="C252" s="1"/>
      <c r="O252"/>
      <c r="U252" s="13"/>
      <c r="V252" s="8"/>
      <c r="W252" s="6"/>
      <c r="X252" s="8"/>
    </row>
    <row r="253" spans="3:24" x14ac:dyDescent="0.7">
      <c r="C253" s="1"/>
      <c r="O253"/>
      <c r="U253" s="13"/>
      <c r="V253" s="8"/>
      <c r="W253" s="6"/>
      <c r="X253" s="8"/>
    </row>
    <row r="254" spans="3:24" x14ac:dyDescent="0.7">
      <c r="C254" s="1"/>
      <c r="O254"/>
      <c r="U254" s="13"/>
      <c r="V254" s="8"/>
      <c r="W254" s="6"/>
      <c r="X254" s="8"/>
    </row>
    <row r="255" spans="3:24" x14ac:dyDescent="0.7">
      <c r="C255" s="1"/>
      <c r="O255"/>
      <c r="U255" s="13"/>
      <c r="V255" s="8"/>
      <c r="W255" s="6"/>
      <c r="X255" s="8"/>
    </row>
    <row r="256" spans="3:24" x14ac:dyDescent="0.7">
      <c r="C256" s="1"/>
      <c r="O256"/>
      <c r="U256" s="13"/>
      <c r="V256" s="8"/>
      <c r="W256" s="6"/>
      <c r="X256" s="8"/>
    </row>
    <row r="257" spans="3:24" x14ac:dyDescent="0.7">
      <c r="C257" s="1"/>
      <c r="O257"/>
      <c r="U257" s="13"/>
      <c r="V257" s="8"/>
      <c r="W257" s="6"/>
      <c r="X257" s="8"/>
    </row>
    <row r="258" spans="3:24" x14ac:dyDescent="0.7">
      <c r="C258" s="1"/>
      <c r="O258"/>
      <c r="U258" s="13"/>
      <c r="V258" s="8"/>
      <c r="W258" s="6"/>
      <c r="X258" s="8"/>
    </row>
    <row r="259" spans="3:24" x14ac:dyDescent="0.7">
      <c r="C259" s="1"/>
      <c r="O259"/>
      <c r="U259" s="13"/>
      <c r="V259" s="8"/>
      <c r="W259" s="6"/>
      <c r="X259" s="8"/>
    </row>
    <row r="260" spans="3:24" x14ac:dyDescent="0.7">
      <c r="C260" s="1"/>
      <c r="O260"/>
      <c r="U260" s="13"/>
      <c r="V260" s="8"/>
      <c r="W260" s="6"/>
      <c r="X260" s="8"/>
    </row>
    <row r="261" spans="3:24" x14ac:dyDescent="0.7">
      <c r="C261" s="1"/>
      <c r="O261"/>
      <c r="U261" s="13"/>
      <c r="V261" s="8"/>
      <c r="W261" s="6"/>
      <c r="X261" s="8"/>
    </row>
    <row r="262" spans="3:24" x14ac:dyDescent="0.7">
      <c r="C262" s="1"/>
      <c r="O262"/>
      <c r="U262" s="13"/>
      <c r="V262" s="8"/>
      <c r="W262" s="6"/>
      <c r="X262" s="8"/>
    </row>
    <row r="263" spans="3:24" x14ac:dyDescent="0.7">
      <c r="C263" s="1"/>
      <c r="O263"/>
      <c r="U263" s="13"/>
      <c r="V263" s="8"/>
      <c r="W263" s="6"/>
      <c r="X263" s="8"/>
    </row>
    <row r="264" spans="3:24" x14ac:dyDescent="0.7">
      <c r="C264" s="1"/>
      <c r="O264"/>
      <c r="U264" s="13"/>
      <c r="V264" s="8"/>
      <c r="W264" s="6"/>
      <c r="X264" s="8"/>
    </row>
    <row r="265" spans="3:24" x14ac:dyDescent="0.7">
      <c r="C265" s="1"/>
      <c r="O265"/>
      <c r="U265" s="13"/>
      <c r="V265" s="8"/>
      <c r="W265" s="6"/>
      <c r="X265" s="8"/>
    </row>
    <row r="266" spans="3:24" x14ac:dyDescent="0.7">
      <c r="C266" s="1"/>
      <c r="O266"/>
      <c r="U266" s="13"/>
      <c r="V266" s="8"/>
      <c r="W266" s="6"/>
      <c r="X266" s="8"/>
    </row>
    <row r="267" spans="3:24" x14ac:dyDescent="0.7">
      <c r="C267" s="1"/>
      <c r="O267"/>
      <c r="U267" s="13"/>
      <c r="V267" s="8"/>
      <c r="W267" s="6"/>
      <c r="X267" s="8"/>
    </row>
    <row r="268" spans="3:24" x14ac:dyDescent="0.7">
      <c r="C268" s="1"/>
      <c r="O268"/>
      <c r="U268" s="13"/>
      <c r="V268" s="8"/>
      <c r="W268" s="6"/>
      <c r="X268" s="8"/>
    </row>
    <row r="269" spans="3:24" x14ac:dyDescent="0.7">
      <c r="C269" s="1"/>
      <c r="O269"/>
      <c r="U269" s="13"/>
      <c r="V269" s="8"/>
      <c r="W269" s="6"/>
      <c r="X269" s="8"/>
    </row>
    <row r="270" spans="3:24" x14ac:dyDescent="0.7">
      <c r="C270" s="1"/>
      <c r="O270"/>
      <c r="U270" s="13"/>
      <c r="V270" s="8"/>
      <c r="W270" s="6"/>
      <c r="X270" s="8"/>
    </row>
    <row r="271" spans="3:24" x14ac:dyDescent="0.7">
      <c r="C271" s="1"/>
      <c r="O271"/>
      <c r="U271" s="13"/>
      <c r="V271" s="8"/>
      <c r="W271" s="6"/>
      <c r="X271" s="8"/>
    </row>
    <row r="272" spans="3:24" x14ac:dyDescent="0.7">
      <c r="C272" s="1"/>
      <c r="O272"/>
      <c r="U272" s="13"/>
      <c r="V272" s="8"/>
      <c r="W272" s="6"/>
      <c r="X272" s="8"/>
    </row>
    <row r="273" spans="3:24" x14ac:dyDescent="0.7">
      <c r="C273" s="1"/>
      <c r="O273"/>
      <c r="U273" s="13"/>
      <c r="V273" s="8"/>
      <c r="W273" s="6"/>
      <c r="X273" s="8"/>
    </row>
    <row r="274" spans="3:24" x14ac:dyDescent="0.7">
      <c r="C274" s="1"/>
      <c r="O274"/>
      <c r="U274" s="13"/>
      <c r="V274" s="8"/>
      <c r="W274" s="6"/>
      <c r="X274" s="8"/>
    </row>
    <row r="275" spans="3:24" x14ac:dyDescent="0.7">
      <c r="C275" s="1"/>
      <c r="O275"/>
      <c r="U275" s="13"/>
      <c r="V275" s="8"/>
      <c r="W275" s="6"/>
      <c r="X275" s="8"/>
    </row>
    <row r="276" spans="3:24" x14ac:dyDescent="0.7">
      <c r="C276" s="1"/>
      <c r="O276"/>
      <c r="U276" s="13"/>
      <c r="V276" s="8"/>
      <c r="W276" s="6"/>
      <c r="X276" s="8"/>
    </row>
    <row r="277" spans="3:24" x14ac:dyDescent="0.7">
      <c r="C277" s="1"/>
      <c r="O277"/>
      <c r="U277" s="13"/>
      <c r="V277" s="8"/>
      <c r="W277" s="6"/>
      <c r="X277" s="8"/>
    </row>
    <row r="278" spans="3:24" x14ac:dyDescent="0.7">
      <c r="C278" s="1"/>
      <c r="O278"/>
      <c r="U278" s="13"/>
      <c r="V278" s="8"/>
      <c r="W278" s="6"/>
      <c r="X278" s="8"/>
    </row>
    <row r="279" spans="3:24" x14ac:dyDescent="0.7">
      <c r="C279" s="1"/>
      <c r="O279"/>
      <c r="U279" s="13"/>
      <c r="V279" s="8"/>
      <c r="W279" s="6"/>
      <c r="X279" s="8"/>
    </row>
    <row r="280" spans="3:24" x14ac:dyDescent="0.7">
      <c r="C280" s="1"/>
      <c r="O280"/>
      <c r="U280" s="13"/>
      <c r="V280" s="8"/>
      <c r="W280" s="6"/>
      <c r="X280" s="8"/>
    </row>
    <row r="281" spans="3:24" x14ac:dyDescent="0.7">
      <c r="C281" s="1"/>
      <c r="O281"/>
      <c r="U281" s="13"/>
      <c r="V281" s="8"/>
      <c r="W281" s="6"/>
      <c r="X281" s="8"/>
    </row>
    <row r="282" spans="3:24" x14ac:dyDescent="0.7">
      <c r="C282" s="1"/>
      <c r="O282"/>
      <c r="U282" s="13"/>
      <c r="V282" s="8"/>
      <c r="W282" s="6"/>
      <c r="X282" s="8"/>
    </row>
    <row r="283" spans="3:24" x14ac:dyDescent="0.7">
      <c r="C283" s="1"/>
      <c r="O283"/>
      <c r="U283" s="13"/>
      <c r="V283" s="8"/>
      <c r="W283" s="6"/>
      <c r="X283" s="8"/>
    </row>
    <row r="284" spans="3:24" x14ac:dyDescent="0.7">
      <c r="C284" s="1"/>
      <c r="O284"/>
      <c r="U284" s="13"/>
      <c r="V284" s="8"/>
      <c r="W284" s="6"/>
      <c r="X284" s="8"/>
    </row>
    <row r="285" spans="3:24" x14ac:dyDescent="0.7">
      <c r="C285" s="1"/>
      <c r="O285"/>
      <c r="U285" s="13"/>
      <c r="V285" s="8"/>
      <c r="W285" s="6"/>
      <c r="X285" s="8"/>
    </row>
    <row r="286" spans="3:24" x14ac:dyDescent="0.7">
      <c r="C286" s="1"/>
      <c r="O286"/>
      <c r="U286" s="13"/>
      <c r="V286" s="8"/>
      <c r="W286" s="6"/>
      <c r="X286" s="8"/>
    </row>
    <row r="287" spans="3:24" x14ac:dyDescent="0.7">
      <c r="C287" s="1"/>
      <c r="O287"/>
      <c r="U287" s="13"/>
      <c r="V287" s="8"/>
      <c r="W287" s="6"/>
      <c r="X287" s="8"/>
    </row>
    <row r="288" spans="3:24" x14ac:dyDescent="0.7">
      <c r="C288" s="1"/>
      <c r="O288"/>
      <c r="U288" s="13"/>
      <c r="V288" s="8"/>
      <c r="W288" s="6"/>
      <c r="X288" s="8"/>
    </row>
    <row r="289" spans="3:24" x14ac:dyDescent="0.7">
      <c r="C289" s="1"/>
      <c r="O289"/>
      <c r="U289" s="13"/>
      <c r="V289" s="8"/>
      <c r="W289" s="6"/>
      <c r="X289" s="8"/>
    </row>
    <row r="290" spans="3:24" x14ac:dyDescent="0.7">
      <c r="C290" s="1"/>
      <c r="O290"/>
      <c r="U290" s="13"/>
      <c r="V290" s="8"/>
      <c r="W290" s="6"/>
      <c r="X290" s="8"/>
    </row>
    <row r="291" spans="3:24" x14ac:dyDescent="0.7">
      <c r="C291" s="1"/>
      <c r="O291"/>
      <c r="U291" s="13"/>
      <c r="V291" s="8"/>
      <c r="W291" s="6"/>
      <c r="X291" s="8"/>
    </row>
    <row r="292" spans="3:24" x14ac:dyDescent="0.7">
      <c r="C292" s="1"/>
      <c r="O292"/>
      <c r="U292" s="13"/>
      <c r="V292" s="8"/>
      <c r="W292" s="6"/>
      <c r="X292" s="8"/>
    </row>
    <row r="293" spans="3:24" x14ac:dyDescent="0.7">
      <c r="C293" s="1"/>
      <c r="O293"/>
      <c r="U293" s="13"/>
      <c r="V293" s="8"/>
      <c r="W293" s="6"/>
      <c r="X293" s="8"/>
    </row>
    <row r="294" spans="3:24" x14ac:dyDescent="0.7">
      <c r="C294" s="1"/>
      <c r="O294"/>
      <c r="U294" s="13"/>
      <c r="V294" s="8"/>
      <c r="W294" s="6"/>
      <c r="X294" s="8"/>
    </row>
    <row r="295" spans="3:24" x14ac:dyDescent="0.7">
      <c r="C295" s="1"/>
      <c r="O295"/>
      <c r="U295" s="13"/>
      <c r="V295" s="8"/>
      <c r="W295" s="6"/>
      <c r="X295" s="8"/>
    </row>
    <row r="296" spans="3:24" x14ac:dyDescent="0.7">
      <c r="C296" s="1"/>
      <c r="O296"/>
      <c r="U296" s="13"/>
      <c r="V296" s="8"/>
      <c r="W296" s="6"/>
      <c r="X296" s="8"/>
    </row>
    <row r="297" spans="3:24" x14ac:dyDescent="0.7">
      <c r="C297" s="1"/>
      <c r="O297"/>
      <c r="U297" s="13"/>
      <c r="V297" s="8"/>
      <c r="W297" s="6"/>
      <c r="X297" s="8"/>
    </row>
    <row r="298" spans="3:24" x14ac:dyDescent="0.7">
      <c r="C298" s="1"/>
      <c r="O298"/>
      <c r="U298" s="13"/>
      <c r="V298" s="8"/>
      <c r="W298" s="6"/>
      <c r="X298" s="8"/>
    </row>
    <row r="299" spans="3:24" x14ac:dyDescent="0.7">
      <c r="C299" s="1"/>
      <c r="O299"/>
      <c r="U299" s="13"/>
      <c r="V299" s="8"/>
      <c r="W299" s="6"/>
      <c r="X299" s="8"/>
    </row>
    <row r="300" spans="3:24" x14ac:dyDescent="0.7">
      <c r="C300" s="1"/>
      <c r="O300"/>
      <c r="U300" s="13"/>
      <c r="V300" s="8"/>
      <c r="W300" s="6"/>
      <c r="X300" s="8"/>
    </row>
    <row r="301" spans="3:24" x14ac:dyDescent="0.7">
      <c r="C301" s="1"/>
      <c r="O301"/>
      <c r="U301" s="13"/>
      <c r="V301" s="8"/>
      <c r="W301" s="6"/>
      <c r="X301" s="8"/>
    </row>
    <row r="302" spans="3:24" x14ac:dyDescent="0.7">
      <c r="C302" s="1"/>
      <c r="O302"/>
      <c r="U302" s="13"/>
      <c r="V302" s="8"/>
      <c r="W302" s="6"/>
      <c r="X302" s="8"/>
    </row>
    <row r="303" spans="3:24" x14ac:dyDescent="0.7">
      <c r="C303" s="1"/>
      <c r="O303"/>
      <c r="U303" s="13"/>
      <c r="V303" s="8"/>
      <c r="W303" s="6"/>
      <c r="X303" s="8"/>
    </row>
    <row r="304" spans="3:24" x14ac:dyDescent="0.7">
      <c r="C304" s="1"/>
      <c r="O304"/>
      <c r="U304" s="13"/>
      <c r="V304" s="8"/>
      <c r="W304" s="6"/>
      <c r="X304" s="8"/>
    </row>
    <row r="305" spans="3:24" x14ac:dyDescent="0.7">
      <c r="C305" s="1"/>
      <c r="O305"/>
      <c r="U305" s="13"/>
      <c r="V305" s="8"/>
      <c r="W305" s="6"/>
      <c r="X305" s="8"/>
    </row>
    <row r="306" spans="3:24" x14ac:dyDescent="0.7">
      <c r="C306" s="1"/>
      <c r="O306"/>
      <c r="U306" s="13"/>
      <c r="V306" s="8"/>
      <c r="W306" s="6"/>
      <c r="X306" s="8"/>
    </row>
    <row r="307" spans="3:24" x14ac:dyDescent="0.7">
      <c r="C307" s="1"/>
      <c r="O307"/>
      <c r="U307" s="13"/>
      <c r="V307" s="8"/>
      <c r="W307" s="6"/>
      <c r="X307" s="8"/>
    </row>
    <row r="308" spans="3:24" x14ac:dyDescent="0.7">
      <c r="C308" s="1"/>
      <c r="O308"/>
      <c r="U308" s="13"/>
      <c r="V308" s="8"/>
      <c r="W308" s="6"/>
      <c r="X308" s="8"/>
    </row>
    <row r="309" spans="3:24" x14ac:dyDescent="0.7">
      <c r="C309" s="1"/>
      <c r="O309"/>
      <c r="U309" s="13"/>
      <c r="V309" s="8"/>
      <c r="W309" s="6"/>
      <c r="X309" s="8"/>
    </row>
    <row r="310" spans="3:24" x14ac:dyDescent="0.7">
      <c r="C310" s="1"/>
      <c r="O310"/>
      <c r="U310" s="13"/>
      <c r="V310" s="8"/>
      <c r="W310" s="6"/>
      <c r="X310" s="8"/>
    </row>
    <row r="311" spans="3:24" x14ac:dyDescent="0.7">
      <c r="C311" s="1"/>
      <c r="O311"/>
      <c r="U311" s="13"/>
      <c r="V311" s="8"/>
      <c r="W311" s="6"/>
      <c r="X311" s="8"/>
    </row>
    <row r="312" spans="3:24" x14ac:dyDescent="0.7">
      <c r="C312" s="1"/>
      <c r="O312"/>
      <c r="U312" s="13"/>
      <c r="V312" s="8"/>
      <c r="W312" s="6"/>
      <c r="X312" s="8"/>
    </row>
    <row r="313" spans="3:24" x14ac:dyDescent="0.7">
      <c r="C313" s="1"/>
      <c r="O313"/>
      <c r="U313" s="13"/>
      <c r="V313" s="8"/>
      <c r="W313" s="6"/>
      <c r="X313" s="8"/>
    </row>
    <row r="314" spans="3:24" x14ac:dyDescent="0.7">
      <c r="C314" s="1"/>
      <c r="O314"/>
      <c r="U314" s="13"/>
      <c r="V314" s="8"/>
      <c r="W314" s="6"/>
      <c r="X314" s="8"/>
    </row>
    <row r="315" spans="3:24" x14ac:dyDescent="0.7">
      <c r="C315" s="1"/>
      <c r="O315"/>
      <c r="U315" s="13"/>
      <c r="V315" s="8"/>
      <c r="W315" s="6"/>
      <c r="X315" s="8"/>
    </row>
    <row r="316" spans="3:24" x14ac:dyDescent="0.7">
      <c r="C316" s="1"/>
      <c r="O316"/>
      <c r="U316" s="13"/>
      <c r="V316" s="8"/>
      <c r="W316" s="6"/>
      <c r="X316" s="8"/>
    </row>
    <row r="317" spans="3:24" x14ac:dyDescent="0.7">
      <c r="C317" s="1"/>
      <c r="O317"/>
      <c r="U317" s="13"/>
      <c r="V317" s="8"/>
      <c r="W317" s="6"/>
      <c r="X317" s="8"/>
    </row>
    <row r="318" spans="3:24" x14ac:dyDescent="0.7">
      <c r="C318" s="1"/>
      <c r="O318"/>
      <c r="U318" s="13"/>
      <c r="V318" s="8"/>
      <c r="W318" s="6"/>
      <c r="X318" s="8"/>
    </row>
    <row r="319" spans="3:24" x14ac:dyDescent="0.7">
      <c r="C319" s="1"/>
      <c r="O319"/>
      <c r="U319" s="13"/>
      <c r="V319" s="8"/>
      <c r="W319" s="6"/>
      <c r="X319" s="8"/>
    </row>
    <row r="320" spans="3:24" x14ac:dyDescent="0.7">
      <c r="C320" s="1"/>
      <c r="O320"/>
      <c r="U320" s="13"/>
      <c r="V320" s="8"/>
      <c r="W320" s="6"/>
      <c r="X320" s="8"/>
    </row>
    <row r="321" spans="3:24" x14ac:dyDescent="0.7">
      <c r="C321" s="1"/>
      <c r="O321"/>
      <c r="U321" s="13"/>
      <c r="V321" s="8"/>
      <c r="W321" s="6"/>
      <c r="X321" s="8"/>
    </row>
    <row r="322" spans="3:24" x14ac:dyDescent="0.7">
      <c r="C322" s="1"/>
      <c r="O322"/>
      <c r="U322" s="13"/>
      <c r="V322" s="8"/>
      <c r="W322" s="6"/>
      <c r="X322" s="8"/>
    </row>
    <row r="323" spans="3:24" x14ac:dyDescent="0.7">
      <c r="C323" s="1"/>
      <c r="O323"/>
      <c r="U323" s="13"/>
      <c r="V323" s="8"/>
      <c r="W323" s="6"/>
      <c r="X323" s="8"/>
    </row>
    <row r="324" spans="3:24" x14ac:dyDescent="0.7">
      <c r="C324" s="1"/>
      <c r="O324"/>
      <c r="U324" s="13"/>
      <c r="V324" s="8"/>
      <c r="W324" s="6"/>
      <c r="X324" s="8"/>
    </row>
    <row r="325" spans="3:24" x14ac:dyDescent="0.7">
      <c r="C325" s="1"/>
      <c r="O325"/>
      <c r="U325" s="13"/>
      <c r="V325" s="8"/>
      <c r="W325" s="6"/>
      <c r="X325" s="8"/>
    </row>
    <row r="326" spans="3:24" x14ac:dyDescent="0.7">
      <c r="C326" s="1"/>
      <c r="O326"/>
      <c r="U326" s="13"/>
      <c r="V326" s="8"/>
      <c r="W326" s="6"/>
      <c r="X326" s="8"/>
    </row>
    <row r="327" spans="3:24" x14ac:dyDescent="0.7">
      <c r="C327" s="1"/>
      <c r="O327"/>
      <c r="U327" s="13"/>
      <c r="V327" s="8"/>
      <c r="W327" s="6"/>
      <c r="X327" s="8"/>
    </row>
    <row r="328" spans="3:24" x14ac:dyDescent="0.7">
      <c r="C328" s="1"/>
      <c r="O328"/>
      <c r="U328" s="13"/>
      <c r="V328" s="8"/>
      <c r="W328" s="6"/>
      <c r="X328" s="8"/>
    </row>
    <row r="329" spans="3:24" x14ac:dyDescent="0.7">
      <c r="C329" s="1"/>
      <c r="U329" s="13"/>
      <c r="V329" s="8"/>
      <c r="W329" s="6"/>
      <c r="X329" s="8"/>
    </row>
    <row r="330" spans="3:24" x14ac:dyDescent="0.7">
      <c r="C330" s="1"/>
      <c r="U330" s="13"/>
      <c r="V330" s="8"/>
      <c r="W330" s="6"/>
      <c r="X330" s="8"/>
    </row>
    <row r="331" spans="3:24" x14ac:dyDescent="0.7">
      <c r="C331" s="1"/>
      <c r="U331" s="13"/>
      <c r="V331" s="8"/>
      <c r="W331" s="6"/>
      <c r="X331" s="8"/>
    </row>
    <row r="332" spans="3:24" x14ac:dyDescent="0.7">
      <c r="C332" s="1"/>
      <c r="U332" s="13"/>
      <c r="V332" s="8"/>
      <c r="W332" s="6"/>
      <c r="X332" s="8"/>
    </row>
    <row r="333" spans="3:24" x14ac:dyDescent="0.7">
      <c r="C333" s="1"/>
      <c r="U333" s="13"/>
      <c r="V333" s="8"/>
      <c r="W333" s="6"/>
      <c r="X333" s="8"/>
    </row>
    <row r="334" spans="3:24" x14ac:dyDescent="0.7">
      <c r="C334" s="1"/>
      <c r="U334" s="13"/>
      <c r="V334" s="8"/>
      <c r="W334" s="6"/>
      <c r="X334" s="8"/>
    </row>
    <row r="335" spans="3:24" x14ac:dyDescent="0.7">
      <c r="C335" s="1"/>
      <c r="U335" s="13"/>
      <c r="V335" s="8"/>
      <c r="W335" s="6"/>
      <c r="X335" s="8"/>
    </row>
    <row r="336" spans="3:24" x14ac:dyDescent="0.7">
      <c r="C336" s="1"/>
      <c r="U336" s="13"/>
      <c r="V336" s="8"/>
      <c r="W336" s="6"/>
      <c r="X336" s="8"/>
    </row>
    <row r="337" spans="3:24" x14ac:dyDescent="0.7">
      <c r="C337" s="1"/>
      <c r="U337" s="13"/>
      <c r="V337" s="8"/>
      <c r="W337" s="6"/>
      <c r="X337" s="8"/>
    </row>
    <row r="338" spans="3:24" x14ac:dyDescent="0.7">
      <c r="C338" s="1"/>
      <c r="U338" s="13"/>
      <c r="V338" s="8"/>
      <c r="W338" s="6"/>
      <c r="X338" s="8"/>
    </row>
    <row r="339" spans="3:24" x14ac:dyDescent="0.7">
      <c r="C339" s="1"/>
      <c r="U339" s="13"/>
      <c r="V339" s="8"/>
      <c r="W339" s="6"/>
      <c r="X339" s="8"/>
    </row>
    <row r="340" spans="3:24" x14ac:dyDescent="0.7">
      <c r="C340" s="1"/>
      <c r="U340" s="13"/>
      <c r="V340" s="8"/>
      <c r="W340" s="6"/>
      <c r="X340" s="8"/>
    </row>
    <row r="341" spans="3:24" x14ac:dyDescent="0.7">
      <c r="C341" s="1"/>
      <c r="U341" s="13"/>
      <c r="V341" s="8"/>
      <c r="W341" s="6"/>
      <c r="X341" s="8"/>
    </row>
    <row r="342" spans="3:24" x14ac:dyDescent="0.7">
      <c r="C342" s="1"/>
      <c r="U342" s="13"/>
      <c r="V342" s="8"/>
      <c r="W342" s="6"/>
      <c r="X342" s="8"/>
    </row>
    <row r="343" spans="3:24" x14ac:dyDescent="0.7">
      <c r="C343" s="1"/>
      <c r="U343" s="13"/>
      <c r="V343" s="8"/>
      <c r="W343" s="6"/>
      <c r="X343" s="8"/>
    </row>
    <row r="344" spans="3:24" x14ac:dyDescent="0.7">
      <c r="C344" s="1"/>
      <c r="U344" s="13"/>
      <c r="V344" s="8"/>
      <c r="W344" s="6"/>
      <c r="X344" s="8"/>
    </row>
    <row r="345" spans="3:24" x14ac:dyDescent="0.7">
      <c r="C345" s="1"/>
      <c r="U345" s="13"/>
      <c r="V345" s="8"/>
      <c r="W345" s="6"/>
      <c r="X345" s="8"/>
    </row>
    <row r="346" spans="3:24" x14ac:dyDescent="0.7">
      <c r="C346" s="1"/>
      <c r="U346" s="13"/>
      <c r="V346" s="8"/>
      <c r="W346" s="6"/>
      <c r="X346" s="8"/>
    </row>
  </sheetData>
  <conditionalFormatting sqref="M83:M116">
    <cfRule type="cellIs" dxfId="64" priority="25" operator="equal">
      <formula>34</formula>
    </cfRule>
  </conditionalFormatting>
  <conditionalFormatting sqref="Q119">
    <cfRule type="cellIs" dxfId="63" priority="24" operator="equal">
      <formula>34</formula>
    </cfRule>
  </conditionalFormatting>
  <conditionalFormatting sqref="M119:M156">
    <cfRule type="cellIs" dxfId="62" priority="23" operator="equal">
      <formula>34</formula>
    </cfRule>
  </conditionalFormatting>
  <conditionalFormatting sqref="M157:M171">
    <cfRule type="cellIs" dxfId="61" priority="22" operator="equal">
      <formula>34</formula>
    </cfRule>
  </conditionalFormatting>
  <conditionalFormatting sqref="M172:M186">
    <cfRule type="cellIs" dxfId="60" priority="21" operator="equal">
      <formula>34</formula>
    </cfRule>
  </conditionalFormatting>
  <conditionalFormatting sqref="M187:M216">
    <cfRule type="cellIs" dxfId="59" priority="20" operator="equal">
      <formula>34</formula>
    </cfRule>
  </conditionalFormatting>
  <conditionalFormatting sqref="M217:M246">
    <cfRule type="cellIs" dxfId="58" priority="19" operator="equal">
      <formula>34</formula>
    </cfRule>
  </conditionalFormatting>
  <conditionalFormatting sqref="M247:M279">
    <cfRule type="cellIs" dxfId="57" priority="18" operator="equal">
      <formula>34</formula>
    </cfRule>
  </conditionalFormatting>
  <conditionalFormatting sqref="M280:M291">
    <cfRule type="cellIs" dxfId="56" priority="17" operator="equal">
      <formula>34</formula>
    </cfRule>
  </conditionalFormatting>
  <conditionalFormatting sqref="M292:M328">
    <cfRule type="cellIs" dxfId="55" priority="16" operator="equal">
      <formula>34</formula>
    </cfRule>
  </conditionalFormatting>
  <conditionalFormatting sqref="M4:M32">
    <cfRule type="cellIs" dxfId="29" priority="15" operator="equal">
      <formula>34</formula>
    </cfRule>
  </conditionalFormatting>
  <conditionalFormatting sqref="Q6">
    <cfRule type="cellIs" dxfId="28" priority="14" operator="equal">
      <formula>34</formula>
    </cfRule>
  </conditionalFormatting>
  <conditionalFormatting sqref="M33:M42">
    <cfRule type="cellIs" dxfId="27" priority="13" operator="equal">
      <formula>34</formula>
    </cfRule>
  </conditionalFormatting>
  <conditionalFormatting sqref="M43:M52">
    <cfRule type="cellIs" dxfId="26" priority="12" operator="equal">
      <formula>34</formula>
    </cfRule>
  </conditionalFormatting>
  <conditionalFormatting sqref="Q47">
    <cfRule type="cellIs" dxfId="25" priority="11" operator="equal">
      <formula>34</formula>
    </cfRule>
  </conditionalFormatting>
  <conditionalFormatting sqref="M53:M62">
    <cfRule type="cellIs" dxfId="24" priority="10" operator="equal">
      <formula>34</formula>
    </cfRule>
  </conditionalFormatting>
  <conditionalFormatting sqref="Q57">
    <cfRule type="cellIs" dxfId="23" priority="9" operator="equal">
      <formula>34</formula>
    </cfRule>
  </conditionalFormatting>
  <conditionalFormatting sqref="M63:M65">
    <cfRule type="cellIs" dxfId="22" priority="8" operator="equal">
      <formula>34</formula>
    </cfRule>
  </conditionalFormatting>
  <conditionalFormatting sqref="Q64">
    <cfRule type="cellIs" dxfId="21" priority="7" operator="equal">
      <formula>34</formula>
    </cfRule>
  </conditionalFormatting>
  <conditionalFormatting sqref="M66:M68">
    <cfRule type="cellIs" dxfId="20" priority="6" operator="equal">
      <formula>34</formula>
    </cfRule>
  </conditionalFormatting>
  <conditionalFormatting sqref="M69:M71">
    <cfRule type="cellIs" dxfId="19" priority="5" operator="equal">
      <formula>34</formula>
    </cfRule>
  </conditionalFormatting>
  <conditionalFormatting sqref="M72:M74">
    <cfRule type="cellIs" dxfId="18" priority="4" operator="equal">
      <formula>34</formula>
    </cfRule>
  </conditionalFormatting>
  <conditionalFormatting sqref="M75:M78">
    <cfRule type="cellIs" dxfId="17" priority="3" operator="equal">
      <formula>34</formula>
    </cfRule>
  </conditionalFormatting>
  <conditionalFormatting sqref="M79:M80">
    <cfRule type="cellIs" dxfId="16" priority="2" operator="equal">
      <formula>34</formula>
    </cfRule>
  </conditionalFormatting>
  <conditionalFormatting sqref="M81:M82">
    <cfRule type="cellIs" dxfId="15" priority="1" operator="equal">
      <formula>34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69"/>
  <sheetViews>
    <sheetView topLeftCell="A43" workbookViewId="0">
      <selection activeCell="U75" sqref="U75:U175"/>
    </sheetView>
  </sheetViews>
  <sheetFormatPr defaultRowHeight="17" x14ac:dyDescent="0.7"/>
  <cols>
    <col min="3" max="3" width="14.54296875" bestFit="1" customWidth="1"/>
    <col min="15" max="15" width="8.7265625" style="7"/>
    <col min="16" max="16" width="15.36328125" style="7" bestFit="1" customWidth="1"/>
    <col min="18" max="18" width="9.54296875" style="3" bestFit="1" customWidth="1"/>
    <col min="19" max="19" width="10.6328125" customWidth="1"/>
    <col min="21" max="21" width="8.7265625" style="3"/>
    <col min="25" max="25" width="6.1796875" bestFit="1" customWidth="1"/>
  </cols>
  <sheetData>
    <row r="1" spans="1:21" x14ac:dyDescent="0.7">
      <c r="A1" s="2" t="s">
        <v>33</v>
      </c>
      <c r="J1" s="2" t="s">
        <v>35</v>
      </c>
      <c r="P1" s="7" t="s">
        <v>36</v>
      </c>
    </row>
    <row r="3" spans="1:21" x14ac:dyDescent="0.7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s="7" t="s">
        <v>15</v>
      </c>
      <c r="P3" s="7" t="s">
        <v>16</v>
      </c>
      <c r="Q3" t="s">
        <v>17</v>
      </c>
      <c r="R3" s="3" t="s">
        <v>18</v>
      </c>
      <c r="S3" t="s">
        <v>19</v>
      </c>
      <c r="T3" t="s">
        <v>20</v>
      </c>
      <c r="U3" s="3" t="s">
        <v>21</v>
      </c>
    </row>
    <row r="4" spans="1:21" x14ac:dyDescent="0.7">
      <c r="A4">
        <v>2</v>
      </c>
      <c r="B4">
        <v>1642720310355</v>
      </c>
      <c r="C4" s="1">
        <v>44581.966550925928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60639</v>
      </c>
      <c r="K4">
        <v>75.2</v>
      </c>
      <c r="L4">
        <v>0.486859996752738</v>
      </c>
      <c r="M4">
        <v>6</v>
      </c>
      <c r="N4">
        <v>64776</v>
      </c>
      <c r="O4">
        <v>82837</v>
      </c>
      <c r="P4">
        <v>86868</v>
      </c>
      <c r="Q4">
        <v>87871</v>
      </c>
      <c r="R4">
        <v>283645</v>
      </c>
      <c r="S4">
        <v>4489</v>
      </c>
      <c r="T4">
        <v>7</v>
      </c>
      <c r="U4" s="6">
        <f>R4/1000</f>
        <v>283.64499999999998</v>
      </c>
    </row>
    <row r="5" spans="1:21" x14ac:dyDescent="0.7">
      <c r="A5">
        <v>4</v>
      </c>
      <c r="B5">
        <v>1642758905588</v>
      </c>
      <c r="C5" s="1">
        <v>44582.413252314815</v>
      </c>
      <c r="D5">
        <v>100</v>
      </c>
      <c r="E5">
        <v>99999999</v>
      </c>
      <c r="F5">
        <v>100</v>
      </c>
      <c r="G5">
        <v>43581</v>
      </c>
      <c r="H5">
        <v>99999999</v>
      </c>
      <c r="I5">
        <v>99999999</v>
      </c>
      <c r="J5">
        <v>103994</v>
      </c>
      <c r="K5">
        <v>25.903699632644599</v>
      </c>
      <c r="L5">
        <v>0.88014000000000003</v>
      </c>
      <c r="M5">
        <v>6</v>
      </c>
      <c r="N5">
        <v>108231</v>
      </c>
      <c r="O5">
        <v>129524</v>
      </c>
      <c r="P5">
        <v>134169</v>
      </c>
      <c r="Q5">
        <v>139005</v>
      </c>
      <c r="R5">
        <v>284412</v>
      </c>
      <c r="S5">
        <v>4486.9611081023904</v>
      </c>
      <c r="T5">
        <v>7</v>
      </c>
      <c r="U5" s="6">
        <f t="shared" ref="U5:U68" si="0">R5/1000</f>
        <v>284.41199999999998</v>
      </c>
    </row>
    <row r="6" spans="1:21" x14ac:dyDescent="0.7">
      <c r="A6">
        <v>5</v>
      </c>
      <c r="B6">
        <v>1642870506964</v>
      </c>
      <c r="C6" s="1">
        <v>44583.704930555556</v>
      </c>
      <c r="D6">
        <v>101</v>
      </c>
      <c r="E6">
        <v>99999999</v>
      </c>
      <c r="F6">
        <v>101</v>
      </c>
      <c r="G6">
        <v>43685</v>
      </c>
      <c r="H6">
        <v>99999999</v>
      </c>
      <c r="I6">
        <v>99999999</v>
      </c>
      <c r="J6">
        <v>104011</v>
      </c>
      <c r="K6">
        <v>32.200000000000003</v>
      </c>
      <c r="L6">
        <v>0.86</v>
      </c>
      <c r="M6">
        <v>6</v>
      </c>
      <c r="N6">
        <v>108148</v>
      </c>
      <c r="O6">
        <v>131862</v>
      </c>
      <c r="P6">
        <v>136501</v>
      </c>
      <c r="Q6">
        <v>138213</v>
      </c>
      <c r="R6">
        <v>285036</v>
      </c>
      <c r="S6">
        <v>4486</v>
      </c>
      <c r="T6">
        <v>7</v>
      </c>
      <c r="U6" s="6">
        <f t="shared" si="0"/>
        <v>285.036</v>
      </c>
    </row>
    <row r="7" spans="1:21" x14ac:dyDescent="0.7">
      <c r="A7">
        <v>6</v>
      </c>
      <c r="B7">
        <v>1642938907417</v>
      </c>
      <c r="C7" s="1">
        <v>44584.496608796297</v>
      </c>
      <c r="D7">
        <v>102</v>
      </c>
      <c r="E7">
        <v>99999999</v>
      </c>
      <c r="F7">
        <v>102</v>
      </c>
      <c r="G7">
        <v>40469</v>
      </c>
      <c r="H7">
        <v>99999999</v>
      </c>
      <c r="I7">
        <v>99999999</v>
      </c>
      <c r="J7">
        <v>100895</v>
      </c>
      <c r="K7">
        <v>35.617899303436197</v>
      </c>
      <c r="L7">
        <v>0.87280999822616501</v>
      </c>
      <c r="M7">
        <v>6</v>
      </c>
      <c r="N7">
        <v>104727</v>
      </c>
      <c r="O7">
        <v>127621</v>
      </c>
      <c r="P7">
        <v>132261</v>
      </c>
      <c r="Q7">
        <v>137507</v>
      </c>
      <c r="R7">
        <v>284583</v>
      </c>
      <c r="S7">
        <v>4486.4638679744003</v>
      </c>
      <c r="T7">
        <v>7</v>
      </c>
      <c r="U7" s="6">
        <f t="shared" si="0"/>
        <v>284.58300000000003</v>
      </c>
    </row>
    <row r="8" spans="1:21" x14ac:dyDescent="0.7">
      <c r="A8">
        <v>7</v>
      </c>
      <c r="B8">
        <v>1642957807974</v>
      </c>
      <c r="C8" s="1">
        <v>44584.715358796297</v>
      </c>
      <c r="D8">
        <v>101</v>
      </c>
      <c r="E8">
        <v>99999999</v>
      </c>
      <c r="F8">
        <v>101</v>
      </c>
      <c r="G8">
        <v>37503</v>
      </c>
      <c r="H8">
        <v>99999999</v>
      </c>
      <c r="I8">
        <v>99999999</v>
      </c>
      <c r="J8">
        <v>97962</v>
      </c>
      <c r="K8">
        <v>46.513499931335403</v>
      </c>
      <c r="L8">
        <v>0.81</v>
      </c>
      <c r="M8">
        <v>6</v>
      </c>
      <c r="N8">
        <v>101696</v>
      </c>
      <c r="O8">
        <v>122274</v>
      </c>
      <c r="P8">
        <v>126709</v>
      </c>
      <c r="Q8">
        <v>131248</v>
      </c>
      <c r="R8">
        <v>284026</v>
      </c>
      <c r="S8">
        <v>4486.26347495359</v>
      </c>
      <c r="T8">
        <v>7</v>
      </c>
      <c r="U8" s="6">
        <f t="shared" si="0"/>
        <v>284.02600000000001</v>
      </c>
    </row>
    <row r="9" spans="1:21" x14ac:dyDescent="0.7">
      <c r="A9">
        <v>8</v>
      </c>
      <c r="B9">
        <v>1643016310609</v>
      </c>
      <c r="C9" s="1">
        <v>44585.392476851855</v>
      </c>
      <c r="D9">
        <v>101</v>
      </c>
      <c r="E9">
        <v>99999999</v>
      </c>
      <c r="F9">
        <v>101</v>
      </c>
      <c r="G9">
        <v>42971</v>
      </c>
      <c r="H9">
        <v>99999999</v>
      </c>
      <c r="I9">
        <v>99999999</v>
      </c>
      <c r="J9">
        <v>103384</v>
      </c>
      <c r="K9">
        <v>36.2118998565673</v>
      </c>
      <c r="L9">
        <v>0.86</v>
      </c>
      <c r="M9">
        <v>6</v>
      </c>
      <c r="N9">
        <v>107021</v>
      </c>
      <c r="O9">
        <v>129742</v>
      </c>
      <c r="P9">
        <v>134386</v>
      </c>
      <c r="Q9">
        <v>139432</v>
      </c>
      <c r="R9">
        <v>285391</v>
      </c>
      <c r="S9">
        <v>4486.2128577504</v>
      </c>
      <c r="T9">
        <v>7</v>
      </c>
      <c r="U9" s="6">
        <f t="shared" si="0"/>
        <v>285.39100000000002</v>
      </c>
    </row>
    <row r="10" spans="1:21" x14ac:dyDescent="0.7">
      <c r="A10">
        <v>9</v>
      </c>
      <c r="B10">
        <v>1643032526540</v>
      </c>
      <c r="C10" s="1">
        <v>44585.58016203704</v>
      </c>
      <c r="D10">
        <v>202</v>
      </c>
      <c r="E10">
        <v>99999999</v>
      </c>
      <c r="F10">
        <v>202</v>
      </c>
      <c r="G10">
        <v>41462</v>
      </c>
      <c r="H10">
        <v>1009</v>
      </c>
      <c r="I10">
        <v>26530</v>
      </c>
      <c r="J10">
        <v>285647</v>
      </c>
      <c r="K10">
        <v>57.6</v>
      </c>
      <c r="L10">
        <v>0.79519000170230802</v>
      </c>
      <c r="M10">
        <v>8</v>
      </c>
      <c r="N10">
        <v>289584</v>
      </c>
      <c r="O10">
        <v>316629</v>
      </c>
      <c r="P10">
        <v>356703</v>
      </c>
      <c r="Q10">
        <v>360640</v>
      </c>
      <c r="R10">
        <v>494460</v>
      </c>
      <c r="S10">
        <v>4486.9993750000003</v>
      </c>
      <c r="T10">
        <v>7</v>
      </c>
      <c r="U10" s="6">
        <f t="shared" si="0"/>
        <v>494.46</v>
      </c>
    </row>
    <row r="11" spans="1:21" x14ac:dyDescent="0.7">
      <c r="A11">
        <v>10</v>
      </c>
      <c r="B11">
        <v>1643093703513</v>
      </c>
      <c r="C11" s="1">
        <v>44586.288229166668</v>
      </c>
      <c r="D11">
        <v>101</v>
      </c>
      <c r="E11">
        <v>99999999</v>
      </c>
      <c r="F11">
        <v>101</v>
      </c>
      <c r="G11">
        <v>38838</v>
      </c>
      <c r="H11">
        <v>99999999</v>
      </c>
      <c r="I11">
        <v>99999999</v>
      </c>
      <c r="J11">
        <v>99177</v>
      </c>
      <c r="K11">
        <v>36.6124994659423</v>
      </c>
      <c r="L11">
        <v>0.86</v>
      </c>
      <c r="M11">
        <v>6.0030000000000001</v>
      </c>
      <c r="N11">
        <v>102810</v>
      </c>
      <c r="O11">
        <v>124986</v>
      </c>
      <c r="P11">
        <v>129728</v>
      </c>
      <c r="Q11">
        <v>135373</v>
      </c>
      <c r="R11">
        <v>284487</v>
      </c>
      <c r="S11">
        <v>4486.2977559999999</v>
      </c>
      <c r="T11">
        <v>7</v>
      </c>
      <c r="U11" s="6">
        <f t="shared" si="0"/>
        <v>284.48700000000002</v>
      </c>
    </row>
    <row r="12" spans="1:21" x14ac:dyDescent="0.7">
      <c r="A12">
        <v>11</v>
      </c>
      <c r="B12">
        <v>1643102704226</v>
      </c>
      <c r="C12" s="1">
        <v>44586.392407407409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60728</v>
      </c>
      <c r="K12">
        <v>75.3</v>
      </c>
      <c r="L12">
        <v>0.49</v>
      </c>
      <c r="M12">
        <v>6</v>
      </c>
      <c r="N12">
        <v>64766</v>
      </c>
      <c r="O12">
        <v>82932</v>
      </c>
      <c r="P12">
        <v>87168</v>
      </c>
      <c r="Q12">
        <v>96447</v>
      </c>
      <c r="R12">
        <v>283774</v>
      </c>
      <c r="S12">
        <v>4486</v>
      </c>
      <c r="T12">
        <v>7</v>
      </c>
      <c r="U12" s="6">
        <f t="shared" si="0"/>
        <v>283.774</v>
      </c>
    </row>
    <row r="13" spans="1:21" x14ac:dyDescent="0.7">
      <c r="A13">
        <v>12</v>
      </c>
      <c r="B13">
        <v>1643118903856</v>
      </c>
      <c r="C13" s="1">
        <v>44586.579895833333</v>
      </c>
      <c r="D13">
        <v>102</v>
      </c>
      <c r="E13">
        <v>99999999</v>
      </c>
      <c r="F13">
        <v>102</v>
      </c>
      <c r="G13">
        <v>18466</v>
      </c>
      <c r="H13">
        <v>99999999</v>
      </c>
      <c r="I13">
        <v>99999999</v>
      </c>
      <c r="J13">
        <v>78866</v>
      </c>
      <c r="K13">
        <v>74.398399999999995</v>
      </c>
      <c r="L13">
        <v>0.52</v>
      </c>
      <c r="M13">
        <v>6.1619999999999999</v>
      </c>
      <c r="N13">
        <v>83001</v>
      </c>
      <c r="O13">
        <v>101362</v>
      </c>
      <c r="P13">
        <v>105696</v>
      </c>
      <c r="Q13">
        <v>114683</v>
      </c>
      <c r="R13">
        <v>284144</v>
      </c>
      <c r="S13">
        <v>4487</v>
      </c>
      <c r="T13">
        <v>7</v>
      </c>
      <c r="U13" s="6">
        <f t="shared" si="0"/>
        <v>284.14400000000001</v>
      </c>
    </row>
    <row r="14" spans="1:21" x14ac:dyDescent="0.7">
      <c r="A14">
        <v>13</v>
      </c>
      <c r="B14">
        <v>1643122503906</v>
      </c>
      <c r="C14" s="1">
        <v>44586.621562499997</v>
      </c>
      <c r="D14">
        <v>101</v>
      </c>
      <c r="E14">
        <v>99999999</v>
      </c>
      <c r="F14">
        <v>101</v>
      </c>
      <c r="G14">
        <v>33301</v>
      </c>
      <c r="H14">
        <v>99999999</v>
      </c>
      <c r="I14">
        <v>99999999</v>
      </c>
      <c r="J14">
        <v>93637</v>
      </c>
      <c r="K14">
        <v>69.525599609375007</v>
      </c>
      <c r="L14">
        <v>0.60053000000000001</v>
      </c>
      <c r="M14">
        <v>6</v>
      </c>
      <c r="N14">
        <v>97377</v>
      </c>
      <c r="O14">
        <v>116255</v>
      </c>
      <c r="P14">
        <v>120593</v>
      </c>
      <c r="Q14">
        <v>129987</v>
      </c>
      <c r="R14">
        <v>284094</v>
      </c>
      <c r="S14">
        <v>4487</v>
      </c>
      <c r="T14">
        <v>7</v>
      </c>
      <c r="U14" s="6">
        <f t="shared" si="0"/>
        <v>284.09399999999999</v>
      </c>
    </row>
    <row r="15" spans="1:21" x14ac:dyDescent="0.7">
      <c r="A15">
        <v>14</v>
      </c>
      <c r="B15">
        <v>1643140506419</v>
      </c>
      <c r="C15" s="1">
        <v>44586.829930555556</v>
      </c>
      <c r="D15">
        <v>101</v>
      </c>
      <c r="E15">
        <v>99999999</v>
      </c>
      <c r="F15">
        <v>101</v>
      </c>
      <c r="G15">
        <v>17264</v>
      </c>
      <c r="H15">
        <v>99999999</v>
      </c>
      <c r="I15">
        <v>99999999</v>
      </c>
      <c r="J15">
        <v>77681</v>
      </c>
      <c r="K15">
        <v>74.8</v>
      </c>
      <c r="L15">
        <v>0.57856000076532299</v>
      </c>
      <c r="M15">
        <v>6.8369999999999997</v>
      </c>
      <c r="N15">
        <v>81319</v>
      </c>
      <c r="O15">
        <v>100179</v>
      </c>
      <c r="P15">
        <v>104429</v>
      </c>
      <c r="Q15">
        <v>114936</v>
      </c>
      <c r="R15">
        <v>283581</v>
      </c>
      <c r="S15">
        <v>4486.839199</v>
      </c>
      <c r="T15">
        <v>7</v>
      </c>
      <c r="U15" s="6">
        <f t="shared" si="0"/>
        <v>283.58100000000002</v>
      </c>
    </row>
    <row r="16" spans="1:21" x14ac:dyDescent="0.7">
      <c r="A16">
        <v>15</v>
      </c>
      <c r="B16">
        <v>1643181904539</v>
      </c>
      <c r="C16" s="1">
        <v>44587.309074074074</v>
      </c>
      <c r="D16">
        <v>100</v>
      </c>
      <c r="E16">
        <v>99999999</v>
      </c>
      <c r="F16">
        <v>100</v>
      </c>
      <c r="G16">
        <v>40563</v>
      </c>
      <c r="H16">
        <v>99999999</v>
      </c>
      <c r="I16">
        <v>99999999</v>
      </c>
      <c r="J16">
        <v>100893</v>
      </c>
      <c r="K16">
        <v>36.363200439453102</v>
      </c>
      <c r="L16">
        <v>0.87063999999999997</v>
      </c>
      <c r="M16">
        <v>6</v>
      </c>
      <c r="N16">
        <v>104626</v>
      </c>
      <c r="O16">
        <v>126921</v>
      </c>
      <c r="P16">
        <v>131562</v>
      </c>
      <c r="Q16">
        <v>136401</v>
      </c>
      <c r="R16">
        <v>285461</v>
      </c>
      <c r="S16">
        <v>4486.6270000000004</v>
      </c>
      <c r="T16">
        <v>7</v>
      </c>
      <c r="U16" s="6">
        <f t="shared" si="0"/>
        <v>285.46100000000001</v>
      </c>
    </row>
    <row r="17" spans="1:21" x14ac:dyDescent="0.7">
      <c r="A17">
        <v>16</v>
      </c>
      <c r="B17">
        <v>1643190904523</v>
      </c>
      <c r="C17" s="1">
        <v>44587.413240740738</v>
      </c>
      <c r="D17">
        <v>102</v>
      </c>
      <c r="E17">
        <v>99999999</v>
      </c>
      <c r="F17">
        <v>102</v>
      </c>
      <c r="G17">
        <v>38468</v>
      </c>
      <c r="H17">
        <v>99999999</v>
      </c>
      <c r="I17">
        <v>99999999</v>
      </c>
      <c r="J17">
        <v>98897</v>
      </c>
      <c r="K17">
        <v>61.426000293731597</v>
      </c>
      <c r="L17">
        <v>0.59899000395536395</v>
      </c>
      <c r="M17">
        <v>7.524</v>
      </c>
      <c r="N17">
        <v>102831</v>
      </c>
      <c r="O17">
        <v>122197</v>
      </c>
      <c r="P17">
        <v>126540</v>
      </c>
      <c r="Q17">
        <v>134807</v>
      </c>
      <c r="R17">
        <v>284477</v>
      </c>
      <c r="S17">
        <v>4486.8990000000003</v>
      </c>
      <c r="T17">
        <v>7</v>
      </c>
      <c r="U17" s="6">
        <f t="shared" si="0"/>
        <v>284.47699999999998</v>
      </c>
    </row>
    <row r="18" spans="1:21" x14ac:dyDescent="0.7">
      <c r="A18">
        <v>18</v>
      </c>
      <c r="B18">
        <v>1643301906246</v>
      </c>
      <c r="C18" s="1">
        <v>44588.69798611111</v>
      </c>
      <c r="D18">
        <v>101</v>
      </c>
      <c r="E18">
        <v>99999999</v>
      </c>
      <c r="F18">
        <v>101</v>
      </c>
      <c r="G18">
        <v>33393</v>
      </c>
      <c r="H18">
        <v>99999999</v>
      </c>
      <c r="I18">
        <v>99999999</v>
      </c>
      <c r="J18">
        <v>93711</v>
      </c>
      <c r="K18">
        <v>29.619700456619199</v>
      </c>
      <c r="L18">
        <v>0.89</v>
      </c>
      <c r="M18">
        <v>6</v>
      </c>
      <c r="N18">
        <v>97540</v>
      </c>
      <c r="O18">
        <v>122367</v>
      </c>
      <c r="P18">
        <v>127112</v>
      </c>
      <c r="Q18">
        <v>131851</v>
      </c>
      <c r="R18">
        <v>284754</v>
      </c>
      <c r="S18">
        <v>4486.9159</v>
      </c>
      <c r="T18">
        <v>7</v>
      </c>
      <c r="U18" s="6">
        <f t="shared" si="0"/>
        <v>284.75400000000002</v>
      </c>
    </row>
    <row r="19" spans="1:21" x14ac:dyDescent="0.7">
      <c r="A19">
        <v>19</v>
      </c>
      <c r="B19">
        <v>1643354706096</v>
      </c>
      <c r="C19" s="1">
        <v>44589.30909722222</v>
      </c>
      <c r="D19">
        <v>100</v>
      </c>
      <c r="E19">
        <v>99999999</v>
      </c>
      <c r="F19">
        <v>100</v>
      </c>
      <c r="G19">
        <v>37230</v>
      </c>
      <c r="H19">
        <v>99999999</v>
      </c>
      <c r="I19">
        <v>99999999</v>
      </c>
      <c r="J19">
        <v>97649</v>
      </c>
      <c r="K19">
        <v>37.241799976348801</v>
      </c>
      <c r="L19">
        <v>0.86</v>
      </c>
      <c r="M19">
        <v>6</v>
      </c>
      <c r="N19">
        <v>101179</v>
      </c>
      <c r="O19">
        <v>123571</v>
      </c>
      <c r="P19">
        <v>128115</v>
      </c>
      <c r="Q19">
        <v>132955</v>
      </c>
      <c r="R19">
        <v>284904</v>
      </c>
      <c r="S19">
        <v>4486</v>
      </c>
      <c r="T19">
        <v>7</v>
      </c>
      <c r="U19" s="6">
        <f t="shared" si="0"/>
        <v>284.904</v>
      </c>
    </row>
    <row r="20" spans="1:21" x14ac:dyDescent="0.7">
      <c r="A20">
        <v>0</v>
      </c>
      <c r="B20">
        <v>1643783706706</v>
      </c>
      <c r="C20" s="1">
        <v>44594.274375000001</v>
      </c>
      <c r="D20">
        <v>101</v>
      </c>
      <c r="E20">
        <v>99999999</v>
      </c>
      <c r="F20">
        <v>101</v>
      </c>
      <c r="G20">
        <v>46102</v>
      </c>
      <c r="H20">
        <v>99999999</v>
      </c>
      <c r="I20">
        <v>99999999</v>
      </c>
      <c r="J20">
        <v>106511</v>
      </c>
      <c r="K20">
        <v>32.700000000000003</v>
      </c>
      <c r="L20">
        <v>0.86554999879837002</v>
      </c>
      <c r="M20">
        <v>7.0229999999999997</v>
      </c>
      <c r="N20">
        <v>110655</v>
      </c>
      <c r="O20">
        <v>135459</v>
      </c>
      <c r="P20">
        <v>140308</v>
      </c>
      <c r="Q20">
        <v>146858</v>
      </c>
      <c r="R20">
        <v>285294</v>
      </c>
      <c r="S20">
        <v>4486</v>
      </c>
      <c r="T20">
        <v>7</v>
      </c>
      <c r="U20" s="6">
        <f t="shared" si="0"/>
        <v>285.29399999999998</v>
      </c>
    </row>
    <row r="21" spans="1:21" x14ac:dyDescent="0.7">
      <c r="A21">
        <v>1</v>
      </c>
      <c r="B21">
        <v>1643799305664</v>
      </c>
      <c r="C21" s="1">
        <v>44594.454918981479</v>
      </c>
      <c r="D21">
        <v>101</v>
      </c>
      <c r="E21">
        <v>99999999</v>
      </c>
      <c r="F21">
        <v>101</v>
      </c>
      <c r="G21">
        <v>40749</v>
      </c>
      <c r="H21">
        <v>99999999</v>
      </c>
      <c r="I21">
        <v>99999999</v>
      </c>
      <c r="J21">
        <v>101171</v>
      </c>
      <c r="K21">
        <v>50.170599567413298</v>
      </c>
      <c r="L21">
        <v>0.79</v>
      </c>
      <c r="M21">
        <v>6.48</v>
      </c>
      <c r="N21">
        <v>105203</v>
      </c>
      <c r="O21">
        <v>125370</v>
      </c>
      <c r="P21">
        <v>130010</v>
      </c>
      <c r="Q21">
        <v>134952</v>
      </c>
      <c r="R21">
        <v>284336</v>
      </c>
      <c r="S21">
        <v>4486.1276420385902</v>
      </c>
      <c r="T21">
        <v>7</v>
      </c>
      <c r="U21" s="6">
        <f t="shared" si="0"/>
        <v>284.33600000000001</v>
      </c>
    </row>
    <row r="22" spans="1:21" x14ac:dyDescent="0.7">
      <c r="A22">
        <v>2</v>
      </c>
      <c r="B22">
        <v>1643805306694</v>
      </c>
      <c r="C22" s="1">
        <v>44594.524375000001</v>
      </c>
      <c r="D22">
        <v>102</v>
      </c>
      <c r="E22">
        <v>99999999</v>
      </c>
      <c r="F22">
        <v>102</v>
      </c>
      <c r="G22">
        <v>31185</v>
      </c>
      <c r="H22">
        <v>99999999</v>
      </c>
      <c r="I22">
        <v>99999999</v>
      </c>
      <c r="J22">
        <v>91508</v>
      </c>
      <c r="K22">
        <v>71.599999999999994</v>
      </c>
      <c r="L22">
        <v>0.55649001121520902</v>
      </c>
      <c r="M22">
        <v>6</v>
      </c>
      <c r="N22">
        <v>95443</v>
      </c>
      <c r="O22">
        <v>113920</v>
      </c>
      <c r="P22">
        <v>118468</v>
      </c>
      <c r="Q22">
        <v>126766</v>
      </c>
      <c r="R22">
        <v>284306</v>
      </c>
      <c r="S22">
        <v>4486.6043576790998</v>
      </c>
      <c r="T22">
        <v>7</v>
      </c>
      <c r="U22" s="6">
        <f t="shared" si="0"/>
        <v>284.30599999999998</v>
      </c>
    </row>
    <row r="23" spans="1:21" x14ac:dyDescent="0.7">
      <c r="A23">
        <v>3</v>
      </c>
      <c r="B23">
        <v>1643817305419</v>
      </c>
      <c r="C23" s="1">
        <v>44594.663252314815</v>
      </c>
      <c r="D23">
        <v>202</v>
      </c>
      <c r="E23">
        <v>99999999</v>
      </c>
      <c r="F23">
        <v>202</v>
      </c>
      <c r="G23">
        <v>41433</v>
      </c>
      <c r="H23">
        <v>99999999</v>
      </c>
      <c r="I23">
        <v>99999999</v>
      </c>
      <c r="J23">
        <v>101775</v>
      </c>
      <c r="K23">
        <v>55.461000240325902</v>
      </c>
      <c r="L23">
        <v>0.752989997148513</v>
      </c>
      <c r="M23">
        <v>7.1609999999999996</v>
      </c>
      <c r="N23">
        <v>105709</v>
      </c>
      <c r="O23">
        <v>125374</v>
      </c>
      <c r="P23">
        <v>130008</v>
      </c>
      <c r="Q23">
        <v>135169</v>
      </c>
      <c r="R23">
        <v>284581</v>
      </c>
      <c r="S23">
        <v>4486.6351827315902</v>
      </c>
      <c r="T23">
        <v>7</v>
      </c>
      <c r="U23" s="6">
        <f t="shared" si="0"/>
        <v>284.58100000000002</v>
      </c>
    </row>
    <row r="24" spans="1:21" x14ac:dyDescent="0.7">
      <c r="A24">
        <v>4</v>
      </c>
      <c r="B24">
        <v>1643821505258</v>
      </c>
      <c r="C24" s="1">
        <v>44594.711863425924</v>
      </c>
      <c r="D24">
        <v>99999999</v>
      </c>
      <c r="E24">
        <v>99999999</v>
      </c>
      <c r="F24">
        <v>99999999</v>
      </c>
      <c r="G24">
        <v>99999999</v>
      </c>
      <c r="H24">
        <v>99999999</v>
      </c>
      <c r="I24">
        <v>99999999</v>
      </c>
      <c r="J24">
        <v>60618</v>
      </c>
      <c r="K24">
        <v>74.8</v>
      </c>
      <c r="L24">
        <v>0.44875999999999999</v>
      </c>
      <c r="M24">
        <v>6</v>
      </c>
      <c r="N24">
        <v>64753</v>
      </c>
      <c r="O24">
        <v>82507</v>
      </c>
      <c r="P24">
        <v>86846</v>
      </c>
      <c r="Q24">
        <v>95219</v>
      </c>
      <c r="R24">
        <v>283742</v>
      </c>
      <c r="S24">
        <v>4485.1443730574902</v>
      </c>
      <c r="T24">
        <v>7</v>
      </c>
      <c r="U24" s="6">
        <f t="shared" si="0"/>
        <v>283.74200000000002</v>
      </c>
    </row>
    <row r="25" spans="1:21" x14ac:dyDescent="0.7">
      <c r="A25">
        <v>7</v>
      </c>
      <c r="B25">
        <v>1644407752979</v>
      </c>
      <c r="C25" s="1">
        <v>44601.497129629628</v>
      </c>
      <c r="D25">
        <v>201</v>
      </c>
      <c r="E25">
        <v>99999999</v>
      </c>
      <c r="F25">
        <v>201</v>
      </c>
      <c r="G25">
        <v>45474</v>
      </c>
      <c r="H25">
        <v>906</v>
      </c>
      <c r="I25">
        <v>26115</v>
      </c>
      <c r="J25">
        <v>298406</v>
      </c>
      <c r="K25">
        <v>33.800899999999899</v>
      </c>
      <c r="L25">
        <v>0.87218999891281102</v>
      </c>
      <c r="M25">
        <v>8</v>
      </c>
      <c r="N25">
        <v>301941</v>
      </c>
      <c r="O25">
        <v>326956</v>
      </c>
      <c r="P25">
        <v>333109</v>
      </c>
      <c r="Q25">
        <v>337752</v>
      </c>
      <c r="R25">
        <v>484021</v>
      </c>
      <c r="S25">
        <v>4494</v>
      </c>
      <c r="T25">
        <v>7</v>
      </c>
      <c r="U25" s="6">
        <f t="shared" si="0"/>
        <v>484.02100000000002</v>
      </c>
    </row>
    <row r="26" spans="1:21" x14ac:dyDescent="0.7">
      <c r="A26">
        <v>14</v>
      </c>
      <c r="B26">
        <v>1644423304876</v>
      </c>
      <c r="C26" s="1">
        <v>44601.677129629628</v>
      </c>
      <c r="D26">
        <v>101</v>
      </c>
      <c r="E26">
        <v>99999999</v>
      </c>
      <c r="F26">
        <v>101</v>
      </c>
      <c r="G26">
        <v>34302</v>
      </c>
      <c r="H26">
        <v>99999999</v>
      </c>
      <c r="I26">
        <v>99999999</v>
      </c>
      <c r="J26">
        <v>94735</v>
      </c>
      <c r="K26">
        <v>42.436199794769202</v>
      </c>
      <c r="L26">
        <v>0.840193773193876</v>
      </c>
      <c r="M26">
        <v>7.0350000000000001</v>
      </c>
      <c r="N26">
        <v>98871</v>
      </c>
      <c r="O26">
        <v>119035</v>
      </c>
      <c r="P26">
        <v>123576</v>
      </c>
      <c r="Q26">
        <v>127714</v>
      </c>
      <c r="R26">
        <v>285124</v>
      </c>
      <c r="S26">
        <v>4486</v>
      </c>
      <c r="T26">
        <v>7</v>
      </c>
      <c r="U26" s="6">
        <f t="shared" si="0"/>
        <v>285.12400000000002</v>
      </c>
    </row>
    <row r="27" spans="1:21" x14ac:dyDescent="0.7">
      <c r="A27">
        <v>15</v>
      </c>
      <c r="B27">
        <v>1644490872577</v>
      </c>
      <c r="C27" s="1">
        <v>44602.459166666667</v>
      </c>
      <c r="D27">
        <v>101</v>
      </c>
      <c r="E27">
        <v>99999999</v>
      </c>
      <c r="F27">
        <v>101</v>
      </c>
      <c r="G27">
        <v>39958</v>
      </c>
      <c r="H27">
        <v>99999999</v>
      </c>
      <c r="I27">
        <v>99999999</v>
      </c>
      <c r="J27">
        <v>100392</v>
      </c>
      <c r="K27">
        <v>35.797400173187199</v>
      </c>
      <c r="L27">
        <v>0.86563999999999997</v>
      </c>
      <c r="M27">
        <v>6</v>
      </c>
      <c r="N27">
        <v>104431</v>
      </c>
      <c r="O27">
        <v>127029</v>
      </c>
      <c r="P27">
        <v>131781</v>
      </c>
      <c r="Q27">
        <v>136926</v>
      </c>
      <c r="R27">
        <v>285423</v>
      </c>
      <c r="S27">
        <v>4494</v>
      </c>
      <c r="T27">
        <v>7</v>
      </c>
      <c r="U27" s="6">
        <f t="shared" si="0"/>
        <v>285.423</v>
      </c>
    </row>
    <row r="28" spans="1:21" x14ac:dyDescent="0.7">
      <c r="A28">
        <v>17</v>
      </c>
      <c r="B28">
        <v>1644514507234</v>
      </c>
      <c r="C28" s="1">
        <v>44602.732719907406</v>
      </c>
      <c r="D28">
        <v>201</v>
      </c>
      <c r="E28">
        <v>99999999</v>
      </c>
      <c r="F28">
        <v>201</v>
      </c>
      <c r="G28">
        <v>36926</v>
      </c>
      <c r="H28">
        <v>99999999</v>
      </c>
      <c r="I28">
        <v>99999999</v>
      </c>
      <c r="J28">
        <v>97346</v>
      </c>
      <c r="K28">
        <v>42.730000076293898</v>
      </c>
      <c r="L28">
        <v>0.83</v>
      </c>
      <c r="M28">
        <v>6</v>
      </c>
      <c r="N28">
        <v>101382</v>
      </c>
      <c r="O28">
        <v>121969</v>
      </c>
      <c r="P28">
        <v>126514</v>
      </c>
      <c r="Q28">
        <v>131760</v>
      </c>
      <c r="R28">
        <v>284766</v>
      </c>
      <c r="S28">
        <v>4487</v>
      </c>
      <c r="T28">
        <v>7</v>
      </c>
      <c r="U28" s="6">
        <f t="shared" si="0"/>
        <v>284.76600000000002</v>
      </c>
    </row>
    <row r="29" spans="1:21" x14ac:dyDescent="0.7">
      <c r="A29">
        <v>0</v>
      </c>
      <c r="B29">
        <v>1643354705935</v>
      </c>
      <c r="C29" s="1">
        <v>44589.30908564815</v>
      </c>
      <c r="D29">
        <v>101</v>
      </c>
      <c r="E29">
        <v>99999999</v>
      </c>
      <c r="F29">
        <v>101</v>
      </c>
      <c r="G29">
        <v>38422</v>
      </c>
      <c r="H29">
        <v>99999999</v>
      </c>
      <c r="I29">
        <v>99999999</v>
      </c>
      <c r="J29">
        <v>98840</v>
      </c>
      <c r="K29">
        <v>39.005499916076602</v>
      </c>
      <c r="L29">
        <v>0.82</v>
      </c>
      <c r="M29">
        <v>6</v>
      </c>
      <c r="N29">
        <v>102666</v>
      </c>
      <c r="O29">
        <v>124358</v>
      </c>
      <c r="P29">
        <v>128896</v>
      </c>
      <c r="Q29">
        <v>134248</v>
      </c>
      <c r="R29">
        <v>285065</v>
      </c>
      <c r="S29">
        <v>4490</v>
      </c>
      <c r="T29">
        <v>7</v>
      </c>
      <c r="U29" s="6">
        <f t="shared" si="0"/>
        <v>285.065</v>
      </c>
    </row>
    <row r="30" spans="1:21" x14ac:dyDescent="0.7">
      <c r="A30">
        <v>0</v>
      </c>
      <c r="B30">
        <v>1643783705077</v>
      </c>
      <c r="C30" s="1">
        <v>44594.274363425924</v>
      </c>
      <c r="D30">
        <v>101</v>
      </c>
      <c r="E30">
        <v>99999999</v>
      </c>
      <c r="F30">
        <v>101</v>
      </c>
      <c r="G30">
        <v>44274</v>
      </c>
      <c r="H30">
        <v>99999999</v>
      </c>
      <c r="I30">
        <v>99999999</v>
      </c>
      <c r="J30">
        <v>104631</v>
      </c>
      <c r="K30">
        <v>33.299999999999997</v>
      </c>
      <c r="L30">
        <v>0.83</v>
      </c>
      <c r="M30">
        <v>6</v>
      </c>
      <c r="N30">
        <v>108780</v>
      </c>
      <c r="O30">
        <v>132776</v>
      </c>
      <c r="P30">
        <v>137720</v>
      </c>
      <c r="Q30">
        <v>145083</v>
      </c>
      <c r="R30">
        <v>284923</v>
      </c>
      <c r="S30">
        <v>4491</v>
      </c>
      <c r="T30">
        <v>7</v>
      </c>
      <c r="U30" s="6">
        <f t="shared" si="0"/>
        <v>284.923</v>
      </c>
    </row>
    <row r="31" spans="1:21" x14ac:dyDescent="0.7">
      <c r="A31">
        <v>1</v>
      </c>
      <c r="B31">
        <v>1643799303890</v>
      </c>
      <c r="C31" s="1">
        <v>44594.454895833333</v>
      </c>
      <c r="D31">
        <v>101</v>
      </c>
      <c r="E31">
        <v>99999999</v>
      </c>
      <c r="F31">
        <v>101</v>
      </c>
      <c r="G31">
        <v>41763</v>
      </c>
      <c r="H31">
        <v>99999999</v>
      </c>
      <c r="I31">
        <v>99999999</v>
      </c>
      <c r="J31">
        <v>102198</v>
      </c>
      <c r="K31">
        <v>50.222099323272701</v>
      </c>
      <c r="L31">
        <v>0.76925999948739998</v>
      </c>
      <c r="M31">
        <v>6</v>
      </c>
      <c r="N31">
        <v>106537</v>
      </c>
      <c r="O31">
        <v>126114</v>
      </c>
      <c r="P31">
        <v>130558</v>
      </c>
      <c r="Q31">
        <v>135502</v>
      </c>
      <c r="R31">
        <v>285110</v>
      </c>
      <c r="S31">
        <v>4491</v>
      </c>
      <c r="T31">
        <v>7</v>
      </c>
      <c r="U31" s="6">
        <f t="shared" si="0"/>
        <v>285.11</v>
      </c>
    </row>
    <row r="32" spans="1:21" x14ac:dyDescent="0.7">
      <c r="A32">
        <v>2</v>
      </c>
      <c r="B32">
        <v>1643805305080</v>
      </c>
      <c r="C32" s="1">
        <v>44594.524363425924</v>
      </c>
      <c r="D32">
        <v>101</v>
      </c>
      <c r="E32">
        <v>99999999</v>
      </c>
      <c r="F32">
        <v>101</v>
      </c>
      <c r="G32">
        <v>29459</v>
      </c>
      <c r="H32">
        <v>99999999</v>
      </c>
      <c r="I32">
        <v>99999999</v>
      </c>
      <c r="J32">
        <v>89896</v>
      </c>
      <c r="K32">
        <v>72.252900177001905</v>
      </c>
      <c r="L32">
        <v>0.53</v>
      </c>
      <c r="M32">
        <v>6</v>
      </c>
      <c r="N32">
        <v>94133</v>
      </c>
      <c r="O32">
        <v>112403</v>
      </c>
      <c r="P32">
        <v>116745</v>
      </c>
      <c r="Q32">
        <v>124828</v>
      </c>
      <c r="R32">
        <v>283920</v>
      </c>
      <c r="S32">
        <v>4491</v>
      </c>
      <c r="T32">
        <v>7</v>
      </c>
      <c r="U32" s="6">
        <f t="shared" si="0"/>
        <v>283.92</v>
      </c>
    </row>
    <row r="33" spans="1:21" x14ac:dyDescent="0.7">
      <c r="A33">
        <v>3</v>
      </c>
      <c r="B33">
        <v>1643817303722</v>
      </c>
      <c r="C33" s="1">
        <v>44594.663229166668</v>
      </c>
      <c r="D33">
        <v>99999999</v>
      </c>
      <c r="E33">
        <v>99999999</v>
      </c>
      <c r="F33">
        <v>99999999</v>
      </c>
      <c r="G33">
        <v>42369</v>
      </c>
      <c r="H33">
        <v>99999999</v>
      </c>
      <c r="I33">
        <v>99999999</v>
      </c>
      <c r="J33">
        <v>102785</v>
      </c>
      <c r="K33">
        <v>55.506899829864501</v>
      </c>
      <c r="L33">
        <v>0.74</v>
      </c>
      <c r="M33">
        <v>6</v>
      </c>
      <c r="N33">
        <v>106819</v>
      </c>
      <c r="O33">
        <v>126119</v>
      </c>
      <c r="P33">
        <v>130658</v>
      </c>
      <c r="Q33">
        <v>138933</v>
      </c>
      <c r="R33">
        <v>284278</v>
      </c>
      <c r="S33">
        <v>4491</v>
      </c>
      <c r="T33">
        <v>7</v>
      </c>
      <c r="U33" s="6">
        <f t="shared" si="0"/>
        <v>284.27800000000002</v>
      </c>
    </row>
    <row r="34" spans="1:21" x14ac:dyDescent="0.7">
      <c r="A34">
        <v>4</v>
      </c>
      <c r="B34">
        <v>1643821503544</v>
      </c>
      <c r="C34" s="1">
        <v>44594.711840277778</v>
      </c>
      <c r="D34">
        <v>99999999</v>
      </c>
      <c r="E34">
        <v>99999999</v>
      </c>
      <c r="F34">
        <v>99999999</v>
      </c>
      <c r="G34">
        <v>99999999</v>
      </c>
      <c r="H34">
        <v>99999999</v>
      </c>
      <c r="I34">
        <v>99999999</v>
      </c>
      <c r="J34">
        <v>60529</v>
      </c>
      <c r="K34">
        <v>74.900000000000006</v>
      </c>
      <c r="L34">
        <v>0.425109996720552</v>
      </c>
      <c r="M34">
        <v>7.4669999999999996</v>
      </c>
      <c r="N34">
        <v>64264</v>
      </c>
      <c r="O34">
        <v>82533</v>
      </c>
      <c r="P34">
        <v>86867</v>
      </c>
      <c r="Q34">
        <v>97873</v>
      </c>
      <c r="R34">
        <v>283456</v>
      </c>
      <c r="S34">
        <v>4491</v>
      </c>
      <c r="T34">
        <v>7</v>
      </c>
      <c r="U34" s="6">
        <f t="shared" si="0"/>
        <v>283.45600000000002</v>
      </c>
    </row>
    <row r="35" spans="1:21" x14ac:dyDescent="0.7">
      <c r="A35">
        <v>7</v>
      </c>
      <c r="B35">
        <v>1644409973913</v>
      </c>
      <c r="C35" s="1">
        <v>44601.522835648146</v>
      </c>
      <c r="D35">
        <v>202</v>
      </c>
      <c r="E35">
        <v>99999999</v>
      </c>
      <c r="F35">
        <v>202</v>
      </c>
      <c r="G35">
        <v>44591</v>
      </c>
      <c r="H35">
        <v>907</v>
      </c>
      <c r="I35">
        <v>26327</v>
      </c>
      <c r="J35">
        <v>292022</v>
      </c>
      <c r="K35">
        <v>36.4</v>
      </c>
      <c r="L35">
        <v>0.82</v>
      </c>
      <c r="M35">
        <v>8</v>
      </c>
      <c r="N35">
        <v>295956</v>
      </c>
      <c r="O35">
        <v>320258</v>
      </c>
      <c r="P35">
        <v>326313</v>
      </c>
      <c r="Q35">
        <v>331964</v>
      </c>
      <c r="R35">
        <v>469087</v>
      </c>
      <c r="S35">
        <v>4494</v>
      </c>
      <c r="T35">
        <v>7</v>
      </c>
      <c r="U35" s="6">
        <f t="shared" si="0"/>
        <v>469.08699999999999</v>
      </c>
    </row>
    <row r="36" spans="1:21" x14ac:dyDescent="0.7">
      <c r="A36">
        <v>12</v>
      </c>
      <c r="B36">
        <v>1644423306263</v>
      </c>
      <c r="C36" s="1">
        <v>44601.677152777775</v>
      </c>
      <c r="D36">
        <v>101</v>
      </c>
      <c r="E36">
        <v>99999999</v>
      </c>
      <c r="F36">
        <v>101</v>
      </c>
      <c r="G36">
        <v>35706</v>
      </c>
      <c r="H36">
        <v>99999999</v>
      </c>
      <c r="I36">
        <v>99999999</v>
      </c>
      <c r="J36">
        <v>96101</v>
      </c>
      <c r="K36">
        <v>45.073700145721403</v>
      </c>
      <c r="L36">
        <v>0.79163000127792305</v>
      </c>
      <c r="M36">
        <v>6</v>
      </c>
      <c r="N36">
        <v>99823</v>
      </c>
      <c r="O36">
        <v>119404</v>
      </c>
      <c r="P36">
        <v>123846</v>
      </c>
      <c r="Q36">
        <v>128987</v>
      </c>
      <c r="R36">
        <v>284737</v>
      </c>
      <c r="S36">
        <v>4491</v>
      </c>
      <c r="T36">
        <v>7</v>
      </c>
      <c r="U36" s="6">
        <f t="shared" si="0"/>
        <v>284.73700000000002</v>
      </c>
    </row>
    <row r="37" spans="1:21" x14ac:dyDescent="0.7">
      <c r="A37">
        <v>13</v>
      </c>
      <c r="B37">
        <v>1644514508005</v>
      </c>
      <c r="C37" s="1">
        <v>44602.732731481483</v>
      </c>
      <c r="D37">
        <v>202</v>
      </c>
      <c r="E37">
        <v>99999999</v>
      </c>
      <c r="F37">
        <v>202</v>
      </c>
      <c r="G37">
        <v>38436</v>
      </c>
      <c r="H37">
        <v>99999999</v>
      </c>
      <c r="I37">
        <v>99999999</v>
      </c>
      <c r="J37">
        <v>98846</v>
      </c>
      <c r="K37">
        <v>35.440500732421803</v>
      </c>
      <c r="L37">
        <v>0.83</v>
      </c>
      <c r="M37">
        <v>6</v>
      </c>
      <c r="N37">
        <v>103086</v>
      </c>
      <c r="O37">
        <v>126414</v>
      </c>
      <c r="P37">
        <v>131071</v>
      </c>
      <c r="Q37">
        <v>137228</v>
      </c>
      <c r="R37">
        <v>284995</v>
      </c>
      <c r="S37">
        <v>4491</v>
      </c>
      <c r="T37">
        <v>7</v>
      </c>
      <c r="U37" s="6">
        <f t="shared" si="0"/>
        <v>284.995</v>
      </c>
    </row>
    <row r="38" spans="1:21" x14ac:dyDescent="0.7">
      <c r="A38">
        <v>0</v>
      </c>
      <c r="B38">
        <v>1643354706202</v>
      </c>
      <c r="C38" s="1">
        <v>44589.30909722222</v>
      </c>
      <c r="D38">
        <v>202</v>
      </c>
      <c r="E38">
        <v>99999999</v>
      </c>
      <c r="F38">
        <v>202</v>
      </c>
      <c r="G38">
        <v>37330</v>
      </c>
      <c r="H38">
        <v>99999999</v>
      </c>
      <c r="I38">
        <v>99999999</v>
      </c>
      <c r="J38">
        <v>97743</v>
      </c>
      <c r="K38">
        <v>39.577899791717499</v>
      </c>
      <c r="L38">
        <v>0.84641999999999895</v>
      </c>
      <c r="M38">
        <v>6.1230000000000002</v>
      </c>
      <c r="N38">
        <v>101679</v>
      </c>
      <c r="O38">
        <v>123171</v>
      </c>
      <c r="P38">
        <v>127808</v>
      </c>
      <c r="Q38">
        <v>132951</v>
      </c>
      <c r="R38">
        <v>284798</v>
      </c>
      <c r="S38">
        <v>4494</v>
      </c>
      <c r="T38">
        <v>7</v>
      </c>
      <c r="U38" s="6">
        <f t="shared" si="0"/>
        <v>284.798</v>
      </c>
    </row>
    <row r="39" spans="1:21" x14ac:dyDescent="0.7">
      <c r="A39">
        <v>2</v>
      </c>
      <c r="B39">
        <v>1643783707550</v>
      </c>
      <c r="C39" s="1">
        <v>44594.274386574078</v>
      </c>
      <c r="D39">
        <v>103</v>
      </c>
      <c r="E39">
        <v>99999999</v>
      </c>
      <c r="F39">
        <v>103</v>
      </c>
      <c r="G39">
        <v>42990</v>
      </c>
      <c r="H39">
        <v>99999999</v>
      </c>
      <c r="I39">
        <v>99999999</v>
      </c>
      <c r="J39">
        <v>103441</v>
      </c>
      <c r="K39">
        <v>33.5</v>
      </c>
      <c r="L39">
        <v>0.85</v>
      </c>
      <c r="M39">
        <v>6</v>
      </c>
      <c r="N39">
        <v>107174</v>
      </c>
      <c r="O39">
        <v>131281</v>
      </c>
      <c r="P39">
        <v>136220</v>
      </c>
      <c r="Q39">
        <v>140558</v>
      </c>
      <c r="R39">
        <v>285450</v>
      </c>
      <c r="S39">
        <v>4493</v>
      </c>
      <c r="T39">
        <v>7</v>
      </c>
      <c r="U39" s="6">
        <f t="shared" si="0"/>
        <v>285.45</v>
      </c>
    </row>
    <row r="40" spans="1:21" x14ac:dyDescent="0.7">
      <c r="A40">
        <v>3</v>
      </c>
      <c r="B40">
        <v>1643799306563</v>
      </c>
      <c r="C40" s="1">
        <v>44594.454930555556</v>
      </c>
      <c r="D40">
        <v>101</v>
      </c>
      <c r="E40">
        <v>99999999</v>
      </c>
      <c r="F40">
        <v>101</v>
      </c>
      <c r="G40">
        <v>38533</v>
      </c>
      <c r="H40">
        <v>99999999</v>
      </c>
      <c r="I40">
        <v>99999999</v>
      </c>
      <c r="J40">
        <v>98954</v>
      </c>
      <c r="K40">
        <v>49.903000274658197</v>
      </c>
      <c r="L40">
        <v>0.79013999233245802</v>
      </c>
      <c r="M40">
        <v>6.4139999999999997</v>
      </c>
      <c r="N40">
        <v>102991</v>
      </c>
      <c r="O40">
        <v>122864</v>
      </c>
      <c r="P40">
        <v>127400</v>
      </c>
      <c r="Q40">
        <v>131934</v>
      </c>
      <c r="R40">
        <v>285437</v>
      </c>
      <c r="S40">
        <v>4494</v>
      </c>
      <c r="T40">
        <v>7</v>
      </c>
      <c r="U40" s="6">
        <f t="shared" si="0"/>
        <v>285.43700000000001</v>
      </c>
    </row>
    <row r="41" spans="1:21" x14ac:dyDescent="0.7">
      <c r="A41">
        <v>4</v>
      </c>
      <c r="B41">
        <v>1643805307628</v>
      </c>
      <c r="C41" s="1">
        <v>44594.524386574078</v>
      </c>
      <c r="D41">
        <v>202</v>
      </c>
      <c r="E41">
        <v>99999999</v>
      </c>
      <c r="F41">
        <v>202</v>
      </c>
      <c r="G41">
        <v>30766</v>
      </c>
      <c r="H41">
        <v>99999999</v>
      </c>
      <c r="I41">
        <v>99999999</v>
      </c>
      <c r="J41">
        <v>91114</v>
      </c>
      <c r="K41">
        <v>71.599999999999994</v>
      </c>
      <c r="L41">
        <v>0.54</v>
      </c>
      <c r="M41">
        <v>6</v>
      </c>
      <c r="N41">
        <v>94748</v>
      </c>
      <c r="O41">
        <v>113535</v>
      </c>
      <c r="P41">
        <v>117982</v>
      </c>
      <c r="Q41">
        <v>122932</v>
      </c>
      <c r="R41">
        <v>284372</v>
      </c>
      <c r="S41">
        <v>4494</v>
      </c>
      <c r="T41">
        <v>7</v>
      </c>
      <c r="U41" s="6">
        <f t="shared" si="0"/>
        <v>284.37200000000001</v>
      </c>
    </row>
    <row r="42" spans="1:21" x14ac:dyDescent="0.7">
      <c r="A42">
        <v>5</v>
      </c>
      <c r="B42">
        <v>1643817306347</v>
      </c>
      <c r="C42" s="1">
        <v>44594.663263888891</v>
      </c>
      <c r="D42">
        <v>100</v>
      </c>
      <c r="E42">
        <v>99999999</v>
      </c>
      <c r="F42">
        <v>100</v>
      </c>
      <c r="G42">
        <v>39136</v>
      </c>
      <c r="H42">
        <v>99999999</v>
      </c>
      <c r="I42">
        <v>99999999</v>
      </c>
      <c r="J42">
        <v>99574</v>
      </c>
      <c r="K42">
        <v>55.6445000152587</v>
      </c>
      <c r="L42">
        <v>0.76014000000000004</v>
      </c>
      <c r="M42">
        <v>6</v>
      </c>
      <c r="N42">
        <v>103411</v>
      </c>
      <c r="O42">
        <v>122984</v>
      </c>
      <c r="P42">
        <v>127619</v>
      </c>
      <c r="Q42">
        <v>132962</v>
      </c>
      <c r="R42">
        <v>284653</v>
      </c>
      <c r="S42">
        <v>4494</v>
      </c>
      <c r="T42">
        <v>7</v>
      </c>
      <c r="U42" s="6">
        <f t="shared" si="0"/>
        <v>284.65300000000002</v>
      </c>
    </row>
    <row r="43" spans="1:21" x14ac:dyDescent="0.7">
      <c r="A43">
        <v>6</v>
      </c>
      <c r="B43">
        <v>1643821506296</v>
      </c>
      <c r="C43" s="1">
        <v>44594.711875000001</v>
      </c>
      <c r="D43">
        <v>99999999</v>
      </c>
      <c r="E43">
        <v>99999999</v>
      </c>
      <c r="F43">
        <v>99999999</v>
      </c>
      <c r="G43">
        <v>99999999</v>
      </c>
      <c r="H43">
        <v>99999999</v>
      </c>
      <c r="I43">
        <v>99999999</v>
      </c>
      <c r="J43">
        <v>60571</v>
      </c>
      <c r="K43">
        <v>73.843599999999995</v>
      </c>
      <c r="L43">
        <v>0.43</v>
      </c>
      <c r="M43">
        <v>6</v>
      </c>
      <c r="N43">
        <v>64205</v>
      </c>
      <c r="O43">
        <v>82273</v>
      </c>
      <c r="P43">
        <v>86712</v>
      </c>
      <c r="Q43">
        <v>90551</v>
      </c>
      <c r="R43">
        <v>283704</v>
      </c>
      <c r="S43">
        <v>4494</v>
      </c>
      <c r="T43">
        <v>7</v>
      </c>
      <c r="U43" s="6">
        <f t="shared" si="0"/>
        <v>283.70400000000001</v>
      </c>
    </row>
    <row r="44" spans="1:21" x14ac:dyDescent="0.7">
      <c r="A44">
        <v>7</v>
      </c>
      <c r="B44">
        <v>1644411255028</v>
      </c>
      <c r="C44" s="1">
        <v>44601.537673611114</v>
      </c>
      <c r="D44">
        <v>199</v>
      </c>
      <c r="E44">
        <v>99999999</v>
      </c>
      <c r="F44">
        <v>199</v>
      </c>
      <c r="G44">
        <v>44051</v>
      </c>
      <c r="H44">
        <v>897</v>
      </c>
      <c r="I44">
        <v>26101</v>
      </c>
      <c r="J44">
        <v>405436</v>
      </c>
      <c r="K44">
        <v>37.799999999999997</v>
      </c>
      <c r="L44">
        <v>0.86031999999999997</v>
      </c>
      <c r="M44">
        <v>8</v>
      </c>
      <c r="N44">
        <v>409063</v>
      </c>
      <c r="O44">
        <v>433677</v>
      </c>
      <c r="P44">
        <v>439728</v>
      </c>
      <c r="Q44">
        <v>445275</v>
      </c>
      <c r="R44">
        <v>585972</v>
      </c>
      <c r="S44">
        <v>4494</v>
      </c>
      <c r="T44">
        <v>7</v>
      </c>
      <c r="U44" s="6">
        <f t="shared" si="0"/>
        <v>585.97199999999998</v>
      </c>
    </row>
    <row r="45" spans="1:21" x14ac:dyDescent="0.7">
      <c r="A45">
        <v>11</v>
      </c>
      <c r="B45">
        <v>1644428027201</v>
      </c>
      <c r="C45" s="1">
        <v>44601.731793981482</v>
      </c>
      <c r="D45">
        <v>202</v>
      </c>
      <c r="E45">
        <v>99999999</v>
      </c>
      <c r="F45">
        <v>202</v>
      </c>
      <c r="G45">
        <v>35088</v>
      </c>
      <c r="H45">
        <v>907</v>
      </c>
      <c r="I45">
        <v>26114</v>
      </c>
      <c r="J45">
        <v>275496</v>
      </c>
      <c r="K45">
        <v>51.9</v>
      </c>
      <c r="L45">
        <v>0.79000999999999999</v>
      </c>
      <c r="M45">
        <v>6</v>
      </c>
      <c r="N45">
        <v>279534</v>
      </c>
      <c r="O45">
        <v>300031</v>
      </c>
      <c r="P45">
        <v>306095</v>
      </c>
      <c r="Q45">
        <v>311050</v>
      </c>
      <c r="R45">
        <v>444799</v>
      </c>
      <c r="S45">
        <v>4493.7137750000002</v>
      </c>
      <c r="T45">
        <v>7</v>
      </c>
      <c r="U45" s="6">
        <f t="shared" si="0"/>
        <v>444.79899999999998</v>
      </c>
    </row>
    <row r="46" spans="1:21" x14ac:dyDescent="0.7">
      <c r="A46">
        <v>12</v>
      </c>
      <c r="B46">
        <v>1644514505611</v>
      </c>
      <c r="C46" s="1">
        <v>44602.73269675926</v>
      </c>
      <c r="D46">
        <v>101</v>
      </c>
      <c r="E46">
        <v>99999999</v>
      </c>
      <c r="F46">
        <v>101</v>
      </c>
      <c r="G46">
        <v>41440</v>
      </c>
      <c r="H46">
        <v>99999999</v>
      </c>
      <c r="I46">
        <v>99999999</v>
      </c>
      <c r="J46">
        <v>101797</v>
      </c>
      <c r="K46">
        <v>36.228900321960403</v>
      </c>
      <c r="L46">
        <v>0.85187999999999897</v>
      </c>
      <c r="M46">
        <v>6</v>
      </c>
      <c r="N46">
        <v>106234</v>
      </c>
      <c r="O46">
        <v>129139</v>
      </c>
      <c r="P46">
        <v>133986</v>
      </c>
      <c r="Q46">
        <v>138633</v>
      </c>
      <c r="R46">
        <v>284389</v>
      </c>
      <c r="S46">
        <v>4494</v>
      </c>
      <c r="T46">
        <v>7</v>
      </c>
      <c r="U46" s="6">
        <f t="shared" si="0"/>
        <v>284.38900000000001</v>
      </c>
    </row>
    <row r="47" spans="1:21" x14ac:dyDescent="0.7">
      <c r="A47">
        <v>0</v>
      </c>
      <c r="B47">
        <v>1643354704752</v>
      </c>
      <c r="C47" s="1">
        <v>44589.309074074074</v>
      </c>
      <c r="D47">
        <v>101</v>
      </c>
      <c r="E47">
        <v>99999999</v>
      </c>
      <c r="F47">
        <v>101</v>
      </c>
      <c r="G47">
        <v>36636</v>
      </c>
      <c r="H47">
        <v>99999999</v>
      </c>
      <c r="I47">
        <v>99999999</v>
      </c>
      <c r="J47">
        <v>97091</v>
      </c>
      <c r="K47">
        <v>39.621899505615197</v>
      </c>
      <c r="L47">
        <v>0.88</v>
      </c>
      <c r="M47">
        <v>6</v>
      </c>
      <c r="N47">
        <v>100732</v>
      </c>
      <c r="O47">
        <v>123648</v>
      </c>
      <c r="P47">
        <v>128289</v>
      </c>
      <c r="Q47">
        <v>132714</v>
      </c>
      <c r="R47">
        <v>284248</v>
      </c>
      <c r="S47">
        <v>4493</v>
      </c>
      <c r="T47">
        <v>7</v>
      </c>
      <c r="U47" s="6">
        <f t="shared" si="0"/>
        <v>284.24799999999999</v>
      </c>
    </row>
    <row r="48" spans="1:21" x14ac:dyDescent="0.7">
      <c r="A48">
        <v>2</v>
      </c>
      <c r="B48">
        <v>1643783708075</v>
      </c>
      <c r="C48" s="1">
        <v>44594.274398148147</v>
      </c>
      <c r="D48">
        <v>101</v>
      </c>
      <c r="E48">
        <v>99999999</v>
      </c>
      <c r="F48">
        <v>101</v>
      </c>
      <c r="G48">
        <v>39548</v>
      </c>
      <c r="H48">
        <v>99999999</v>
      </c>
      <c r="I48">
        <v>99999999</v>
      </c>
      <c r="J48">
        <v>99972</v>
      </c>
      <c r="K48">
        <v>33.9</v>
      </c>
      <c r="L48">
        <v>0.90235000254154196</v>
      </c>
      <c r="M48">
        <v>8.1</v>
      </c>
      <c r="N48">
        <v>104193</v>
      </c>
      <c r="O48">
        <v>129528</v>
      </c>
      <c r="P48">
        <v>134473</v>
      </c>
      <c r="Q48">
        <v>137097</v>
      </c>
      <c r="R48">
        <v>283925</v>
      </c>
      <c r="S48">
        <v>4493</v>
      </c>
      <c r="T48">
        <v>7</v>
      </c>
      <c r="U48" s="6">
        <f t="shared" si="0"/>
        <v>283.92500000000001</v>
      </c>
    </row>
    <row r="49" spans="1:21" x14ac:dyDescent="0.7">
      <c r="A49">
        <v>3</v>
      </c>
      <c r="B49">
        <v>1643799306867</v>
      </c>
      <c r="C49" s="1">
        <v>44594.454930555556</v>
      </c>
      <c r="D49">
        <v>100</v>
      </c>
      <c r="E49">
        <v>99999999</v>
      </c>
      <c r="F49">
        <v>100</v>
      </c>
      <c r="G49">
        <v>39136</v>
      </c>
      <c r="H49">
        <v>99999999</v>
      </c>
      <c r="I49">
        <v>99999999</v>
      </c>
      <c r="J49">
        <v>99575</v>
      </c>
      <c r="K49">
        <v>50.427099811553902</v>
      </c>
      <c r="L49">
        <v>0.80054000000000003</v>
      </c>
      <c r="M49">
        <v>7.17</v>
      </c>
      <c r="N49">
        <v>103308</v>
      </c>
      <c r="O49">
        <v>124400</v>
      </c>
      <c r="P49">
        <v>128939</v>
      </c>
      <c r="Q49">
        <v>134499</v>
      </c>
      <c r="R49">
        <v>284133</v>
      </c>
      <c r="S49">
        <v>4493</v>
      </c>
      <c r="T49">
        <v>7</v>
      </c>
      <c r="U49" s="6">
        <f t="shared" si="0"/>
        <v>284.13299999999998</v>
      </c>
    </row>
    <row r="50" spans="1:21" x14ac:dyDescent="0.7">
      <c r="A50">
        <v>4</v>
      </c>
      <c r="B50">
        <v>1643805308000</v>
      </c>
      <c r="C50" s="1">
        <v>44594.524398148147</v>
      </c>
      <c r="D50">
        <v>100</v>
      </c>
      <c r="E50">
        <v>99999999</v>
      </c>
      <c r="F50">
        <v>100</v>
      </c>
      <c r="G50">
        <v>30768</v>
      </c>
      <c r="H50">
        <v>99999999</v>
      </c>
      <c r="I50">
        <v>99999999</v>
      </c>
      <c r="J50">
        <v>91168</v>
      </c>
      <c r="K50">
        <v>71.8</v>
      </c>
      <c r="L50">
        <v>0.58307999793529497</v>
      </c>
      <c r="M50">
        <v>8.5050000000000008</v>
      </c>
      <c r="N50">
        <v>95205</v>
      </c>
      <c r="O50">
        <v>114273</v>
      </c>
      <c r="P50">
        <v>118611</v>
      </c>
      <c r="Q50">
        <v>123154</v>
      </c>
      <c r="R50">
        <v>284000</v>
      </c>
      <c r="S50">
        <v>4493</v>
      </c>
      <c r="T50">
        <v>7</v>
      </c>
      <c r="U50" s="6">
        <f t="shared" si="0"/>
        <v>284</v>
      </c>
    </row>
    <row r="51" spans="1:21" x14ac:dyDescent="0.7">
      <c r="A51">
        <v>5</v>
      </c>
      <c r="B51">
        <v>1643817306644</v>
      </c>
      <c r="C51" s="1">
        <v>44594.663263888891</v>
      </c>
      <c r="D51">
        <v>101</v>
      </c>
      <c r="E51">
        <v>99999999</v>
      </c>
      <c r="F51">
        <v>101</v>
      </c>
      <c r="G51">
        <v>38441</v>
      </c>
      <c r="H51">
        <v>99999999</v>
      </c>
      <c r="I51">
        <v>99999999</v>
      </c>
      <c r="J51">
        <v>98880</v>
      </c>
      <c r="K51">
        <v>54.773200237274096</v>
      </c>
      <c r="L51">
        <v>0.78</v>
      </c>
      <c r="M51">
        <v>6</v>
      </c>
      <c r="N51">
        <v>103218</v>
      </c>
      <c r="O51">
        <v>123097</v>
      </c>
      <c r="P51">
        <v>127547</v>
      </c>
      <c r="Q51">
        <v>131486</v>
      </c>
      <c r="R51">
        <v>284356</v>
      </c>
      <c r="S51">
        <v>4493</v>
      </c>
      <c r="T51">
        <v>7</v>
      </c>
      <c r="U51" s="6">
        <f t="shared" si="0"/>
        <v>284.35599999999999</v>
      </c>
    </row>
    <row r="52" spans="1:21" x14ac:dyDescent="0.7">
      <c r="A52">
        <v>6</v>
      </c>
      <c r="B52">
        <v>1643821506449</v>
      </c>
      <c r="C52" s="1">
        <v>44594.711875000001</v>
      </c>
      <c r="D52">
        <v>99999999</v>
      </c>
      <c r="E52">
        <v>99999999</v>
      </c>
      <c r="F52">
        <v>99999999</v>
      </c>
      <c r="G52">
        <v>99999999</v>
      </c>
      <c r="H52">
        <v>99999999</v>
      </c>
      <c r="I52">
        <v>99999999</v>
      </c>
      <c r="J52">
        <v>60541</v>
      </c>
      <c r="K52">
        <v>74.5</v>
      </c>
      <c r="L52">
        <v>0.51</v>
      </c>
      <c r="M52">
        <v>6</v>
      </c>
      <c r="N52">
        <v>64679</v>
      </c>
      <c r="O52">
        <v>82933</v>
      </c>
      <c r="P52">
        <v>87170</v>
      </c>
      <c r="Q52">
        <v>91527</v>
      </c>
      <c r="R52">
        <v>283551</v>
      </c>
      <c r="S52">
        <v>4492</v>
      </c>
      <c r="T52">
        <v>7</v>
      </c>
      <c r="U52" s="6">
        <f t="shared" si="0"/>
        <v>283.55099999999999</v>
      </c>
    </row>
    <row r="53" spans="1:21" x14ac:dyDescent="0.7">
      <c r="A53">
        <v>7</v>
      </c>
      <c r="B53">
        <v>1644412379034</v>
      </c>
      <c r="C53" s="1">
        <v>44601.550682870373</v>
      </c>
      <c r="D53">
        <v>201</v>
      </c>
      <c r="E53">
        <v>99999999</v>
      </c>
      <c r="F53">
        <v>201</v>
      </c>
      <c r="G53">
        <v>39942</v>
      </c>
      <c r="H53">
        <v>906</v>
      </c>
      <c r="I53">
        <v>25415</v>
      </c>
      <c r="J53">
        <v>288060</v>
      </c>
      <c r="K53">
        <v>36.5</v>
      </c>
      <c r="L53">
        <v>0.89100999896764699</v>
      </c>
      <c r="M53">
        <v>8</v>
      </c>
      <c r="N53">
        <v>291690</v>
      </c>
      <c r="O53">
        <v>317130</v>
      </c>
      <c r="P53">
        <v>323194</v>
      </c>
      <c r="Q53">
        <v>328553</v>
      </c>
      <c r="R53">
        <v>469966</v>
      </c>
      <c r="S53">
        <v>4494</v>
      </c>
      <c r="T53">
        <v>7</v>
      </c>
      <c r="U53" s="6">
        <f t="shared" si="0"/>
        <v>469.96600000000001</v>
      </c>
    </row>
    <row r="54" spans="1:21" x14ac:dyDescent="0.7">
      <c r="A54">
        <v>11</v>
      </c>
      <c r="B54">
        <v>1644423303148</v>
      </c>
      <c r="C54" s="1">
        <v>44601.677118055559</v>
      </c>
      <c r="D54">
        <v>101</v>
      </c>
      <c r="E54">
        <v>99999999</v>
      </c>
      <c r="F54">
        <v>101</v>
      </c>
      <c r="G54">
        <v>36222</v>
      </c>
      <c r="H54">
        <v>99999999</v>
      </c>
      <c r="I54">
        <v>99999999</v>
      </c>
      <c r="J54">
        <v>96635</v>
      </c>
      <c r="K54">
        <v>49.087499874114897</v>
      </c>
      <c r="L54">
        <v>0.81</v>
      </c>
      <c r="M54">
        <v>6</v>
      </c>
      <c r="N54">
        <v>100573</v>
      </c>
      <c r="O54">
        <v>119937</v>
      </c>
      <c r="P54">
        <v>124381</v>
      </c>
      <c r="Q54">
        <v>128516</v>
      </c>
      <c r="R54">
        <v>283852</v>
      </c>
      <c r="S54">
        <v>4493</v>
      </c>
      <c r="T54">
        <v>7</v>
      </c>
      <c r="U54" s="6">
        <f t="shared" si="0"/>
        <v>283.85199999999998</v>
      </c>
    </row>
    <row r="55" spans="1:21" x14ac:dyDescent="0.7">
      <c r="A55">
        <v>12</v>
      </c>
      <c r="B55">
        <v>1644514504810</v>
      </c>
      <c r="C55" s="1">
        <v>44602.732685185183</v>
      </c>
      <c r="D55">
        <v>102</v>
      </c>
      <c r="E55">
        <v>99999999</v>
      </c>
      <c r="F55">
        <v>102</v>
      </c>
      <c r="G55">
        <v>39967</v>
      </c>
      <c r="H55">
        <v>99999999</v>
      </c>
      <c r="I55">
        <v>99999999</v>
      </c>
      <c r="J55">
        <v>100283</v>
      </c>
      <c r="K55">
        <v>35.320199699401797</v>
      </c>
      <c r="L55">
        <v>0.88414000048160502</v>
      </c>
      <c r="M55">
        <v>6.0629999999999997</v>
      </c>
      <c r="N55">
        <v>104418</v>
      </c>
      <c r="O55">
        <v>128630</v>
      </c>
      <c r="P55">
        <v>133471</v>
      </c>
      <c r="Q55">
        <v>137015</v>
      </c>
      <c r="R55">
        <v>284190</v>
      </c>
      <c r="S55">
        <v>4493</v>
      </c>
      <c r="T55">
        <v>7</v>
      </c>
      <c r="U55" s="6">
        <f t="shared" si="0"/>
        <v>284.19</v>
      </c>
    </row>
    <row r="56" spans="1:21" x14ac:dyDescent="0.7">
      <c r="A56">
        <v>3</v>
      </c>
      <c r="B56">
        <v>1644418080314</v>
      </c>
      <c r="C56" s="1">
        <v>44601.616666666669</v>
      </c>
      <c r="D56">
        <v>100</v>
      </c>
      <c r="E56">
        <v>99999999</v>
      </c>
      <c r="F56">
        <v>100</v>
      </c>
      <c r="G56">
        <v>11300</v>
      </c>
      <c r="H56">
        <v>99999999</v>
      </c>
      <c r="I56">
        <v>99999999</v>
      </c>
      <c r="J56">
        <v>119182</v>
      </c>
      <c r="K56">
        <v>39</v>
      </c>
      <c r="L56">
        <v>0.85</v>
      </c>
      <c r="M56">
        <v>8</v>
      </c>
      <c r="N56">
        <v>122815</v>
      </c>
      <c r="O56">
        <v>148656</v>
      </c>
      <c r="P56">
        <v>154908</v>
      </c>
      <c r="Q56">
        <v>159954</v>
      </c>
      <c r="R56">
        <v>295686</v>
      </c>
      <c r="S56">
        <v>4494</v>
      </c>
      <c r="T56">
        <v>7</v>
      </c>
      <c r="U56" s="6">
        <f t="shared" si="0"/>
        <v>295.68599999999998</v>
      </c>
    </row>
    <row r="57" spans="1:21" x14ac:dyDescent="0.7">
      <c r="A57">
        <v>5</v>
      </c>
      <c r="B57">
        <v>1644423307562</v>
      </c>
      <c r="C57" s="1">
        <v>44601.677164351851</v>
      </c>
      <c r="D57">
        <v>101</v>
      </c>
      <c r="E57">
        <v>99999999</v>
      </c>
      <c r="F57">
        <v>101</v>
      </c>
      <c r="G57">
        <v>14940</v>
      </c>
      <c r="H57">
        <v>99999999</v>
      </c>
      <c r="I57">
        <v>99999999</v>
      </c>
      <c r="J57">
        <v>75368</v>
      </c>
      <c r="K57">
        <v>55.102300243377599</v>
      </c>
      <c r="L57">
        <v>0.76</v>
      </c>
      <c r="M57">
        <v>6</v>
      </c>
      <c r="N57">
        <v>79507</v>
      </c>
      <c r="O57">
        <v>99080</v>
      </c>
      <c r="P57">
        <v>103516</v>
      </c>
      <c r="Q57">
        <v>108258</v>
      </c>
      <c r="R57">
        <v>283438</v>
      </c>
      <c r="S57">
        <v>4482.0761906038997</v>
      </c>
      <c r="T57">
        <v>7</v>
      </c>
      <c r="U57" s="6">
        <f t="shared" si="0"/>
        <v>283.43799999999999</v>
      </c>
    </row>
    <row r="58" spans="1:21" x14ac:dyDescent="0.7">
      <c r="A58">
        <v>6</v>
      </c>
      <c r="B58">
        <v>1644514509678</v>
      </c>
      <c r="C58" s="1">
        <v>44602.732743055552</v>
      </c>
      <c r="D58">
        <v>101</v>
      </c>
      <c r="E58">
        <v>99999999</v>
      </c>
      <c r="F58">
        <v>101</v>
      </c>
      <c r="G58">
        <v>17978</v>
      </c>
      <c r="H58">
        <v>99999999</v>
      </c>
      <c r="I58">
        <v>99999999</v>
      </c>
      <c r="J58">
        <v>78389</v>
      </c>
      <c r="K58">
        <v>34.853000450134203</v>
      </c>
      <c r="L58">
        <v>0.85479000325202903</v>
      </c>
      <c r="M58">
        <v>8.4629999999999992</v>
      </c>
      <c r="N58">
        <v>82129</v>
      </c>
      <c r="O58">
        <v>106338</v>
      </c>
      <c r="P58">
        <v>111277</v>
      </c>
      <c r="Q58">
        <v>113594</v>
      </c>
      <c r="R58">
        <v>284322</v>
      </c>
      <c r="S58">
        <v>4482.6760682430904</v>
      </c>
      <c r="T58">
        <v>7</v>
      </c>
      <c r="U58" s="6">
        <f t="shared" si="0"/>
        <v>284.322</v>
      </c>
    </row>
    <row r="59" spans="1:21" x14ac:dyDescent="0.7">
      <c r="A59">
        <v>1</v>
      </c>
      <c r="B59">
        <v>1644419158816</v>
      </c>
      <c r="C59" s="1">
        <v>44601.629143518519</v>
      </c>
      <c r="D59">
        <v>200</v>
      </c>
      <c r="E59">
        <v>99999999</v>
      </c>
      <c r="F59">
        <v>200</v>
      </c>
      <c r="G59">
        <v>18966</v>
      </c>
      <c r="H59">
        <v>904</v>
      </c>
      <c r="I59">
        <v>24616</v>
      </c>
      <c r="J59">
        <v>318827</v>
      </c>
      <c r="K59">
        <v>35.4</v>
      </c>
      <c r="L59">
        <v>0.86</v>
      </c>
      <c r="M59">
        <v>8</v>
      </c>
      <c r="N59">
        <v>322766</v>
      </c>
      <c r="O59">
        <v>349509</v>
      </c>
      <c r="P59">
        <v>356078</v>
      </c>
      <c r="Q59">
        <v>361331</v>
      </c>
      <c r="R59">
        <v>506184</v>
      </c>
      <c r="S59">
        <v>4494</v>
      </c>
      <c r="T59">
        <v>7</v>
      </c>
      <c r="U59" s="6">
        <f t="shared" si="0"/>
        <v>506.18400000000003</v>
      </c>
    </row>
    <row r="60" spans="1:21" x14ac:dyDescent="0.7">
      <c r="A60">
        <v>3</v>
      </c>
      <c r="B60">
        <v>1644420773183</v>
      </c>
      <c r="C60" s="1">
        <v>44601.647835648146</v>
      </c>
      <c r="D60">
        <v>99999999</v>
      </c>
      <c r="E60">
        <v>99999999</v>
      </c>
      <c r="F60">
        <v>99999999</v>
      </c>
      <c r="G60">
        <v>99999999</v>
      </c>
      <c r="H60">
        <v>908</v>
      </c>
      <c r="I60">
        <v>24709</v>
      </c>
      <c r="J60">
        <v>215877</v>
      </c>
      <c r="K60">
        <v>74.3</v>
      </c>
      <c r="L60">
        <v>0.77</v>
      </c>
      <c r="M60">
        <v>8</v>
      </c>
      <c r="N60">
        <v>2612167</v>
      </c>
      <c r="O60">
        <v>2632048</v>
      </c>
      <c r="P60">
        <v>2636384</v>
      </c>
      <c r="Q60">
        <v>2646977</v>
      </c>
      <c r="R60">
        <v>2817817</v>
      </c>
      <c r="S60">
        <v>4486.5053707465904</v>
      </c>
      <c r="T60">
        <v>7</v>
      </c>
      <c r="U60" s="6">
        <f t="shared" si="0"/>
        <v>2817.817</v>
      </c>
    </row>
    <row r="61" spans="1:21" x14ac:dyDescent="0.7">
      <c r="A61">
        <v>4</v>
      </c>
      <c r="B61">
        <v>1644514509162</v>
      </c>
      <c r="C61" s="1">
        <v>44602.732743055552</v>
      </c>
      <c r="D61">
        <v>101</v>
      </c>
      <c r="E61">
        <v>99999999</v>
      </c>
      <c r="F61">
        <v>101</v>
      </c>
      <c r="G61">
        <v>18070</v>
      </c>
      <c r="H61">
        <v>99999999</v>
      </c>
      <c r="I61">
        <v>99999999</v>
      </c>
      <c r="J61">
        <v>78509</v>
      </c>
      <c r="K61">
        <v>33.5162997512817</v>
      </c>
      <c r="L61">
        <v>0.86</v>
      </c>
      <c r="M61">
        <v>6</v>
      </c>
      <c r="N61">
        <v>82240</v>
      </c>
      <c r="O61">
        <v>108037</v>
      </c>
      <c r="P61">
        <v>112875</v>
      </c>
      <c r="Q61">
        <v>117618</v>
      </c>
      <c r="R61">
        <v>284838</v>
      </c>
      <c r="S61">
        <v>4486.2579999999998</v>
      </c>
      <c r="T61">
        <v>7</v>
      </c>
      <c r="U61" s="6">
        <f t="shared" si="0"/>
        <v>284.83800000000002</v>
      </c>
    </row>
    <row r="62" spans="1:21" x14ac:dyDescent="0.7">
      <c r="A62">
        <v>3</v>
      </c>
      <c r="B62">
        <v>1644423303213</v>
      </c>
      <c r="C62" s="1">
        <v>44601.677118055559</v>
      </c>
      <c r="D62">
        <v>99999999</v>
      </c>
      <c r="E62">
        <v>99999999</v>
      </c>
      <c r="F62">
        <v>99999999</v>
      </c>
      <c r="G62">
        <v>99999999</v>
      </c>
      <c r="H62">
        <v>99999999</v>
      </c>
      <c r="I62">
        <v>99999999</v>
      </c>
      <c r="J62">
        <v>60543</v>
      </c>
      <c r="K62">
        <v>68.3</v>
      </c>
      <c r="L62">
        <v>0.82</v>
      </c>
      <c r="M62">
        <v>6.2969999999999997</v>
      </c>
      <c r="N62">
        <v>64881</v>
      </c>
      <c r="O62">
        <v>83537</v>
      </c>
      <c r="P62">
        <v>87871</v>
      </c>
      <c r="Q62">
        <v>89181</v>
      </c>
      <c r="R62">
        <v>283787</v>
      </c>
      <c r="S62">
        <v>4485</v>
      </c>
      <c r="T62">
        <v>7</v>
      </c>
      <c r="U62" s="6">
        <f t="shared" si="0"/>
        <v>283.78699999999998</v>
      </c>
    </row>
    <row r="63" spans="1:21" x14ac:dyDescent="0.7">
      <c r="A63">
        <v>4</v>
      </c>
      <c r="B63">
        <v>1644514505416</v>
      </c>
      <c r="C63" s="1">
        <v>44602.73269675926</v>
      </c>
      <c r="D63">
        <v>102</v>
      </c>
      <c r="E63">
        <v>99999999</v>
      </c>
      <c r="F63">
        <v>102</v>
      </c>
      <c r="G63">
        <v>17154</v>
      </c>
      <c r="H63">
        <v>99999999</v>
      </c>
      <c r="I63">
        <v>99999999</v>
      </c>
      <c r="J63">
        <v>77583</v>
      </c>
      <c r="K63">
        <v>33.299999999999997</v>
      </c>
      <c r="L63">
        <v>0.85</v>
      </c>
      <c r="M63">
        <v>6</v>
      </c>
      <c r="N63">
        <v>81314</v>
      </c>
      <c r="O63">
        <v>105637</v>
      </c>
      <c r="P63">
        <v>110478</v>
      </c>
      <c r="Q63">
        <v>115518</v>
      </c>
      <c r="R63">
        <v>283584</v>
      </c>
      <c r="S63">
        <v>4485.2183756863997</v>
      </c>
      <c r="T63">
        <v>7</v>
      </c>
      <c r="U63" s="6">
        <f t="shared" si="0"/>
        <v>283.584</v>
      </c>
    </row>
    <row r="64" spans="1:21" x14ac:dyDescent="0.7">
      <c r="A64">
        <v>1</v>
      </c>
      <c r="B64">
        <v>1644421220990</v>
      </c>
      <c r="C64" s="1">
        <v>44601.653009259258</v>
      </c>
      <c r="D64">
        <v>202</v>
      </c>
      <c r="E64">
        <v>99999999</v>
      </c>
      <c r="F64">
        <v>202</v>
      </c>
      <c r="G64">
        <v>18357</v>
      </c>
      <c r="H64">
        <v>908</v>
      </c>
      <c r="I64">
        <v>24512</v>
      </c>
      <c r="J64">
        <v>313603</v>
      </c>
      <c r="K64">
        <v>36.299999999999997</v>
      </c>
      <c r="L64">
        <v>0.88</v>
      </c>
      <c r="M64">
        <v>8</v>
      </c>
      <c r="N64">
        <v>317536</v>
      </c>
      <c r="O64">
        <v>341843</v>
      </c>
      <c r="P64">
        <v>363339</v>
      </c>
      <c r="Q64">
        <v>368883</v>
      </c>
      <c r="R64">
        <v>506010</v>
      </c>
      <c r="S64">
        <v>4494</v>
      </c>
      <c r="T64">
        <v>7</v>
      </c>
      <c r="U64" s="6">
        <f t="shared" si="0"/>
        <v>506.01</v>
      </c>
    </row>
    <row r="65" spans="1:21" x14ac:dyDescent="0.7">
      <c r="A65">
        <v>2</v>
      </c>
      <c r="B65">
        <v>1644422289459</v>
      </c>
      <c r="C65" s="1">
        <v>44601.665381944447</v>
      </c>
      <c r="D65">
        <v>99999999</v>
      </c>
      <c r="E65">
        <v>99999999</v>
      </c>
      <c r="F65">
        <v>99999999</v>
      </c>
      <c r="G65">
        <v>99999999</v>
      </c>
      <c r="H65">
        <v>910</v>
      </c>
      <c r="I65">
        <v>24620</v>
      </c>
      <c r="J65">
        <v>201389</v>
      </c>
      <c r="K65">
        <v>71.8</v>
      </c>
      <c r="L65">
        <v>0.86</v>
      </c>
      <c r="M65">
        <v>8</v>
      </c>
      <c r="N65">
        <v>1087938</v>
      </c>
      <c r="O65">
        <v>1106604</v>
      </c>
      <c r="P65">
        <v>1110847</v>
      </c>
      <c r="Q65">
        <v>1115588</v>
      </c>
      <c r="R65">
        <v>1303541</v>
      </c>
      <c r="S65">
        <v>4493</v>
      </c>
      <c r="T65">
        <v>7</v>
      </c>
      <c r="U65" s="6">
        <f t="shared" si="0"/>
        <v>1303.5409999999999</v>
      </c>
    </row>
    <row r="66" spans="1:21" x14ac:dyDescent="0.7">
      <c r="A66">
        <v>3</v>
      </c>
      <c r="B66">
        <v>1644514504907</v>
      </c>
      <c r="C66" s="1">
        <v>44602.732685185183</v>
      </c>
      <c r="D66">
        <v>103</v>
      </c>
      <c r="E66">
        <v>99999999</v>
      </c>
      <c r="F66">
        <v>103</v>
      </c>
      <c r="G66">
        <v>17268</v>
      </c>
      <c r="H66">
        <v>99999999</v>
      </c>
      <c r="I66">
        <v>99999999</v>
      </c>
      <c r="J66">
        <v>77693</v>
      </c>
      <c r="K66">
        <v>35.539999389648401</v>
      </c>
      <c r="L66">
        <v>0.88</v>
      </c>
      <c r="M66">
        <v>7.032</v>
      </c>
      <c r="N66">
        <v>81730</v>
      </c>
      <c r="O66">
        <v>104931</v>
      </c>
      <c r="P66">
        <v>109666</v>
      </c>
      <c r="Q66">
        <v>114811</v>
      </c>
      <c r="R66">
        <v>284093</v>
      </c>
      <c r="S66">
        <v>4492.9954620564904</v>
      </c>
      <c r="T66">
        <v>7</v>
      </c>
      <c r="U66" s="6">
        <f t="shared" si="0"/>
        <v>284.09300000000002</v>
      </c>
    </row>
    <row r="67" spans="1:21" x14ac:dyDescent="0.7">
      <c r="A67">
        <v>2</v>
      </c>
      <c r="B67">
        <v>1644423463333</v>
      </c>
      <c r="C67" s="1">
        <v>44601.678969907407</v>
      </c>
      <c r="D67">
        <v>202</v>
      </c>
      <c r="E67">
        <v>99999999</v>
      </c>
      <c r="F67">
        <v>202</v>
      </c>
      <c r="G67">
        <v>3834</v>
      </c>
      <c r="H67">
        <v>99999999</v>
      </c>
      <c r="I67">
        <v>99999999</v>
      </c>
      <c r="J67">
        <v>137314</v>
      </c>
      <c r="K67">
        <v>37.9</v>
      </c>
      <c r="L67">
        <v>0.87</v>
      </c>
      <c r="M67">
        <v>6</v>
      </c>
      <c r="N67">
        <v>141653</v>
      </c>
      <c r="O67">
        <v>161032</v>
      </c>
      <c r="P67">
        <v>165673</v>
      </c>
      <c r="Q67">
        <v>169002</v>
      </c>
      <c r="R67">
        <v>284667</v>
      </c>
      <c r="S67">
        <v>4493</v>
      </c>
      <c r="T67">
        <v>7</v>
      </c>
      <c r="U67" s="6">
        <f t="shared" si="0"/>
        <v>284.66699999999997</v>
      </c>
    </row>
    <row r="68" spans="1:21" x14ac:dyDescent="0.7">
      <c r="A68">
        <v>3</v>
      </c>
      <c r="B68">
        <v>1644492734626</v>
      </c>
      <c r="C68" s="1">
        <v>44602.480717592596</v>
      </c>
      <c r="D68">
        <v>202</v>
      </c>
      <c r="E68">
        <v>99999999</v>
      </c>
      <c r="F68">
        <v>202</v>
      </c>
      <c r="G68">
        <v>16837</v>
      </c>
      <c r="H68">
        <v>909</v>
      </c>
      <c r="I68">
        <v>25706</v>
      </c>
      <c r="J68">
        <v>319513</v>
      </c>
      <c r="K68">
        <v>43.7</v>
      </c>
      <c r="L68">
        <v>0.86209000022411297</v>
      </c>
      <c r="M68">
        <v>8</v>
      </c>
      <c r="N68">
        <v>323249</v>
      </c>
      <c r="O68">
        <v>345357</v>
      </c>
      <c r="P68">
        <v>351411</v>
      </c>
      <c r="Q68">
        <v>355848</v>
      </c>
      <c r="R68">
        <v>491374</v>
      </c>
      <c r="S68">
        <v>4494</v>
      </c>
      <c r="T68">
        <v>7</v>
      </c>
      <c r="U68" s="6">
        <f t="shared" si="0"/>
        <v>491.37400000000002</v>
      </c>
    </row>
    <row r="69" spans="1:21" x14ac:dyDescent="0.7">
      <c r="A69">
        <v>4</v>
      </c>
      <c r="B69">
        <v>1644495081764</v>
      </c>
      <c r="C69" s="1">
        <v>44602.507881944446</v>
      </c>
      <c r="D69">
        <v>100</v>
      </c>
      <c r="E69">
        <v>99999999</v>
      </c>
      <c r="F69">
        <v>100</v>
      </c>
      <c r="G69">
        <v>8582</v>
      </c>
      <c r="H69">
        <v>99999999</v>
      </c>
      <c r="I69">
        <v>99999999</v>
      </c>
      <c r="J69">
        <v>74791</v>
      </c>
      <c r="K69">
        <v>69.524299999999997</v>
      </c>
      <c r="L69">
        <v>0.47</v>
      </c>
      <c r="M69">
        <v>6.0270000000000001</v>
      </c>
      <c r="N69">
        <v>78827</v>
      </c>
      <c r="O69">
        <v>96867</v>
      </c>
      <c r="P69">
        <v>101211</v>
      </c>
      <c r="Q69">
        <v>105748</v>
      </c>
      <c r="R69">
        <v>284236</v>
      </c>
      <c r="S69">
        <v>4494</v>
      </c>
      <c r="T69">
        <v>7</v>
      </c>
      <c r="U69" s="6">
        <f t="shared" ref="U69:U132" si="1">R69/1000</f>
        <v>284.23599999999999</v>
      </c>
    </row>
    <row r="70" spans="1:21" x14ac:dyDescent="0.7">
      <c r="A70">
        <v>6</v>
      </c>
      <c r="B70">
        <v>1644514505759</v>
      </c>
      <c r="C70" s="1">
        <v>44602.73269675926</v>
      </c>
      <c r="D70">
        <v>101</v>
      </c>
      <c r="E70">
        <v>99999999</v>
      </c>
      <c r="F70">
        <v>101</v>
      </c>
      <c r="G70">
        <v>16128</v>
      </c>
      <c r="H70">
        <v>99999999</v>
      </c>
      <c r="I70">
        <v>99999999</v>
      </c>
      <c r="J70">
        <v>76538</v>
      </c>
      <c r="K70">
        <v>46.5005000038147</v>
      </c>
      <c r="L70">
        <v>0.83098000000000005</v>
      </c>
      <c r="M70">
        <v>6</v>
      </c>
      <c r="N70">
        <v>80170</v>
      </c>
      <c r="O70">
        <v>101362</v>
      </c>
      <c r="P70">
        <v>106004</v>
      </c>
      <c r="Q70">
        <v>113875</v>
      </c>
      <c r="R70">
        <v>284241</v>
      </c>
      <c r="S70">
        <v>4493</v>
      </c>
      <c r="T70">
        <v>7</v>
      </c>
      <c r="U70" s="6">
        <f t="shared" si="1"/>
        <v>284.24099999999999</v>
      </c>
    </row>
    <row r="71" spans="1:21" x14ac:dyDescent="0.7">
      <c r="A71">
        <v>3</v>
      </c>
      <c r="B71">
        <v>1644497741664</v>
      </c>
      <c r="C71" s="1">
        <v>44602.538668981484</v>
      </c>
      <c r="D71">
        <v>101</v>
      </c>
      <c r="E71">
        <v>99999999</v>
      </c>
      <c r="F71">
        <v>101</v>
      </c>
      <c r="G71">
        <v>5163</v>
      </c>
      <c r="H71">
        <v>99999999</v>
      </c>
      <c r="I71">
        <v>99999999</v>
      </c>
      <c r="J71">
        <v>222909</v>
      </c>
      <c r="K71">
        <v>43.8</v>
      </c>
      <c r="L71">
        <v>0.86</v>
      </c>
      <c r="M71">
        <v>8</v>
      </c>
      <c r="N71">
        <v>227048</v>
      </c>
      <c r="O71">
        <v>251354</v>
      </c>
      <c r="P71">
        <v>257312</v>
      </c>
      <c r="Q71">
        <v>262278</v>
      </c>
      <c r="R71">
        <v>396336</v>
      </c>
      <c r="S71">
        <v>4494</v>
      </c>
      <c r="T71">
        <v>7</v>
      </c>
      <c r="U71" s="6">
        <f t="shared" si="1"/>
        <v>396.33600000000001</v>
      </c>
    </row>
    <row r="72" spans="1:21" x14ac:dyDescent="0.7">
      <c r="A72">
        <v>7</v>
      </c>
      <c r="B72">
        <v>1644514504467</v>
      </c>
      <c r="C72" s="1">
        <v>44602.732685185183</v>
      </c>
      <c r="D72">
        <v>101</v>
      </c>
      <c r="E72">
        <v>99999999</v>
      </c>
      <c r="F72">
        <v>101</v>
      </c>
      <c r="G72">
        <v>15033</v>
      </c>
      <c r="H72">
        <v>99999999</v>
      </c>
      <c r="I72">
        <v>99999999</v>
      </c>
      <c r="J72">
        <v>75349</v>
      </c>
      <c r="K72">
        <v>40.163899726867598</v>
      </c>
      <c r="L72">
        <v>0.82</v>
      </c>
      <c r="M72">
        <v>6</v>
      </c>
      <c r="N72">
        <v>79189</v>
      </c>
      <c r="O72">
        <v>101513</v>
      </c>
      <c r="P72">
        <v>106059</v>
      </c>
      <c r="Q72">
        <v>111309</v>
      </c>
      <c r="R72">
        <v>283533</v>
      </c>
      <c r="S72">
        <v>4483</v>
      </c>
      <c r="T72">
        <v>7</v>
      </c>
      <c r="U72" s="6">
        <f t="shared" si="1"/>
        <v>283.53300000000002</v>
      </c>
    </row>
    <row r="73" spans="1:21" x14ac:dyDescent="0.7">
      <c r="A73">
        <v>2</v>
      </c>
      <c r="B73">
        <v>1644499006573</v>
      </c>
      <c r="C73" s="1">
        <v>44602.553310185183</v>
      </c>
      <c r="D73">
        <v>201</v>
      </c>
      <c r="E73">
        <v>99999999</v>
      </c>
      <c r="F73">
        <v>201</v>
      </c>
      <c r="G73">
        <v>17460</v>
      </c>
      <c r="H73">
        <v>908</v>
      </c>
      <c r="I73">
        <v>26030</v>
      </c>
      <c r="J73">
        <v>296978</v>
      </c>
      <c r="K73">
        <v>41.6</v>
      </c>
      <c r="L73">
        <v>0.84</v>
      </c>
      <c r="M73">
        <v>8</v>
      </c>
      <c r="N73">
        <v>300516</v>
      </c>
      <c r="O73">
        <v>323228</v>
      </c>
      <c r="P73">
        <v>329164</v>
      </c>
      <c r="Q73">
        <v>334114</v>
      </c>
      <c r="R73">
        <v>474427</v>
      </c>
      <c r="S73">
        <v>4494</v>
      </c>
      <c r="T73">
        <v>7</v>
      </c>
      <c r="U73" s="6">
        <f t="shared" si="1"/>
        <v>474.42700000000002</v>
      </c>
    </row>
    <row r="74" spans="1:21" x14ac:dyDescent="0.7">
      <c r="A74">
        <v>4</v>
      </c>
      <c r="B74">
        <v>1644514505281</v>
      </c>
      <c r="C74" s="1">
        <v>44602.73269675926</v>
      </c>
      <c r="D74">
        <v>202</v>
      </c>
      <c r="E74">
        <v>99999999</v>
      </c>
      <c r="F74">
        <v>202</v>
      </c>
      <c r="G74">
        <v>15734</v>
      </c>
      <c r="H74">
        <v>99999999</v>
      </c>
      <c r="I74">
        <v>99999999</v>
      </c>
      <c r="J74">
        <v>76143</v>
      </c>
      <c r="K74">
        <v>44.483294295837297</v>
      </c>
      <c r="L74">
        <v>0.81</v>
      </c>
      <c r="M74">
        <v>6</v>
      </c>
      <c r="N74">
        <v>79874</v>
      </c>
      <c r="O74">
        <v>100444</v>
      </c>
      <c r="P74">
        <v>105078</v>
      </c>
      <c r="Q74">
        <v>109316</v>
      </c>
      <c r="R74">
        <v>284719</v>
      </c>
      <c r="S74">
        <v>4486</v>
      </c>
      <c r="T74">
        <v>7</v>
      </c>
      <c r="U74" s="6">
        <f t="shared" si="1"/>
        <v>284.71899999999999</v>
      </c>
    </row>
    <row r="75" spans="1:21" x14ac:dyDescent="0.7">
      <c r="C75" s="1"/>
      <c r="O75"/>
      <c r="P75"/>
      <c r="R75"/>
      <c r="U75" s="6"/>
    </row>
    <row r="76" spans="1:21" x14ac:dyDescent="0.7">
      <c r="C76" s="1"/>
      <c r="O76"/>
      <c r="P76"/>
      <c r="R76"/>
      <c r="U76" s="6"/>
    </row>
    <row r="77" spans="1:21" x14ac:dyDescent="0.7">
      <c r="C77" s="1"/>
      <c r="O77"/>
      <c r="P77"/>
      <c r="R77"/>
      <c r="U77" s="6"/>
    </row>
    <row r="78" spans="1:21" x14ac:dyDescent="0.7">
      <c r="C78" s="1"/>
      <c r="O78"/>
      <c r="P78"/>
      <c r="R78"/>
      <c r="U78" s="6"/>
    </row>
    <row r="79" spans="1:21" x14ac:dyDescent="0.7">
      <c r="C79" s="1"/>
      <c r="O79"/>
      <c r="P79"/>
      <c r="R79"/>
      <c r="U79" s="6"/>
    </row>
    <row r="80" spans="1:21" x14ac:dyDescent="0.7">
      <c r="C80" s="1"/>
      <c r="O80"/>
      <c r="P80"/>
      <c r="R80"/>
      <c r="U80" s="6"/>
    </row>
    <row r="81" spans="3:21" x14ac:dyDescent="0.7">
      <c r="C81" s="1"/>
      <c r="O81"/>
      <c r="P81"/>
      <c r="R81"/>
      <c r="U81" s="6"/>
    </row>
    <row r="82" spans="3:21" x14ac:dyDescent="0.7">
      <c r="C82" s="1"/>
      <c r="O82"/>
      <c r="P82"/>
      <c r="R82"/>
      <c r="U82" s="6"/>
    </row>
    <row r="83" spans="3:21" x14ac:dyDescent="0.7">
      <c r="C83" s="1"/>
      <c r="O83"/>
      <c r="P83"/>
      <c r="R83"/>
      <c r="U83" s="6"/>
    </row>
    <row r="84" spans="3:21" x14ac:dyDescent="0.7">
      <c r="C84" s="1"/>
      <c r="O84"/>
      <c r="P84"/>
      <c r="R84"/>
      <c r="U84" s="6"/>
    </row>
    <row r="85" spans="3:21" x14ac:dyDescent="0.7">
      <c r="C85" s="1"/>
      <c r="O85"/>
      <c r="P85"/>
      <c r="R85"/>
      <c r="U85" s="6"/>
    </row>
    <row r="86" spans="3:21" x14ac:dyDescent="0.7">
      <c r="C86" s="1"/>
      <c r="O86"/>
      <c r="P86"/>
      <c r="R86"/>
      <c r="U86" s="6"/>
    </row>
    <row r="87" spans="3:21" x14ac:dyDescent="0.7">
      <c r="C87" s="1"/>
      <c r="O87"/>
      <c r="P87"/>
      <c r="R87"/>
      <c r="U87" s="6"/>
    </row>
    <row r="88" spans="3:21" x14ac:dyDescent="0.7">
      <c r="C88" s="1"/>
      <c r="O88"/>
      <c r="P88"/>
      <c r="R88"/>
      <c r="U88" s="6"/>
    </row>
    <row r="89" spans="3:21" x14ac:dyDescent="0.7">
      <c r="C89" s="1"/>
      <c r="O89"/>
      <c r="P89"/>
      <c r="R89"/>
      <c r="U89" s="6"/>
    </row>
    <row r="90" spans="3:21" x14ac:dyDescent="0.7">
      <c r="C90" s="1"/>
      <c r="O90"/>
      <c r="P90"/>
      <c r="R90"/>
      <c r="U90" s="6"/>
    </row>
    <row r="91" spans="3:21" x14ac:dyDescent="0.7">
      <c r="C91" s="1"/>
      <c r="O91"/>
      <c r="P91"/>
      <c r="R91"/>
      <c r="U91" s="6"/>
    </row>
    <row r="92" spans="3:21" x14ac:dyDescent="0.7">
      <c r="C92" s="1"/>
      <c r="O92"/>
      <c r="P92"/>
      <c r="R92"/>
      <c r="U92" s="6"/>
    </row>
    <row r="93" spans="3:21" x14ac:dyDescent="0.7">
      <c r="C93" s="1"/>
      <c r="O93"/>
      <c r="P93"/>
      <c r="R93"/>
      <c r="U93" s="6"/>
    </row>
    <row r="94" spans="3:21" x14ac:dyDescent="0.7">
      <c r="C94" s="1"/>
      <c r="O94"/>
      <c r="P94"/>
      <c r="R94"/>
      <c r="U94" s="6"/>
    </row>
    <row r="95" spans="3:21" x14ac:dyDescent="0.7">
      <c r="C95" s="1"/>
      <c r="O95"/>
      <c r="P95"/>
      <c r="R95"/>
      <c r="U95" s="6"/>
    </row>
    <row r="96" spans="3:21" x14ac:dyDescent="0.7">
      <c r="C96" s="1"/>
      <c r="O96"/>
      <c r="P96"/>
      <c r="R96"/>
      <c r="U96" s="6"/>
    </row>
    <row r="97" spans="3:21" x14ac:dyDescent="0.7">
      <c r="C97" s="1"/>
      <c r="O97"/>
      <c r="P97"/>
      <c r="R97"/>
      <c r="U97" s="6"/>
    </row>
    <row r="98" spans="3:21" x14ac:dyDescent="0.7">
      <c r="C98" s="1"/>
      <c r="O98"/>
      <c r="P98"/>
      <c r="R98"/>
      <c r="U98" s="6"/>
    </row>
    <row r="99" spans="3:21" x14ac:dyDescent="0.7">
      <c r="C99" s="1"/>
      <c r="O99"/>
      <c r="P99"/>
      <c r="R99"/>
      <c r="U99" s="6"/>
    </row>
    <row r="100" spans="3:21" x14ac:dyDescent="0.7">
      <c r="C100" s="1"/>
      <c r="O100"/>
      <c r="P100"/>
      <c r="R100"/>
      <c r="U100" s="6"/>
    </row>
    <row r="101" spans="3:21" x14ac:dyDescent="0.7">
      <c r="C101" s="1"/>
      <c r="O101"/>
      <c r="P101"/>
      <c r="R101"/>
      <c r="U101" s="6"/>
    </row>
    <row r="102" spans="3:21" x14ac:dyDescent="0.7">
      <c r="C102" s="1"/>
      <c r="O102"/>
      <c r="P102"/>
      <c r="R102"/>
      <c r="U102" s="6"/>
    </row>
    <row r="103" spans="3:21" x14ac:dyDescent="0.7">
      <c r="C103" s="1"/>
      <c r="O103"/>
      <c r="P103"/>
      <c r="R103"/>
      <c r="U103" s="6"/>
    </row>
    <row r="104" spans="3:21" x14ac:dyDescent="0.7">
      <c r="C104" s="1"/>
      <c r="O104"/>
      <c r="P104"/>
      <c r="R104"/>
      <c r="U104" s="6"/>
    </row>
    <row r="105" spans="3:21" x14ac:dyDescent="0.7">
      <c r="C105" s="1"/>
      <c r="O105"/>
      <c r="P105"/>
      <c r="R105"/>
      <c r="U105" s="6"/>
    </row>
    <row r="106" spans="3:21" x14ac:dyDescent="0.7">
      <c r="C106" s="1"/>
      <c r="O106"/>
      <c r="P106"/>
      <c r="R106"/>
      <c r="U106" s="6"/>
    </row>
    <row r="107" spans="3:21" x14ac:dyDescent="0.7">
      <c r="C107" s="1"/>
      <c r="O107"/>
      <c r="P107"/>
      <c r="R107"/>
      <c r="U107" s="6"/>
    </row>
    <row r="108" spans="3:21" x14ac:dyDescent="0.7">
      <c r="C108" s="1"/>
      <c r="O108"/>
      <c r="P108"/>
      <c r="R108"/>
      <c r="U108" s="6"/>
    </row>
    <row r="109" spans="3:21" x14ac:dyDescent="0.7">
      <c r="C109" s="1"/>
      <c r="O109"/>
      <c r="P109"/>
      <c r="R109"/>
      <c r="U109" s="6"/>
    </row>
    <row r="110" spans="3:21" x14ac:dyDescent="0.7">
      <c r="C110" s="1"/>
      <c r="O110"/>
      <c r="P110"/>
      <c r="R110"/>
      <c r="U110" s="6"/>
    </row>
    <row r="111" spans="3:21" x14ac:dyDescent="0.7">
      <c r="C111" s="1"/>
      <c r="O111"/>
      <c r="P111"/>
      <c r="R111"/>
      <c r="U111" s="6"/>
    </row>
    <row r="112" spans="3:21" x14ac:dyDescent="0.7">
      <c r="C112" s="1"/>
      <c r="O112"/>
      <c r="P112"/>
      <c r="R112"/>
      <c r="U112" s="6"/>
    </row>
    <row r="113" spans="3:21" x14ac:dyDescent="0.7">
      <c r="C113" s="1"/>
      <c r="O113"/>
      <c r="P113"/>
      <c r="R113"/>
      <c r="U113" s="6"/>
    </row>
    <row r="114" spans="3:21" x14ac:dyDescent="0.7">
      <c r="C114" s="1"/>
      <c r="O114"/>
      <c r="P114"/>
      <c r="R114"/>
      <c r="U114" s="6"/>
    </row>
    <row r="115" spans="3:21" x14ac:dyDescent="0.7">
      <c r="C115" s="1"/>
      <c r="O115"/>
      <c r="P115"/>
      <c r="R115"/>
      <c r="U115" s="6"/>
    </row>
    <row r="116" spans="3:21" x14ac:dyDescent="0.7">
      <c r="C116" s="1"/>
      <c r="O116"/>
      <c r="P116"/>
      <c r="R116"/>
      <c r="U116" s="6"/>
    </row>
    <row r="117" spans="3:21" x14ac:dyDescent="0.7">
      <c r="C117" s="1"/>
      <c r="O117"/>
      <c r="P117"/>
      <c r="R117"/>
      <c r="U117" s="6"/>
    </row>
    <row r="118" spans="3:21" x14ac:dyDescent="0.7">
      <c r="C118" s="1"/>
      <c r="O118"/>
      <c r="P118"/>
      <c r="R118"/>
      <c r="U118" s="6"/>
    </row>
    <row r="119" spans="3:21" x14ac:dyDescent="0.7">
      <c r="C119" s="1"/>
      <c r="O119"/>
      <c r="P119"/>
      <c r="R119"/>
      <c r="U119" s="6"/>
    </row>
    <row r="120" spans="3:21" x14ac:dyDescent="0.7">
      <c r="C120" s="1"/>
      <c r="O120"/>
      <c r="P120"/>
      <c r="R120"/>
      <c r="U120" s="6"/>
    </row>
    <row r="121" spans="3:21" x14ac:dyDescent="0.7">
      <c r="C121" s="1"/>
      <c r="O121"/>
      <c r="P121"/>
      <c r="R121"/>
      <c r="U121" s="6"/>
    </row>
    <row r="122" spans="3:21" x14ac:dyDescent="0.7">
      <c r="C122" s="1"/>
      <c r="O122"/>
      <c r="P122"/>
      <c r="R122"/>
      <c r="U122" s="6"/>
    </row>
    <row r="123" spans="3:21" x14ac:dyDescent="0.7">
      <c r="C123" s="1"/>
      <c r="O123"/>
      <c r="P123"/>
      <c r="R123"/>
      <c r="U123" s="6"/>
    </row>
    <row r="124" spans="3:21" x14ac:dyDescent="0.7">
      <c r="C124" s="1"/>
      <c r="O124"/>
      <c r="P124"/>
      <c r="R124"/>
      <c r="U124" s="6"/>
    </row>
    <row r="125" spans="3:21" x14ac:dyDescent="0.7">
      <c r="C125" s="1"/>
      <c r="O125"/>
      <c r="P125"/>
      <c r="R125"/>
      <c r="U125" s="6"/>
    </row>
    <row r="126" spans="3:21" x14ac:dyDescent="0.7">
      <c r="C126" s="1"/>
      <c r="O126"/>
      <c r="P126"/>
      <c r="R126"/>
      <c r="U126" s="6"/>
    </row>
    <row r="127" spans="3:21" x14ac:dyDescent="0.7">
      <c r="C127" s="1"/>
      <c r="O127"/>
      <c r="P127"/>
      <c r="R127"/>
      <c r="U127" s="6"/>
    </row>
    <row r="128" spans="3:21" x14ac:dyDescent="0.7">
      <c r="C128" s="1"/>
      <c r="O128"/>
      <c r="P128"/>
      <c r="R128"/>
      <c r="U128" s="6"/>
    </row>
    <row r="129" spans="3:21" x14ac:dyDescent="0.7">
      <c r="C129" s="1"/>
      <c r="O129"/>
      <c r="P129"/>
      <c r="R129"/>
      <c r="U129" s="6"/>
    </row>
    <row r="130" spans="3:21" x14ac:dyDescent="0.7">
      <c r="C130" s="1"/>
      <c r="O130"/>
      <c r="P130"/>
      <c r="R130"/>
      <c r="U130" s="6"/>
    </row>
    <row r="131" spans="3:21" x14ac:dyDescent="0.7">
      <c r="C131" s="1"/>
      <c r="O131"/>
      <c r="P131"/>
      <c r="R131"/>
      <c r="U131" s="6"/>
    </row>
    <row r="132" spans="3:21" x14ac:dyDescent="0.7">
      <c r="C132" s="1"/>
      <c r="O132"/>
      <c r="P132"/>
      <c r="R132"/>
      <c r="U132" s="6"/>
    </row>
    <row r="133" spans="3:21" x14ac:dyDescent="0.7">
      <c r="C133" s="1"/>
      <c r="O133"/>
      <c r="P133"/>
      <c r="R133"/>
      <c r="U133" s="6"/>
    </row>
    <row r="134" spans="3:21" x14ac:dyDescent="0.7">
      <c r="C134" s="1"/>
      <c r="O134"/>
      <c r="P134"/>
      <c r="R134"/>
      <c r="U134" s="6"/>
    </row>
    <row r="135" spans="3:21" x14ac:dyDescent="0.7">
      <c r="C135" s="1"/>
      <c r="O135"/>
      <c r="P135"/>
      <c r="R135"/>
      <c r="U135" s="6"/>
    </row>
    <row r="136" spans="3:21" x14ac:dyDescent="0.7">
      <c r="C136" s="1"/>
      <c r="O136"/>
      <c r="P136"/>
      <c r="R136"/>
      <c r="U136" s="6"/>
    </row>
    <row r="137" spans="3:21" x14ac:dyDescent="0.7">
      <c r="C137" s="1"/>
      <c r="O137"/>
      <c r="P137"/>
      <c r="R137"/>
      <c r="U137" s="6"/>
    </row>
    <row r="138" spans="3:21" x14ac:dyDescent="0.7">
      <c r="C138" s="1"/>
      <c r="O138"/>
      <c r="P138"/>
      <c r="R138"/>
      <c r="U138" s="6"/>
    </row>
    <row r="139" spans="3:21" x14ac:dyDescent="0.7">
      <c r="C139" s="1"/>
      <c r="O139"/>
      <c r="P139"/>
      <c r="R139"/>
      <c r="U139" s="6"/>
    </row>
    <row r="140" spans="3:21" x14ac:dyDescent="0.7">
      <c r="C140" s="1"/>
      <c r="O140"/>
      <c r="P140"/>
      <c r="R140"/>
      <c r="U140" s="6"/>
    </row>
    <row r="141" spans="3:21" x14ac:dyDescent="0.7">
      <c r="C141" s="1"/>
      <c r="O141"/>
      <c r="P141"/>
      <c r="R141"/>
      <c r="U141" s="6"/>
    </row>
    <row r="142" spans="3:21" x14ac:dyDescent="0.7">
      <c r="C142" s="1"/>
      <c r="O142"/>
      <c r="P142"/>
      <c r="R142"/>
      <c r="U142" s="6"/>
    </row>
    <row r="143" spans="3:21" x14ac:dyDescent="0.7">
      <c r="C143" s="1"/>
      <c r="O143"/>
      <c r="P143"/>
      <c r="R143"/>
      <c r="U143" s="6"/>
    </row>
    <row r="144" spans="3:21" x14ac:dyDescent="0.7">
      <c r="C144" s="1"/>
      <c r="O144"/>
      <c r="P144"/>
      <c r="R144"/>
      <c r="U144" s="6"/>
    </row>
    <row r="145" spans="3:21" x14ac:dyDescent="0.7">
      <c r="C145" s="1"/>
      <c r="O145"/>
      <c r="P145"/>
      <c r="R145"/>
      <c r="U145" s="6"/>
    </row>
    <row r="146" spans="3:21" x14ac:dyDescent="0.7">
      <c r="C146" s="1"/>
      <c r="O146"/>
      <c r="P146"/>
      <c r="R146"/>
      <c r="U146" s="6"/>
    </row>
    <row r="147" spans="3:21" x14ac:dyDescent="0.7">
      <c r="C147" s="1"/>
      <c r="O147"/>
      <c r="P147"/>
      <c r="R147"/>
      <c r="U147" s="6"/>
    </row>
    <row r="148" spans="3:21" x14ac:dyDescent="0.7">
      <c r="C148" s="1"/>
      <c r="O148"/>
      <c r="P148"/>
      <c r="R148"/>
      <c r="U148" s="6"/>
    </row>
    <row r="149" spans="3:21" x14ac:dyDescent="0.7">
      <c r="C149" s="1"/>
      <c r="O149"/>
      <c r="P149"/>
      <c r="R149"/>
      <c r="U149" s="6"/>
    </row>
    <row r="150" spans="3:21" x14ac:dyDescent="0.7">
      <c r="C150" s="1"/>
      <c r="O150"/>
      <c r="P150"/>
      <c r="R150"/>
      <c r="U150" s="6"/>
    </row>
    <row r="151" spans="3:21" x14ac:dyDescent="0.7">
      <c r="C151" s="1"/>
      <c r="O151"/>
      <c r="P151"/>
      <c r="R151"/>
      <c r="U151" s="6"/>
    </row>
    <row r="152" spans="3:21" x14ac:dyDescent="0.7">
      <c r="C152" s="1"/>
      <c r="O152"/>
      <c r="P152"/>
      <c r="R152"/>
      <c r="U152" s="6"/>
    </row>
    <row r="153" spans="3:21" x14ac:dyDescent="0.7">
      <c r="C153" s="1"/>
      <c r="O153"/>
      <c r="P153"/>
      <c r="R153"/>
      <c r="U153" s="6"/>
    </row>
    <row r="154" spans="3:21" x14ac:dyDescent="0.7">
      <c r="C154" s="1"/>
      <c r="O154"/>
      <c r="P154"/>
      <c r="R154"/>
      <c r="U154" s="6"/>
    </row>
    <row r="155" spans="3:21" x14ac:dyDescent="0.7">
      <c r="C155" s="1"/>
      <c r="O155"/>
      <c r="P155"/>
      <c r="R155"/>
      <c r="U155" s="6"/>
    </row>
    <row r="156" spans="3:21" x14ac:dyDescent="0.7">
      <c r="C156" s="1"/>
      <c r="O156"/>
      <c r="P156"/>
      <c r="R156"/>
      <c r="U156" s="6"/>
    </row>
    <row r="157" spans="3:21" x14ac:dyDescent="0.7">
      <c r="C157" s="1"/>
      <c r="O157"/>
      <c r="P157"/>
      <c r="R157"/>
      <c r="U157" s="6"/>
    </row>
    <row r="158" spans="3:21" x14ac:dyDescent="0.7">
      <c r="C158" s="1"/>
      <c r="O158"/>
      <c r="P158"/>
      <c r="R158"/>
      <c r="U158" s="6"/>
    </row>
    <row r="159" spans="3:21" x14ac:dyDescent="0.7">
      <c r="C159" s="1"/>
      <c r="O159"/>
      <c r="P159"/>
      <c r="R159"/>
      <c r="U159" s="6"/>
    </row>
    <row r="160" spans="3:21" x14ac:dyDescent="0.7">
      <c r="C160" s="1"/>
      <c r="O160"/>
      <c r="P160"/>
      <c r="R160"/>
      <c r="U160" s="6"/>
    </row>
    <row r="161" spans="3:21" x14ac:dyDescent="0.7">
      <c r="C161" s="1"/>
      <c r="O161"/>
      <c r="P161"/>
      <c r="R161"/>
      <c r="U161" s="6"/>
    </row>
    <row r="162" spans="3:21" x14ac:dyDescent="0.7">
      <c r="C162" s="1"/>
      <c r="O162"/>
      <c r="P162"/>
      <c r="R162"/>
      <c r="U162" s="6"/>
    </row>
    <row r="163" spans="3:21" x14ac:dyDescent="0.7">
      <c r="C163" s="1"/>
      <c r="O163"/>
      <c r="P163"/>
      <c r="R163"/>
      <c r="U163" s="6"/>
    </row>
    <row r="164" spans="3:21" x14ac:dyDescent="0.7">
      <c r="C164" s="1"/>
      <c r="O164"/>
      <c r="P164"/>
      <c r="R164"/>
      <c r="U164" s="6"/>
    </row>
    <row r="165" spans="3:21" x14ac:dyDescent="0.7">
      <c r="C165" s="1"/>
      <c r="O165"/>
      <c r="P165"/>
      <c r="R165"/>
      <c r="U165" s="6"/>
    </row>
    <row r="166" spans="3:21" x14ac:dyDescent="0.7">
      <c r="C166" s="1"/>
      <c r="O166"/>
      <c r="P166"/>
      <c r="R166"/>
      <c r="U166" s="6"/>
    </row>
    <row r="167" spans="3:21" x14ac:dyDescent="0.7">
      <c r="C167" s="1"/>
      <c r="O167"/>
      <c r="P167"/>
      <c r="R167"/>
      <c r="U167" s="6"/>
    </row>
    <row r="168" spans="3:21" x14ac:dyDescent="0.7">
      <c r="C168" s="1"/>
      <c r="O168"/>
      <c r="P168"/>
      <c r="R168"/>
      <c r="U168" s="6"/>
    </row>
    <row r="169" spans="3:21" x14ac:dyDescent="0.7">
      <c r="C169" s="1"/>
      <c r="O169"/>
      <c r="P169"/>
      <c r="R169"/>
      <c r="U169" s="6"/>
    </row>
    <row r="170" spans="3:21" x14ac:dyDescent="0.7">
      <c r="C170" s="1"/>
      <c r="O170"/>
      <c r="P170"/>
      <c r="R170"/>
      <c r="U170" s="6"/>
    </row>
    <row r="171" spans="3:21" x14ac:dyDescent="0.7">
      <c r="C171" s="1"/>
      <c r="O171"/>
      <c r="P171"/>
      <c r="R171"/>
      <c r="U171" s="6"/>
    </row>
    <row r="172" spans="3:21" x14ac:dyDescent="0.7">
      <c r="C172" s="1"/>
      <c r="O172"/>
      <c r="P172"/>
      <c r="R172"/>
      <c r="U172" s="6"/>
    </row>
    <row r="173" spans="3:21" x14ac:dyDescent="0.7">
      <c r="C173" s="1"/>
      <c r="O173"/>
      <c r="P173"/>
      <c r="R173"/>
      <c r="U173" s="6"/>
    </row>
    <row r="174" spans="3:21" x14ac:dyDescent="0.7">
      <c r="C174" s="1"/>
      <c r="O174"/>
      <c r="P174"/>
      <c r="R174"/>
      <c r="U174" s="6"/>
    </row>
    <row r="175" spans="3:21" x14ac:dyDescent="0.7">
      <c r="C175" s="1"/>
      <c r="O175"/>
      <c r="P175"/>
      <c r="R175"/>
      <c r="U175" s="6"/>
    </row>
    <row r="176" spans="3:21" x14ac:dyDescent="0.7">
      <c r="C176" s="1"/>
      <c r="O176"/>
      <c r="P176"/>
      <c r="U176" s="6"/>
    </row>
    <row r="177" spans="3:21" x14ac:dyDescent="0.7">
      <c r="C177" s="1"/>
      <c r="O177"/>
      <c r="P177"/>
      <c r="U177" s="6"/>
    </row>
    <row r="178" spans="3:21" x14ac:dyDescent="0.7">
      <c r="C178" s="1"/>
      <c r="O178"/>
      <c r="P178"/>
      <c r="U178" s="6"/>
    </row>
    <row r="179" spans="3:21" x14ac:dyDescent="0.7">
      <c r="C179" s="1"/>
      <c r="O179"/>
      <c r="P179"/>
      <c r="U179" s="6"/>
    </row>
    <row r="180" spans="3:21" x14ac:dyDescent="0.7">
      <c r="C180" s="1"/>
      <c r="O180"/>
      <c r="P180"/>
      <c r="U180" s="6"/>
    </row>
    <row r="181" spans="3:21" x14ac:dyDescent="0.7">
      <c r="C181" s="1"/>
      <c r="O181"/>
      <c r="P181"/>
      <c r="U181" s="6"/>
    </row>
    <row r="182" spans="3:21" x14ac:dyDescent="0.7">
      <c r="C182" s="1"/>
      <c r="O182"/>
      <c r="P182"/>
      <c r="U182" s="6"/>
    </row>
    <row r="183" spans="3:21" x14ac:dyDescent="0.7">
      <c r="C183" s="1"/>
      <c r="O183"/>
      <c r="P183"/>
      <c r="U183" s="6"/>
    </row>
    <row r="184" spans="3:21" x14ac:dyDescent="0.7">
      <c r="C184" s="1"/>
      <c r="O184"/>
      <c r="P184"/>
      <c r="U184" s="6"/>
    </row>
    <row r="185" spans="3:21" x14ac:dyDescent="0.7">
      <c r="C185" s="1"/>
      <c r="O185"/>
      <c r="P185"/>
      <c r="U185" s="6"/>
    </row>
    <row r="186" spans="3:21" x14ac:dyDescent="0.7">
      <c r="C186" s="1"/>
      <c r="O186"/>
      <c r="P186"/>
      <c r="U186" s="6"/>
    </row>
    <row r="187" spans="3:21" x14ac:dyDescent="0.7">
      <c r="C187" s="1"/>
      <c r="O187"/>
      <c r="P187"/>
      <c r="U187" s="6"/>
    </row>
    <row r="188" spans="3:21" x14ac:dyDescent="0.7">
      <c r="C188" s="1"/>
      <c r="O188"/>
      <c r="P188"/>
      <c r="U188" s="6"/>
    </row>
    <row r="189" spans="3:21" x14ac:dyDescent="0.7">
      <c r="C189" s="1"/>
      <c r="O189"/>
      <c r="P189"/>
      <c r="U189" s="6"/>
    </row>
    <row r="190" spans="3:21" x14ac:dyDescent="0.7">
      <c r="C190" s="1"/>
      <c r="O190"/>
      <c r="P190"/>
      <c r="U190" s="6"/>
    </row>
    <row r="191" spans="3:21" x14ac:dyDescent="0.7">
      <c r="C191" s="1"/>
      <c r="O191"/>
      <c r="P191"/>
      <c r="U191" s="6"/>
    </row>
    <row r="192" spans="3:21" x14ac:dyDescent="0.7">
      <c r="C192" s="1"/>
      <c r="O192"/>
      <c r="P192"/>
      <c r="U192" s="6"/>
    </row>
    <row r="193" spans="3:21" x14ac:dyDescent="0.7">
      <c r="C193" s="1"/>
      <c r="O193"/>
      <c r="P193"/>
      <c r="U193" s="6"/>
    </row>
    <row r="194" spans="3:21" x14ac:dyDescent="0.7">
      <c r="C194" s="1"/>
      <c r="O194"/>
      <c r="P194"/>
      <c r="U194" s="6"/>
    </row>
    <row r="195" spans="3:21" x14ac:dyDescent="0.7">
      <c r="C195" s="1"/>
      <c r="O195"/>
      <c r="P195"/>
      <c r="U195" s="6"/>
    </row>
    <row r="196" spans="3:21" x14ac:dyDescent="0.7">
      <c r="C196" s="1"/>
      <c r="O196"/>
      <c r="P196"/>
      <c r="U196" s="6"/>
    </row>
    <row r="197" spans="3:21" x14ac:dyDescent="0.7">
      <c r="C197" s="1"/>
      <c r="O197"/>
      <c r="P197"/>
      <c r="U197" s="6"/>
    </row>
    <row r="198" spans="3:21" x14ac:dyDescent="0.7">
      <c r="C198" s="1"/>
      <c r="O198"/>
      <c r="P198"/>
      <c r="U198" s="6"/>
    </row>
    <row r="199" spans="3:21" x14ac:dyDescent="0.7">
      <c r="C199" s="1"/>
      <c r="O199"/>
      <c r="P199"/>
      <c r="U199" s="6"/>
    </row>
    <row r="200" spans="3:21" x14ac:dyDescent="0.7">
      <c r="C200" s="1"/>
      <c r="O200"/>
      <c r="P200"/>
      <c r="U200" s="6"/>
    </row>
    <row r="201" spans="3:21" x14ac:dyDescent="0.7">
      <c r="C201" s="1"/>
      <c r="O201"/>
      <c r="P201"/>
      <c r="U201" s="6"/>
    </row>
    <row r="202" spans="3:21" x14ac:dyDescent="0.7">
      <c r="C202" s="1"/>
      <c r="O202"/>
      <c r="P202"/>
      <c r="U202" s="6"/>
    </row>
    <row r="203" spans="3:21" x14ac:dyDescent="0.7">
      <c r="C203" s="1"/>
      <c r="O203"/>
      <c r="P203"/>
      <c r="U203" s="6"/>
    </row>
    <row r="204" spans="3:21" x14ac:dyDescent="0.7">
      <c r="C204" s="1"/>
      <c r="O204"/>
      <c r="P204"/>
      <c r="U204" s="6"/>
    </row>
    <row r="205" spans="3:21" x14ac:dyDescent="0.7">
      <c r="C205" s="1"/>
      <c r="O205"/>
      <c r="P205"/>
      <c r="U205" s="6"/>
    </row>
    <row r="206" spans="3:21" x14ac:dyDescent="0.7">
      <c r="C206" s="1"/>
      <c r="O206"/>
      <c r="P206"/>
      <c r="U206" s="6"/>
    </row>
    <row r="207" spans="3:21" x14ac:dyDescent="0.7">
      <c r="C207" s="1"/>
      <c r="O207"/>
      <c r="P207"/>
      <c r="U207" s="6"/>
    </row>
    <row r="208" spans="3:21" x14ac:dyDescent="0.7">
      <c r="C208" s="1"/>
      <c r="O208"/>
      <c r="P208"/>
      <c r="U208" s="6"/>
    </row>
    <row r="209" spans="3:21" x14ac:dyDescent="0.7">
      <c r="C209" s="1"/>
      <c r="O209"/>
      <c r="P209"/>
      <c r="U209" s="6"/>
    </row>
    <row r="210" spans="3:21" x14ac:dyDescent="0.7">
      <c r="C210" s="1"/>
      <c r="O210"/>
      <c r="P210"/>
      <c r="U210" s="6"/>
    </row>
    <row r="211" spans="3:21" x14ac:dyDescent="0.7">
      <c r="C211" s="1"/>
      <c r="O211"/>
      <c r="P211"/>
      <c r="U211" s="6"/>
    </row>
    <row r="212" spans="3:21" x14ac:dyDescent="0.7">
      <c r="C212" s="1"/>
      <c r="O212"/>
      <c r="P212"/>
      <c r="U212" s="6"/>
    </row>
    <row r="213" spans="3:21" x14ac:dyDescent="0.7">
      <c r="C213" s="1"/>
      <c r="O213"/>
      <c r="P213"/>
      <c r="U213" s="6"/>
    </row>
    <row r="214" spans="3:21" x14ac:dyDescent="0.7">
      <c r="C214" s="1"/>
      <c r="O214"/>
      <c r="P214"/>
      <c r="U214" s="6"/>
    </row>
    <row r="215" spans="3:21" x14ac:dyDescent="0.7">
      <c r="C215" s="1"/>
      <c r="O215"/>
      <c r="P215"/>
      <c r="U215" s="6"/>
    </row>
    <row r="216" spans="3:21" x14ac:dyDescent="0.7">
      <c r="C216" s="1"/>
      <c r="O216"/>
      <c r="P216"/>
      <c r="U216" s="6"/>
    </row>
    <row r="217" spans="3:21" x14ac:dyDescent="0.7">
      <c r="C217" s="1"/>
      <c r="O217"/>
      <c r="P217"/>
      <c r="U217" s="6"/>
    </row>
    <row r="218" spans="3:21" x14ac:dyDescent="0.7">
      <c r="C218" s="1"/>
      <c r="O218"/>
      <c r="P218"/>
      <c r="U218" s="6"/>
    </row>
    <row r="219" spans="3:21" x14ac:dyDescent="0.7">
      <c r="C219" s="1"/>
      <c r="O219"/>
      <c r="P219"/>
      <c r="U219" s="6"/>
    </row>
    <row r="220" spans="3:21" x14ac:dyDescent="0.7">
      <c r="C220" s="1"/>
      <c r="O220"/>
      <c r="P220"/>
      <c r="U220" s="6"/>
    </row>
    <row r="221" spans="3:21" x14ac:dyDescent="0.7">
      <c r="C221" s="1"/>
      <c r="O221"/>
      <c r="P221"/>
      <c r="U221" s="6"/>
    </row>
    <row r="222" spans="3:21" x14ac:dyDescent="0.7">
      <c r="C222" s="1"/>
      <c r="O222"/>
      <c r="P222"/>
      <c r="U222" s="6"/>
    </row>
    <row r="223" spans="3:21" x14ac:dyDescent="0.7">
      <c r="C223" s="1"/>
      <c r="O223"/>
      <c r="P223"/>
      <c r="U223" s="6"/>
    </row>
    <row r="224" spans="3:21" x14ac:dyDescent="0.7">
      <c r="C224" s="1"/>
      <c r="O224"/>
      <c r="P224"/>
      <c r="U224" s="6"/>
    </row>
    <row r="225" spans="3:21" x14ac:dyDescent="0.7">
      <c r="C225" s="1"/>
      <c r="O225"/>
      <c r="P225"/>
      <c r="U225" s="6"/>
    </row>
    <row r="226" spans="3:21" x14ac:dyDescent="0.7">
      <c r="C226" s="1"/>
      <c r="O226"/>
      <c r="P226"/>
      <c r="U226" s="6"/>
    </row>
    <row r="227" spans="3:21" x14ac:dyDescent="0.7">
      <c r="C227" s="1"/>
      <c r="O227"/>
      <c r="P227"/>
      <c r="U227" s="6"/>
    </row>
    <row r="228" spans="3:21" x14ac:dyDescent="0.7">
      <c r="C228" s="1"/>
      <c r="O228"/>
      <c r="P228"/>
      <c r="U228" s="6"/>
    </row>
    <row r="229" spans="3:21" x14ac:dyDescent="0.7">
      <c r="C229" s="1"/>
      <c r="O229"/>
      <c r="P229"/>
      <c r="U229" s="6"/>
    </row>
    <row r="230" spans="3:21" x14ac:dyDescent="0.7">
      <c r="C230" s="1"/>
      <c r="O230"/>
      <c r="P230"/>
      <c r="U230" s="6"/>
    </row>
    <row r="231" spans="3:21" x14ac:dyDescent="0.7">
      <c r="C231" s="1"/>
      <c r="O231"/>
      <c r="P231"/>
      <c r="U231" s="6"/>
    </row>
    <row r="232" spans="3:21" x14ac:dyDescent="0.7">
      <c r="C232" s="1"/>
      <c r="O232"/>
      <c r="P232"/>
      <c r="U232" s="6"/>
    </row>
    <row r="233" spans="3:21" x14ac:dyDescent="0.7">
      <c r="C233" s="1"/>
      <c r="O233"/>
      <c r="P233"/>
      <c r="U233" s="6"/>
    </row>
    <row r="234" spans="3:21" x14ac:dyDescent="0.7">
      <c r="C234" s="1"/>
      <c r="O234"/>
      <c r="P234"/>
      <c r="U234" s="6"/>
    </row>
    <row r="235" spans="3:21" x14ac:dyDescent="0.7">
      <c r="C235" s="1"/>
      <c r="O235"/>
      <c r="P235"/>
      <c r="U235" s="6"/>
    </row>
    <row r="236" spans="3:21" x14ac:dyDescent="0.7">
      <c r="C236" s="1"/>
      <c r="O236"/>
      <c r="P236"/>
      <c r="U236" s="6"/>
    </row>
    <row r="237" spans="3:21" x14ac:dyDescent="0.7">
      <c r="C237" s="1"/>
      <c r="O237"/>
      <c r="P237"/>
      <c r="U237" s="6"/>
    </row>
    <row r="238" spans="3:21" x14ac:dyDescent="0.7">
      <c r="C238" s="1"/>
      <c r="O238"/>
      <c r="P238"/>
      <c r="U238" s="6"/>
    </row>
    <row r="239" spans="3:21" x14ac:dyDescent="0.7">
      <c r="C239" s="1"/>
      <c r="O239"/>
      <c r="P239"/>
      <c r="U239" s="6"/>
    </row>
    <row r="240" spans="3:21" x14ac:dyDescent="0.7">
      <c r="C240" s="1"/>
      <c r="O240"/>
      <c r="P240"/>
      <c r="U240" s="6"/>
    </row>
    <row r="241" spans="3:21" x14ac:dyDescent="0.7">
      <c r="C241" s="1"/>
      <c r="O241"/>
      <c r="P241"/>
      <c r="U241" s="6"/>
    </row>
    <row r="242" spans="3:21" x14ac:dyDescent="0.7">
      <c r="C242" s="1"/>
      <c r="O242"/>
      <c r="P242"/>
      <c r="U242" s="6"/>
    </row>
    <row r="243" spans="3:21" x14ac:dyDescent="0.7">
      <c r="C243" s="1"/>
      <c r="O243"/>
      <c r="P243"/>
      <c r="U243" s="6"/>
    </row>
    <row r="244" spans="3:21" x14ac:dyDescent="0.7">
      <c r="C244" s="1"/>
      <c r="O244"/>
      <c r="P244"/>
      <c r="U244" s="6"/>
    </row>
    <row r="245" spans="3:21" x14ac:dyDescent="0.7">
      <c r="C245" s="1"/>
      <c r="O245"/>
      <c r="P245"/>
      <c r="U245" s="6"/>
    </row>
    <row r="246" spans="3:21" x14ac:dyDescent="0.7">
      <c r="C246" s="1"/>
      <c r="O246"/>
      <c r="P246"/>
      <c r="U246" s="6"/>
    </row>
    <row r="247" spans="3:21" x14ac:dyDescent="0.7">
      <c r="C247" s="1"/>
      <c r="O247"/>
      <c r="P247"/>
      <c r="U247" s="6"/>
    </row>
    <row r="248" spans="3:21" x14ac:dyDescent="0.7">
      <c r="C248" s="1"/>
      <c r="O248"/>
      <c r="P248"/>
      <c r="U248" s="6"/>
    </row>
    <row r="249" spans="3:21" x14ac:dyDescent="0.7">
      <c r="C249" s="1"/>
      <c r="O249"/>
      <c r="P249"/>
      <c r="U249" s="6"/>
    </row>
    <row r="250" spans="3:21" x14ac:dyDescent="0.7">
      <c r="C250" s="1"/>
      <c r="O250"/>
      <c r="P250"/>
      <c r="U250" s="6"/>
    </row>
    <row r="251" spans="3:21" x14ac:dyDescent="0.7">
      <c r="C251" s="1"/>
      <c r="O251"/>
      <c r="P251"/>
      <c r="U251" s="6"/>
    </row>
    <row r="252" spans="3:21" x14ac:dyDescent="0.7">
      <c r="C252" s="1"/>
      <c r="O252"/>
      <c r="P252"/>
      <c r="U252" s="6"/>
    </row>
    <row r="253" spans="3:21" x14ac:dyDescent="0.7">
      <c r="C253" s="1"/>
      <c r="O253"/>
      <c r="P253"/>
      <c r="U253" s="6"/>
    </row>
    <row r="254" spans="3:21" x14ac:dyDescent="0.7">
      <c r="C254" s="1"/>
      <c r="O254"/>
      <c r="P254"/>
      <c r="U254" s="6"/>
    </row>
    <row r="255" spans="3:21" x14ac:dyDescent="0.7">
      <c r="C255" s="1"/>
      <c r="O255"/>
      <c r="P255"/>
      <c r="U255" s="6"/>
    </row>
    <row r="256" spans="3:21" x14ac:dyDescent="0.7">
      <c r="C256" s="1"/>
      <c r="O256"/>
      <c r="P256"/>
      <c r="U256" s="6"/>
    </row>
    <row r="257" spans="3:21" x14ac:dyDescent="0.7">
      <c r="C257" s="1"/>
      <c r="O257"/>
      <c r="P257"/>
      <c r="U257" s="6"/>
    </row>
    <row r="258" spans="3:21" x14ac:dyDescent="0.7">
      <c r="C258" s="1"/>
      <c r="O258"/>
      <c r="P258"/>
      <c r="U258" s="6"/>
    </row>
    <row r="259" spans="3:21" x14ac:dyDescent="0.7">
      <c r="C259" s="1"/>
      <c r="O259"/>
      <c r="P259"/>
      <c r="U259" s="6"/>
    </row>
    <row r="260" spans="3:21" x14ac:dyDescent="0.7">
      <c r="C260" s="1"/>
      <c r="O260"/>
      <c r="P260"/>
      <c r="U260" s="6"/>
    </row>
    <row r="261" spans="3:21" x14ac:dyDescent="0.7">
      <c r="C261" s="1"/>
      <c r="O261"/>
      <c r="P261"/>
      <c r="U261" s="6"/>
    </row>
    <row r="262" spans="3:21" x14ac:dyDescent="0.7">
      <c r="C262" s="1"/>
      <c r="O262"/>
      <c r="P262"/>
      <c r="U262" s="6"/>
    </row>
    <row r="263" spans="3:21" x14ac:dyDescent="0.7">
      <c r="C263" s="1"/>
      <c r="O263"/>
      <c r="P263"/>
      <c r="U263" s="6"/>
    </row>
    <row r="264" spans="3:21" x14ac:dyDescent="0.7">
      <c r="C264" s="1"/>
      <c r="O264"/>
      <c r="P264"/>
      <c r="U264" s="6"/>
    </row>
    <row r="265" spans="3:21" x14ac:dyDescent="0.7">
      <c r="C265" s="1"/>
      <c r="O265"/>
      <c r="P265"/>
      <c r="U265" s="6"/>
    </row>
    <row r="266" spans="3:21" x14ac:dyDescent="0.7">
      <c r="C266" s="1"/>
      <c r="O266"/>
      <c r="P266"/>
      <c r="U266" s="6"/>
    </row>
    <row r="267" spans="3:21" x14ac:dyDescent="0.7">
      <c r="C267" s="1"/>
      <c r="O267"/>
      <c r="P267"/>
      <c r="U267" s="6"/>
    </row>
    <row r="268" spans="3:21" x14ac:dyDescent="0.7">
      <c r="C268" s="1"/>
      <c r="O268"/>
      <c r="P268"/>
      <c r="U268" s="6"/>
    </row>
    <row r="269" spans="3:21" x14ac:dyDescent="0.7">
      <c r="C269" s="1"/>
      <c r="O269"/>
      <c r="P269"/>
      <c r="U269" s="6"/>
    </row>
  </sheetData>
  <conditionalFormatting sqref="M75:M82">
    <cfRule type="cellIs" dxfId="49" priority="20" operator="equal">
      <formula>34</formula>
    </cfRule>
  </conditionalFormatting>
  <conditionalFormatting sqref="M83:M99">
    <cfRule type="cellIs" dxfId="48" priority="19" operator="equal">
      <formula>34</formula>
    </cfRule>
  </conditionalFormatting>
  <conditionalFormatting sqref="M100:M128">
    <cfRule type="cellIs" dxfId="47" priority="18" operator="equal">
      <formula>34</formula>
    </cfRule>
  </conditionalFormatting>
  <conditionalFormatting sqref="M129:M140">
    <cfRule type="cellIs" dxfId="46" priority="17" operator="equal">
      <formula>34</formula>
    </cfRule>
  </conditionalFormatting>
  <conditionalFormatting sqref="M141:M175">
    <cfRule type="cellIs" dxfId="45" priority="16" operator="equal">
      <formula>34</formula>
    </cfRule>
  </conditionalFormatting>
  <conditionalFormatting sqref="M4:M28">
    <cfRule type="cellIs" dxfId="14" priority="15" operator="equal">
      <formula>34</formula>
    </cfRule>
  </conditionalFormatting>
  <conditionalFormatting sqref="Q6">
    <cfRule type="cellIs" dxfId="13" priority="14" operator="equal">
      <formula>34</formula>
    </cfRule>
  </conditionalFormatting>
  <conditionalFormatting sqref="M29:M37">
    <cfRule type="cellIs" dxfId="12" priority="13" operator="equal">
      <formula>34</formula>
    </cfRule>
  </conditionalFormatting>
  <conditionalFormatting sqref="M38:M46">
    <cfRule type="cellIs" dxfId="11" priority="12" operator="equal">
      <formula>34</formula>
    </cfRule>
  </conditionalFormatting>
  <conditionalFormatting sqref="Q42">
    <cfRule type="cellIs" dxfId="10" priority="11" operator="equal">
      <formula>34</formula>
    </cfRule>
  </conditionalFormatting>
  <conditionalFormatting sqref="M47:M55">
    <cfRule type="cellIs" dxfId="9" priority="10" operator="equal">
      <formula>34</formula>
    </cfRule>
  </conditionalFormatting>
  <conditionalFormatting sqref="Q51">
    <cfRule type="cellIs" dxfId="8" priority="9" operator="equal">
      <formula>34</formula>
    </cfRule>
  </conditionalFormatting>
  <conditionalFormatting sqref="M56:M58">
    <cfRule type="cellIs" dxfId="7" priority="8" operator="equal">
      <formula>34</formula>
    </cfRule>
  </conditionalFormatting>
  <conditionalFormatting sqref="Q57">
    <cfRule type="cellIs" dxfId="6" priority="7" operator="equal">
      <formula>34</formula>
    </cfRule>
  </conditionalFormatting>
  <conditionalFormatting sqref="M59:M61">
    <cfRule type="cellIs" dxfId="5" priority="6" operator="equal">
      <formula>34</formula>
    </cfRule>
  </conditionalFormatting>
  <conditionalFormatting sqref="M62:M63">
    <cfRule type="cellIs" dxfId="4" priority="5" operator="equal">
      <formula>34</formula>
    </cfRule>
  </conditionalFormatting>
  <conditionalFormatting sqref="M64:M66">
    <cfRule type="cellIs" dxfId="3" priority="4" operator="equal">
      <formula>34</formula>
    </cfRule>
  </conditionalFormatting>
  <conditionalFormatting sqref="M67:M70">
    <cfRule type="cellIs" dxfId="2" priority="3" operator="equal">
      <formula>34</formula>
    </cfRule>
  </conditionalFormatting>
  <conditionalFormatting sqref="M71:M72">
    <cfRule type="cellIs" dxfId="1" priority="2" operator="equal">
      <formula>34</formula>
    </cfRule>
  </conditionalFormatting>
  <conditionalFormatting sqref="M73:M74">
    <cfRule type="cellIs" dxfId="0" priority="1" operator="equal">
      <formula>34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F858733AA54F418D6475683A741FC3" ma:contentTypeVersion="13" ma:contentTypeDescription="Create a new document." ma:contentTypeScope="" ma:versionID="65b2ff2b2dd830d76af295ed95d7eb43">
  <xsd:schema xmlns:xsd="http://www.w3.org/2001/XMLSchema" xmlns:xs="http://www.w3.org/2001/XMLSchema" xmlns:p="http://schemas.microsoft.com/office/2006/metadata/properties" xmlns:ns2="f2fb1513-820d-4047-92e2-011f40ec2f61" xmlns:ns3="bbef98ac-5319-4960-9841-22c98235192d" targetNamespace="http://schemas.microsoft.com/office/2006/metadata/properties" ma:root="true" ma:fieldsID="df63a42932177f23a432e5abe265e849" ns2:_="" ns3:_="">
    <xsd:import namespace="f2fb1513-820d-4047-92e2-011f40ec2f61"/>
    <xsd:import namespace="bbef98ac-5319-4960-9841-22c9823519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b1513-820d-4047-92e2-011f40ec2f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f98ac-5319-4960-9841-22c9823519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5340A0-D316-4BD2-A7BB-37B69B2548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636471-1FA9-4819-A7F4-83859E09F1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FD350C-83E9-4766-B03E-5DB1057A1A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b1513-820d-4047-92e2-011f40ec2f61"/>
    <ds:schemaRef ds:uri="bbef98ac-5319-4960-9841-22c9823519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Raw</vt:lpstr>
      <vt:lpstr>CHARTS</vt:lpstr>
      <vt:lpstr>All</vt:lpstr>
      <vt:lpstr>DT_RQ2TLR - 1 (FL)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Lambert, Emma (INNIO)</dc:creator>
  <cp:lastModifiedBy>Lambert, Emma (INNIO)</cp:lastModifiedBy>
  <dcterms:created xsi:type="dcterms:W3CDTF">2021-10-13T07:49:49Z</dcterms:created>
  <dcterms:modified xsi:type="dcterms:W3CDTF">2022-02-11T12:53:13Z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0x0101004BF858733AA54F418D6475683A741FC3</vt:lpwstr>
  </property>
</Properties>
</file>