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slicers/slicer3.xml" ContentType="application/vnd.ms-excel.slicer+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6.xml" ContentType="application/vnd.openxmlformats-officedocument.drawing+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hecac\Desktop\ToBeABetterMeV1Player-main\"/>
    </mc:Choice>
  </mc:AlternateContent>
  <xr:revisionPtr revIDLastSave="0" documentId="13_ncr:1_{F604E3F1-8D0D-418B-BEB2-FED5A4BCFFC1}" xr6:coauthVersionLast="47" xr6:coauthVersionMax="47" xr10:uidLastSave="{00000000-0000-0000-0000-000000000000}"/>
  <bookViews>
    <workbookView xWindow="-120" yWindow="-120" windowWidth="29040" windowHeight="15840" xr2:uid="{87DF6842-D123-4FB7-88E5-BA53FE4D44DD}"/>
  </bookViews>
  <sheets>
    <sheet name="Homepage" sheetId="20" r:id="rId1"/>
    <sheet name="09timeline" sheetId="1" r:id="rId2"/>
    <sheet name="TimeInvest" sheetId="15" r:id="rId3"/>
    <sheet name="Grow" sheetId="18" r:id="rId4"/>
    <sheet name="Rest" sheetId="19" r:id="rId5"/>
    <sheet name="Data list" sheetId="5" state="hidden" r:id="rId6"/>
    <sheet name="Graphics" sheetId="17" state="hidden" r:id="rId7"/>
    <sheet name="Sources" sheetId="21" r:id="rId8"/>
  </sheets>
  <definedNames>
    <definedName name="Slicer">#N/A</definedName>
    <definedName name="Slicer_Sleep">#N/A</definedName>
    <definedName name="Slicer_Wake_Up">#N/A</definedName>
    <definedName name="Slicer_Weight">#N/A</definedName>
    <definedName name="Slicer_WPM">#N/A</definedName>
    <definedName name="Slicer_🍙">#N/A</definedName>
    <definedName name="Slicer_🎮">#N/A</definedName>
    <definedName name="Slicer_📖">#N/A</definedName>
    <definedName name="Slicer_🖥">#N/A</definedName>
    <definedName name="Slicer_🤦‍♀️">#N/A</definedName>
    <definedName name="Slicer_日期">#N/A</definedName>
    <definedName name="Slicer_日期1">#N/A</definedName>
    <definedName name="Slicer_日期2">#N/A</definedName>
    <definedName name="Slicer_睡眠">#N/A</definedName>
    <definedName name="Slicer_星期">#N/A</definedName>
    <definedName name="Slicer_星期1">#N/A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9" i="1" l="1"/>
  <c r="K91" i="1"/>
  <c r="S105" i="1" s="1"/>
  <c r="R130" i="1"/>
  <c r="R129" i="1"/>
  <c r="R128" i="1"/>
  <c r="R127" i="1"/>
  <c r="R126" i="1"/>
  <c r="R125" i="1"/>
  <c r="R124" i="1"/>
  <c r="R123" i="1"/>
  <c r="R122" i="1"/>
  <c r="R121" i="1"/>
  <c r="R120" i="1"/>
  <c r="R119" i="1"/>
  <c r="R118" i="1"/>
  <c r="R117" i="1"/>
  <c r="R116" i="1"/>
  <c r="R115" i="1"/>
  <c r="R114" i="1"/>
  <c r="R113" i="1"/>
  <c r="R112" i="1"/>
  <c r="R111" i="1"/>
  <c r="R110" i="1"/>
  <c r="R108" i="1"/>
  <c r="R107" i="1"/>
  <c r="R106" i="1"/>
  <c r="R105" i="1"/>
  <c r="R104" i="1"/>
  <c r="R103" i="1"/>
  <c r="R102" i="1"/>
  <c r="R101" i="1"/>
  <c r="R100" i="1"/>
  <c r="Q130" i="1"/>
  <c r="Q129" i="1"/>
  <c r="Q128" i="1"/>
  <c r="Q127" i="1"/>
  <c r="Q126" i="1"/>
  <c r="Q125" i="1"/>
  <c r="Q124" i="1"/>
  <c r="Q123" i="1"/>
  <c r="Q122" i="1"/>
  <c r="Q121" i="1"/>
  <c r="Q120" i="1"/>
  <c r="Q119" i="1"/>
  <c r="Q118" i="1"/>
  <c r="Q117" i="1"/>
  <c r="Q116" i="1"/>
  <c r="Q115" i="1"/>
  <c r="Q114" i="1"/>
  <c r="Q113" i="1"/>
  <c r="Q112" i="1"/>
  <c r="Q111" i="1"/>
  <c r="Q110" i="1"/>
  <c r="Q109" i="1"/>
  <c r="Q108" i="1"/>
  <c r="Q107" i="1"/>
  <c r="Q106" i="1"/>
  <c r="Q105" i="1"/>
  <c r="Q104" i="1"/>
  <c r="Q103" i="1"/>
  <c r="Q102" i="1"/>
  <c r="Q101" i="1"/>
  <c r="Q100"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G97" i="1"/>
  <c r="F80" i="1"/>
  <c r="I100" i="1" s="1"/>
  <c r="Q80" i="1"/>
  <c r="I111" i="1" s="1"/>
  <c r="G85" i="1"/>
  <c r="N101" i="1" s="1"/>
  <c r="H85" i="1"/>
  <c r="N102" i="1" s="1"/>
  <c r="I85" i="1"/>
  <c r="N103" i="1" s="1"/>
  <c r="J85" i="1"/>
  <c r="N104" i="1" s="1"/>
  <c r="K85" i="1"/>
  <c r="N105" i="1" s="1"/>
  <c r="L85" i="1"/>
  <c r="N106" i="1" s="1"/>
  <c r="M85" i="1"/>
  <c r="N107" i="1" s="1"/>
  <c r="N85" i="1"/>
  <c r="N108" i="1" s="1"/>
  <c r="O85" i="1"/>
  <c r="N109" i="1" s="1"/>
  <c r="P85" i="1"/>
  <c r="N110" i="1" s="1"/>
  <c r="Q85" i="1"/>
  <c r="N111" i="1" s="1"/>
  <c r="R85" i="1"/>
  <c r="N112" i="1" s="1"/>
  <c r="S85" i="1"/>
  <c r="N113" i="1" s="1"/>
  <c r="T85" i="1"/>
  <c r="N114" i="1" s="1"/>
  <c r="U85" i="1"/>
  <c r="N115" i="1" s="1"/>
  <c r="V85" i="1"/>
  <c r="N116" i="1" s="1"/>
  <c r="W85" i="1"/>
  <c r="N117" i="1" s="1"/>
  <c r="X85" i="1"/>
  <c r="N118" i="1" s="1"/>
  <c r="Y85" i="1"/>
  <c r="N119" i="1" s="1"/>
  <c r="Z85" i="1"/>
  <c r="N120" i="1" s="1"/>
  <c r="AA85" i="1"/>
  <c r="N121" i="1" s="1"/>
  <c r="AB85" i="1"/>
  <c r="N122" i="1" s="1"/>
  <c r="AC85" i="1"/>
  <c r="N123" i="1" s="1"/>
  <c r="AD85" i="1"/>
  <c r="N124" i="1" s="1"/>
  <c r="AE85" i="1"/>
  <c r="N125" i="1" s="1"/>
  <c r="AF85" i="1"/>
  <c r="N126" i="1" s="1"/>
  <c r="AG85" i="1"/>
  <c r="N127" i="1" s="1"/>
  <c r="AH85" i="1"/>
  <c r="N128" i="1" s="1"/>
  <c r="AI85" i="1"/>
  <c r="N129" i="1" s="1"/>
  <c r="AJ85" i="1"/>
  <c r="N130" i="1" s="1"/>
  <c r="G84" i="1"/>
  <c r="M101" i="1" s="1"/>
  <c r="H84" i="1"/>
  <c r="M102" i="1" s="1"/>
  <c r="I84" i="1"/>
  <c r="M103" i="1" s="1"/>
  <c r="J84" i="1"/>
  <c r="M104" i="1" s="1"/>
  <c r="K84" i="1"/>
  <c r="M105" i="1" s="1"/>
  <c r="L84" i="1"/>
  <c r="M106" i="1" s="1"/>
  <c r="M84" i="1"/>
  <c r="M107" i="1" s="1"/>
  <c r="N84" i="1"/>
  <c r="M108" i="1" s="1"/>
  <c r="O84" i="1"/>
  <c r="M109" i="1" s="1"/>
  <c r="P84" i="1"/>
  <c r="M110" i="1" s="1"/>
  <c r="Q84" i="1"/>
  <c r="M111" i="1" s="1"/>
  <c r="R84" i="1"/>
  <c r="M112" i="1" s="1"/>
  <c r="S84" i="1"/>
  <c r="M113" i="1" s="1"/>
  <c r="T84" i="1"/>
  <c r="M114" i="1" s="1"/>
  <c r="U84" i="1"/>
  <c r="M115" i="1" s="1"/>
  <c r="V84" i="1"/>
  <c r="M116" i="1" s="1"/>
  <c r="W84" i="1"/>
  <c r="M117" i="1" s="1"/>
  <c r="X84" i="1"/>
  <c r="M118" i="1" s="1"/>
  <c r="Y84" i="1"/>
  <c r="M119" i="1" s="1"/>
  <c r="Z84" i="1"/>
  <c r="M120" i="1" s="1"/>
  <c r="AA84" i="1"/>
  <c r="M121" i="1" s="1"/>
  <c r="AB84" i="1"/>
  <c r="M122" i="1" s="1"/>
  <c r="AC84" i="1"/>
  <c r="M123" i="1" s="1"/>
  <c r="AD84" i="1"/>
  <c r="M124" i="1" s="1"/>
  <c r="AE84" i="1"/>
  <c r="M125" i="1" s="1"/>
  <c r="AF84" i="1"/>
  <c r="M126" i="1" s="1"/>
  <c r="AG84" i="1"/>
  <c r="M127" i="1" s="1"/>
  <c r="AH84" i="1"/>
  <c r="M128" i="1" s="1"/>
  <c r="AI84" i="1"/>
  <c r="M129" i="1" s="1"/>
  <c r="AJ84" i="1"/>
  <c r="M130" i="1" s="1"/>
  <c r="G83" i="1"/>
  <c r="L101" i="1" s="1"/>
  <c r="H83" i="1"/>
  <c r="L102" i="1" s="1"/>
  <c r="I83" i="1"/>
  <c r="L103" i="1" s="1"/>
  <c r="J83" i="1"/>
  <c r="L104" i="1" s="1"/>
  <c r="K83" i="1"/>
  <c r="L105" i="1" s="1"/>
  <c r="L83" i="1"/>
  <c r="L106" i="1" s="1"/>
  <c r="M83" i="1"/>
  <c r="L107" i="1" s="1"/>
  <c r="N83" i="1"/>
  <c r="L108" i="1" s="1"/>
  <c r="O83" i="1"/>
  <c r="L109" i="1" s="1"/>
  <c r="P83" i="1"/>
  <c r="L110" i="1" s="1"/>
  <c r="Q83" i="1"/>
  <c r="L111" i="1" s="1"/>
  <c r="R83" i="1"/>
  <c r="L112" i="1" s="1"/>
  <c r="S83" i="1"/>
  <c r="L113" i="1" s="1"/>
  <c r="T83" i="1"/>
  <c r="L114" i="1" s="1"/>
  <c r="U83" i="1"/>
  <c r="L115" i="1" s="1"/>
  <c r="V83" i="1"/>
  <c r="L116" i="1" s="1"/>
  <c r="W83" i="1"/>
  <c r="L117" i="1" s="1"/>
  <c r="X83" i="1"/>
  <c r="L118" i="1" s="1"/>
  <c r="Y83" i="1"/>
  <c r="L119" i="1" s="1"/>
  <c r="Z83" i="1"/>
  <c r="L120" i="1" s="1"/>
  <c r="AA83" i="1"/>
  <c r="L121" i="1" s="1"/>
  <c r="AB83" i="1"/>
  <c r="L122" i="1" s="1"/>
  <c r="AC83" i="1"/>
  <c r="L123" i="1" s="1"/>
  <c r="AD83" i="1"/>
  <c r="L124" i="1" s="1"/>
  <c r="AE83" i="1"/>
  <c r="L125" i="1" s="1"/>
  <c r="AF83" i="1"/>
  <c r="L126" i="1" s="1"/>
  <c r="AG83" i="1"/>
  <c r="L127" i="1" s="1"/>
  <c r="AH83" i="1"/>
  <c r="L128" i="1" s="1"/>
  <c r="AI83" i="1"/>
  <c r="L129" i="1" s="1"/>
  <c r="AJ83" i="1"/>
  <c r="L130" i="1" s="1"/>
  <c r="G82" i="1"/>
  <c r="K101" i="1" s="1"/>
  <c r="H82" i="1"/>
  <c r="K102" i="1" s="1"/>
  <c r="I82" i="1"/>
  <c r="K103" i="1" s="1"/>
  <c r="J82" i="1"/>
  <c r="K104" i="1" s="1"/>
  <c r="K82" i="1"/>
  <c r="K105" i="1" s="1"/>
  <c r="L82" i="1"/>
  <c r="K106" i="1" s="1"/>
  <c r="M82" i="1"/>
  <c r="K107" i="1" s="1"/>
  <c r="N82" i="1"/>
  <c r="K108" i="1" s="1"/>
  <c r="O82" i="1"/>
  <c r="K109" i="1" s="1"/>
  <c r="P82" i="1"/>
  <c r="K110" i="1" s="1"/>
  <c r="Q82" i="1"/>
  <c r="K111" i="1" s="1"/>
  <c r="R82" i="1"/>
  <c r="K112" i="1" s="1"/>
  <c r="S82" i="1"/>
  <c r="K113" i="1" s="1"/>
  <c r="T82" i="1"/>
  <c r="K114" i="1" s="1"/>
  <c r="U82" i="1"/>
  <c r="K115" i="1" s="1"/>
  <c r="V82" i="1"/>
  <c r="K116" i="1" s="1"/>
  <c r="W82" i="1"/>
  <c r="K117" i="1" s="1"/>
  <c r="X82" i="1"/>
  <c r="K118" i="1" s="1"/>
  <c r="Y82" i="1"/>
  <c r="K119" i="1" s="1"/>
  <c r="Z82" i="1"/>
  <c r="K120" i="1" s="1"/>
  <c r="AA82" i="1"/>
  <c r="K121" i="1" s="1"/>
  <c r="AB82" i="1"/>
  <c r="K122" i="1" s="1"/>
  <c r="AC82" i="1"/>
  <c r="K123" i="1" s="1"/>
  <c r="AD82" i="1"/>
  <c r="K124" i="1" s="1"/>
  <c r="AE82" i="1"/>
  <c r="K125" i="1" s="1"/>
  <c r="AF82" i="1"/>
  <c r="K126" i="1" s="1"/>
  <c r="AG82" i="1"/>
  <c r="K127" i="1" s="1"/>
  <c r="AH82" i="1"/>
  <c r="K128" i="1" s="1"/>
  <c r="AI82" i="1"/>
  <c r="K129" i="1" s="1"/>
  <c r="AJ82" i="1"/>
  <c r="K130" i="1" s="1"/>
  <c r="G81" i="1"/>
  <c r="J101" i="1" s="1"/>
  <c r="H81" i="1"/>
  <c r="J102" i="1" s="1"/>
  <c r="I81" i="1"/>
  <c r="J103" i="1" s="1"/>
  <c r="J81" i="1"/>
  <c r="J104" i="1" s="1"/>
  <c r="K81" i="1"/>
  <c r="J105" i="1" s="1"/>
  <c r="L81" i="1"/>
  <c r="J106" i="1" s="1"/>
  <c r="M81" i="1"/>
  <c r="J107" i="1" s="1"/>
  <c r="N81" i="1"/>
  <c r="J108" i="1" s="1"/>
  <c r="O81" i="1"/>
  <c r="J109" i="1" s="1"/>
  <c r="P81" i="1"/>
  <c r="J110" i="1" s="1"/>
  <c r="Q81" i="1"/>
  <c r="J111" i="1" s="1"/>
  <c r="R81" i="1"/>
  <c r="J112" i="1" s="1"/>
  <c r="S81" i="1"/>
  <c r="J113" i="1" s="1"/>
  <c r="T81" i="1"/>
  <c r="J114" i="1" s="1"/>
  <c r="U81" i="1"/>
  <c r="J115" i="1" s="1"/>
  <c r="V81" i="1"/>
  <c r="J116" i="1" s="1"/>
  <c r="W81" i="1"/>
  <c r="J117" i="1" s="1"/>
  <c r="X81" i="1"/>
  <c r="J118" i="1" s="1"/>
  <c r="Y81" i="1"/>
  <c r="J119" i="1" s="1"/>
  <c r="Z81" i="1"/>
  <c r="J120" i="1" s="1"/>
  <c r="AA81" i="1"/>
  <c r="J121" i="1" s="1"/>
  <c r="AB81" i="1"/>
  <c r="J122" i="1" s="1"/>
  <c r="AC81" i="1"/>
  <c r="J123" i="1" s="1"/>
  <c r="AD81" i="1"/>
  <c r="J124" i="1" s="1"/>
  <c r="AE81" i="1"/>
  <c r="J125" i="1" s="1"/>
  <c r="AF81" i="1"/>
  <c r="J126" i="1" s="1"/>
  <c r="AG81" i="1"/>
  <c r="J127" i="1" s="1"/>
  <c r="AH81" i="1"/>
  <c r="J128" i="1" s="1"/>
  <c r="AI81" i="1"/>
  <c r="J129" i="1" s="1"/>
  <c r="AJ81" i="1"/>
  <c r="J130" i="1" s="1"/>
  <c r="G80" i="1"/>
  <c r="I101" i="1" s="1"/>
  <c r="H80" i="1"/>
  <c r="I102" i="1" s="1"/>
  <c r="I80" i="1"/>
  <c r="I103" i="1" s="1"/>
  <c r="J80" i="1"/>
  <c r="I104" i="1" s="1"/>
  <c r="K80" i="1"/>
  <c r="I105" i="1" s="1"/>
  <c r="L80" i="1"/>
  <c r="I106" i="1" s="1"/>
  <c r="M80" i="1"/>
  <c r="I107" i="1" s="1"/>
  <c r="N80" i="1"/>
  <c r="I108" i="1" s="1"/>
  <c r="O80" i="1"/>
  <c r="I109" i="1" s="1"/>
  <c r="P80" i="1"/>
  <c r="I110" i="1" s="1"/>
  <c r="R80" i="1"/>
  <c r="I112" i="1" s="1"/>
  <c r="S80" i="1"/>
  <c r="I113" i="1" s="1"/>
  <c r="T80" i="1"/>
  <c r="I114" i="1" s="1"/>
  <c r="U80" i="1"/>
  <c r="I115" i="1" s="1"/>
  <c r="V80" i="1"/>
  <c r="I116" i="1" s="1"/>
  <c r="W80" i="1"/>
  <c r="I117" i="1" s="1"/>
  <c r="X80" i="1"/>
  <c r="I118" i="1" s="1"/>
  <c r="Y80" i="1"/>
  <c r="I119" i="1" s="1"/>
  <c r="Z80" i="1"/>
  <c r="I120" i="1" s="1"/>
  <c r="AA80" i="1"/>
  <c r="I121" i="1" s="1"/>
  <c r="AB80" i="1"/>
  <c r="I122" i="1" s="1"/>
  <c r="AC80" i="1"/>
  <c r="I123" i="1" s="1"/>
  <c r="AD80" i="1"/>
  <c r="I124" i="1" s="1"/>
  <c r="AE80" i="1"/>
  <c r="I125" i="1" s="1"/>
  <c r="AF80" i="1"/>
  <c r="I126" i="1" s="1"/>
  <c r="AG80" i="1"/>
  <c r="I127" i="1" s="1"/>
  <c r="AH80" i="1"/>
  <c r="I128" i="1" s="1"/>
  <c r="AI80" i="1"/>
  <c r="I129" i="1" s="1"/>
  <c r="AJ80" i="1"/>
  <c r="I130" i="1" s="1"/>
  <c r="F81" i="1"/>
  <c r="J100" i="1" s="1"/>
  <c r="F82" i="1"/>
  <c r="K100" i="1" s="1"/>
  <c r="F83" i="1"/>
  <c r="L100" i="1" s="1"/>
  <c r="F84" i="1"/>
  <c r="M100" i="1" s="1"/>
  <c r="F85" i="1"/>
  <c r="N100" i="1" s="1"/>
  <c r="AK83" i="1" l="1"/>
  <c r="AK82" i="1"/>
  <c r="AK81" i="1"/>
  <c r="AK85" i="1"/>
  <c r="AK84" i="1"/>
  <c r="AK80" i="1"/>
  <c r="G91" i="1" l="1"/>
  <c r="S101" i="1" s="1"/>
  <c r="H91" i="1"/>
  <c r="S102" i="1" s="1"/>
  <c r="I91" i="1"/>
  <c r="S103" i="1" s="1"/>
  <c r="J91" i="1"/>
  <c r="S104" i="1" s="1"/>
  <c r="L91" i="1"/>
  <c r="S106" i="1" s="1"/>
  <c r="M91" i="1"/>
  <c r="S107" i="1" s="1"/>
  <c r="N91" i="1"/>
  <c r="S108" i="1" s="1"/>
  <c r="O91" i="1"/>
  <c r="S109" i="1" s="1"/>
  <c r="P91" i="1"/>
  <c r="S110" i="1" s="1"/>
  <c r="Q91" i="1"/>
  <c r="S111" i="1" s="1"/>
  <c r="R91" i="1"/>
  <c r="S112" i="1" s="1"/>
  <c r="S91" i="1"/>
  <c r="S113" i="1" s="1"/>
  <c r="T91" i="1"/>
  <c r="S114" i="1" s="1"/>
  <c r="U91" i="1"/>
  <c r="S115" i="1" s="1"/>
  <c r="V91" i="1"/>
  <c r="S116" i="1" s="1"/>
  <c r="W91" i="1"/>
  <c r="S117" i="1" s="1"/>
  <c r="X91" i="1"/>
  <c r="S118" i="1" s="1"/>
  <c r="Y91" i="1"/>
  <c r="S119" i="1" s="1"/>
  <c r="Z91" i="1"/>
  <c r="S120" i="1" s="1"/>
  <c r="AA91" i="1"/>
  <c r="S121" i="1" s="1"/>
  <c r="AB91" i="1"/>
  <c r="S122" i="1" s="1"/>
  <c r="AC91" i="1"/>
  <c r="S123" i="1" s="1"/>
  <c r="AD91" i="1"/>
  <c r="S124" i="1" s="1"/>
  <c r="AE91" i="1"/>
  <c r="S125" i="1" s="1"/>
  <c r="AF91" i="1"/>
  <c r="S126" i="1" s="1"/>
  <c r="AG91" i="1"/>
  <c r="S127" i="1" s="1"/>
  <c r="AH91" i="1"/>
  <c r="S128" i="1" s="1"/>
  <c r="AI91" i="1"/>
  <c r="S129" i="1" s="1"/>
  <c r="AJ91" i="1"/>
  <c r="S130" i="1" s="1"/>
  <c r="F91" i="1"/>
  <c r="S100" i="1" s="1"/>
  <c r="G20" i="5"/>
  <c r="G19" i="5"/>
  <c r="G18" i="5"/>
  <c r="G17" i="5"/>
  <c r="G16" i="5"/>
  <c r="G15" i="5"/>
  <c r="F6" i="1" l="1"/>
  <c r="G100" i="1" l="1"/>
  <c r="F7" i="1"/>
  <c r="H100" i="1" l="1"/>
  <c r="G6" i="1"/>
  <c r="G101" i="1" l="1"/>
  <c r="G7" i="1"/>
  <c r="H6" i="1"/>
  <c r="H101" i="1" l="1"/>
  <c r="G102" i="1"/>
  <c r="H7" i="1"/>
  <c r="I6" i="1"/>
  <c r="H102" i="1" l="1"/>
  <c r="G103" i="1"/>
  <c r="I7" i="1"/>
  <c r="J6" i="1"/>
  <c r="H103" i="1" l="1"/>
  <c r="G104" i="1"/>
  <c r="J7" i="1"/>
  <c r="K6" i="1"/>
  <c r="G105" i="1" l="1"/>
  <c r="H104" i="1"/>
  <c r="K7" i="1"/>
  <c r="L6" i="1"/>
  <c r="G106" i="1" l="1"/>
  <c r="H105" i="1"/>
  <c r="M6" i="1"/>
  <c r="L7" i="1"/>
  <c r="G107" i="1" l="1"/>
  <c r="H106" i="1"/>
  <c r="M7" i="1"/>
  <c r="N6" i="1"/>
  <c r="G108" i="1" l="1"/>
  <c r="H107" i="1"/>
  <c r="N7" i="1"/>
  <c r="O6" i="1"/>
  <c r="G109" i="1" l="1"/>
  <c r="H108" i="1"/>
  <c r="O7" i="1"/>
  <c r="P6" i="1"/>
  <c r="G110" i="1" l="1"/>
  <c r="H109" i="1"/>
  <c r="P7" i="1"/>
  <c r="Q6" i="1"/>
  <c r="G111" i="1" l="1"/>
  <c r="H110" i="1"/>
  <c r="Q7" i="1"/>
  <c r="R6" i="1"/>
  <c r="G112" i="1" l="1"/>
  <c r="H111" i="1"/>
  <c r="R7" i="1"/>
  <c r="S6" i="1"/>
  <c r="G113" i="1" l="1"/>
  <c r="H112" i="1"/>
  <c r="S7" i="1"/>
  <c r="T6" i="1"/>
  <c r="G114" i="1" l="1"/>
  <c r="H113" i="1"/>
  <c r="U6" i="1"/>
  <c r="T7" i="1"/>
  <c r="G115" i="1" l="1"/>
  <c r="H114" i="1"/>
  <c r="U7" i="1"/>
  <c r="V6" i="1"/>
  <c r="G116" i="1" l="1"/>
  <c r="H115" i="1"/>
  <c r="V7" i="1"/>
  <c r="W6" i="1"/>
  <c r="G117" i="1" l="1"/>
  <c r="H116" i="1"/>
  <c r="W7" i="1"/>
  <c r="X6" i="1"/>
  <c r="G118" i="1" l="1"/>
  <c r="H117" i="1"/>
  <c r="X7" i="1"/>
  <c r="Y6" i="1"/>
  <c r="G119" i="1" l="1"/>
  <c r="H118" i="1"/>
  <c r="Y7" i="1"/>
  <c r="Z6" i="1"/>
  <c r="G120" i="1" l="1"/>
  <c r="H119" i="1"/>
  <c r="Z7" i="1"/>
  <c r="AA6" i="1"/>
  <c r="G121" i="1" l="1"/>
  <c r="H120" i="1"/>
  <c r="AA7" i="1"/>
  <c r="AB6" i="1"/>
  <c r="G122" i="1" l="1"/>
  <c r="H121" i="1"/>
  <c r="AC6" i="1"/>
  <c r="AB7" i="1"/>
  <c r="G123" i="1" l="1"/>
  <c r="H122" i="1"/>
  <c r="AC7" i="1"/>
  <c r="AD6" i="1"/>
  <c r="G124" i="1" l="1"/>
  <c r="H123" i="1"/>
  <c r="AD7" i="1"/>
  <c r="AE6" i="1"/>
  <c r="G125" i="1" l="1"/>
  <c r="H124" i="1"/>
  <c r="AE7" i="1"/>
  <c r="AF6" i="1"/>
  <c r="G126" i="1" l="1"/>
  <c r="H125" i="1"/>
  <c r="AF7" i="1"/>
  <c r="AG6" i="1"/>
  <c r="G127" i="1" l="1"/>
  <c r="H126" i="1"/>
  <c r="AG7" i="1"/>
  <c r="AH6" i="1"/>
  <c r="G128" i="1" l="1"/>
  <c r="H127" i="1"/>
  <c r="AI6" i="1"/>
  <c r="AH7" i="1"/>
  <c r="G129" i="1" l="1"/>
  <c r="H128" i="1"/>
  <c r="AI7" i="1"/>
  <c r="AJ6" i="1"/>
  <c r="G130" i="1" l="1"/>
  <c r="H129" i="1"/>
  <c r="AJ7" i="1"/>
  <c r="H130" i="1" l="1"/>
</calcChain>
</file>

<file path=xl/sharedStrings.xml><?xml version="1.0" encoding="utf-8"?>
<sst xmlns="http://schemas.openxmlformats.org/spreadsheetml/2006/main" count="180" uniqueCount="143">
  <si>
    <t>年份</t>
  </si>
  <si>
    <t>月份</t>
  </si>
  <si>
    <t>日期</t>
  </si>
  <si>
    <t>星期</t>
  </si>
  <si>
    <t>WPM</t>
  </si>
  <si>
    <t>😘</t>
  </si>
  <si>
    <t>🤢</t>
  </si>
  <si>
    <t xml:space="preserve">Yes/No </t>
  </si>
  <si>
    <t>Emojis for list</t>
  </si>
  <si>
    <t>🖥</t>
  </si>
  <si>
    <t>📖</t>
  </si>
  <si>
    <t>⏳</t>
  </si>
  <si>
    <t>🎮</t>
  </si>
  <si>
    <t>Eat</t>
  </si>
  <si>
    <t>Study</t>
  </si>
  <si>
    <t>Prepa</t>
  </si>
  <si>
    <t>Sleep</t>
  </si>
  <si>
    <t>Gaming</t>
  </si>
  <si>
    <t>🤦‍♀️</t>
  </si>
  <si>
    <t>🍙</t>
  </si>
  <si>
    <t>Important dates</t>
  </si>
  <si>
    <t>Weight</t>
  </si>
  <si>
    <t>WPM General</t>
  </si>
  <si>
    <t>WPM Classic</t>
  </si>
  <si>
    <t xml:space="preserve">Sleep </t>
  </si>
  <si>
    <t>Wake Up</t>
  </si>
  <si>
    <t>睡眠时长</t>
  </si>
  <si>
    <t>6:00 ~ 6:15</t>
  </si>
  <si>
    <t>6:15 ~ 6:30</t>
  </si>
  <si>
    <t>6:30 ~ 6:45</t>
  </si>
  <si>
    <t>6:45 ~ 7:00</t>
  </si>
  <si>
    <t>7:00~7:15</t>
  </si>
  <si>
    <t>7:15~7:30</t>
  </si>
  <si>
    <t>7:30~7:45</t>
  </si>
  <si>
    <t>7:45~8:00</t>
  </si>
  <si>
    <t>8:00~8:15</t>
  </si>
  <si>
    <t>8:15~8:30</t>
  </si>
  <si>
    <t>8:30~8:45</t>
  </si>
  <si>
    <t>8:45~9:00</t>
  </si>
  <si>
    <t>9:00~9:15</t>
  </si>
  <si>
    <t>9:15~9:30</t>
  </si>
  <si>
    <t>9:30~9:45</t>
  </si>
  <si>
    <t>9:45~10:00</t>
  </si>
  <si>
    <t>10:00~10:15</t>
  </si>
  <si>
    <t>10:15~10:30</t>
  </si>
  <si>
    <t>10:30~10:45</t>
  </si>
  <si>
    <t>10:45~11:00</t>
  </si>
  <si>
    <t>11:00~11:15</t>
  </si>
  <si>
    <t>11:15~11:30</t>
  </si>
  <si>
    <t>11:30~11:45</t>
  </si>
  <si>
    <t>11:45~12:00</t>
  </si>
  <si>
    <t>12:00~12:15</t>
  </si>
  <si>
    <t>12:15~12:30</t>
  </si>
  <si>
    <t>12:30~12:45</t>
  </si>
  <si>
    <t>12:45~13:00</t>
  </si>
  <si>
    <t>13:00~13:15</t>
  </si>
  <si>
    <t>13:15~13:30</t>
  </si>
  <si>
    <t>13:30~13:45</t>
  </si>
  <si>
    <t>13:45~14:00</t>
  </si>
  <si>
    <t>14:00~14:15</t>
  </si>
  <si>
    <t>14:15~14:30</t>
  </si>
  <si>
    <t>14:30~14:45</t>
  </si>
  <si>
    <t>14:45~15:00</t>
  </si>
  <si>
    <t>15:00~15:15</t>
  </si>
  <si>
    <t>15:15~15:30</t>
  </si>
  <si>
    <t>15:30~15:45</t>
  </si>
  <si>
    <t>15:45~16:00</t>
  </si>
  <si>
    <t>16:00~16:15</t>
  </si>
  <si>
    <t>16:15~16:30</t>
  </si>
  <si>
    <t>16:30~16:45</t>
  </si>
  <si>
    <t>16:45~17:00</t>
  </si>
  <si>
    <t>17:00~17:15</t>
  </si>
  <si>
    <t>17:15~17:30</t>
  </si>
  <si>
    <t>17:30~17:45</t>
  </si>
  <si>
    <t>17:45~18:00</t>
  </si>
  <si>
    <t>18:00~18:15</t>
  </si>
  <si>
    <t>18:15~18:30</t>
  </si>
  <si>
    <t>18:30~18:45</t>
  </si>
  <si>
    <t>18:45~19:00</t>
  </si>
  <si>
    <t>19:00~19:15</t>
  </si>
  <si>
    <t>19:15~19:30</t>
  </si>
  <si>
    <t>19:30~19:45</t>
  </si>
  <si>
    <t>19:45~20:00</t>
  </si>
  <si>
    <t>20:00~20:15</t>
  </si>
  <si>
    <t>20:15~20:30</t>
  </si>
  <si>
    <t>20:30~20:45</t>
  </si>
  <si>
    <t>20:45~21:00</t>
  </si>
  <si>
    <t>21:00~21:15</t>
  </si>
  <si>
    <t>21:15~21:30</t>
  </si>
  <si>
    <t>21:30~21:45</t>
  </si>
  <si>
    <t>21:45~22:00</t>
  </si>
  <si>
    <t>22:00~22:15</t>
  </si>
  <si>
    <t>22:15~22:30</t>
  </si>
  <si>
    <t>22:30~22:45</t>
  </si>
  <si>
    <t>22:45~23:00</t>
  </si>
  <si>
    <t>23:00~23:15</t>
  </si>
  <si>
    <t>23:15~23:30</t>
  </si>
  <si>
    <t>23:30~23:45</t>
  </si>
  <si>
    <t>23:45~24:00</t>
  </si>
  <si>
    <t>🖥 Total</t>
  </si>
  <si>
    <t>🍙 Total</t>
  </si>
  <si>
    <t>📖 Total</t>
  </si>
  <si>
    <t>⏳ Total</t>
  </si>
  <si>
    <t>🤦‍♀️ Total</t>
  </si>
  <si>
    <t>🎮 Total</t>
  </si>
  <si>
    <t>Total</t>
  </si>
  <si>
    <t>(blank)</t>
  </si>
  <si>
    <t>Sum of 🖥</t>
  </si>
  <si>
    <t>Sum of 🍙</t>
  </si>
  <si>
    <t>Sum of 📖</t>
  </si>
  <si>
    <t>睡眠</t>
  </si>
  <si>
    <t>Sum of ⏳</t>
  </si>
  <si>
    <t>Sum of 🤦‍♀️</t>
  </si>
  <si>
    <t>Sum of 🎮</t>
  </si>
  <si>
    <t>Sum of WPM</t>
  </si>
  <si>
    <t>Sum of Weight</t>
  </si>
  <si>
    <t>Values</t>
  </si>
  <si>
    <t>Sum of Wake Up</t>
  </si>
  <si>
    <t>Sum of 睡眠</t>
  </si>
  <si>
    <t xml:space="preserve"> </t>
  </si>
  <si>
    <t xml:space="preserve"> (blank)</t>
  </si>
  <si>
    <t>Sum of Sleep</t>
  </si>
  <si>
    <t>Contenu</t>
  </si>
  <si>
    <t>Sources</t>
  </si>
  <si>
    <t>程度</t>
  </si>
  <si>
    <t>Button to go to a certain page</t>
  </si>
  <si>
    <t>https://www.youtube.com/watch?v=M9GEAjwCrSM&amp;ab_channel=Excel10tutorial</t>
  </si>
  <si>
    <t>https://www.youtube.com/watch?v=btqLhp6RaxA&amp;t=385s&amp;ab_channel=WiseOwlTutorials</t>
  </si>
  <si>
    <t>Embed Excel file on a web</t>
  </si>
  <si>
    <t>https://www.youtube.com/watch?v=5ViZ7aOxF3I&amp;ab_channel=Chandoo</t>
  </si>
  <si>
    <t>追逐中</t>
  </si>
  <si>
    <t>https://www.youtube.com/watch?v=2vkG2Rdfq1o&amp;ab_channel=ExcelVbaIsFun</t>
  </si>
  <si>
    <t>to do</t>
  </si>
  <si>
    <t>Control mult cells with one spin</t>
  </si>
  <si>
    <t xml:space="preserve">Spin button inc/dec time </t>
  </si>
  <si>
    <t>Proca</t>
  </si>
  <si>
    <t>❗</t>
  </si>
  <si>
    <t>Game</t>
  </si>
  <si>
    <t>Work</t>
  </si>
  <si>
    <t>Étiquettes de lignes</t>
  </si>
  <si>
    <t>Total général</t>
  </si>
  <si>
    <t>(Tous)</t>
  </si>
  <si>
    <t>(vide)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</si>
</sst>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d"/>
    <numFmt numFmtId="165" formatCode="[DBNum1][$-804]General"/>
    <numFmt numFmtId="166" formatCode="h:mm;@"/>
    <numFmt numFmtId="167" formatCode="[$-F400]h:mm:ss\ AM/PM"/>
  </numFmts>
  <fonts count="17">
    <font>
      <sz val="11"/>
      <color theme="1"/>
      <name val="Calibri"/>
      <family val="2"/>
      <charset val="134"/>
      <scheme val="minor"/>
    </font>
    <font>
      <sz val="20"/>
      <color rgb="FF000000"/>
      <name val="Calibri"/>
      <family val="2"/>
    </font>
    <font>
      <sz val="22"/>
      <color theme="1"/>
      <name val="Calibri"/>
      <family val="2"/>
      <charset val="134"/>
      <scheme val="minor"/>
    </font>
    <font>
      <sz val="20"/>
      <color theme="1"/>
      <name val="Calibri"/>
      <family val="2"/>
      <charset val="134"/>
      <scheme val="minor"/>
    </font>
    <font>
      <sz val="18"/>
      <color theme="1"/>
      <name val="Calibri"/>
      <family val="2"/>
      <scheme val="minor"/>
    </font>
    <font>
      <sz val="18"/>
      <color theme="1"/>
      <name val="Calibri"/>
      <family val="2"/>
      <charset val="134"/>
      <scheme val="minor"/>
    </font>
    <font>
      <sz val="18"/>
      <color theme="1"/>
      <name val="Calibri Light"/>
      <family val="2"/>
      <scheme val="major"/>
    </font>
    <font>
      <b/>
      <sz val="12"/>
      <color theme="1"/>
      <name val="Calibri"/>
      <family val="2"/>
      <scheme val="minor"/>
    </font>
    <font>
      <sz val="12"/>
      <color theme="1"/>
      <name val="Calibri"/>
      <family val="2"/>
      <charset val="134"/>
      <scheme val="minor"/>
    </font>
    <font>
      <b/>
      <sz val="12"/>
      <color rgb="FFFF0000"/>
      <name val="Calibri"/>
      <family val="2"/>
      <scheme val="minor"/>
    </font>
    <font>
      <b/>
      <sz val="12"/>
      <color rgb="FFFFC000"/>
      <name val="Calibri"/>
      <family val="2"/>
      <scheme val="minor"/>
    </font>
    <font>
      <b/>
      <sz val="12"/>
      <color rgb="FF92D050"/>
      <name val="Calibri"/>
      <family val="2"/>
      <scheme val="minor"/>
    </font>
    <font>
      <b/>
      <sz val="12"/>
      <color rgb="FF00B0F0"/>
      <name val="Calibri"/>
      <family val="2"/>
      <scheme val="minor"/>
    </font>
    <font>
      <b/>
      <sz val="11"/>
      <color theme="1"/>
      <name val="Calibri"/>
      <family val="2"/>
      <scheme val="minor"/>
    </font>
    <font>
      <b/>
      <i/>
      <sz val="11"/>
      <color theme="1"/>
      <name val="Calibri"/>
      <family val="2"/>
      <scheme val="minor"/>
    </font>
    <font>
      <b/>
      <sz val="12"/>
      <color rgb="FFC00000"/>
      <name val="Calibri"/>
      <family val="2"/>
      <scheme val="minor"/>
    </font>
    <font>
      <u/>
      <sz val="11"/>
      <color theme="10"/>
      <name val="Calibri"/>
      <family val="2"/>
      <charset val="134"/>
      <scheme val="minor"/>
    </font>
  </fonts>
  <fills count="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A500"/>
        <bgColor indexed="64"/>
      </patternFill>
    </fill>
  </fills>
  <borders count="18">
    <border>
      <left/>
      <right/>
      <top/>
      <bottom/>
      <diagonal/>
    </border>
    <border>
      <left/>
      <right style="medium">
        <color rgb="FF00B0F0"/>
      </right>
      <top/>
      <bottom/>
      <diagonal/>
    </border>
    <border>
      <left style="medium">
        <color rgb="FF00B0F0"/>
      </left>
      <right style="medium">
        <color rgb="FF00B0F0"/>
      </right>
      <top style="medium">
        <color rgb="FF00B0F0"/>
      </top>
      <bottom/>
      <diagonal/>
    </border>
    <border>
      <left style="medium">
        <color rgb="FF00B0F0"/>
      </left>
      <right style="medium">
        <color rgb="FF00B0F0"/>
      </right>
      <top/>
      <bottom style="medium">
        <color rgb="FF00B0F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s>
  <cellStyleXfs count="2">
    <xf numFmtId="0" fontId="0" fillId="0" borderId="0"/>
    <xf numFmtId="0" fontId="16" fillId="0" borderId="0" applyNumberFormat="0" applyFill="0" applyBorder="0" applyAlignment="0" applyProtection="0"/>
  </cellStyleXfs>
  <cellXfs count="76">
    <xf numFmtId="0" fontId="0" fillId="0" borderId="0" xfId="0"/>
    <xf numFmtId="164" fontId="0" fillId="0" borderId="0" xfId="0" applyNumberFormat="1" applyAlignment="1">
      <alignment horizontal="center" vertical="center"/>
    </xf>
    <xf numFmtId="0" fontId="0" fillId="0" borderId="0" xfId="0" applyAlignment="1">
      <alignment horizontal="center" vertical="center"/>
    </xf>
    <xf numFmtId="0" fontId="4" fillId="0" borderId="0" xfId="0" applyFont="1" applyAlignment="1">
      <alignment horizontal="center" vertical="center"/>
    </xf>
    <xf numFmtId="0" fontId="6"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vertical="center"/>
    </xf>
    <xf numFmtId="0" fontId="7" fillId="0" borderId="0" xfId="0" applyFont="1" applyAlignment="1">
      <alignment horizontal="center" vertical="center"/>
    </xf>
    <xf numFmtId="0" fontId="8" fillId="0" borderId="0" xfId="0" applyFont="1"/>
    <xf numFmtId="14" fontId="5" fillId="0" borderId="0" xfId="0" applyNumberFormat="1" applyFont="1"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12" fillId="0" borderId="0" xfId="0" applyFont="1" applyAlignment="1">
      <alignment horizontal="center" vertical="center"/>
    </xf>
    <xf numFmtId="0" fontId="9" fillId="2" borderId="0" xfId="0" applyFont="1" applyFill="1" applyAlignment="1">
      <alignment horizontal="center" vertical="center"/>
    </xf>
    <xf numFmtId="0" fontId="0" fillId="0" borderId="4" xfId="0" applyBorder="1" applyAlignment="1">
      <alignment horizontal="center" vertical="center"/>
    </xf>
    <xf numFmtId="0" fontId="0" fillId="0" borderId="4" xfId="0" applyBorder="1"/>
    <xf numFmtId="166" fontId="0" fillId="0" borderId="4" xfId="0" applyNumberFormat="1" applyBorder="1"/>
    <xf numFmtId="164" fontId="0" fillId="0" borderId="4" xfId="0" applyNumberFormat="1" applyBorder="1" applyAlignment="1">
      <alignment horizontal="center" vertical="center"/>
    </xf>
    <xf numFmtId="165" fontId="0" fillId="0" borderId="4" xfId="0" applyNumberFormat="1" applyBorder="1" applyAlignment="1">
      <alignment horizontal="center" vertical="center"/>
    </xf>
    <xf numFmtId="0" fontId="14" fillId="0" borderId="4" xfId="0" applyFont="1" applyBorder="1"/>
    <xf numFmtId="166" fontId="0" fillId="0" borderId="4" xfId="0" applyNumberFormat="1" applyBorder="1" applyAlignment="1">
      <alignment horizontal="center" vertical="center"/>
    </xf>
    <xf numFmtId="0" fontId="0" fillId="0" borderId="0" xfId="0" pivotButton="1"/>
    <xf numFmtId="14" fontId="0" fillId="0" borderId="0" xfId="0" applyNumberFormat="1" applyAlignment="1">
      <alignment horizontal="left"/>
    </xf>
    <xf numFmtId="0" fontId="0" fillId="0" borderId="0" xfId="0" applyAlignment="1">
      <alignment horizontal="left"/>
    </xf>
    <xf numFmtId="164" fontId="0" fillId="3" borderId="4" xfId="0" applyNumberFormat="1" applyFill="1" applyBorder="1" applyAlignment="1">
      <alignment horizontal="center" vertical="center"/>
    </xf>
    <xf numFmtId="0" fontId="15" fillId="0" borderId="0" xfId="0" applyFont="1" applyAlignment="1">
      <alignment horizontal="center" vertical="center"/>
    </xf>
    <xf numFmtId="167" fontId="0" fillId="0" borderId="0" xfId="0" applyNumberFormat="1"/>
    <xf numFmtId="166" fontId="0" fillId="0" borderId="0" xfId="0" applyNumberFormat="1"/>
    <xf numFmtId="0" fontId="13" fillId="4" borderId="4" xfId="0" applyFont="1" applyFill="1" applyBorder="1" applyAlignment="1">
      <alignment vertical="center"/>
    </xf>
    <xf numFmtId="166" fontId="0" fillId="4" borderId="4" xfId="0" applyNumberFormat="1" applyFill="1" applyBorder="1"/>
    <xf numFmtId="0" fontId="15" fillId="0" borderId="10" xfId="0" applyFont="1" applyBorder="1" applyAlignment="1">
      <alignment horizontal="center" vertical="center"/>
    </xf>
    <xf numFmtId="0" fontId="0" fillId="0" borderId="15" xfId="0" applyBorder="1"/>
    <xf numFmtId="0" fontId="0" fillId="0" borderId="16" xfId="0" applyBorder="1"/>
    <xf numFmtId="0" fontId="0" fillId="0" borderId="17" xfId="0" applyBorder="1"/>
    <xf numFmtId="0" fontId="9" fillId="2" borderId="16" xfId="0" applyFont="1" applyFill="1" applyBorder="1" applyAlignment="1">
      <alignment horizontal="center" vertical="center"/>
    </xf>
    <xf numFmtId="0" fontId="10" fillId="0" borderId="17" xfId="0" applyFont="1" applyBorder="1" applyAlignment="1">
      <alignment horizontal="center" vertical="center"/>
    </xf>
    <xf numFmtId="0" fontId="11" fillId="0" borderId="17" xfId="0" applyFont="1" applyBorder="1" applyAlignment="1">
      <alignment horizontal="center" vertical="center"/>
    </xf>
    <xf numFmtId="0" fontId="12" fillId="0" borderId="17" xfId="0" applyFont="1" applyBorder="1" applyAlignment="1">
      <alignment horizontal="center" vertical="center"/>
    </xf>
    <xf numFmtId="0" fontId="7" fillId="0" borderId="17" xfId="0" applyFont="1" applyBorder="1" applyAlignment="1">
      <alignment horizontal="center" vertical="center"/>
    </xf>
    <xf numFmtId="0" fontId="11" fillId="0" borderId="4" xfId="0" applyFont="1" applyBorder="1" applyAlignment="1">
      <alignment horizontal="center" vertical="center"/>
    </xf>
    <xf numFmtId="0" fontId="12" fillId="0" borderId="4" xfId="0" applyFont="1" applyBorder="1" applyAlignment="1">
      <alignment horizontal="center" vertical="center"/>
    </xf>
    <xf numFmtId="0" fontId="7" fillId="0" borderId="4" xfId="0" applyFont="1" applyBorder="1" applyAlignment="1">
      <alignment horizontal="center" vertical="center"/>
    </xf>
    <xf numFmtId="0" fontId="15" fillId="0" borderId="4" xfId="0" applyFont="1" applyBorder="1" applyAlignment="1">
      <alignment horizontal="center" vertical="center"/>
    </xf>
    <xf numFmtId="0" fontId="9" fillId="0" borderId="4" xfId="0" applyFont="1" applyBorder="1" applyAlignment="1">
      <alignment horizontal="center" vertical="center"/>
    </xf>
    <xf numFmtId="0" fontId="13" fillId="0" borderId="5" xfId="0" applyFont="1" applyBorder="1" applyAlignment="1">
      <alignment horizontal="center"/>
    </xf>
    <xf numFmtId="0" fontId="13" fillId="0" borderId="6" xfId="0" applyFont="1" applyBorder="1" applyAlignment="1">
      <alignment horizontal="center"/>
    </xf>
    <xf numFmtId="0" fontId="13" fillId="0" borderId="7" xfId="0" applyFont="1" applyBorder="1" applyAlignment="1">
      <alignment horizontal="center"/>
    </xf>
    <xf numFmtId="166" fontId="0" fillId="0" borderId="4" xfId="0" applyNumberFormat="1" applyBorder="1" applyAlignment="1">
      <alignment horizontal="center" vertical="center"/>
    </xf>
    <xf numFmtId="166" fontId="0" fillId="0" borderId="4" xfId="0" applyNumberFormat="1" applyBorder="1" applyAlignment="1">
      <alignment horizontal="center"/>
    </xf>
    <xf numFmtId="0" fontId="9" fillId="2" borderId="4" xfId="0" applyFont="1" applyFill="1" applyBorder="1" applyAlignment="1">
      <alignment horizontal="center" vertical="center"/>
    </xf>
    <xf numFmtId="0" fontId="10" fillId="0" borderId="4" xfId="0" applyFont="1" applyBorder="1" applyAlignment="1">
      <alignment horizontal="center" vertical="center"/>
    </xf>
    <xf numFmtId="0" fontId="0" fillId="0" borderId="4" xfId="0" applyBorder="1" applyAlignment="1">
      <alignment horizontal="center"/>
    </xf>
    <xf numFmtId="0" fontId="0" fillId="0" borderId="4" xfId="0" applyBorder="1" applyAlignment="1">
      <alignment horizontal="center" vertical="center"/>
    </xf>
    <xf numFmtId="0" fontId="2" fillId="0" borderId="0" xfId="0" applyFont="1" applyAlignment="1">
      <alignment horizontal="center" vertical="center"/>
    </xf>
    <xf numFmtId="0" fontId="3" fillId="0" borderId="0" xfId="0" applyFont="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3" fillId="0" borderId="1" xfId="0" applyFont="1" applyBorder="1" applyAlignment="1">
      <alignment horizontal="center" vertical="center"/>
    </xf>
    <xf numFmtId="0" fontId="0" fillId="0" borderId="4" xfId="0" applyBorder="1" applyAlignment="1">
      <alignment horizontal="center" vertical="center" textRotation="135"/>
    </xf>
    <xf numFmtId="0" fontId="0" fillId="3" borderId="4" xfId="0" applyFill="1" applyBorder="1" applyAlignment="1">
      <alignment horizontal="center" vertical="center"/>
    </xf>
    <xf numFmtId="0" fontId="5" fillId="0" borderId="0" xfId="0" applyFont="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0" xfId="0" applyAlignment="1">
      <alignment horizontal="center"/>
    </xf>
    <xf numFmtId="0" fontId="16" fillId="0" borderId="11" xfId="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16" fillId="0" borderId="13" xfId="1" applyBorder="1" applyAlignment="1">
      <alignment horizontal="center"/>
    </xf>
    <xf numFmtId="0" fontId="0" fillId="0" borderId="15" xfId="0" applyBorder="1" applyAlignment="1">
      <alignment horizontal="center"/>
    </xf>
    <xf numFmtId="0" fontId="16" fillId="0" borderId="0" xfId="1" applyBorder="1" applyAlignment="1">
      <alignment horizontal="center"/>
    </xf>
    <xf numFmtId="0" fontId="16" fillId="0" borderId="12" xfId="1" applyBorder="1" applyAlignment="1">
      <alignment horizontal="center"/>
    </xf>
    <xf numFmtId="166" fontId="0" fillId="0" borderId="4" xfId="0" applyNumberFormat="1" applyFill="1" applyBorder="1"/>
    <xf numFmtId="0" fontId="13" fillId="0" borderId="4" xfId="0" applyFont="1" applyFill="1" applyBorder="1" applyAlignment="1">
      <alignment vertical="center"/>
    </xf>
  </cellXfs>
  <cellStyles count="2">
    <cellStyle name="Lien hypertexte" xfId="1" builtinId="8"/>
    <cellStyle name="Normal" xfId="0" builtinId="0"/>
  </cellStyles>
  <dxfs count="16">
    <dxf>
      <numFmt numFmtId="167" formatCode="[$-F400]h:mm:ss\ AM/PM"/>
    </dxf>
    <dxf>
      <numFmt numFmtId="167" formatCode="[$-F400]h:mm:ss\ AM/PM"/>
    </dxf>
    <dxf>
      <numFmt numFmtId="167" formatCode="[$-F400]h:mm:ss\ AM/PM"/>
    </dxf>
    <dxf>
      <numFmt numFmtId="167" formatCode="[$-F400]h:mm:ss\ AM/PM"/>
    </dxf>
    <dxf>
      <numFmt numFmtId="167" formatCode="[$-F400]h:mm:ss\ AM/PM"/>
    </dxf>
    <dxf>
      <fill>
        <patternFill>
          <bgColor theme="2" tint="-9.9948118533890809E-2"/>
        </patternFill>
      </fill>
    </dxf>
    <dxf>
      <font>
        <color rgb="FFFF0000"/>
      </font>
      <fill>
        <patternFill>
          <fgColor theme="0"/>
        </patternFill>
      </fill>
    </dxf>
    <dxf>
      <font>
        <color rgb="FFFFC000"/>
      </font>
    </dxf>
    <dxf>
      <font>
        <color rgb="FF92D050"/>
      </font>
    </dxf>
    <dxf>
      <font>
        <color rgb="FF00B0F0"/>
      </font>
    </dxf>
    <dxf>
      <font>
        <color rgb="FFC00000"/>
      </font>
    </dxf>
    <dxf>
      <fill>
        <patternFill>
          <bgColor theme="5" tint="0.59996337778862885"/>
        </patternFill>
      </fill>
    </dxf>
    <dxf>
      <font>
        <color theme="0"/>
      </font>
      <fill>
        <patternFill>
          <bgColor theme="1"/>
        </patternFill>
      </fill>
      <border>
        <bottom style="thin">
          <color theme="4"/>
        </bottom>
        <vertical/>
        <horizontal/>
      </border>
    </dxf>
    <dxf>
      <font>
        <color theme="0"/>
      </font>
      <fill>
        <patternFill>
          <bgColor theme="1"/>
        </patternFill>
      </fill>
      <border>
        <vertical/>
        <horizontal/>
      </border>
    </dxf>
    <dxf>
      <font>
        <color theme="0"/>
      </font>
      <fill>
        <patternFill>
          <bgColor theme="1"/>
        </patternFill>
      </fill>
      <border>
        <bottom style="thin">
          <color theme="4"/>
        </bottom>
        <vertical/>
        <horizontal/>
      </border>
    </dxf>
    <dxf>
      <font>
        <color theme="0"/>
      </font>
      <fill>
        <patternFill>
          <bgColor theme="1"/>
        </patternFill>
      </fill>
      <border>
        <vertical/>
        <horizontal/>
      </border>
    </dxf>
  </dxfs>
  <tableStyles count="2" defaultTableStyle="TableStyleMedium2" defaultPivotStyle="PivotStyleLight16">
    <tableStyle name="白字 深fill" pivot="0" table="0" count="10" xr9:uid="{BD481C93-56C2-4A98-BCD8-828696CBDBA0}">
      <tableStyleElement type="wholeTable" dxfId="15"/>
      <tableStyleElement type="headerRow" dxfId="14"/>
    </tableStyle>
    <tableStyle name="黑字 淡fill" pivot="0" table="0" count="10" xr9:uid="{C9927253-974C-433D-8086-D3A9E97E7E50}">
      <tableStyleElement type="wholeTable" dxfId="13"/>
      <tableStyleElement type="headerRow" dxfId="12"/>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1"/>
          </font>
          <fill>
            <patternFill patternType="solid">
              <fgColor indexed="64"/>
              <bgColor theme="4"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fgColor theme="4" tint="0.59996337778862885"/>
              <bgColor theme="4"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白字 深fill">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黑字 淡fill">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4.xml"/><Relationship Id="rId18" Type="http://schemas.microsoft.com/office/2007/relationships/slicerCache" Target="slicerCaches/slicerCache9.xml"/><Relationship Id="rId26" Type="http://schemas.openxmlformats.org/officeDocument/2006/relationships/theme" Target="theme/theme1.xml"/><Relationship Id="rId3" Type="http://schemas.openxmlformats.org/officeDocument/2006/relationships/worksheet" Target="worksheets/sheet3.xml"/><Relationship Id="rId21" Type="http://schemas.microsoft.com/office/2007/relationships/slicerCache" Target="slicerCaches/slicerCache12.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7/relationships/slicerCache" Target="slicerCaches/slicerCache8.xml"/><Relationship Id="rId25" Type="http://schemas.microsoft.com/office/2007/relationships/slicerCache" Target="slicerCaches/slicerCache16.xml"/><Relationship Id="rId33"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7.xml"/><Relationship Id="rId20" Type="http://schemas.microsoft.com/office/2007/relationships/slicerCache" Target="slicerCaches/slicerCache11.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microsoft.com/office/2007/relationships/slicerCache" Target="slicerCaches/slicerCache15.xml"/><Relationship Id="rId32" Type="http://schemas.openxmlformats.org/officeDocument/2006/relationships/customXml" Target="../customXml/item3.xml"/><Relationship Id="rId5" Type="http://schemas.openxmlformats.org/officeDocument/2006/relationships/worksheet" Target="worksheets/sheet5.xml"/><Relationship Id="rId15" Type="http://schemas.microsoft.com/office/2007/relationships/slicerCache" Target="slicerCaches/slicerCache6.xml"/><Relationship Id="rId23" Type="http://schemas.microsoft.com/office/2007/relationships/slicerCache" Target="slicerCaches/slicerCache14.xml"/><Relationship Id="rId28" Type="http://schemas.openxmlformats.org/officeDocument/2006/relationships/sharedStrings" Target="sharedStrings.xml"/><Relationship Id="rId10" Type="http://schemas.microsoft.com/office/2007/relationships/slicerCache" Target="slicerCaches/slicerCache1.xml"/><Relationship Id="rId19" Type="http://schemas.microsoft.com/office/2007/relationships/slicerCache" Target="slicerCaches/slicerCache10.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 Id="rId22" Type="http://schemas.microsoft.com/office/2007/relationships/slicerCache" Target="slicerCaches/slicerCache13.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79176FB0-B7F2-11CE-97EF-00AA006D2776}" ax:persistence="persistStreamInit" r:id="rId1"/>
</file>

<file path=xl/activeX/activeX2.xml><?xml version="1.0" encoding="utf-8"?>
<ax:ocx xmlns:ax="http://schemas.microsoft.com/office/2006/activeX" xmlns:r="http://schemas.openxmlformats.org/officeDocument/2006/relationships" ax:classid="{79176FB0-B7F2-11CE-97EF-00AA006D2776}"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[202109demo.xlsm]Graphics!月份消费</c:name>
    <c:fmtId val="8"/>
  </c:pivotSource>
  <c:chart>
    <c:autoTitleDeleted val="0"/>
    <c:pivotFmts>
      <c:pivotFmt>
        <c:idx val="0"/>
        <c:spPr>
          <a:solidFill>
            <a:schemeClr val="accent1"/>
          </a:solidFill>
          <a:ln w="57150"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57150"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57150" cap="rnd">
            <a:solidFill>
              <a:srgbClr val="92D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57150"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57150"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57150"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57150"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57150"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57150" cap="rnd">
            <a:solidFill>
              <a:srgbClr val="92D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57150"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57150"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57150"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ln w="57150"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ln w="57150"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ln w="57150" cap="rnd">
            <a:solidFill>
              <a:srgbClr val="92D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ln w="57150"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ln w="57150"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ln w="57150"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Graphics!$C$3</c:f>
              <c:strCache>
                <c:ptCount val="1"/>
                <c:pt idx="0">
                  <c:v>Sum of 🖥</c:v>
                </c:pt>
              </c:strCache>
            </c:strRef>
          </c:tx>
          <c:spPr>
            <a:ln w="57150" cap="rnd">
              <a:solidFill>
                <a:srgbClr val="FF0000"/>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Graphics!$C$4:$C$36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0-26DA-4FF1-9178-5D82903C415A}"/>
            </c:ext>
          </c:extLst>
        </c:ser>
        <c:ser>
          <c:idx val="1"/>
          <c:order val="1"/>
          <c:tx>
            <c:strRef>
              <c:f>Graphics!$D$3</c:f>
              <c:strCache>
                <c:ptCount val="1"/>
                <c:pt idx="0">
                  <c:v>Sum of 🍙</c:v>
                </c:pt>
              </c:strCache>
            </c:strRef>
          </c:tx>
          <c:spPr>
            <a:ln w="57150" cap="rnd">
              <a:solidFill>
                <a:srgbClr val="FFC000"/>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Graphics!$D$4:$D$36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1-26DA-4FF1-9178-5D82903C415A}"/>
            </c:ext>
          </c:extLst>
        </c:ser>
        <c:ser>
          <c:idx val="2"/>
          <c:order val="2"/>
          <c:tx>
            <c:strRef>
              <c:f>Graphics!$E$3</c:f>
              <c:strCache>
                <c:ptCount val="1"/>
                <c:pt idx="0">
                  <c:v>Sum of 📖</c:v>
                </c:pt>
              </c:strCache>
            </c:strRef>
          </c:tx>
          <c:spPr>
            <a:ln w="57150" cap="rnd">
              <a:solidFill>
                <a:srgbClr val="92D050"/>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Graphics!$E$4:$E$36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2-26DA-4FF1-9178-5D82903C415A}"/>
            </c:ext>
          </c:extLst>
        </c:ser>
        <c:ser>
          <c:idx val="3"/>
          <c:order val="3"/>
          <c:tx>
            <c:strRef>
              <c:f>Graphics!$F$3</c:f>
              <c:strCache>
                <c:ptCount val="1"/>
                <c:pt idx="0">
                  <c:v>Sum of ⏳</c:v>
                </c:pt>
              </c:strCache>
            </c:strRef>
          </c:tx>
          <c:spPr>
            <a:ln w="57150" cap="rnd">
              <a:solidFill>
                <a:srgbClr val="00B0F0"/>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Graphics!$F$4:$F$36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3-26DA-4FF1-9178-5D82903C415A}"/>
            </c:ext>
          </c:extLst>
        </c:ser>
        <c:ser>
          <c:idx val="4"/>
          <c:order val="4"/>
          <c:tx>
            <c:strRef>
              <c:f>Graphics!$G$3</c:f>
              <c:strCache>
                <c:ptCount val="1"/>
                <c:pt idx="0">
                  <c:v>Sum of 🤦‍♀️</c:v>
                </c:pt>
              </c:strCache>
            </c:strRef>
          </c:tx>
          <c:spPr>
            <a:ln w="57150" cap="rnd">
              <a:solidFill>
                <a:schemeClr val="tx1"/>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Graphics!$G$4:$G$36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4-26DA-4FF1-9178-5D82903C415A}"/>
            </c:ext>
          </c:extLst>
        </c:ser>
        <c:ser>
          <c:idx val="5"/>
          <c:order val="5"/>
          <c:tx>
            <c:strRef>
              <c:f>Graphics!$H$3</c:f>
              <c:strCache>
                <c:ptCount val="1"/>
                <c:pt idx="0">
                  <c:v>Sum of 🎮</c:v>
                </c:pt>
              </c:strCache>
            </c:strRef>
          </c:tx>
          <c:spPr>
            <a:ln w="57150" cap="rnd">
              <a:solidFill>
                <a:srgbClr val="C00000"/>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Graphics!$H$4:$H$36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5-26DA-4FF1-9178-5D82903C415A}"/>
            </c:ext>
          </c:extLst>
        </c:ser>
        <c:dLbls>
          <c:showLegendKey val="0"/>
          <c:showVal val="0"/>
          <c:showCatName val="0"/>
          <c:showSerName val="0"/>
          <c:showPercent val="0"/>
          <c:showBubbleSize val="0"/>
        </c:dLbls>
        <c:smooth val="0"/>
        <c:axId val="192239199"/>
        <c:axId val="192236703"/>
      </c:lineChart>
      <c:catAx>
        <c:axId val="192239199"/>
        <c:scaling>
          <c:orientation val="minMax"/>
        </c:scaling>
        <c:delete val="1"/>
        <c:axPos val="b"/>
        <c:numFmt formatCode="General" sourceLinked="1"/>
        <c:majorTickMark val="out"/>
        <c:minorTickMark val="none"/>
        <c:tickLblPos val="nextTo"/>
        <c:crossAx val="192236703"/>
        <c:crosses val="autoZero"/>
        <c:auto val="1"/>
        <c:lblAlgn val="ctr"/>
        <c:lblOffset val="100"/>
        <c:noMultiLvlLbl val="0"/>
      </c:catAx>
      <c:valAx>
        <c:axId val="192236703"/>
        <c:scaling>
          <c:orientation val="minMax"/>
        </c:scaling>
        <c:delete val="1"/>
        <c:axPos val="l"/>
        <c:numFmt formatCode="General" sourceLinked="1"/>
        <c:majorTickMark val="out"/>
        <c:minorTickMark val="none"/>
        <c:tickLblPos val="nextTo"/>
        <c:crossAx val="192239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[202109demo.xlsm]Graphics!百分比消费</c:name>
    <c:fmtId val="4"/>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a:outerShdw blurRad="254000" sx="102000" sy="102000" algn="ctr" rotWithShape="0">
              <a:prstClr val="black">
                <a:alpha val="20000"/>
              </a:prstClr>
            </a:outerShdw>
          </a:effectLst>
        </c:spPr>
      </c:pivotFmt>
      <c:pivotFmt>
        <c:idx val="7"/>
        <c:spPr>
          <a:solidFill>
            <a:srgbClr val="FFC000"/>
          </a:solidFill>
          <a:ln>
            <a:noFill/>
          </a:ln>
          <a:effectLst>
            <a:outerShdw blurRad="254000" sx="102000" sy="102000" algn="ctr" rotWithShape="0">
              <a:prstClr val="black">
                <a:alpha val="20000"/>
              </a:prstClr>
            </a:outerShdw>
          </a:effectLst>
        </c:spPr>
      </c:pivotFmt>
      <c:pivotFmt>
        <c:idx val="8"/>
        <c:spPr>
          <a:solidFill>
            <a:srgbClr val="92D050"/>
          </a:solidFill>
          <a:ln>
            <a:noFill/>
          </a:ln>
          <a:effectLst>
            <a:outerShdw blurRad="254000" sx="102000" sy="102000" algn="ctr" rotWithShape="0">
              <a:prstClr val="black">
                <a:alpha val="20000"/>
              </a:prstClr>
            </a:outerShdw>
          </a:effectLst>
        </c:spPr>
      </c:pivotFmt>
      <c:pivotFmt>
        <c:idx val="9"/>
        <c:spPr>
          <a:solidFill>
            <a:srgbClr val="00B0F0"/>
          </a:solidFill>
          <a:ln>
            <a:noFill/>
          </a:ln>
          <a:effectLst>
            <a:outerShdw blurRad="254000" sx="102000" sy="102000" algn="ctr" rotWithShape="0">
              <a:prstClr val="black">
                <a:alpha val="20000"/>
              </a:prstClr>
            </a:outerShdw>
          </a:effectLst>
        </c:spPr>
      </c:pivotFmt>
      <c:pivotFmt>
        <c:idx val="10"/>
        <c:spPr>
          <a:solidFill>
            <a:schemeClr val="tx1"/>
          </a:solidFill>
          <a:ln>
            <a:noFill/>
          </a:ln>
          <a:effectLst>
            <a:outerShdw blurRad="254000" sx="102000" sy="102000" algn="ctr" rotWithShape="0">
              <a:prstClr val="black">
                <a:alpha val="20000"/>
              </a:prstClr>
            </a:outerShdw>
          </a:effectLst>
        </c:spPr>
      </c:pivotFmt>
      <c:pivotFmt>
        <c:idx val="11"/>
        <c:spPr>
          <a:solidFill>
            <a:srgbClr val="C00000"/>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3"/>
        <c:spPr>
          <a:solidFill>
            <a:srgbClr val="FF0000"/>
          </a:solidFill>
          <a:ln>
            <a:noFill/>
          </a:ln>
          <a:effectLst>
            <a:outerShdw blurRad="254000" sx="102000" sy="102000" algn="ctr" rotWithShape="0">
              <a:prstClr val="black">
                <a:alpha val="20000"/>
              </a:prstClr>
            </a:outerShdw>
          </a:effectLst>
        </c:spPr>
      </c:pivotFmt>
      <c:pivotFmt>
        <c:idx val="14"/>
        <c:spPr>
          <a:solidFill>
            <a:srgbClr val="FFC000"/>
          </a:solidFill>
          <a:ln>
            <a:noFill/>
          </a:ln>
          <a:effectLst>
            <a:outerShdw blurRad="254000" sx="102000" sy="102000" algn="ctr" rotWithShape="0">
              <a:prstClr val="black">
                <a:alpha val="20000"/>
              </a:prstClr>
            </a:outerShdw>
          </a:effectLst>
        </c:spPr>
      </c:pivotFmt>
      <c:pivotFmt>
        <c:idx val="15"/>
        <c:spPr>
          <a:solidFill>
            <a:srgbClr val="92D050"/>
          </a:solidFill>
          <a:ln>
            <a:noFill/>
          </a:ln>
          <a:effectLst>
            <a:outerShdw blurRad="254000" sx="102000" sy="102000" algn="ctr" rotWithShape="0">
              <a:prstClr val="black">
                <a:alpha val="20000"/>
              </a:prstClr>
            </a:outerShdw>
          </a:effectLst>
        </c:spPr>
      </c:pivotFmt>
      <c:pivotFmt>
        <c:idx val="16"/>
        <c:spPr>
          <a:solidFill>
            <a:srgbClr val="00B0F0"/>
          </a:solidFill>
          <a:ln>
            <a:noFill/>
          </a:ln>
          <a:effectLst>
            <a:outerShdw blurRad="254000" sx="102000" sy="102000" algn="ctr" rotWithShape="0">
              <a:prstClr val="black">
                <a:alpha val="20000"/>
              </a:prstClr>
            </a:outerShdw>
          </a:effectLst>
        </c:spPr>
      </c:pivotFmt>
      <c:pivotFmt>
        <c:idx val="17"/>
        <c:spPr>
          <a:solidFill>
            <a:schemeClr val="tx1"/>
          </a:solidFill>
          <a:ln>
            <a:noFill/>
          </a:ln>
          <a:effectLst>
            <a:outerShdw blurRad="254000" sx="102000" sy="102000" algn="ctr" rotWithShape="0">
              <a:prstClr val="black">
                <a:alpha val="20000"/>
              </a:prstClr>
            </a:outerShdw>
          </a:effectLst>
        </c:spPr>
      </c:pivotFmt>
      <c:pivotFmt>
        <c:idx val="18"/>
        <c:spPr>
          <a:solidFill>
            <a:srgbClr val="C00000"/>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0"/>
        <c:spPr>
          <a:solidFill>
            <a:srgbClr val="FF0000"/>
          </a:solidFill>
          <a:ln>
            <a:noFill/>
          </a:ln>
          <a:effectLst>
            <a:outerShdw blurRad="254000" sx="102000" sy="102000" algn="ctr" rotWithShape="0">
              <a:prstClr val="black">
                <a:alpha val="20000"/>
              </a:prstClr>
            </a:outerShdw>
          </a:effectLst>
        </c:spPr>
      </c:pivotFmt>
      <c:pivotFmt>
        <c:idx val="21"/>
        <c:spPr>
          <a:solidFill>
            <a:srgbClr val="FFC000"/>
          </a:solidFill>
          <a:ln>
            <a:noFill/>
          </a:ln>
          <a:effectLst>
            <a:outerShdw blurRad="254000" sx="102000" sy="102000" algn="ctr" rotWithShape="0">
              <a:prstClr val="black">
                <a:alpha val="20000"/>
              </a:prstClr>
            </a:outerShdw>
          </a:effectLst>
        </c:spPr>
      </c:pivotFmt>
      <c:pivotFmt>
        <c:idx val="22"/>
        <c:spPr>
          <a:solidFill>
            <a:srgbClr val="92D050"/>
          </a:solidFill>
          <a:ln>
            <a:noFill/>
          </a:ln>
          <a:effectLst>
            <a:outerShdw blurRad="254000" sx="102000" sy="102000" algn="ctr" rotWithShape="0">
              <a:prstClr val="black">
                <a:alpha val="20000"/>
              </a:prstClr>
            </a:outerShdw>
          </a:effectLst>
        </c:spPr>
      </c:pivotFmt>
      <c:pivotFmt>
        <c:idx val="23"/>
        <c:spPr>
          <a:solidFill>
            <a:srgbClr val="00B0F0"/>
          </a:solidFill>
          <a:ln>
            <a:noFill/>
          </a:ln>
          <a:effectLst>
            <a:outerShdw blurRad="254000" sx="102000" sy="102000" algn="ctr" rotWithShape="0">
              <a:prstClr val="black">
                <a:alpha val="20000"/>
              </a:prstClr>
            </a:outerShdw>
          </a:effectLst>
        </c:spPr>
      </c:pivotFmt>
      <c:pivotFmt>
        <c:idx val="24"/>
        <c:spPr>
          <a:solidFill>
            <a:schemeClr val="tx1"/>
          </a:solidFill>
          <a:ln>
            <a:noFill/>
          </a:ln>
          <a:effectLst>
            <a:outerShdw blurRad="254000" sx="102000" sy="102000" algn="ctr" rotWithShape="0">
              <a:prstClr val="black">
                <a:alpha val="20000"/>
              </a:prstClr>
            </a:outerShdw>
          </a:effectLst>
        </c:spPr>
      </c:pivotFmt>
      <c:pivotFmt>
        <c:idx val="25"/>
        <c:spPr>
          <a:solidFill>
            <a:srgbClr val="C00000"/>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Graphics!$R$4</c:f>
              <c:strCache>
                <c:ptCount val="1"/>
                <c:pt idx="0">
                  <c:v>Total</c:v>
                </c:pt>
              </c:strCache>
            </c:strRef>
          </c:tx>
          <c:explosion val="8"/>
          <c:dPt>
            <c:idx val="0"/>
            <c:bubble3D val="0"/>
            <c:spPr>
              <a:solidFill>
                <a:srgbClr val="FF00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6C4-4025-BB80-F4FFF44E2BEC}"/>
              </c:ext>
            </c:extLst>
          </c:dPt>
          <c:dPt>
            <c:idx val="1"/>
            <c:bubble3D val="0"/>
            <c:spPr>
              <a:solidFill>
                <a:srgbClr val="FFC0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6C4-4025-BB80-F4FFF44E2BEC}"/>
              </c:ext>
            </c:extLst>
          </c:dPt>
          <c:dPt>
            <c:idx val="2"/>
            <c:bubble3D val="0"/>
            <c:spPr>
              <a:solidFill>
                <a:srgbClr val="92D05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6C4-4025-BB80-F4FFF44E2BEC}"/>
              </c:ext>
            </c:extLst>
          </c:dPt>
          <c:dPt>
            <c:idx val="3"/>
            <c:bubble3D val="0"/>
            <c:spPr>
              <a:solidFill>
                <a:srgbClr val="00B0F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66C4-4025-BB80-F4FFF44E2BEC}"/>
              </c:ext>
            </c:extLst>
          </c:dPt>
          <c:dPt>
            <c:idx val="4"/>
            <c:bubble3D val="0"/>
            <c:spPr>
              <a:solidFill>
                <a:schemeClr val="tx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66C4-4025-BB80-F4FFF44E2BEC}"/>
              </c:ext>
            </c:extLst>
          </c:dPt>
          <c:dPt>
            <c:idx val="5"/>
            <c:bubble3D val="0"/>
            <c:spPr>
              <a:solidFill>
                <a:srgbClr val="C000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66C4-4025-BB80-F4FFF44E2BE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Graphics!$Q$5:$Q$10</c:f>
              <c:strCache>
                <c:ptCount val="6"/>
                <c:pt idx="0">
                  <c:v>Sum of 🖥</c:v>
                </c:pt>
                <c:pt idx="1">
                  <c:v>Sum of 🍙</c:v>
                </c:pt>
                <c:pt idx="2">
                  <c:v>Sum of 📖</c:v>
                </c:pt>
                <c:pt idx="3">
                  <c:v>Sum of ⏳</c:v>
                </c:pt>
                <c:pt idx="4">
                  <c:v>Sum of 🤦‍♀️</c:v>
                </c:pt>
                <c:pt idx="5">
                  <c:v>Sum of 🎮</c:v>
                </c:pt>
              </c:strCache>
            </c:strRef>
          </c:cat>
          <c:val>
            <c:numRef>
              <c:f>Graphics!$R$5:$R$10</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C-66C4-4025-BB80-F4FFF44E2BEC}"/>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[202109demo.xlsm]Graphics!WPM</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dLblPos val="t"/>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ln w="762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Graphics!$AA$3</c:f>
              <c:strCache>
                <c:ptCount val="1"/>
                <c:pt idx="0">
                  <c:v>Total</c:v>
                </c:pt>
              </c:strCache>
            </c:strRef>
          </c:tx>
          <c:spPr>
            <a:ln w="76200" cap="rnd">
              <a:solidFill>
                <a:schemeClr val="accent1"/>
              </a:solidFill>
              <a:round/>
            </a:ln>
            <a:effectLst/>
          </c:spPr>
          <c:marker>
            <c:symbol val="none"/>
          </c:marker>
          <c:cat>
            <c:strRef>
              <c:f>Graphics!$Z$4:$Z$35</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c:v>
                </c:pt>
              </c:strCache>
            </c:strRef>
          </c:cat>
          <c:val>
            <c:numRef>
              <c:f>Graphics!$AA$4:$AA$35</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D772-40E2-99B1-A909EEA1A443}"/>
            </c:ext>
          </c:extLst>
        </c:ser>
        <c:dLbls>
          <c:showLegendKey val="0"/>
          <c:showVal val="0"/>
          <c:showCatName val="0"/>
          <c:showSerName val="0"/>
          <c:showPercent val="0"/>
          <c:showBubbleSize val="0"/>
        </c:dLbls>
        <c:smooth val="0"/>
        <c:axId val="1576990912"/>
        <c:axId val="1576990496"/>
      </c:lineChart>
      <c:catAx>
        <c:axId val="1576990912"/>
        <c:scaling>
          <c:orientation val="minMax"/>
        </c:scaling>
        <c:delete val="1"/>
        <c:axPos val="b"/>
        <c:numFmt formatCode="General" sourceLinked="1"/>
        <c:majorTickMark val="out"/>
        <c:minorTickMark val="none"/>
        <c:tickLblPos val="nextTo"/>
        <c:crossAx val="1576990496"/>
        <c:crosses val="autoZero"/>
        <c:auto val="1"/>
        <c:lblAlgn val="ctr"/>
        <c:lblOffset val="100"/>
        <c:noMultiLvlLbl val="0"/>
      </c:catAx>
      <c:valAx>
        <c:axId val="1576990496"/>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76990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[202109demo.xlsm]Graphics!Weight</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ln w="762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Graphics!$AM$3</c:f>
              <c:strCache>
                <c:ptCount val="1"/>
                <c:pt idx="0">
                  <c:v>Total</c:v>
                </c:pt>
              </c:strCache>
            </c:strRef>
          </c:tx>
          <c:spPr>
            <a:ln w="76200" cap="rnd">
              <a:solidFill>
                <a:schemeClr val="accent1"/>
              </a:solidFill>
              <a:round/>
            </a:ln>
            <a:effectLst/>
          </c:spPr>
          <c:marker>
            <c:symbol val="none"/>
          </c:marker>
          <c:cat>
            <c:strRef>
              <c:f>Graphics!$AL$4:$AL$35</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(vide)</c:v>
                </c:pt>
              </c:strCache>
            </c:strRef>
          </c:cat>
          <c:val>
            <c:numRef>
              <c:f>Graphics!$AM$4:$AM$35</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4E89-48E9-9E59-3C87F53CDF5D}"/>
            </c:ext>
          </c:extLst>
        </c:ser>
        <c:dLbls>
          <c:showLegendKey val="0"/>
          <c:showVal val="0"/>
          <c:showCatName val="0"/>
          <c:showSerName val="0"/>
          <c:showPercent val="0"/>
          <c:showBubbleSize val="0"/>
        </c:dLbls>
        <c:smooth val="0"/>
        <c:axId val="1466821232"/>
        <c:axId val="1466822064"/>
      </c:lineChart>
      <c:catAx>
        <c:axId val="1466821232"/>
        <c:scaling>
          <c:orientation val="minMax"/>
        </c:scaling>
        <c:delete val="1"/>
        <c:axPos val="b"/>
        <c:numFmt formatCode="General" sourceLinked="1"/>
        <c:majorTickMark val="none"/>
        <c:minorTickMark val="none"/>
        <c:tickLblPos val="nextTo"/>
        <c:crossAx val="1466822064"/>
        <c:crosses val="autoZero"/>
        <c:auto val="1"/>
        <c:lblAlgn val="ctr"/>
        <c:lblOffset val="100"/>
        <c:noMultiLvlLbl val="0"/>
      </c:catAx>
      <c:valAx>
        <c:axId val="14668220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66821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[202109demo.xlsm]Graphics!Sleep</c:name>
    <c:fmtId val="8"/>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solidFill>
              <a:schemeClr val="accent1"/>
            </a:solidFill>
          </a:ln>
          <a:effectLst/>
        </c:spPr>
        <c:marker>
          <c:symbol val="none"/>
        </c:marker>
        <c:dLbl>
          <c:idx val="0"/>
          <c:delete val="1"/>
          <c:extLst>
            <c:ext xmlns:c15="http://schemas.microsoft.com/office/drawing/2012/chart" uri="{CE6537A1-D6FC-4f65-9D91-7224C49458BB}"/>
          </c:extLst>
        </c:dLbl>
      </c:pivotFmt>
      <c:pivotFmt>
        <c:idx val="4"/>
      </c:pivotFmt>
    </c:pivotFmts>
    <c:plotArea>
      <c:layout/>
      <c:barChart>
        <c:barDir val="col"/>
        <c:grouping val="clustered"/>
        <c:varyColors val="0"/>
        <c:ser>
          <c:idx val="0"/>
          <c:order val="0"/>
          <c:tx>
            <c:strRef>
              <c:f>Graphics!$AY$3</c:f>
              <c:strCache>
                <c:ptCount val="1"/>
                <c:pt idx="0">
                  <c:v>Total</c:v>
                </c:pt>
              </c:strCache>
            </c:strRef>
          </c:tx>
          <c:spPr>
            <a:solidFill>
              <a:schemeClr val="accent1"/>
            </a:solidFill>
            <a:ln>
              <a:solidFill>
                <a:schemeClr val="accent1"/>
              </a:solidFill>
            </a:ln>
            <a:effectLst/>
          </c:spPr>
          <c:invertIfNegative val="0"/>
          <c:cat>
            <c:strRef>
              <c:f>Graphics!$AX$4:$AX$35</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(blank)</c:v>
                </c:pt>
              </c:strCache>
            </c:strRef>
          </c:cat>
          <c:val>
            <c:numRef>
              <c:f>Graphics!$AY$4:$AY$35</c:f>
              <c:numCache>
                <c:formatCode>[$-F400]h:mm:ss\ AM/PM</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9E12-4F6B-9A8F-397F784D3D85}"/>
            </c:ext>
          </c:extLst>
        </c:ser>
        <c:dLbls>
          <c:showLegendKey val="0"/>
          <c:showVal val="0"/>
          <c:showCatName val="0"/>
          <c:showSerName val="0"/>
          <c:showPercent val="0"/>
          <c:showBubbleSize val="0"/>
        </c:dLbls>
        <c:gapWidth val="219"/>
        <c:overlap val="-27"/>
        <c:axId val="1145094640"/>
        <c:axId val="1145074256"/>
      </c:barChart>
      <c:catAx>
        <c:axId val="1145094640"/>
        <c:scaling>
          <c:orientation val="minMax"/>
        </c:scaling>
        <c:delete val="1"/>
        <c:axPos val="b"/>
        <c:numFmt formatCode="General" sourceLinked="1"/>
        <c:majorTickMark val="out"/>
        <c:minorTickMark val="none"/>
        <c:tickLblPos val="nextTo"/>
        <c:crossAx val="1145074256"/>
        <c:crosses val="autoZero"/>
        <c:auto val="1"/>
        <c:lblAlgn val="ctr"/>
        <c:lblOffset val="100"/>
        <c:noMultiLvlLbl val="0"/>
      </c:catAx>
      <c:valAx>
        <c:axId val="1145074256"/>
        <c:scaling>
          <c:orientation val="minMax"/>
        </c:scaling>
        <c:delete val="0"/>
        <c:axPos val="l"/>
        <c:numFmt formatCode="[$-F400]h:mm:ss\ AM/PM" sourceLinked="1"/>
        <c:majorTickMark val="out"/>
        <c:minorTickMark val="none"/>
        <c:tickLblPos val="nextTo"/>
        <c:spPr>
          <a:noFill/>
          <a:ln>
            <a:solidFill>
              <a:schemeClr val="bg1"/>
            </a:solid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fr-FR"/>
          </a:p>
        </c:txPr>
        <c:crossAx val="1145094640"/>
        <c:crosses val="autoZero"/>
        <c:crossBetween val="between"/>
      </c:valAx>
      <c:spPr>
        <a:noFill/>
        <a:ln>
          <a:noFill/>
        </a:ln>
      </c:spPr>
    </c:plotArea>
    <c:plotVisOnly val="1"/>
    <c:dispBlanksAs val="gap"/>
    <c:showDLblsOverMax val="0"/>
    <c:extLst/>
  </c:chart>
  <c:spPr>
    <a:noFill/>
    <a:ln>
      <a:noFill/>
    </a:ln>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[202109demo.xlsm]Graphics!Wake Up</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Graphics!$BN$3</c:f>
              <c:strCache>
                <c:ptCount val="1"/>
                <c:pt idx="0">
                  <c:v>Total</c:v>
                </c:pt>
              </c:strCache>
            </c:strRef>
          </c:tx>
          <c:spPr>
            <a:solidFill>
              <a:srgbClr val="FFC000"/>
            </a:solidFill>
            <a:ln>
              <a:noFill/>
            </a:ln>
            <a:effectLst/>
          </c:spPr>
          <c:invertIfNegative val="0"/>
          <c:cat>
            <c:strRef>
              <c:f>Graphics!$BM$4:$BM$35</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(vide)</c:v>
                </c:pt>
              </c:strCache>
            </c:strRef>
          </c:cat>
          <c:val>
            <c:numRef>
              <c:f>Graphics!$BN$4:$BN$35</c:f>
              <c:numCache>
                <c:formatCode>General</c:formatCode>
                <c:ptCount val="32"/>
                <c:pt idx="0">
                  <c:v>0</c:v>
                </c:pt>
                <c:pt idx="1">
                  <c:v>0.4375</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F097-4834-B2FB-050D4629C4B7}"/>
            </c:ext>
          </c:extLst>
        </c:ser>
        <c:dLbls>
          <c:showLegendKey val="0"/>
          <c:showVal val="0"/>
          <c:showCatName val="0"/>
          <c:showSerName val="0"/>
          <c:showPercent val="0"/>
          <c:showBubbleSize val="0"/>
        </c:dLbls>
        <c:gapWidth val="219"/>
        <c:overlap val="-27"/>
        <c:axId val="1145094640"/>
        <c:axId val="1145074256"/>
      </c:barChart>
      <c:catAx>
        <c:axId val="1145094640"/>
        <c:scaling>
          <c:orientation val="minMax"/>
        </c:scaling>
        <c:delete val="1"/>
        <c:axPos val="b"/>
        <c:numFmt formatCode="General" sourceLinked="1"/>
        <c:majorTickMark val="out"/>
        <c:minorTickMark val="none"/>
        <c:tickLblPos val="nextTo"/>
        <c:crossAx val="1145074256"/>
        <c:crosses val="autoZero"/>
        <c:auto val="1"/>
        <c:lblAlgn val="ctr"/>
        <c:lblOffset val="100"/>
        <c:noMultiLvlLbl val="0"/>
      </c:catAx>
      <c:valAx>
        <c:axId val="1145074256"/>
        <c:scaling>
          <c:orientation val="minMax"/>
        </c:scaling>
        <c:delete val="0"/>
        <c:axPos val="l"/>
        <c:numFmt formatCode="General" sourceLinked="1"/>
        <c:majorTickMark val="out"/>
        <c:minorTickMark val="none"/>
        <c:tickLblPos val="nextTo"/>
        <c:spPr>
          <a:noFill/>
          <a:ln>
            <a:solidFill>
              <a:schemeClr val="bg1"/>
            </a:solid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fr-FR"/>
          </a:p>
        </c:txPr>
        <c:crossAx val="1145094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[202109demo.xlsm]Graphics!睡眠</c:name>
    <c:fmtId val="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Graphics!$BX$3</c:f>
              <c:strCache>
                <c:ptCount val="1"/>
                <c:pt idx="0">
                  <c:v>Total</c:v>
                </c:pt>
              </c:strCache>
            </c:strRef>
          </c:tx>
          <c:spPr>
            <a:ln w="28575" cap="rnd">
              <a:solidFill>
                <a:srgbClr val="FF0000"/>
              </a:solidFill>
              <a:round/>
            </a:ln>
            <a:effectLst/>
          </c:spPr>
          <c:marker>
            <c:symbol val="none"/>
          </c:marker>
          <c:cat>
            <c:strRef>
              <c:f>Graphics!$BW$4:$BW$35</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(vide)</c:v>
                </c:pt>
              </c:strCache>
            </c:strRef>
          </c:cat>
          <c:val>
            <c:numRef>
              <c:f>Graphics!$BX$4:$BX$35</c:f>
              <c:numCache>
                <c:formatCode>General</c:formatCode>
                <c:ptCount val="32"/>
                <c:pt idx="0">
                  <c:v>0</c:v>
                </c:pt>
                <c:pt idx="1">
                  <c:v>0.4375</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E279-48AD-96A9-040742BC4A8D}"/>
            </c:ext>
          </c:extLst>
        </c:ser>
        <c:dLbls>
          <c:showLegendKey val="0"/>
          <c:showVal val="0"/>
          <c:showCatName val="0"/>
          <c:showSerName val="0"/>
          <c:showPercent val="0"/>
          <c:showBubbleSize val="0"/>
        </c:dLbls>
        <c:smooth val="0"/>
        <c:axId val="1142792848"/>
        <c:axId val="1142793264"/>
      </c:lineChart>
      <c:catAx>
        <c:axId val="1142792848"/>
        <c:scaling>
          <c:orientation val="minMax"/>
        </c:scaling>
        <c:delete val="1"/>
        <c:axPos val="b"/>
        <c:numFmt formatCode="General" sourceLinked="1"/>
        <c:majorTickMark val="out"/>
        <c:minorTickMark val="none"/>
        <c:tickLblPos val="nextTo"/>
        <c:crossAx val="1142793264"/>
        <c:crosses val="autoZero"/>
        <c:auto val="1"/>
        <c:lblAlgn val="ctr"/>
        <c:lblOffset val="100"/>
        <c:noMultiLvlLbl val="0"/>
      </c:catAx>
      <c:valAx>
        <c:axId val="1142793264"/>
        <c:scaling>
          <c:orientation val="minMax"/>
        </c:scaling>
        <c:delete val="0"/>
        <c:axPos val="l"/>
        <c:numFmt formatCode="General" sourceLinked="1"/>
        <c:majorTickMark val="out"/>
        <c:minorTickMark val="none"/>
        <c:tickLblPos val="nextTo"/>
        <c:spPr>
          <a:noFill/>
          <a:ln>
            <a:solidFill>
              <a:schemeClr val="bg1"/>
            </a:solid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fr-FR"/>
          </a:p>
        </c:txPr>
        <c:crossAx val="1142792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[202109demo.xlsm]Graphics!百分比消费</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a:outerShdw blurRad="254000" sx="102000" sy="102000" algn="ctr" rotWithShape="0">
              <a:prstClr val="black">
                <a:alpha val="20000"/>
              </a:prstClr>
            </a:outerShdw>
          </a:effectLst>
        </c:spPr>
      </c:pivotFmt>
      <c:pivotFmt>
        <c:idx val="7"/>
        <c:spPr>
          <a:solidFill>
            <a:srgbClr val="FFC000"/>
          </a:solidFill>
          <a:ln>
            <a:noFill/>
          </a:ln>
          <a:effectLst>
            <a:outerShdw blurRad="254000" sx="102000" sy="102000" algn="ctr" rotWithShape="0">
              <a:prstClr val="black">
                <a:alpha val="20000"/>
              </a:prstClr>
            </a:outerShdw>
          </a:effectLst>
        </c:spPr>
      </c:pivotFmt>
      <c:pivotFmt>
        <c:idx val="8"/>
        <c:spPr>
          <a:solidFill>
            <a:srgbClr val="92D050"/>
          </a:solidFill>
          <a:ln>
            <a:noFill/>
          </a:ln>
          <a:effectLst>
            <a:outerShdw blurRad="254000" sx="102000" sy="102000" algn="ctr" rotWithShape="0">
              <a:prstClr val="black">
                <a:alpha val="20000"/>
              </a:prstClr>
            </a:outerShdw>
          </a:effectLst>
        </c:spPr>
      </c:pivotFmt>
      <c:pivotFmt>
        <c:idx val="9"/>
        <c:spPr>
          <a:solidFill>
            <a:srgbClr val="00B0F0"/>
          </a:solidFill>
          <a:ln>
            <a:noFill/>
          </a:ln>
          <a:effectLst>
            <a:outerShdw blurRad="254000" sx="102000" sy="102000" algn="ctr" rotWithShape="0">
              <a:prstClr val="black">
                <a:alpha val="20000"/>
              </a:prstClr>
            </a:outerShdw>
          </a:effectLst>
        </c:spPr>
      </c:pivotFmt>
      <c:pivotFmt>
        <c:idx val="10"/>
        <c:spPr>
          <a:solidFill>
            <a:schemeClr val="tx1"/>
          </a:solidFill>
          <a:ln>
            <a:noFill/>
          </a:ln>
          <a:effectLst>
            <a:outerShdw blurRad="254000" sx="102000" sy="102000" algn="ctr" rotWithShape="0">
              <a:prstClr val="black">
                <a:alpha val="20000"/>
              </a:prstClr>
            </a:outerShdw>
          </a:effectLst>
        </c:spPr>
      </c:pivotFmt>
      <c:pivotFmt>
        <c:idx val="11"/>
        <c:spPr>
          <a:solidFill>
            <a:srgbClr val="C00000"/>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Graphics!$R$4</c:f>
              <c:strCache>
                <c:ptCount val="1"/>
                <c:pt idx="0">
                  <c:v>Total</c:v>
                </c:pt>
              </c:strCache>
            </c:strRef>
          </c:tx>
          <c:dPt>
            <c:idx val="0"/>
            <c:bubble3D val="0"/>
            <c:spPr>
              <a:solidFill>
                <a:srgbClr val="FF00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D71-496B-8DEB-5AE370835799}"/>
              </c:ext>
            </c:extLst>
          </c:dPt>
          <c:dPt>
            <c:idx val="1"/>
            <c:bubble3D val="0"/>
            <c:spPr>
              <a:solidFill>
                <a:srgbClr val="FFC0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EF6-49A3-877E-692FA07D677E}"/>
              </c:ext>
            </c:extLst>
          </c:dPt>
          <c:dPt>
            <c:idx val="2"/>
            <c:bubble3D val="0"/>
            <c:spPr>
              <a:solidFill>
                <a:srgbClr val="92D05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EF6-49A3-877E-692FA07D677E}"/>
              </c:ext>
            </c:extLst>
          </c:dPt>
          <c:dPt>
            <c:idx val="3"/>
            <c:bubble3D val="0"/>
            <c:spPr>
              <a:solidFill>
                <a:srgbClr val="00B0F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EF6-49A3-877E-692FA07D677E}"/>
              </c:ext>
            </c:extLst>
          </c:dPt>
          <c:dPt>
            <c:idx val="4"/>
            <c:bubble3D val="0"/>
            <c:spPr>
              <a:solidFill>
                <a:schemeClr val="tx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EF6-49A3-877E-692FA07D677E}"/>
              </c:ext>
            </c:extLst>
          </c:dPt>
          <c:dPt>
            <c:idx val="5"/>
            <c:bubble3D val="0"/>
            <c:spPr>
              <a:solidFill>
                <a:srgbClr val="C000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5EF6-49A3-877E-692FA07D677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Graphics!$Q$5:$Q$10</c:f>
              <c:strCache>
                <c:ptCount val="6"/>
                <c:pt idx="0">
                  <c:v>Sum of 🖥</c:v>
                </c:pt>
                <c:pt idx="1">
                  <c:v>Sum of 🍙</c:v>
                </c:pt>
                <c:pt idx="2">
                  <c:v>Sum of 📖</c:v>
                </c:pt>
                <c:pt idx="3">
                  <c:v>Sum of ⏳</c:v>
                </c:pt>
                <c:pt idx="4">
                  <c:v>Sum of 🤦‍♀️</c:v>
                </c:pt>
                <c:pt idx="5">
                  <c:v>Sum of 🎮</c:v>
                </c:pt>
              </c:strCache>
            </c:strRef>
          </c:cat>
          <c:val>
            <c:numRef>
              <c:f>Graphics!$R$5:$R$10</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9D71-496B-8DEB-5AE370835799}"/>
            </c:ext>
          </c:extLst>
        </c:ser>
        <c:dLbls>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85354051392964236"/>
          <c:y val="0.32168992158602483"/>
          <c:w val="0.13714633237741103"/>
          <c:h val="0.3256976861054175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[202109demo.xlsm]Graphics!WPM</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Graphics!$AA$3</c:f>
              <c:strCache>
                <c:ptCount val="1"/>
                <c:pt idx="0">
                  <c:v>Total</c:v>
                </c:pt>
              </c:strCache>
            </c:strRef>
          </c:tx>
          <c:spPr>
            <a:ln w="28575" cap="rnd">
              <a:solidFill>
                <a:schemeClr val="accent1"/>
              </a:solidFill>
              <a:round/>
            </a:ln>
            <a:effectLst/>
          </c:spPr>
          <c:marker>
            <c:symbol val="none"/>
          </c:marker>
          <c:cat>
            <c:strRef>
              <c:f>Graphics!$Z$4:$Z$35</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c:v>
                </c:pt>
              </c:strCache>
            </c:strRef>
          </c:cat>
          <c:val>
            <c:numRef>
              <c:f>Graphics!$AA$4:$AA$35</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3-C54A-4191-8413-1AF90DAA3F9B}"/>
            </c:ext>
          </c:extLst>
        </c:ser>
        <c:dLbls>
          <c:showLegendKey val="0"/>
          <c:showVal val="0"/>
          <c:showCatName val="0"/>
          <c:showSerName val="0"/>
          <c:showPercent val="0"/>
          <c:showBubbleSize val="0"/>
        </c:dLbls>
        <c:smooth val="0"/>
        <c:axId val="1576990912"/>
        <c:axId val="1576990496"/>
      </c:lineChart>
      <c:catAx>
        <c:axId val="1576990912"/>
        <c:scaling>
          <c:orientation val="minMax"/>
        </c:scaling>
        <c:delete val="1"/>
        <c:axPos val="b"/>
        <c:numFmt formatCode="General" sourceLinked="1"/>
        <c:majorTickMark val="out"/>
        <c:minorTickMark val="none"/>
        <c:tickLblPos val="nextTo"/>
        <c:crossAx val="1576990496"/>
        <c:crosses val="autoZero"/>
        <c:auto val="1"/>
        <c:lblAlgn val="ctr"/>
        <c:lblOffset val="100"/>
        <c:noMultiLvlLbl val="0"/>
      </c:catAx>
      <c:valAx>
        <c:axId val="1576990496"/>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769909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[202109demo.xlsm]Graphics!Weight</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Graphics!$AM$3</c:f>
              <c:strCache>
                <c:ptCount val="1"/>
                <c:pt idx="0">
                  <c:v>Total</c:v>
                </c:pt>
              </c:strCache>
            </c:strRef>
          </c:tx>
          <c:spPr>
            <a:ln w="28575" cap="rnd">
              <a:solidFill>
                <a:schemeClr val="accent1"/>
              </a:solidFill>
              <a:round/>
            </a:ln>
            <a:effectLst/>
          </c:spPr>
          <c:marker>
            <c:symbol val="none"/>
          </c:marker>
          <c:cat>
            <c:strRef>
              <c:f>Graphics!$AL$4:$AL$35</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(vide)</c:v>
                </c:pt>
              </c:strCache>
            </c:strRef>
          </c:cat>
          <c:val>
            <c:numRef>
              <c:f>Graphics!$AM$4:$AM$35</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2CE8-4F92-98E5-13B5450E37A7}"/>
            </c:ext>
          </c:extLst>
        </c:ser>
        <c:dLbls>
          <c:showLegendKey val="0"/>
          <c:showVal val="0"/>
          <c:showCatName val="0"/>
          <c:showSerName val="0"/>
          <c:showPercent val="0"/>
          <c:showBubbleSize val="0"/>
        </c:dLbls>
        <c:smooth val="0"/>
        <c:axId val="1466821232"/>
        <c:axId val="1466822064"/>
      </c:lineChart>
      <c:catAx>
        <c:axId val="1466821232"/>
        <c:scaling>
          <c:orientation val="minMax"/>
        </c:scaling>
        <c:delete val="1"/>
        <c:axPos val="b"/>
        <c:numFmt formatCode="General" sourceLinked="1"/>
        <c:majorTickMark val="none"/>
        <c:minorTickMark val="none"/>
        <c:tickLblPos val="nextTo"/>
        <c:crossAx val="1466822064"/>
        <c:crosses val="autoZero"/>
        <c:auto val="1"/>
        <c:lblAlgn val="ctr"/>
        <c:lblOffset val="100"/>
        <c:noMultiLvlLbl val="0"/>
      </c:catAx>
      <c:valAx>
        <c:axId val="14668220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66821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[202109demo.xlsm]Graphics!Sleep</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Graphics!$AY$3</c:f>
              <c:strCache>
                <c:ptCount val="1"/>
                <c:pt idx="0">
                  <c:v>Total</c:v>
                </c:pt>
              </c:strCache>
            </c:strRef>
          </c:tx>
          <c:spPr>
            <a:solidFill>
              <a:schemeClr val="accent1"/>
            </a:solidFill>
            <a:ln>
              <a:noFill/>
            </a:ln>
            <a:effectLst/>
          </c:spPr>
          <c:invertIfNegative val="0"/>
          <c:cat>
            <c:strRef>
              <c:f>Graphics!$AX$4:$AX$35</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(blank)</c:v>
                </c:pt>
              </c:strCache>
            </c:strRef>
          </c:cat>
          <c:val>
            <c:numRef>
              <c:f>Graphics!$AY$4:$AY$35</c:f>
              <c:numCache>
                <c:formatCode>[$-F400]h:mm:ss\ AM/PM</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9DED-4175-B7E9-07125F245C4C}"/>
            </c:ext>
          </c:extLst>
        </c:ser>
        <c:dLbls>
          <c:showLegendKey val="0"/>
          <c:showVal val="0"/>
          <c:showCatName val="0"/>
          <c:showSerName val="0"/>
          <c:showPercent val="0"/>
          <c:showBubbleSize val="0"/>
        </c:dLbls>
        <c:gapWidth val="182"/>
        <c:axId val="1136445760"/>
        <c:axId val="1136442848"/>
      </c:barChart>
      <c:catAx>
        <c:axId val="1136445760"/>
        <c:scaling>
          <c:orientation val="minMax"/>
        </c:scaling>
        <c:delete val="1"/>
        <c:axPos val="b"/>
        <c:numFmt formatCode="General" sourceLinked="1"/>
        <c:majorTickMark val="none"/>
        <c:minorTickMark val="none"/>
        <c:tickLblPos val="nextTo"/>
        <c:crossAx val="1136442848"/>
        <c:crosses val="autoZero"/>
        <c:auto val="1"/>
        <c:lblAlgn val="ctr"/>
        <c:lblOffset val="100"/>
        <c:noMultiLvlLbl val="0"/>
      </c:catAx>
      <c:valAx>
        <c:axId val="1136442848"/>
        <c:scaling>
          <c:orientation val="minMax"/>
        </c:scaling>
        <c:delete val="0"/>
        <c:axPos val="l"/>
        <c:numFmt formatCode="[$-F400]h:mm:ss\ AM/PM"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36445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[202109demo.xlsm]Graphics!Wake Up</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Graphics!$BN$3</c:f>
              <c:strCache>
                <c:ptCount val="1"/>
                <c:pt idx="0">
                  <c:v>Total</c:v>
                </c:pt>
              </c:strCache>
            </c:strRef>
          </c:tx>
          <c:spPr>
            <a:solidFill>
              <a:schemeClr val="accent1"/>
            </a:solidFill>
            <a:ln>
              <a:noFill/>
            </a:ln>
            <a:effectLst/>
          </c:spPr>
          <c:invertIfNegative val="0"/>
          <c:cat>
            <c:strRef>
              <c:f>Graphics!$BM$4:$BM$35</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(vide)</c:v>
                </c:pt>
              </c:strCache>
            </c:strRef>
          </c:cat>
          <c:val>
            <c:numRef>
              <c:f>Graphics!$BN$4:$BN$35</c:f>
              <c:numCache>
                <c:formatCode>General</c:formatCode>
                <c:ptCount val="32"/>
                <c:pt idx="0">
                  <c:v>0</c:v>
                </c:pt>
                <c:pt idx="1">
                  <c:v>0.4375</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BDAF-45E3-9CF6-A3BDA9B3CF4A}"/>
            </c:ext>
          </c:extLst>
        </c:ser>
        <c:dLbls>
          <c:showLegendKey val="0"/>
          <c:showVal val="0"/>
          <c:showCatName val="0"/>
          <c:showSerName val="0"/>
          <c:showPercent val="0"/>
          <c:showBubbleSize val="0"/>
        </c:dLbls>
        <c:gapWidth val="219"/>
        <c:overlap val="-27"/>
        <c:axId val="1145094640"/>
        <c:axId val="1145074256"/>
      </c:barChart>
      <c:catAx>
        <c:axId val="1145094640"/>
        <c:scaling>
          <c:orientation val="minMax"/>
        </c:scaling>
        <c:delete val="1"/>
        <c:axPos val="b"/>
        <c:numFmt formatCode="General" sourceLinked="1"/>
        <c:majorTickMark val="none"/>
        <c:minorTickMark val="none"/>
        <c:tickLblPos val="nextTo"/>
        <c:crossAx val="1145074256"/>
        <c:crosses val="autoZero"/>
        <c:auto val="1"/>
        <c:lblAlgn val="ctr"/>
        <c:lblOffset val="100"/>
        <c:noMultiLvlLbl val="0"/>
      </c:catAx>
      <c:valAx>
        <c:axId val="11450742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45094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[202109demo.xlsm]Graphics!睡眠</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Graphics!$BX$3</c:f>
              <c:strCache>
                <c:ptCount val="1"/>
                <c:pt idx="0">
                  <c:v>Total</c:v>
                </c:pt>
              </c:strCache>
            </c:strRef>
          </c:tx>
          <c:spPr>
            <a:ln w="28575" cap="rnd">
              <a:solidFill>
                <a:schemeClr val="accent1"/>
              </a:solidFill>
              <a:round/>
            </a:ln>
            <a:effectLst/>
          </c:spPr>
          <c:marker>
            <c:symbol val="none"/>
          </c:marker>
          <c:cat>
            <c:strRef>
              <c:f>Graphics!$BW$4:$BW$35</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(vide)</c:v>
                </c:pt>
              </c:strCache>
            </c:strRef>
          </c:cat>
          <c:val>
            <c:numRef>
              <c:f>Graphics!$BX$4:$BX$35</c:f>
              <c:numCache>
                <c:formatCode>General</c:formatCode>
                <c:ptCount val="32"/>
                <c:pt idx="0">
                  <c:v>0</c:v>
                </c:pt>
                <c:pt idx="1">
                  <c:v>0.4375</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1ED2-48DC-92DD-77679FC5DD0B}"/>
            </c:ext>
          </c:extLst>
        </c:ser>
        <c:dLbls>
          <c:showLegendKey val="0"/>
          <c:showVal val="0"/>
          <c:showCatName val="0"/>
          <c:showSerName val="0"/>
          <c:showPercent val="0"/>
          <c:showBubbleSize val="0"/>
        </c:dLbls>
        <c:smooth val="0"/>
        <c:axId val="1142792848"/>
        <c:axId val="1142793264"/>
      </c:lineChart>
      <c:catAx>
        <c:axId val="1142792848"/>
        <c:scaling>
          <c:orientation val="minMax"/>
        </c:scaling>
        <c:delete val="1"/>
        <c:axPos val="b"/>
        <c:numFmt formatCode="General" sourceLinked="1"/>
        <c:majorTickMark val="none"/>
        <c:minorTickMark val="none"/>
        <c:tickLblPos val="nextTo"/>
        <c:crossAx val="1142793264"/>
        <c:crosses val="autoZero"/>
        <c:auto val="1"/>
        <c:lblAlgn val="ctr"/>
        <c:lblOffset val="100"/>
        <c:noMultiLvlLbl val="0"/>
      </c:catAx>
      <c:valAx>
        <c:axId val="11427932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142792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[202109demo.xlsm]Graphics!月份消费</c:name>
    <c:fmtId val="6"/>
  </c:pivotSource>
  <c:chart>
    <c:autoTitleDeleted val="0"/>
    <c:pivotFmts>
      <c:pivotFmt>
        <c:idx val="0"/>
        <c:spPr>
          <a:ln w="57150"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ln w="57150"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ln w="57150" cap="rnd">
            <a:solidFill>
              <a:srgbClr val="92D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ln w="57150" cap="rnd">
            <a:solidFill>
              <a:srgbClr val="00B0F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ln w="57150"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ln w="57150"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Graphics!$C$3</c:f>
              <c:strCache>
                <c:ptCount val="1"/>
                <c:pt idx="0">
                  <c:v>Sum of 🖥</c:v>
                </c:pt>
              </c:strCache>
            </c:strRef>
          </c:tx>
          <c:spPr>
            <a:ln w="57150" cap="rnd">
              <a:solidFill>
                <a:srgbClr val="FF0000"/>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Graphics!$C$4:$C$36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0-63E0-4F39-AD34-A517B2AEEE5A}"/>
            </c:ext>
          </c:extLst>
        </c:ser>
        <c:ser>
          <c:idx val="1"/>
          <c:order val="1"/>
          <c:tx>
            <c:strRef>
              <c:f>Graphics!$D$3</c:f>
              <c:strCache>
                <c:ptCount val="1"/>
                <c:pt idx="0">
                  <c:v>Sum of 🍙</c:v>
                </c:pt>
              </c:strCache>
            </c:strRef>
          </c:tx>
          <c:spPr>
            <a:ln w="57150" cap="rnd">
              <a:solidFill>
                <a:srgbClr val="FFC000"/>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Graphics!$D$4:$D$36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1-63E0-4F39-AD34-A517B2AEEE5A}"/>
            </c:ext>
          </c:extLst>
        </c:ser>
        <c:ser>
          <c:idx val="2"/>
          <c:order val="2"/>
          <c:tx>
            <c:strRef>
              <c:f>Graphics!$E$3</c:f>
              <c:strCache>
                <c:ptCount val="1"/>
                <c:pt idx="0">
                  <c:v>Sum of 📖</c:v>
                </c:pt>
              </c:strCache>
            </c:strRef>
          </c:tx>
          <c:spPr>
            <a:ln w="57150" cap="rnd">
              <a:solidFill>
                <a:srgbClr val="92D050"/>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Graphics!$E$4:$E$36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2-63E0-4F39-AD34-A517B2AEEE5A}"/>
            </c:ext>
          </c:extLst>
        </c:ser>
        <c:ser>
          <c:idx val="3"/>
          <c:order val="3"/>
          <c:tx>
            <c:strRef>
              <c:f>Graphics!$F$3</c:f>
              <c:strCache>
                <c:ptCount val="1"/>
                <c:pt idx="0">
                  <c:v>Sum of ⏳</c:v>
                </c:pt>
              </c:strCache>
            </c:strRef>
          </c:tx>
          <c:spPr>
            <a:ln w="57150" cap="rnd">
              <a:solidFill>
                <a:srgbClr val="00B0F0"/>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Graphics!$F$4:$F$36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3-63E0-4F39-AD34-A517B2AEEE5A}"/>
            </c:ext>
          </c:extLst>
        </c:ser>
        <c:ser>
          <c:idx val="4"/>
          <c:order val="4"/>
          <c:tx>
            <c:strRef>
              <c:f>Graphics!$G$3</c:f>
              <c:strCache>
                <c:ptCount val="1"/>
                <c:pt idx="0">
                  <c:v>Sum of 🤦‍♀️</c:v>
                </c:pt>
              </c:strCache>
            </c:strRef>
          </c:tx>
          <c:spPr>
            <a:ln w="57150" cap="rnd">
              <a:solidFill>
                <a:schemeClr val="tx1"/>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Graphics!$G$4:$G$36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4-63E0-4F39-AD34-A517B2AEEE5A}"/>
            </c:ext>
          </c:extLst>
        </c:ser>
        <c:ser>
          <c:idx val="5"/>
          <c:order val="5"/>
          <c:tx>
            <c:strRef>
              <c:f>Graphics!$H$3</c:f>
              <c:strCache>
                <c:ptCount val="1"/>
                <c:pt idx="0">
                  <c:v>Sum of 🎮</c:v>
                </c:pt>
              </c:strCache>
            </c:strRef>
          </c:tx>
          <c:spPr>
            <a:ln w="57150" cap="rnd">
              <a:solidFill>
                <a:srgbClr val="C00000"/>
              </a:solidFill>
              <a:round/>
            </a:ln>
            <a:effectLst/>
          </c:spPr>
          <c:marker>
            <c:symbol val="none"/>
          </c:marker>
          <c:cat>
            <c:strRef>
              <c:f>Graphics!$B$4:$B$36</c:f>
              <c:strCache>
                <c:ptCount val="32"/>
                <c:pt idx="0">
                  <c:v>2021/8/1</c:v>
                </c:pt>
                <c:pt idx="1">
                  <c:v>2021/8/2</c:v>
                </c:pt>
                <c:pt idx="2">
                  <c:v>2021/8/3</c:v>
                </c:pt>
                <c:pt idx="3">
                  <c:v>2021/8/4</c:v>
                </c:pt>
                <c:pt idx="4">
                  <c:v>2021/8/5</c:v>
                </c:pt>
                <c:pt idx="5">
                  <c:v>2021/8/6</c:v>
                </c:pt>
                <c:pt idx="6">
                  <c:v>2021/8/7</c:v>
                </c:pt>
                <c:pt idx="7">
                  <c:v>2021/8/8</c:v>
                </c:pt>
                <c:pt idx="8">
                  <c:v>2021/8/9</c:v>
                </c:pt>
                <c:pt idx="9">
                  <c:v>2021/8/10</c:v>
                </c:pt>
                <c:pt idx="10">
                  <c:v>2021/8/11</c:v>
                </c:pt>
                <c:pt idx="11">
                  <c:v>2021/8/12</c:v>
                </c:pt>
                <c:pt idx="12">
                  <c:v>2021/8/13</c:v>
                </c:pt>
                <c:pt idx="13">
                  <c:v>2021/8/14</c:v>
                </c:pt>
                <c:pt idx="14">
                  <c:v>2021/8/15</c:v>
                </c:pt>
                <c:pt idx="15">
                  <c:v>2021/8/16</c:v>
                </c:pt>
                <c:pt idx="16">
                  <c:v>2021/8/17</c:v>
                </c:pt>
                <c:pt idx="17">
                  <c:v>2021/8/18</c:v>
                </c:pt>
                <c:pt idx="18">
                  <c:v>2021/8/19</c:v>
                </c:pt>
                <c:pt idx="19">
                  <c:v>2021/8/20</c:v>
                </c:pt>
                <c:pt idx="20">
                  <c:v>2021/8/21</c:v>
                </c:pt>
                <c:pt idx="21">
                  <c:v>2021/8/22</c:v>
                </c:pt>
                <c:pt idx="22">
                  <c:v>2021/8/23</c:v>
                </c:pt>
                <c:pt idx="23">
                  <c:v>2021/8/24</c:v>
                </c:pt>
                <c:pt idx="24">
                  <c:v>2021/8/25</c:v>
                </c:pt>
                <c:pt idx="25">
                  <c:v>2021/8/26</c:v>
                </c:pt>
                <c:pt idx="26">
                  <c:v>2021/8/27</c:v>
                </c:pt>
                <c:pt idx="27">
                  <c:v>2021/8/28</c:v>
                </c:pt>
                <c:pt idx="28">
                  <c:v>2021/8/29</c:v>
                </c:pt>
                <c:pt idx="29">
                  <c:v>2021/8/30</c:v>
                </c:pt>
                <c:pt idx="30">
                  <c:v>2021/8/31</c:v>
                </c:pt>
                <c:pt idx="31">
                  <c:v> (blank)</c:v>
                </c:pt>
              </c:strCache>
            </c:strRef>
          </c:cat>
          <c:val>
            <c:numRef>
              <c:f>Graphics!$H$4:$H$36</c:f>
              <c:numCache>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Cache>
            </c:numRef>
          </c:val>
          <c:smooth val="0"/>
          <c:extLst>
            <c:ext xmlns:c16="http://schemas.microsoft.com/office/drawing/2014/chart" uri="{C3380CC4-5D6E-409C-BE32-E72D297353CC}">
              <c16:uniqueId val="{00000005-63E0-4F39-AD34-A517B2AEEE5A}"/>
            </c:ext>
          </c:extLst>
        </c:ser>
        <c:dLbls>
          <c:showLegendKey val="0"/>
          <c:showVal val="0"/>
          <c:showCatName val="0"/>
          <c:showSerName val="0"/>
          <c:showPercent val="0"/>
          <c:showBubbleSize val="0"/>
        </c:dLbls>
        <c:smooth val="0"/>
        <c:axId val="192239199"/>
        <c:axId val="192236703"/>
      </c:lineChart>
      <c:catAx>
        <c:axId val="192239199"/>
        <c:scaling>
          <c:orientation val="minMax"/>
        </c:scaling>
        <c:delete val="1"/>
        <c:axPos val="b"/>
        <c:numFmt formatCode="General" sourceLinked="1"/>
        <c:majorTickMark val="out"/>
        <c:minorTickMark val="none"/>
        <c:tickLblPos val="nextTo"/>
        <c:crossAx val="192236703"/>
        <c:crosses val="autoZero"/>
        <c:auto val="1"/>
        <c:lblAlgn val="ctr"/>
        <c:lblOffset val="100"/>
        <c:noMultiLvlLbl val="0"/>
      </c:catAx>
      <c:valAx>
        <c:axId val="192236703"/>
        <c:scaling>
          <c:orientation val="minMax"/>
        </c:scaling>
        <c:delete val="1"/>
        <c:axPos val="l"/>
        <c:numFmt formatCode="General" sourceLinked="1"/>
        <c:majorTickMark val="out"/>
        <c:minorTickMark val="none"/>
        <c:tickLblPos val="nextTo"/>
        <c:crossAx val="192239199"/>
        <c:crosses val="autoZero"/>
        <c:crossBetween val="between"/>
      </c:valAx>
      <c:spPr>
        <a:noFill/>
        <a:ln>
          <a:noFill/>
        </a:ln>
        <a:effectLst/>
      </c:spPr>
    </c:plotArea>
    <c:legend>
      <c:legendPos val="r"/>
      <c:layout>
        <c:manualLayout>
          <c:xMode val="edge"/>
          <c:yMode val="edge"/>
          <c:x val="0.87280477595157879"/>
          <c:y val="0.21453667141135982"/>
          <c:w val="0.12594169863156479"/>
          <c:h val="0.52718424464890223"/>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Y$2" max="12" min="1" page="10" val="8"/>
</file>

<file path=xl/ctrlProps/ctrlProp2.xml><?xml version="1.0" encoding="utf-8"?>
<formControlPr xmlns="http://schemas.microsoft.com/office/spreadsheetml/2009/9/main" objectType="Spin" dx="22" fmlaLink="$Q$2" max="2031" min="2021" page="10" val="202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6.png"/><Relationship Id="rId7" Type="http://schemas.openxmlformats.org/officeDocument/2006/relationships/image" Target="../media/image8.png"/><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chart" Target="../charts/chart2.xml"/><Relationship Id="rId5" Type="http://schemas.openxmlformats.org/officeDocument/2006/relationships/chart" Target="../charts/chart1.xml"/><Relationship Id="rId4" Type="http://schemas.openxmlformats.org/officeDocument/2006/relationships/image" Target="../media/image7.sv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image" Target="../media/image9.svg"/></Relationships>
</file>

<file path=xl/drawings/_rels/drawing5.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image" Target="../media/image8.png"/><Relationship Id="rId7" Type="http://schemas.openxmlformats.org/officeDocument/2006/relationships/chart" Target="../charts/chart5.xml"/><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image" Target="../media/image13.svg"/><Relationship Id="rId5" Type="http://schemas.openxmlformats.org/officeDocument/2006/relationships/image" Target="../media/image12.png"/><Relationship Id="rId4" Type="http://schemas.openxmlformats.org/officeDocument/2006/relationships/image" Target="../media/image9.svg"/><Relationship Id="rId9"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xdr:col>
      <xdr:colOff>133350</xdr:colOff>
      <xdr:row>8</xdr:row>
      <xdr:rowOff>95250</xdr:rowOff>
    </xdr:from>
    <xdr:to>
      <xdr:col>18</xdr:col>
      <xdr:colOff>428625</xdr:colOff>
      <xdr:row>28</xdr:row>
      <xdr:rowOff>123825</xdr:rowOff>
    </xdr:to>
    <xdr:sp macro="" textlink="">
      <xdr:nvSpPr>
        <xdr:cNvPr id="2" name="ZoneTexte 1">
          <a:extLst>
            <a:ext uri="{FF2B5EF4-FFF2-40B4-BE49-F238E27FC236}">
              <a16:creationId xmlns:a16="http://schemas.microsoft.com/office/drawing/2014/main" id="{00000000-0008-0000-0000-000002000000}"/>
            </a:ext>
          </a:extLst>
        </xdr:cNvPr>
        <xdr:cNvSpPr txBox="1"/>
      </xdr:nvSpPr>
      <xdr:spPr>
        <a:xfrm>
          <a:off x="3181350" y="1619250"/>
          <a:ext cx="10963275" cy="3838575"/>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r>
            <a:rPr lang="fr-CA" sz="8000" b="1" cap="none" spc="0">
              <a:ln w="22225">
                <a:solidFill>
                  <a:schemeClr val="accent2"/>
                </a:solidFill>
                <a:prstDash val="solid"/>
              </a:ln>
              <a:solidFill>
                <a:schemeClr val="accent2">
                  <a:lumMod val="40000"/>
                  <a:lumOff val="60000"/>
                </a:schemeClr>
              </a:solidFill>
              <a:effectLst>
                <a:outerShdw blurRad="63500" sx="102000" sy="102000" algn="ctr" rotWithShape="0">
                  <a:prstClr val="black">
                    <a:alpha val="40000"/>
                  </a:prstClr>
                </a:outerShdw>
              </a:effectLst>
            </a:rPr>
            <a:t>Mon temps d'investissement</a:t>
          </a:r>
          <a:endParaRPr lang="fr-CA" sz="1100" b="1" cap="none" spc="0" baseline="0">
            <a:ln w="22225">
              <a:solidFill>
                <a:schemeClr val="accent2"/>
              </a:solidFill>
              <a:prstDash val="solid"/>
            </a:ln>
            <a:solidFill>
              <a:schemeClr val="accent2">
                <a:lumMod val="40000"/>
                <a:lumOff val="60000"/>
              </a:schemeClr>
            </a:solidFill>
            <a:effectLst>
              <a:outerShdw blurRad="63500" sx="102000" sy="102000" algn="ctr" rotWithShape="0">
                <a:prstClr val="black">
                  <a:alpha val="40000"/>
                </a:prstClr>
              </a:outerShdw>
            </a:effectLst>
          </a:endParaRPr>
        </a:p>
      </xdr:txBody>
    </xdr:sp>
    <xdr:clientData/>
  </xdr:twoCellAnchor>
  <xdr:twoCellAnchor>
    <xdr:from>
      <xdr:col>17</xdr:col>
      <xdr:colOff>704850</xdr:colOff>
      <xdr:row>32</xdr:row>
      <xdr:rowOff>28575</xdr:rowOff>
    </xdr:from>
    <xdr:to>
      <xdr:col>20</xdr:col>
      <xdr:colOff>133350</xdr:colOff>
      <xdr:row>35</xdr:row>
      <xdr:rowOff>95250</xdr:rowOff>
    </xdr:to>
    <xdr:sp macro="[0]!Flèchedroite3_Cliquer" textlink="">
      <xdr:nvSpPr>
        <xdr:cNvPr id="4" name="Flèche : droite 3">
          <a:extLst>
            <a:ext uri="{FF2B5EF4-FFF2-40B4-BE49-F238E27FC236}">
              <a16:creationId xmlns:a16="http://schemas.microsoft.com/office/drawing/2014/main" id="{00000000-0008-0000-0000-000004000000}"/>
            </a:ext>
          </a:extLst>
        </xdr:cNvPr>
        <xdr:cNvSpPr/>
      </xdr:nvSpPr>
      <xdr:spPr>
        <a:xfrm>
          <a:off x="13658850" y="6124575"/>
          <a:ext cx="1714500" cy="638175"/>
        </a:xfrm>
        <a:prstGeom prst="rightArrow">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fr-CA"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0</xdr:colOff>
          <xdr:row>1</xdr:row>
          <xdr:rowOff>9525</xdr:rowOff>
        </xdr:from>
        <xdr:to>
          <xdr:col>26</xdr:col>
          <xdr:colOff>9525</xdr:colOff>
          <xdr:row>2</xdr:row>
          <xdr:rowOff>171450</xdr:rowOff>
        </xdr:to>
        <xdr:sp macro="" textlink="">
          <xdr:nvSpPr>
            <xdr:cNvPr id="1025" name="Spinner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0</xdr:colOff>
          <xdr:row>1</xdr:row>
          <xdr:rowOff>19050</xdr:rowOff>
        </xdr:from>
        <xdr:to>
          <xdr:col>19</xdr:col>
          <xdr:colOff>9525</xdr:colOff>
          <xdr:row>2</xdr:row>
          <xdr:rowOff>180975</xdr:rowOff>
        </xdr:to>
        <xdr:sp macro="" textlink="">
          <xdr:nvSpPr>
            <xdr:cNvPr id="1026" name="Spinner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285750</xdr:colOff>
          <xdr:row>0</xdr:row>
          <xdr:rowOff>123825</xdr:rowOff>
        </xdr:from>
        <xdr:to>
          <xdr:col>34</xdr:col>
          <xdr:colOff>257175</xdr:colOff>
          <xdr:row>3</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fr-CA" sz="20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19050</xdr:colOff>
          <xdr:row>85</xdr:row>
          <xdr:rowOff>171450</xdr:rowOff>
        </xdr:from>
        <xdr:to>
          <xdr:col>37</xdr:col>
          <xdr:colOff>0</xdr:colOff>
          <xdr:row>87</xdr:row>
          <xdr:rowOff>180975</xdr:rowOff>
        </xdr:to>
        <xdr:sp macro="" textlink="">
          <xdr:nvSpPr>
            <xdr:cNvPr id="1028" name="SpinButton1"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28575</xdr:colOff>
          <xdr:row>88</xdr:row>
          <xdr:rowOff>28575</xdr:rowOff>
        </xdr:from>
        <xdr:to>
          <xdr:col>37</xdr:col>
          <xdr:colOff>0</xdr:colOff>
          <xdr:row>90</xdr:row>
          <xdr:rowOff>19050</xdr:rowOff>
        </xdr:to>
        <xdr:sp macro="" textlink="">
          <xdr:nvSpPr>
            <xdr:cNvPr id="1029" name="SpinButton2"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523875</xdr:colOff>
      <xdr:row>30</xdr:row>
      <xdr:rowOff>0</xdr:rowOff>
    </xdr:from>
    <xdr:to>
      <xdr:col>26</xdr:col>
      <xdr:colOff>298041</xdr:colOff>
      <xdr:row>42</xdr:row>
      <xdr:rowOff>162000</xdr:rowOff>
    </xdr:to>
    <xdr:sp macro="" textlink="">
      <xdr:nvSpPr>
        <xdr:cNvPr id="56" name="Rectangle 55">
          <a:extLst>
            <a:ext uri="{FF2B5EF4-FFF2-40B4-BE49-F238E27FC236}">
              <a16:creationId xmlns:a16="http://schemas.microsoft.com/office/drawing/2014/main" id="{00000000-0008-0000-0300-000038000000}"/>
            </a:ext>
          </a:extLst>
        </xdr:cNvPr>
        <xdr:cNvSpPr/>
      </xdr:nvSpPr>
      <xdr:spPr>
        <a:xfrm>
          <a:off x="1137708" y="5715000"/>
          <a:ext cx="15120000" cy="2448000"/>
        </a:xfrm>
        <a:prstGeom prst="rect">
          <a:avLst/>
        </a:prstGeom>
        <a:solidFill>
          <a:schemeClr val="tx1">
            <a:alpha val="90000"/>
          </a:schemeClr>
        </a:solidFill>
        <a:ln>
          <a:noFill/>
        </a:ln>
        <a:effectLst>
          <a:outerShdw blurRad="381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11</xdr:col>
      <xdr:colOff>539751</xdr:colOff>
      <xdr:row>1</xdr:row>
      <xdr:rowOff>52918</xdr:rowOff>
    </xdr:from>
    <xdr:to>
      <xdr:col>17</xdr:col>
      <xdr:colOff>529167</xdr:colOff>
      <xdr:row>5</xdr:row>
      <xdr:rowOff>24344</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7291918" y="243418"/>
          <a:ext cx="3672416" cy="733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altLang="zh-CN" sz="3600">
              <a:solidFill>
                <a:schemeClr val="bg1"/>
              </a:solidFill>
              <a:latin typeface="Arial Black" panose="020B0A04020102020204" pitchFamily="34" charset="0"/>
            </a:rPr>
            <a:t>Time</a:t>
          </a:r>
          <a:r>
            <a:rPr lang="fr-FR" altLang="zh-CN" sz="3600">
              <a:solidFill>
                <a:schemeClr val="bg1"/>
              </a:solidFill>
              <a:latin typeface="Arial Black" panose="020B0A04020102020204" pitchFamily="34" charset="0"/>
            </a:rPr>
            <a:t>·</a:t>
          </a:r>
          <a:r>
            <a:rPr lang="fr-CA" altLang="zh-CN" sz="3600">
              <a:solidFill>
                <a:schemeClr val="bg1"/>
              </a:solidFill>
              <a:latin typeface="Arial Black" panose="020B0A04020102020204" pitchFamily="34" charset="0"/>
            </a:rPr>
            <a:t>Invest</a:t>
          </a:r>
        </a:p>
      </xdr:txBody>
    </xdr:sp>
    <xdr:clientData/>
  </xdr:twoCellAnchor>
  <xdr:twoCellAnchor>
    <xdr:from>
      <xdr:col>13</xdr:col>
      <xdr:colOff>41674</xdr:colOff>
      <xdr:row>5</xdr:row>
      <xdr:rowOff>4234</xdr:rowOff>
    </xdr:from>
    <xdr:to>
      <xdr:col>16</xdr:col>
      <xdr:colOff>352426</xdr:colOff>
      <xdr:row>5</xdr:row>
      <xdr:rowOff>18521</xdr:rowOff>
    </xdr:to>
    <xdr:cxnSp macro="">
      <xdr:nvCxnSpPr>
        <xdr:cNvPr id="11" name="Straight Connector 10">
          <a:extLst>
            <a:ext uri="{FF2B5EF4-FFF2-40B4-BE49-F238E27FC236}">
              <a16:creationId xmlns:a16="http://schemas.microsoft.com/office/drawing/2014/main" id="{00000000-0008-0000-0300-00000B000000}"/>
            </a:ext>
          </a:extLst>
        </xdr:cNvPr>
        <xdr:cNvCxnSpPr/>
      </xdr:nvCxnSpPr>
      <xdr:spPr>
        <a:xfrm flipV="1">
          <a:off x="8021507" y="956734"/>
          <a:ext cx="2152252" cy="14287"/>
        </a:xfrm>
        <a:prstGeom prst="line">
          <a:avLst/>
        </a:prstGeom>
        <a:ln>
          <a:solidFill>
            <a:schemeClr val="bg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583142</xdr:colOff>
      <xdr:row>5</xdr:row>
      <xdr:rowOff>99484</xdr:rowOff>
    </xdr:from>
    <xdr:to>
      <xdr:col>16</xdr:col>
      <xdr:colOff>116417</xdr:colOff>
      <xdr:row>8</xdr:row>
      <xdr:rowOff>175684</xdr:rowOff>
    </xdr:to>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8562975" y="1051984"/>
          <a:ext cx="1374775"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altLang="zh-CN" sz="2400">
              <a:solidFill>
                <a:schemeClr val="bg1"/>
              </a:solidFill>
              <a:latin typeface="Arial Black" panose="020B0A04020102020204" pitchFamily="34" charset="0"/>
            </a:rPr>
            <a:t>Montly</a:t>
          </a:r>
        </a:p>
      </xdr:txBody>
    </xdr:sp>
    <xdr:clientData/>
  </xdr:twoCellAnchor>
  <xdr:twoCellAnchor>
    <xdr:from>
      <xdr:col>13</xdr:col>
      <xdr:colOff>390526</xdr:colOff>
      <xdr:row>6</xdr:row>
      <xdr:rowOff>109009</xdr:rowOff>
    </xdr:from>
    <xdr:to>
      <xdr:col>13</xdr:col>
      <xdr:colOff>561976</xdr:colOff>
      <xdr:row>7</xdr:row>
      <xdr:rowOff>42334</xdr:rowOff>
    </xdr:to>
    <xdr:sp macro="" textlink="">
      <xdr:nvSpPr>
        <xdr:cNvPr id="18" name="Explosion: 8 Points 17">
          <a:extLst>
            <a:ext uri="{FF2B5EF4-FFF2-40B4-BE49-F238E27FC236}">
              <a16:creationId xmlns:a16="http://schemas.microsoft.com/office/drawing/2014/main" id="{00000000-0008-0000-0300-000012000000}"/>
            </a:ext>
          </a:extLst>
        </xdr:cNvPr>
        <xdr:cNvSpPr/>
      </xdr:nvSpPr>
      <xdr:spPr>
        <a:xfrm>
          <a:off x="8370359" y="1252009"/>
          <a:ext cx="171450" cy="123825"/>
        </a:xfrm>
        <a:prstGeom prst="irregularSeal1">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16</xdr:col>
      <xdr:colOff>71966</xdr:colOff>
      <xdr:row>6</xdr:row>
      <xdr:rowOff>131234</xdr:rowOff>
    </xdr:from>
    <xdr:to>
      <xdr:col>16</xdr:col>
      <xdr:colOff>243416</xdr:colOff>
      <xdr:row>7</xdr:row>
      <xdr:rowOff>64559</xdr:rowOff>
    </xdr:to>
    <xdr:sp macro="" textlink="">
      <xdr:nvSpPr>
        <xdr:cNvPr id="19" name="Explosion: 8 Points 18">
          <a:extLst>
            <a:ext uri="{FF2B5EF4-FFF2-40B4-BE49-F238E27FC236}">
              <a16:creationId xmlns:a16="http://schemas.microsoft.com/office/drawing/2014/main" id="{00000000-0008-0000-0300-000013000000}"/>
            </a:ext>
          </a:extLst>
        </xdr:cNvPr>
        <xdr:cNvSpPr/>
      </xdr:nvSpPr>
      <xdr:spPr>
        <a:xfrm>
          <a:off x="9893299" y="1274234"/>
          <a:ext cx="171450" cy="123825"/>
        </a:xfrm>
        <a:prstGeom prst="irregularSeal1">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xdr:col>
      <xdr:colOff>552449</xdr:colOff>
      <xdr:row>9</xdr:row>
      <xdr:rowOff>28575</xdr:rowOff>
    </xdr:from>
    <xdr:to>
      <xdr:col>15</xdr:col>
      <xdr:colOff>418782</xdr:colOff>
      <xdr:row>28</xdr:row>
      <xdr:rowOff>117075</xdr:rowOff>
    </xdr:to>
    <xdr:sp macro="" textlink="">
      <xdr:nvSpPr>
        <xdr:cNvPr id="20" name="Rectangle 19">
          <a:extLst>
            <a:ext uri="{FF2B5EF4-FFF2-40B4-BE49-F238E27FC236}">
              <a16:creationId xmlns:a16="http://schemas.microsoft.com/office/drawing/2014/main" id="{00000000-0008-0000-0300-000014000000}"/>
            </a:ext>
          </a:extLst>
        </xdr:cNvPr>
        <xdr:cNvSpPr/>
      </xdr:nvSpPr>
      <xdr:spPr>
        <a:xfrm>
          <a:off x="1166282" y="1743075"/>
          <a:ext cx="8460000" cy="3708000"/>
        </a:xfrm>
        <a:prstGeom prst="rect">
          <a:avLst/>
        </a:prstGeom>
        <a:solidFill>
          <a:schemeClr val="tx1">
            <a:alpha val="25000"/>
          </a:schemeClr>
        </a:solidFill>
        <a:ln>
          <a:noFill/>
        </a:ln>
        <a:effectLst>
          <a:outerShdw blurRad="381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17</xdr:col>
      <xdr:colOff>85725</xdr:colOff>
      <xdr:row>9</xdr:row>
      <xdr:rowOff>9525</xdr:rowOff>
    </xdr:from>
    <xdr:to>
      <xdr:col>26</xdr:col>
      <xdr:colOff>141225</xdr:colOff>
      <xdr:row>28</xdr:row>
      <xdr:rowOff>98025</xdr:rowOff>
    </xdr:to>
    <xdr:sp macro="" textlink="">
      <xdr:nvSpPr>
        <xdr:cNvPr id="21" name="Rectangle 20">
          <a:extLst>
            <a:ext uri="{FF2B5EF4-FFF2-40B4-BE49-F238E27FC236}">
              <a16:creationId xmlns:a16="http://schemas.microsoft.com/office/drawing/2014/main" id="{00000000-0008-0000-0300-000015000000}"/>
            </a:ext>
          </a:extLst>
        </xdr:cNvPr>
        <xdr:cNvSpPr/>
      </xdr:nvSpPr>
      <xdr:spPr>
        <a:xfrm>
          <a:off x="10520892" y="1724025"/>
          <a:ext cx="5580000" cy="3708000"/>
        </a:xfrm>
        <a:prstGeom prst="rect">
          <a:avLst/>
        </a:prstGeom>
        <a:solidFill>
          <a:schemeClr val="tx1">
            <a:alpha val="25000"/>
          </a:schemeClr>
        </a:solidFill>
        <a:ln>
          <a:noFill/>
        </a:ln>
        <a:effectLst>
          <a:outerShdw blurRad="381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3</xdr:col>
      <xdr:colOff>266701</xdr:colOff>
      <xdr:row>9</xdr:row>
      <xdr:rowOff>133351</xdr:rowOff>
    </xdr:from>
    <xdr:to>
      <xdr:col>6</xdr:col>
      <xdr:colOff>38100</xdr:colOff>
      <xdr:row>12</xdr:row>
      <xdr:rowOff>180975</xdr:rowOff>
    </xdr:to>
    <xdr:sp macro="" textlink="">
      <xdr:nvSpPr>
        <xdr:cNvPr id="22" name="TextBox 21">
          <a:extLst>
            <a:ext uri="{FF2B5EF4-FFF2-40B4-BE49-F238E27FC236}">
              <a16:creationId xmlns:a16="http://schemas.microsoft.com/office/drawing/2014/main" id="{00000000-0008-0000-0300-000016000000}"/>
            </a:ext>
          </a:extLst>
        </xdr:cNvPr>
        <xdr:cNvSpPr txBox="1"/>
      </xdr:nvSpPr>
      <xdr:spPr>
        <a:xfrm>
          <a:off x="2095501" y="2609851"/>
          <a:ext cx="1600199" cy="619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fr-FR" sz="2400">
              <a:solidFill>
                <a:schemeClr val="bg1"/>
              </a:solidFill>
              <a:latin typeface="Arial Black" panose="020B0A04020102020204" pitchFamily="34" charset="0"/>
            </a:rPr>
            <a:t>月份消费</a:t>
          </a:r>
          <a:endParaRPr lang="fr-CA" sz="2400">
            <a:solidFill>
              <a:schemeClr val="bg1"/>
            </a:solidFill>
            <a:latin typeface="Arial Black" panose="020B0A04020102020204" pitchFamily="34" charset="0"/>
          </a:endParaRPr>
        </a:p>
      </xdr:txBody>
    </xdr:sp>
    <xdr:clientData/>
  </xdr:twoCellAnchor>
  <xdr:twoCellAnchor>
    <xdr:from>
      <xdr:col>18</xdr:col>
      <xdr:colOff>352426</xdr:colOff>
      <xdr:row>9</xdr:row>
      <xdr:rowOff>142876</xdr:rowOff>
    </xdr:from>
    <xdr:to>
      <xdr:col>21</xdr:col>
      <xdr:colOff>447675</xdr:colOff>
      <xdr:row>12</xdr:row>
      <xdr:rowOff>152400</xdr:rowOff>
    </xdr:to>
    <xdr:sp macro="" textlink="">
      <xdr:nvSpPr>
        <xdr:cNvPr id="23" name="TextBox 22">
          <a:extLst>
            <a:ext uri="{FF2B5EF4-FFF2-40B4-BE49-F238E27FC236}">
              <a16:creationId xmlns:a16="http://schemas.microsoft.com/office/drawing/2014/main" id="{00000000-0008-0000-0300-000017000000}"/>
            </a:ext>
          </a:extLst>
        </xdr:cNvPr>
        <xdr:cNvSpPr txBox="1"/>
      </xdr:nvSpPr>
      <xdr:spPr>
        <a:xfrm>
          <a:off x="11325226" y="2619376"/>
          <a:ext cx="1924049" cy="581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fr-FR" sz="2400">
              <a:solidFill>
                <a:schemeClr val="bg1"/>
              </a:solidFill>
              <a:latin typeface="Arial Black" panose="020B0A04020102020204" pitchFamily="34" charset="0"/>
            </a:rPr>
            <a:t>百分比消费</a:t>
          </a:r>
          <a:endParaRPr lang="fr-CA" altLang="zh-CN" sz="2400">
            <a:solidFill>
              <a:schemeClr val="bg1"/>
            </a:solidFill>
            <a:latin typeface="Arial Black" panose="020B0A04020102020204" pitchFamily="34" charset="0"/>
          </a:endParaRPr>
        </a:p>
      </xdr:txBody>
    </xdr:sp>
    <xdr:clientData/>
  </xdr:twoCellAnchor>
  <xdr:twoCellAnchor editAs="oneCell">
    <xdr:from>
      <xdr:col>17</xdr:col>
      <xdr:colOff>149925</xdr:colOff>
      <xdr:row>9</xdr:row>
      <xdr:rowOff>0</xdr:rowOff>
    </xdr:from>
    <xdr:to>
      <xdr:col>18</xdr:col>
      <xdr:colOff>454725</xdr:colOff>
      <xdr:row>13</xdr:row>
      <xdr:rowOff>152400</xdr:rowOff>
    </xdr:to>
    <xdr:pic>
      <xdr:nvPicPr>
        <xdr:cNvPr id="35" name="Graphic 34" descr="Presentation with pie chart with solid fill">
          <a:extLst>
            <a:ext uri="{FF2B5EF4-FFF2-40B4-BE49-F238E27FC236}">
              <a16:creationId xmlns:a16="http://schemas.microsoft.com/office/drawing/2014/main" id="{00000000-0008-0000-0300-00002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513125" y="2464500"/>
          <a:ext cx="914400" cy="914400"/>
        </a:xfrm>
        <a:prstGeom prst="rect">
          <a:avLst/>
        </a:prstGeom>
      </xdr:spPr>
    </xdr:pic>
    <xdr:clientData/>
  </xdr:twoCellAnchor>
  <xdr:twoCellAnchor editAs="oneCell">
    <xdr:from>
      <xdr:col>2</xdr:col>
      <xdr:colOff>42825</xdr:colOff>
      <xdr:row>9</xdr:row>
      <xdr:rowOff>0</xdr:rowOff>
    </xdr:from>
    <xdr:to>
      <xdr:col>3</xdr:col>
      <xdr:colOff>347625</xdr:colOff>
      <xdr:row>13</xdr:row>
      <xdr:rowOff>152400</xdr:rowOff>
    </xdr:to>
    <xdr:pic>
      <xdr:nvPicPr>
        <xdr:cNvPr id="41" name="Graphic 40" descr="Upward trend with solid fill">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62025" y="2424075"/>
          <a:ext cx="914400" cy="914400"/>
        </a:xfrm>
        <a:prstGeom prst="rect">
          <a:avLst/>
        </a:prstGeom>
      </xdr:spPr>
    </xdr:pic>
    <xdr:clientData/>
  </xdr:twoCellAnchor>
  <xdr:twoCellAnchor>
    <xdr:from>
      <xdr:col>2</xdr:col>
      <xdr:colOff>247650</xdr:colOff>
      <xdr:row>13</xdr:row>
      <xdr:rowOff>19050</xdr:rowOff>
    </xdr:from>
    <xdr:to>
      <xdr:col>15</xdr:col>
      <xdr:colOff>247650</xdr:colOff>
      <xdr:row>28</xdr:row>
      <xdr:rowOff>28575</xdr:rowOff>
    </xdr:to>
    <xdr:graphicFrame macro="">
      <xdr:nvGraphicFramePr>
        <xdr:cNvPr id="42" name="Chart 41">
          <a:extLst>
            <a:ext uri="{FF2B5EF4-FFF2-40B4-BE49-F238E27FC236}">
              <a16:creationId xmlns:a16="http://schemas.microsoft.com/office/drawing/2014/main" id="{00000000-0008-0000-03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352425</xdr:colOff>
      <xdr:row>12</xdr:row>
      <xdr:rowOff>133352</xdr:rowOff>
    </xdr:from>
    <xdr:to>
      <xdr:col>25</xdr:col>
      <xdr:colOff>209550</xdr:colOff>
      <xdr:row>28</xdr:row>
      <xdr:rowOff>38100</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12700</xdr:colOff>
      <xdr:row>37</xdr:row>
      <xdr:rowOff>52917</xdr:rowOff>
    </xdr:from>
    <xdr:to>
      <xdr:col>26</xdr:col>
      <xdr:colOff>63500</xdr:colOff>
      <xdr:row>42</xdr:row>
      <xdr:rowOff>42334</xdr:rowOff>
    </xdr:to>
    <mc:AlternateContent xmlns:mc="http://schemas.openxmlformats.org/markup-compatibility/2006" xmlns:a14="http://schemas.microsoft.com/office/drawing/2010/main">
      <mc:Choice Requires="a14">
        <xdr:graphicFrame macro="">
          <xdr:nvGraphicFramePr>
            <xdr:cNvPr id="44" name="日期">
              <a:extLst>
                <a:ext uri="{FF2B5EF4-FFF2-40B4-BE49-F238E27FC236}">
                  <a16:creationId xmlns:a16="http://schemas.microsoft.com/office/drawing/2014/main" id="{00000000-0008-0000-0300-00002C000000}"/>
                </a:ext>
              </a:extLst>
            </xdr:cNvPr>
            <xdr:cNvGraphicFramePr/>
          </xdr:nvGraphicFramePr>
          <xdr:xfrm>
            <a:off x="0" y="0"/>
            <a:ext cx="0" cy="0"/>
          </xdr:xfrm>
          <a:graphic>
            <a:graphicData uri="http://schemas.microsoft.com/office/drawing/2010/slicer">
              <sle:slicer xmlns:sle="http://schemas.microsoft.com/office/drawing/2010/slicer" name="日期"/>
            </a:graphicData>
          </a:graphic>
        </xdr:graphicFrame>
      </mc:Choice>
      <mc:Fallback xmlns="">
        <xdr:sp macro="" textlink="">
          <xdr:nvSpPr>
            <xdr:cNvPr id="0" name=""/>
            <xdr:cNvSpPr>
              <a:spLocks noTextEdit="1"/>
            </xdr:cNvSpPr>
          </xdr:nvSpPr>
          <xdr:spPr>
            <a:xfrm>
              <a:off x="1240367" y="7101417"/>
              <a:ext cx="14782800" cy="941917"/>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73027</xdr:colOff>
      <xdr:row>30</xdr:row>
      <xdr:rowOff>113243</xdr:rowOff>
    </xdr:from>
    <xdr:to>
      <xdr:col>10</xdr:col>
      <xdr:colOff>465668</xdr:colOff>
      <xdr:row>33</xdr:row>
      <xdr:rowOff>158751</xdr:rowOff>
    </xdr:to>
    <mc:AlternateContent xmlns:mc="http://schemas.openxmlformats.org/markup-compatibility/2006" xmlns:a14="http://schemas.microsoft.com/office/drawing/2010/main">
      <mc:Choice Requires="a14">
        <xdr:graphicFrame macro="">
          <xdr:nvGraphicFramePr>
            <xdr:cNvPr id="45" name="星期">
              <a:extLst>
                <a:ext uri="{FF2B5EF4-FFF2-40B4-BE49-F238E27FC236}">
                  <a16:creationId xmlns:a16="http://schemas.microsoft.com/office/drawing/2014/main" id="{00000000-0008-0000-0300-00002D000000}"/>
                </a:ext>
              </a:extLst>
            </xdr:cNvPr>
            <xdr:cNvGraphicFramePr/>
          </xdr:nvGraphicFramePr>
          <xdr:xfrm>
            <a:off x="0" y="0"/>
            <a:ext cx="0" cy="0"/>
          </xdr:xfrm>
          <a:graphic>
            <a:graphicData uri="http://schemas.microsoft.com/office/drawing/2010/slicer">
              <sle:slicer xmlns:sle="http://schemas.microsoft.com/office/drawing/2010/slicer" name="星期"/>
            </a:graphicData>
          </a:graphic>
        </xdr:graphicFrame>
      </mc:Choice>
      <mc:Fallback xmlns="">
        <xdr:sp macro="" textlink="">
          <xdr:nvSpPr>
            <xdr:cNvPr id="0" name=""/>
            <xdr:cNvSpPr>
              <a:spLocks noTextEdit="1"/>
            </xdr:cNvSpPr>
          </xdr:nvSpPr>
          <xdr:spPr>
            <a:xfrm>
              <a:off x="3756027" y="5828243"/>
              <a:ext cx="2847974" cy="617008"/>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173565</xdr:colOff>
      <xdr:row>30</xdr:row>
      <xdr:rowOff>25398</xdr:rowOff>
    </xdr:from>
    <xdr:to>
      <xdr:col>14</xdr:col>
      <xdr:colOff>25898</xdr:colOff>
      <xdr:row>36</xdr:row>
      <xdr:rowOff>142398</xdr:rowOff>
    </xdr:to>
    <mc:AlternateContent xmlns:mc="http://schemas.openxmlformats.org/markup-compatibility/2006" xmlns:a14="http://schemas.microsoft.com/office/drawing/2010/main">
      <mc:Choice Requires="a14">
        <xdr:graphicFrame macro="">
          <xdr:nvGraphicFramePr>
            <xdr:cNvPr id="46" name="🖥">
              <a:extLst>
                <a:ext uri="{FF2B5EF4-FFF2-40B4-BE49-F238E27FC236}">
                  <a16:creationId xmlns:a16="http://schemas.microsoft.com/office/drawing/2014/main" id="{00000000-0008-0000-0300-00002E000000}"/>
                </a:ext>
              </a:extLst>
            </xdr:cNvPr>
            <xdr:cNvGraphicFramePr/>
          </xdr:nvGraphicFramePr>
          <xdr:xfrm>
            <a:off x="0" y="0"/>
            <a:ext cx="0" cy="0"/>
          </xdr:xfrm>
          <a:graphic>
            <a:graphicData uri="http://schemas.microsoft.com/office/drawing/2010/slicer">
              <sle:slicer xmlns:sle="http://schemas.microsoft.com/office/drawing/2010/slicer" name="🖥"/>
            </a:graphicData>
          </a:graphic>
        </xdr:graphicFrame>
      </mc:Choice>
      <mc:Fallback xmlns="">
        <xdr:sp macro="" textlink="">
          <xdr:nvSpPr>
            <xdr:cNvPr id="0" name=""/>
            <xdr:cNvSpPr>
              <a:spLocks noTextEdit="1"/>
            </xdr:cNvSpPr>
          </xdr:nvSpPr>
          <xdr:spPr>
            <a:xfrm>
              <a:off x="7539565" y="5740398"/>
              <a:ext cx="1080000" cy="126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52914</xdr:colOff>
      <xdr:row>30</xdr:row>
      <xdr:rowOff>28574</xdr:rowOff>
    </xdr:from>
    <xdr:to>
      <xdr:col>15</xdr:col>
      <xdr:colOff>519081</xdr:colOff>
      <xdr:row>36</xdr:row>
      <xdr:rowOff>145574</xdr:rowOff>
    </xdr:to>
    <mc:AlternateContent xmlns:mc="http://schemas.openxmlformats.org/markup-compatibility/2006" xmlns:a14="http://schemas.microsoft.com/office/drawing/2010/main">
      <mc:Choice Requires="a14">
        <xdr:graphicFrame macro="">
          <xdr:nvGraphicFramePr>
            <xdr:cNvPr id="47" name="🍙">
              <a:extLst>
                <a:ext uri="{FF2B5EF4-FFF2-40B4-BE49-F238E27FC236}">
                  <a16:creationId xmlns:a16="http://schemas.microsoft.com/office/drawing/2014/main" id="{00000000-0008-0000-0300-00002F000000}"/>
                </a:ext>
              </a:extLst>
            </xdr:cNvPr>
            <xdr:cNvGraphicFramePr/>
          </xdr:nvGraphicFramePr>
          <xdr:xfrm>
            <a:off x="0" y="0"/>
            <a:ext cx="0" cy="0"/>
          </xdr:xfrm>
          <a:graphic>
            <a:graphicData uri="http://schemas.microsoft.com/office/drawing/2010/slicer">
              <sle:slicer xmlns:sle="http://schemas.microsoft.com/office/drawing/2010/slicer" name="🍙"/>
            </a:graphicData>
          </a:graphic>
        </xdr:graphicFrame>
      </mc:Choice>
      <mc:Fallback xmlns="">
        <xdr:sp macro="" textlink="">
          <xdr:nvSpPr>
            <xdr:cNvPr id="0" name=""/>
            <xdr:cNvSpPr>
              <a:spLocks noTextEdit="1"/>
            </xdr:cNvSpPr>
          </xdr:nvSpPr>
          <xdr:spPr>
            <a:xfrm>
              <a:off x="8646581" y="5743574"/>
              <a:ext cx="1080000" cy="126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537635</xdr:colOff>
      <xdr:row>30</xdr:row>
      <xdr:rowOff>28574</xdr:rowOff>
    </xdr:from>
    <xdr:to>
      <xdr:col>17</xdr:col>
      <xdr:colOff>389968</xdr:colOff>
      <xdr:row>36</xdr:row>
      <xdr:rowOff>145574</xdr:rowOff>
    </xdr:to>
    <mc:AlternateContent xmlns:mc="http://schemas.openxmlformats.org/markup-compatibility/2006" xmlns:a14="http://schemas.microsoft.com/office/drawing/2010/main">
      <mc:Choice Requires="a14">
        <xdr:graphicFrame macro="">
          <xdr:nvGraphicFramePr>
            <xdr:cNvPr id="48" name="📖">
              <a:extLst>
                <a:ext uri="{FF2B5EF4-FFF2-40B4-BE49-F238E27FC236}">
                  <a16:creationId xmlns:a16="http://schemas.microsoft.com/office/drawing/2014/main" id="{00000000-0008-0000-0300-000030000000}"/>
                </a:ext>
              </a:extLst>
            </xdr:cNvPr>
            <xdr:cNvGraphicFramePr/>
          </xdr:nvGraphicFramePr>
          <xdr:xfrm>
            <a:off x="0" y="0"/>
            <a:ext cx="0" cy="0"/>
          </xdr:xfrm>
          <a:graphic>
            <a:graphicData uri="http://schemas.microsoft.com/office/drawing/2010/slicer">
              <sle:slicer xmlns:sle="http://schemas.microsoft.com/office/drawing/2010/slicer" name="📖"/>
            </a:graphicData>
          </a:graphic>
        </xdr:graphicFrame>
      </mc:Choice>
      <mc:Fallback xmlns="">
        <xdr:sp macro="" textlink="">
          <xdr:nvSpPr>
            <xdr:cNvPr id="0" name=""/>
            <xdr:cNvSpPr>
              <a:spLocks noTextEdit="1"/>
            </xdr:cNvSpPr>
          </xdr:nvSpPr>
          <xdr:spPr>
            <a:xfrm>
              <a:off x="9745135" y="5743574"/>
              <a:ext cx="1080000" cy="126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408516</xdr:colOff>
      <xdr:row>30</xdr:row>
      <xdr:rowOff>22226</xdr:rowOff>
    </xdr:from>
    <xdr:to>
      <xdr:col>19</xdr:col>
      <xdr:colOff>260850</xdr:colOff>
      <xdr:row>36</xdr:row>
      <xdr:rowOff>139226</xdr:rowOff>
    </xdr:to>
    <mc:AlternateContent xmlns:mc="http://schemas.openxmlformats.org/markup-compatibility/2006" xmlns:a14="http://schemas.microsoft.com/office/drawing/2010/main">
      <mc:Choice Requires="a14">
        <xdr:graphicFrame macro="">
          <xdr:nvGraphicFramePr>
            <xdr:cNvPr id="49" name="⏳">
              <a:extLst>
                <a:ext uri="{FF2B5EF4-FFF2-40B4-BE49-F238E27FC236}">
                  <a16:creationId xmlns:a16="http://schemas.microsoft.com/office/drawing/2014/main" id="{00000000-0008-0000-0300-000031000000}"/>
                </a:ext>
              </a:extLst>
            </xdr:cNvPr>
            <xdr:cNvGraphicFramePr/>
          </xdr:nvGraphicFramePr>
          <xdr:xfrm>
            <a:off x="0" y="0"/>
            <a:ext cx="0" cy="0"/>
          </xdr:xfrm>
          <a:graphic>
            <a:graphicData uri="http://schemas.microsoft.com/office/drawing/2010/slicer">
              <sle:slicer xmlns:sle="http://schemas.microsoft.com/office/drawing/2010/slicer" name="⏳"/>
            </a:graphicData>
          </a:graphic>
        </xdr:graphicFrame>
      </mc:Choice>
      <mc:Fallback xmlns="">
        <xdr:sp macro="" textlink="">
          <xdr:nvSpPr>
            <xdr:cNvPr id="0" name=""/>
            <xdr:cNvSpPr>
              <a:spLocks noTextEdit="1"/>
            </xdr:cNvSpPr>
          </xdr:nvSpPr>
          <xdr:spPr>
            <a:xfrm>
              <a:off x="10843683" y="5737226"/>
              <a:ext cx="1080000" cy="126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269874</xdr:colOff>
      <xdr:row>30</xdr:row>
      <xdr:rowOff>29633</xdr:rowOff>
    </xdr:from>
    <xdr:to>
      <xdr:col>21</xdr:col>
      <xdr:colOff>122207</xdr:colOff>
      <xdr:row>36</xdr:row>
      <xdr:rowOff>146633</xdr:rowOff>
    </xdr:to>
    <mc:AlternateContent xmlns:mc="http://schemas.openxmlformats.org/markup-compatibility/2006" xmlns:a14="http://schemas.microsoft.com/office/drawing/2010/main">
      <mc:Choice Requires="a14">
        <xdr:graphicFrame macro="">
          <xdr:nvGraphicFramePr>
            <xdr:cNvPr id="50" name="🤦‍♀️">
              <a:extLst>
                <a:ext uri="{FF2B5EF4-FFF2-40B4-BE49-F238E27FC236}">
                  <a16:creationId xmlns:a16="http://schemas.microsoft.com/office/drawing/2014/main" id="{00000000-0008-0000-0300-000032000000}"/>
                </a:ext>
              </a:extLst>
            </xdr:cNvPr>
            <xdr:cNvGraphicFramePr/>
          </xdr:nvGraphicFramePr>
          <xdr:xfrm>
            <a:off x="0" y="0"/>
            <a:ext cx="0" cy="0"/>
          </xdr:xfrm>
          <a:graphic>
            <a:graphicData uri="http://schemas.microsoft.com/office/drawing/2010/slicer">
              <sle:slicer xmlns:sle="http://schemas.microsoft.com/office/drawing/2010/slicer" name="🤦‍♀️"/>
            </a:graphicData>
          </a:graphic>
        </xdr:graphicFrame>
      </mc:Choice>
      <mc:Fallback xmlns="">
        <xdr:sp macro="" textlink="">
          <xdr:nvSpPr>
            <xdr:cNvPr id="0" name=""/>
            <xdr:cNvSpPr>
              <a:spLocks noTextEdit="1"/>
            </xdr:cNvSpPr>
          </xdr:nvSpPr>
          <xdr:spPr>
            <a:xfrm>
              <a:off x="11932707" y="5744633"/>
              <a:ext cx="1080000" cy="126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112183</xdr:colOff>
      <xdr:row>30</xdr:row>
      <xdr:rowOff>30692</xdr:rowOff>
    </xdr:from>
    <xdr:to>
      <xdr:col>22</xdr:col>
      <xdr:colOff>578350</xdr:colOff>
      <xdr:row>36</xdr:row>
      <xdr:rowOff>147692</xdr:rowOff>
    </xdr:to>
    <mc:AlternateContent xmlns:mc="http://schemas.openxmlformats.org/markup-compatibility/2006" xmlns:a14="http://schemas.microsoft.com/office/drawing/2010/main">
      <mc:Choice Requires="a14">
        <xdr:graphicFrame macro="">
          <xdr:nvGraphicFramePr>
            <xdr:cNvPr id="51" name="🎮">
              <a:extLst>
                <a:ext uri="{FF2B5EF4-FFF2-40B4-BE49-F238E27FC236}">
                  <a16:creationId xmlns:a16="http://schemas.microsoft.com/office/drawing/2014/main" id="{00000000-0008-0000-0300-000033000000}"/>
                </a:ext>
              </a:extLst>
            </xdr:cNvPr>
            <xdr:cNvGraphicFramePr/>
          </xdr:nvGraphicFramePr>
          <xdr:xfrm>
            <a:off x="0" y="0"/>
            <a:ext cx="0" cy="0"/>
          </xdr:xfrm>
          <a:graphic>
            <a:graphicData uri="http://schemas.microsoft.com/office/drawing/2010/slicer">
              <sle:slicer xmlns:sle="http://schemas.microsoft.com/office/drawing/2010/slicer" name="🎮"/>
            </a:graphicData>
          </a:graphic>
        </xdr:graphicFrame>
      </mc:Choice>
      <mc:Fallback xmlns="">
        <xdr:sp macro="" textlink="">
          <xdr:nvSpPr>
            <xdr:cNvPr id="0" name=""/>
            <xdr:cNvSpPr>
              <a:spLocks noTextEdit="1"/>
            </xdr:cNvSpPr>
          </xdr:nvSpPr>
          <xdr:spPr>
            <a:xfrm>
              <a:off x="13002683" y="5745692"/>
              <a:ext cx="1080000" cy="126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581025</xdr:colOff>
      <xdr:row>30</xdr:row>
      <xdr:rowOff>38100</xdr:rowOff>
    </xdr:from>
    <xdr:to>
      <xdr:col>3</xdr:col>
      <xdr:colOff>276225</xdr:colOff>
      <xdr:row>35</xdr:row>
      <xdr:rowOff>0</xdr:rowOff>
    </xdr:to>
    <xdr:pic>
      <xdr:nvPicPr>
        <xdr:cNvPr id="53" name="Graphic 52" descr="Settings with solid fill">
          <a:extLst>
            <a:ext uri="{FF2B5EF4-FFF2-40B4-BE49-F238E27FC236}">
              <a16:creationId xmlns:a16="http://schemas.microsoft.com/office/drawing/2014/main" id="{00000000-0008-0000-0300-000035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190625" y="6515100"/>
          <a:ext cx="914400" cy="914400"/>
        </a:xfrm>
        <a:prstGeom prst="rect">
          <a:avLst/>
        </a:prstGeom>
      </xdr:spPr>
    </xdr:pic>
    <xdr:clientData/>
  </xdr:twoCellAnchor>
  <xdr:twoCellAnchor>
    <xdr:from>
      <xdr:col>3</xdr:col>
      <xdr:colOff>238125</xdr:colOff>
      <xdr:row>31</xdr:row>
      <xdr:rowOff>9525</xdr:rowOff>
    </xdr:from>
    <xdr:to>
      <xdr:col>6</xdr:col>
      <xdr:colOff>9524</xdr:colOff>
      <xdr:row>34</xdr:row>
      <xdr:rowOff>57149</xdr:rowOff>
    </xdr:to>
    <xdr:sp macro="" textlink="">
      <xdr:nvSpPr>
        <xdr:cNvPr id="57" name="TextBox 56">
          <a:extLst>
            <a:ext uri="{FF2B5EF4-FFF2-40B4-BE49-F238E27FC236}">
              <a16:creationId xmlns:a16="http://schemas.microsoft.com/office/drawing/2014/main" id="{00000000-0008-0000-0300-000039000000}"/>
            </a:ext>
          </a:extLst>
        </xdr:cNvPr>
        <xdr:cNvSpPr txBox="1"/>
      </xdr:nvSpPr>
      <xdr:spPr>
        <a:xfrm>
          <a:off x="2066925" y="6677025"/>
          <a:ext cx="1600199" cy="619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altLang="zh-CN" sz="2400">
              <a:solidFill>
                <a:schemeClr val="bg1"/>
              </a:solidFill>
              <a:latin typeface="Arial Black" panose="020B0A04020102020204" pitchFamily="34" charset="0"/>
            </a:rPr>
            <a:t>Filters</a:t>
          </a:r>
          <a:endParaRPr lang="fr-CA" sz="2400">
            <a:solidFill>
              <a:schemeClr val="bg1"/>
            </a:solidFill>
            <a:latin typeface="Arial Black" panose="020B0A040201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523875</xdr:colOff>
      <xdr:row>30</xdr:row>
      <xdr:rowOff>0</xdr:rowOff>
    </xdr:from>
    <xdr:to>
      <xdr:col>26</xdr:col>
      <xdr:colOff>298041</xdr:colOff>
      <xdr:row>42</xdr:row>
      <xdr:rowOff>162000</xdr:rowOff>
    </xdr:to>
    <xdr:sp macro="" textlink="">
      <xdr:nvSpPr>
        <xdr:cNvPr id="6" name="Rectangle 5">
          <a:extLst>
            <a:ext uri="{FF2B5EF4-FFF2-40B4-BE49-F238E27FC236}">
              <a16:creationId xmlns:a16="http://schemas.microsoft.com/office/drawing/2014/main" id="{00000000-0008-0000-0400-000006000000}"/>
            </a:ext>
          </a:extLst>
        </xdr:cNvPr>
        <xdr:cNvSpPr/>
      </xdr:nvSpPr>
      <xdr:spPr>
        <a:xfrm>
          <a:off x="1133475" y="5715000"/>
          <a:ext cx="15014166" cy="2448000"/>
        </a:xfrm>
        <a:prstGeom prst="rect">
          <a:avLst/>
        </a:prstGeom>
        <a:solidFill>
          <a:schemeClr val="tx1">
            <a:alpha val="90000"/>
          </a:schemeClr>
        </a:solidFill>
        <a:ln>
          <a:noFill/>
        </a:ln>
        <a:effectLst>
          <a:outerShdw blurRad="381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12</xdr:col>
      <xdr:colOff>275168</xdr:colOff>
      <xdr:row>1</xdr:row>
      <xdr:rowOff>31751</xdr:rowOff>
    </xdr:from>
    <xdr:to>
      <xdr:col>17</xdr:col>
      <xdr:colOff>389468</xdr:colOff>
      <xdr:row>5</xdr:row>
      <xdr:rowOff>3177</xdr:rowOff>
    </xdr:to>
    <xdr:sp macro="" textlink="">
      <xdr:nvSpPr>
        <xdr:cNvPr id="7" name="TextBox 6">
          <a:extLst>
            <a:ext uri="{FF2B5EF4-FFF2-40B4-BE49-F238E27FC236}">
              <a16:creationId xmlns:a16="http://schemas.microsoft.com/office/drawing/2014/main" id="{00000000-0008-0000-0400-000007000000}"/>
            </a:ext>
          </a:extLst>
        </xdr:cNvPr>
        <xdr:cNvSpPr txBox="1"/>
      </xdr:nvSpPr>
      <xdr:spPr>
        <a:xfrm>
          <a:off x="7641168" y="222251"/>
          <a:ext cx="3183467" cy="733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altLang="zh-CN" sz="3600">
              <a:solidFill>
                <a:schemeClr val="bg1"/>
              </a:solidFill>
              <a:latin typeface="Arial Black" panose="020B0A04020102020204" pitchFamily="34" charset="0"/>
            </a:rPr>
            <a:t>Growing+</a:t>
          </a:r>
          <a:endParaRPr lang="fr-CA" sz="3600">
            <a:solidFill>
              <a:schemeClr val="bg1"/>
            </a:solidFill>
            <a:latin typeface="Arial Black" panose="020B0A04020102020204" pitchFamily="34" charset="0"/>
          </a:endParaRPr>
        </a:p>
      </xdr:txBody>
    </xdr:sp>
    <xdr:clientData/>
  </xdr:twoCellAnchor>
  <xdr:twoCellAnchor>
    <xdr:from>
      <xdr:col>13</xdr:col>
      <xdr:colOff>41674</xdr:colOff>
      <xdr:row>5</xdr:row>
      <xdr:rowOff>4234</xdr:rowOff>
    </xdr:from>
    <xdr:to>
      <xdr:col>16</xdr:col>
      <xdr:colOff>352426</xdr:colOff>
      <xdr:row>5</xdr:row>
      <xdr:rowOff>18521</xdr:rowOff>
    </xdr:to>
    <xdr:cxnSp macro="">
      <xdr:nvCxnSpPr>
        <xdr:cNvPr id="8" name="Straight Connector 7">
          <a:extLst>
            <a:ext uri="{FF2B5EF4-FFF2-40B4-BE49-F238E27FC236}">
              <a16:creationId xmlns:a16="http://schemas.microsoft.com/office/drawing/2014/main" id="{00000000-0008-0000-0400-000008000000}"/>
            </a:ext>
          </a:extLst>
        </xdr:cNvPr>
        <xdr:cNvCxnSpPr/>
      </xdr:nvCxnSpPr>
      <xdr:spPr>
        <a:xfrm flipV="1">
          <a:off x="7966474" y="956734"/>
          <a:ext cx="2139552" cy="14287"/>
        </a:xfrm>
        <a:prstGeom prst="line">
          <a:avLst/>
        </a:prstGeom>
        <a:ln>
          <a:solidFill>
            <a:schemeClr val="bg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561976</xdr:colOff>
      <xdr:row>5</xdr:row>
      <xdr:rowOff>99484</xdr:rowOff>
    </xdr:from>
    <xdr:to>
      <xdr:col>16</xdr:col>
      <xdr:colOff>42334</xdr:colOff>
      <xdr:row>8</xdr:row>
      <xdr:rowOff>175684</xdr:rowOff>
    </xdr:to>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8541809" y="1051984"/>
          <a:ext cx="1321858"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altLang="zh-CN" sz="2400">
              <a:solidFill>
                <a:schemeClr val="bg1"/>
              </a:solidFill>
              <a:latin typeface="Arial Black" panose="020B0A04020102020204" pitchFamily="34" charset="0"/>
            </a:rPr>
            <a:t>Montly</a:t>
          </a:r>
          <a:endParaRPr lang="fr-CA" sz="2400">
            <a:solidFill>
              <a:schemeClr val="bg1"/>
            </a:solidFill>
            <a:latin typeface="Arial Black" panose="020B0A04020102020204" pitchFamily="34" charset="0"/>
          </a:endParaRPr>
        </a:p>
      </xdr:txBody>
    </xdr:sp>
    <xdr:clientData/>
  </xdr:twoCellAnchor>
  <xdr:twoCellAnchor>
    <xdr:from>
      <xdr:col>13</xdr:col>
      <xdr:colOff>390526</xdr:colOff>
      <xdr:row>6</xdr:row>
      <xdr:rowOff>109009</xdr:rowOff>
    </xdr:from>
    <xdr:to>
      <xdr:col>13</xdr:col>
      <xdr:colOff>561976</xdr:colOff>
      <xdr:row>7</xdr:row>
      <xdr:rowOff>42334</xdr:rowOff>
    </xdr:to>
    <xdr:sp macro="" textlink="">
      <xdr:nvSpPr>
        <xdr:cNvPr id="10" name="Explosion: 8 Points 9">
          <a:extLst>
            <a:ext uri="{FF2B5EF4-FFF2-40B4-BE49-F238E27FC236}">
              <a16:creationId xmlns:a16="http://schemas.microsoft.com/office/drawing/2014/main" id="{00000000-0008-0000-0400-00000A000000}"/>
            </a:ext>
          </a:extLst>
        </xdr:cNvPr>
        <xdr:cNvSpPr/>
      </xdr:nvSpPr>
      <xdr:spPr>
        <a:xfrm>
          <a:off x="8315326" y="1252009"/>
          <a:ext cx="171450" cy="123825"/>
        </a:xfrm>
        <a:prstGeom prst="irregularSeal1">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15</xdr:col>
      <xdr:colOff>590550</xdr:colOff>
      <xdr:row>6</xdr:row>
      <xdr:rowOff>120651</xdr:rowOff>
    </xdr:from>
    <xdr:to>
      <xdr:col>16</xdr:col>
      <xdr:colOff>148167</xdr:colOff>
      <xdr:row>7</xdr:row>
      <xdr:rowOff>53976</xdr:rowOff>
    </xdr:to>
    <xdr:sp macro="" textlink="">
      <xdr:nvSpPr>
        <xdr:cNvPr id="11" name="Explosion: 8 Points 10">
          <a:extLst>
            <a:ext uri="{FF2B5EF4-FFF2-40B4-BE49-F238E27FC236}">
              <a16:creationId xmlns:a16="http://schemas.microsoft.com/office/drawing/2014/main" id="{00000000-0008-0000-0400-00000B000000}"/>
            </a:ext>
          </a:extLst>
        </xdr:cNvPr>
        <xdr:cNvSpPr/>
      </xdr:nvSpPr>
      <xdr:spPr>
        <a:xfrm>
          <a:off x="9798050" y="1263651"/>
          <a:ext cx="171450" cy="123825"/>
        </a:xfrm>
        <a:prstGeom prst="irregularSeal1">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xdr:col>
      <xdr:colOff>552449</xdr:colOff>
      <xdr:row>9</xdr:row>
      <xdr:rowOff>28575</xdr:rowOff>
    </xdr:from>
    <xdr:to>
      <xdr:col>13</xdr:col>
      <xdr:colOff>386449</xdr:colOff>
      <xdr:row>28</xdr:row>
      <xdr:rowOff>117075</xdr:rowOff>
    </xdr:to>
    <xdr:sp macro="" textlink="">
      <xdr:nvSpPr>
        <xdr:cNvPr id="12" name="Rectangle 11">
          <a:extLst>
            <a:ext uri="{FF2B5EF4-FFF2-40B4-BE49-F238E27FC236}">
              <a16:creationId xmlns:a16="http://schemas.microsoft.com/office/drawing/2014/main" id="{00000000-0008-0000-0400-00000C000000}"/>
            </a:ext>
          </a:extLst>
        </xdr:cNvPr>
        <xdr:cNvSpPr/>
      </xdr:nvSpPr>
      <xdr:spPr>
        <a:xfrm>
          <a:off x="1166282" y="1743075"/>
          <a:ext cx="7200000" cy="3708000"/>
        </a:xfrm>
        <a:prstGeom prst="rect">
          <a:avLst/>
        </a:prstGeom>
        <a:solidFill>
          <a:schemeClr val="tx1">
            <a:alpha val="25000"/>
          </a:schemeClr>
        </a:solidFill>
        <a:ln>
          <a:noFill/>
        </a:ln>
        <a:effectLst>
          <a:outerShdw blurRad="381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15</xdr:col>
      <xdr:colOff>276225</xdr:colOff>
      <xdr:row>9</xdr:row>
      <xdr:rowOff>30692</xdr:rowOff>
    </xdr:from>
    <xdr:to>
      <xdr:col>27</xdr:col>
      <xdr:colOff>110225</xdr:colOff>
      <xdr:row>28</xdr:row>
      <xdr:rowOff>119192</xdr:rowOff>
    </xdr:to>
    <xdr:sp macro="" textlink="">
      <xdr:nvSpPr>
        <xdr:cNvPr id="13" name="Rectangle 12">
          <a:extLst>
            <a:ext uri="{FF2B5EF4-FFF2-40B4-BE49-F238E27FC236}">
              <a16:creationId xmlns:a16="http://schemas.microsoft.com/office/drawing/2014/main" id="{00000000-0008-0000-0400-00000D000000}"/>
            </a:ext>
          </a:extLst>
        </xdr:cNvPr>
        <xdr:cNvSpPr/>
      </xdr:nvSpPr>
      <xdr:spPr>
        <a:xfrm>
          <a:off x="9483725" y="1745192"/>
          <a:ext cx="7200000" cy="3708000"/>
        </a:xfrm>
        <a:prstGeom prst="rect">
          <a:avLst/>
        </a:prstGeom>
        <a:solidFill>
          <a:schemeClr val="tx1">
            <a:alpha val="25000"/>
          </a:schemeClr>
        </a:solidFill>
        <a:ln>
          <a:noFill/>
        </a:ln>
        <a:effectLst>
          <a:outerShdw blurRad="381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3</xdr:col>
      <xdr:colOff>266701</xdr:colOff>
      <xdr:row>9</xdr:row>
      <xdr:rowOff>133351</xdr:rowOff>
    </xdr:from>
    <xdr:to>
      <xdr:col>6</xdr:col>
      <xdr:colOff>38100</xdr:colOff>
      <xdr:row>12</xdr:row>
      <xdr:rowOff>180975</xdr:rowOff>
    </xdr:to>
    <xdr:sp macro="" textlink="">
      <xdr:nvSpPr>
        <xdr:cNvPr id="14" name="TextBox 13">
          <a:extLst>
            <a:ext uri="{FF2B5EF4-FFF2-40B4-BE49-F238E27FC236}">
              <a16:creationId xmlns:a16="http://schemas.microsoft.com/office/drawing/2014/main" id="{00000000-0008-0000-0400-00000E000000}"/>
            </a:ext>
          </a:extLst>
        </xdr:cNvPr>
        <xdr:cNvSpPr txBox="1"/>
      </xdr:nvSpPr>
      <xdr:spPr>
        <a:xfrm>
          <a:off x="2095501" y="1847851"/>
          <a:ext cx="1600199" cy="619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altLang="zh-CN" sz="2400">
              <a:solidFill>
                <a:schemeClr val="bg1"/>
              </a:solidFill>
              <a:latin typeface="Arial Black" panose="020B0A04020102020204" pitchFamily="34" charset="0"/>
            </a:rPr>
            <a:t>WPM</a:t>
          </a:r>
        </a:p>
      </xdr:txBody>
    </xdr:sp>
    <xdr:clientData/>
  </xdr:twoCellAnchor>
  <xdr:twoCellAnchor>
    <xdr:from>
      <xdr:col>16</xdr:col>
      <xdr:colOff>542926</xdr:colOff>
      <xdr:row>10</xdr:row>
      <xdr:rowOff>37043</xdr:rowOff>
    </xdr:from>
    <xdr:to>
      <xdr:col>20</xdr:col>
      <xdr:colOff>24341</xdr:colOff>
      <xdr:row>13</xdr:row>
      <xdr:rowOff>46567</xdr:rowOff>
    </xdr:to>
    <xdr:sp macro="" textlink="">
      <xdr:nvSpPr>
        <xdr:cNvPr id="15" name="TextBox 14">
          <a:extLst>
            <a:ext uri="{FF2B5EF4-FFF2-40B4-BE49-F238E27FC236}">
              <a16:creationId xmlns:a16="http://schemas.microsoft.com/office/drawing/2014/main" id="{00000000-0008-0000-0400-00000F000000}"/>
            </a:ext>
          </a:extLst>
        </xdr:cNvPr>
        <xdr:cNvSpPr txBox="1"/>
      </xdr:nvSpPr>
      <xdr:spPr>
        <a:xfrm>
          <a:off x="10364259" y="1942043"/>
          <a:ext cx="1936749" cy="581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altLang="zh-CN" sz="2400">
              <a:solidFill>
                <a:schemeClr val="bg1"/>
              </a:solidFill>
              <a:latin typeface="Arial Black" panose="020B0A04020102020204" pitchFamily="34" charset="0"/>
            </a:rPr>
            <a:t>Weight</a:t>
          </a:r>
          <a:endParaRPr lang="fr-CA" altLang="zh-CN" sz="2400">
            <a:solidFill>
              <a:schemeClr val="bg1"/>
            </a:solidFill>
            <a:latin typeface="Arial Black" panose="020B0A04020102020204" pitchFamily="34" charset="0"/>
          </a:endParaRPr>
        </a:p>
      </xdr:txBody>
    </xdr:sp>
    <xdr:clientData/>
  </xdr:twoCellAnchor>
  <xdr:twoCellAnchor editAs="oneCell">
    <xdr:from>
      <xdr:col>2</xdr:col>
      <xdr:colOff>42825</xdr:colOff>
      <xdr:row>9</xdr:row>
      <xdr:rowOff>0</xdr:rowOff>
    </xdr:from>
    <xdr:to>
      <xdr:col>3</xdr:col>
      <xdr:colOff>347625</xdr:colOff>
      <xdr:row>13</xdr:row>
      <xdr:rowOff>152400</xdr:rowOff>
    </xdr:to>
    <xdr:pic>
      <xdr:nvPicPr>
        <xdr:cNvPr id="17" name="Graphic 16" descr="Upward trend with solid fill">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62025" y="1714500"/>
          <a:ext cx="914400" cy="914400"/>
        </a:xfrm>
        <a:prstGeom prst="rect">
          <a:avLst/>
        </a:prstGeom>
      </xdr:spPr>
    </xdr:pic>
    <xdr:clientData/>
  </xdr:twoCellAnchor>
  <xdr:twoCellAnchor editAs="oneCell">
    <xdr:from>
      <xdr:col>1</xdr:col>
      <xdr:colOff>581025</xdr:colOff>
      <xdr:row>30</xdr:row>
      <xdr:rowOff>38100</xdr:rowOff>
    </xdr:from>
    <xdr:to>
      <xdr:col>3</xdr:col>
      <xdr:colOff>276225</xdr:colOff>
      <xdr:row>35</xdr:row>
      <xdr:rowOff>0</xdr:rowOff>
    </xdr:to>
    <xdr:pic>
      <xdr:nvPicPr>
        <xdr:cNvPr id="28" name="Graphic 27" descr="Settings with solid fill">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90625" y="5753100"/>
          <a:ext cx="914400" cy="914400"/>
        </a:xfrm>
        <a:prstGeom prst="rect">
          <a:avLst/>
        </a:prstGeom>
      </xdr:spPr>
    </xdr:pic>
    <xdr:clientData/>
  </xdr:twoCellAnchor>
  <xdr:twoCellAnchor>
    <xdr:from>
      <xdr:col>3</xdr:col>
      <xdr:colOff>238125</xdr:colOff>
      <xdr:row>31</xdr:row>
      <xdr:rowOff>9525</xdr:rowOff>
    </xdr:from>
    <xdr:to>
      <xdr:col>6</xdr:col>
      <xdr:colOff>9524</xdr:colOff>
      <xdr:row>34</xdr:row>
      <xdr:rowOff>57149</xdr:rowOff>
    </xdr:to>
    <xdr:sp macro="" textlink="">
      <xdr:nvSpPr>
        <xdr:cNvPr id="29" name="TextBox 28">
          <a:extLst>
            <a:ext uri="{FF2B5EF4-FFF2-40B4-BE49-F238E27FC236}">
              <a16:creationId xmlns:a16="http://schemas.microsoft.com/office/drawing/2014/main" id="{00000000-0008-0000-0400-00001D000000}"/>
            </a:ext>
          </a:extLst>
        </xdr:cNvPr>
        <xdr:cNvSpPr txBox="1"/>
      </xdr:nvSpPr>
      <xdr:spPr>
        <a:xfrm>
          <a:off x="2066925" y="5915025"/>
          <a:ext cx="1600199" cy="619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altLang="zh-CN" sz="2400">
              <a:solidFill>
                <a:schemeClr val="bg1"/>
              </a:solidFill>
              <a:latin typeface="Arial Black" panose="020B0A04020102020204" pitchFamily="34" charset="0"/>
            </a:rPr>
            <a:t>Filters</a:t>
          </a:r>
          <a:endParaRPr lang="fr-CA" sz="2400">
            <a:solidFill>
              <a:schemeClr val="bg1"/>
            </a:solidFill>
            <a:latin typeface="Arial Black" panose="020B0A04020102020204" pitchFamily="34" charset="0"/>
          </a:endParaRPr>
        </a:p>
      </xdr:txBody>
    </xdr:sp>
    <xdr:clientData/>
  </xdr:twoCellAnchor>
  <xdr:twoCellAnchor editAs="oneCell">
    <xdr:from>
      <xdr:col>15</xdr:col>
      <xdr:colOff>276225</xdr:colOff>
      <xdr:row>9</xdr:row>
      <xdr:rowOff>30692</xdr:rowOff>
    </xdr:from>
    <xdr:to>
      <xdr:col>16</xdr:col>
      <xdr:colOff>581025</xdr:colOff>
      <xdr:row>13</xdr:row>
      <xdr:rowOff>183092</xdr:rowOff>
    </xdr:to>
    <xdr:pic>
      <xdr:nvPicPr>
        <xdr:cNvPr id="30" name="Graphic 29" descr="Upward trend with solid fill">
          <a:extLst>
            <a:ext uri="{FF2B5EF4-FFF2-40B4-BE49-F238E27FC236}">
              <a16:creationId xmlns:a16="http://schemas.microsoft.com/office/drawing/2014/main" id="{00000000-0008-0000-0400-00001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483725" y="1745192"/>
          <a:ext cx="918633" cy="914400"/>
        </a:xfrm>
        <a:prstGeom prst="rect">
          <a:avLst/>
        </a:prstGeom>
      </xdr:spPr>
    </xdr:pic>
    <xdr:clientData/>
  </xdr:twoCellAnchor>
  <xdr:twoCellAnchor>
    <xdr:from>
      <xdr:col>4</xdr:col>
      <xdr:colOff>370417</xdr:colOff>
      <xdr:row>13</xdr:row>
      <xdr:rowOff>0</xdr:rowOff>
    </xdr:from>
    <xdr:to>
      <xdr:col>12</xdr:col>
      <xdr:colOff>31750</xdr:colOff>
      <xdr:row>27</xdr:row>
      <xdr:rowOff>76200</xdr:rowOff>
    </xdr:to>
    <xdr:graphicFrame macro="">
      <xdr:nvGraphicFramePr>
        <xdr:cNvPr id="31" name="Chart 30">
          <a:extLst>
            <a:ext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508000</xdr:colOff>
      <xdr:row>13</xdr:row>
      <xdr:rowOff>42334</xdr:rowOff>
    </xdr:from>
    <xdr:to>
      <xdr:col>25</xdr:col>
      <xdr:colOff>169334</xdr:colOff>
      <xdr:row>27</xdr:row>
      <xdr:rowOff>118534</xdr:rowOff>
    </xdr:to>
    <xdr:graphicFrame macro="">
      <xdr:nvGraphicFramePr>
        <xdr:cNvPr id="32" name="Chart 31">
          <a:extLst>
            <a:ext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547159</xdr:colOff>
      <xdr:row>35</xdr:row>
      <xdr:rowOff>156634</xdr:rowOff>
    </xdr:from>
    <xdr:to>
      <xdr:col>26</xdr:col>
      <xdr:colOff>321325</xdr:colOff>
      <xdr:row>42</xdr:row>
      <xdr:rowOff>83134</xdr:rowOff>
    </xdr:to>
    <mc:AlternateContent xmlns:mc="http://schemas.openxmlformats.org/markup-compatibility/2006" xmlns:a14="http://schemas.microsoft.com/office/drawing/2010/main">
      <mc:Choice Requires="a14">
        <xdr:graphicFrame macro="">
          <xdr:nvGraphicFramePr>
            <xdr:cNvPr id="33" name="日期 1">
              <a:extLst>
                <a:ext uri="{FF2B5EF4-FFF2-40B4-BE49-F238E27FC236}">
                  <a16:creationId xmlns:a16="http://schemas.microsoft.com/office/drawing/2014/main" id="{00000000-0008-0000-0400-000021000000}"/>
                </a:ext>
              </a:extLst>
            </xdr:cNvPr>
            <xdr:cNvGraphicFramePr/>
          </xdr:nvGraphicFramePr>
          <xdr:xfrm>
            <a:off x="0" y="0"/>
            <a:ext cx="0" cy="0"/>
          </xdr:xfrm>
          <a:graphic>
            <a:graphicData uri="http://schemas.microsoft.com/office/drawing/2010/slicer">
              <sle:slicer xmlns:sle="http://schemas.microsoft.com/office/drawing/2010/slicer" name="日期 1"/>
            </a:graphicData>
          </a:graphic>
        </xdr:graphicFrame>
      </mc:Choice>
      <mc:Fallback xmlns="">
        <xdr:sp macro="" textlink="">
          <xdr:nvSpPr>
            <xdr:cNvPr id="0" name=""/>
            <xdr:cNvSpPr>
              <a:spLocks noTextEdit="1"/>
            </xdr:cNvSpPr>
          </xdr:nvSpPr>
          <xdr:spPr>
            <a:xfrm>
              <a:off x="1160992" y="6824134"/>
              <a:ext cx="15120000" cy="126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388410</xdr:colOff>
      <xdr:row>29</xdr:row>
      <xdr:rowOff>156634</xdr:rowOff>
    </xdr:from>
    <xdr:to>
      <xdr:col>26</xdr:col>
      <xdr:colOff>287076</xdr:colOff>
      <xdr:row>33</xdr:row>
      <xdr:rowOff>6634</xdr:rowOff>
    </xdr:to>
    <mc:AlternateContent xmlns:mc="http://schemas.openxmlformats.org/markup-compatibility/2006" xmlns:a14="http://schemas.microsoft.com/office/drawing/2010/main">
      <mc:Choice Requires="a14">
        <xdr:graphicFrame macro="">
          <xdr:nvGraphicFramePr>
            <xdr:cNvPr id="35" name="WPM">
              <a:extLst>
                <a:ext uri="{FF2B5EF4-FFF2-40B4-BE49-F238E27FC236}">
                  <a16:creationId xmlns:a16="http://schemas.microsoft.com/office/drawing/2014/main" id="{00000000-0008-0000-0400-000023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WPM"/>
            </a:graphicData>
          </a:graphic>
        </xdr:graphicFrame>
      </mc:Choice>
      <mc:Fallback xmlns="">
        <xdr:sp macro="" textlink="">
          <xdr:nvSpPr>
            <xdr:cNvPr id="0" name=""/>
            <xdr:cNvSpPr>
              <a:spLocks noTextEdit="1"/>
            </xdr:cNvSpPr>
          </xdr:nvSpPr>
          <xdr:spPr>
            <a:xfrm>
              <a:off x="6526743" y="5681134"/>
              <a:ext cx="9720000" cy="612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388408</xdr:colOff>
      <xdr:row>32</xdr:row>
      <xdr:rowOff>114302</xdr:rowOff>
    </xdr:from>
    <xdr:to>
      <xdr:col>26</xdr:col>
      <xdr:colOff>287074</xdr:colOff>
      <xdr:row>35</xdr:row>
      <xdr:rowOff>154802</xdr:rowOff>
    </xdr:to>
    <mc:AlternateContent xmlns:mc="http://schemas.openxmlformats.org/markup-compatibility/2006" xmlns:a14="http://schemas.microsoft.com/office/drawing/2010/main">
      <mc:Choice Requires="a14">
        <xdr:graphicFrame macro="">
          <xdr:nvGraphicFramePr>
            <xdr:cNvPr id="36" name="Weight">
              <a:extLst>
                <a:ext uri="{FF2B5EF4-FFF2-40B4-BE49-F238E27FC236}">
                  <a16:creationId xmlns:a16="http://schemas.microsoft.com/office/drawing/2014/main" id="{00000000-0008-0000-0400-000024000000}"/>
                </a:ext>
              </a:extLst>
            </xdr:cNvPr>
            <xdr:cNvGraphicFramePr/>
          </xdr:nvGraphicFramePr>
          <xdr:xfrm>
            <a:off x="0" y="0"/>
            <a:ext cx="0" cy="0"/>
          </xdr:xfrm>
          <a:graphic>
            <a:graphicData uri="http://schemas.microsoft.com/office/drawing/2010/slicer">
              <sle:slicer xmlns:sle="http://schemas.microsoft.com/office/drawing/2010/slicer" name="Weight"/>
            </a:graphicData>
          </a:graphic>
        </xdr:graphicFrame>
      </mc:Choice>
      <mc:Fallback xmlns="">
        <xdr:sp macro="" textlink="">
          <xdr:nvSpPr>
            <xdr:cNvPr id="0" name=""/>
            <xdr:cNvSpPr>
              <a:spLocks noTextEdit="1"/>
            </xdr:cNvSpPr>
          </xdr:nvSpPr>
          <xdr:spPr>
            <a:xfrm>
              <a:off x="6526741" y="6210302"/>
              <a:ext cx="9720000" cy="612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529168</xdr:colOff>
      <xdr:row>9</xdr:row>
      <xdr:rowOff>0</xdr:rowOff>
    </xdr:from>
    <xdr:to>
      <xdr:col>10</xdr:col>
      <xdr:colOff>584668</xdr:colOff>
      <xdr:row>28</xdr:row>
      <xdr:rowOff>88500</xdr:rowOff>
    </xdr:to>
    <xdr:sp macro="" textlink="">
      <xdr:nvSpPr>
        <xdr:cNvPr id="26" name="Rectangle 25">
          <a:extLst>
            <a:ext uri="{FF2B5EF4-FFF2-40B4-BE49-F238E27FC236}">
              <a16:creationId xmlns:a16="http://schemas.microsoft.com/office/drawing/2014/main" id="{00000000-0008-0000-0500-00001A000000}"/>
            </a:ext>
          </a:extLst>
        </xdr:cNvPr>
        <xdr:cNvSpPr/>
      </xdr:nvSpPr>
      <xdr:spPr>
        <a:xfrm>
          <a:off x="1143001" y="1714500"/>
          <a:ext cx="5580000" cy="3708000"/>
        </a:xfrm>
        <a:prstGeom prst="rect">
          <a:avLst/>
        </a:prstGeom>
        <a:solidFill>
          <a:schemeClr val="tx1">
            <a:alpha val="25000"/>
          </a:schemeClr>
        </a:solidFill>
        <a:ln>
          <a:noFill/>
        </a:ln>
        <a:effectLst>
          <a:outerShdw blurRad="381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21</xdr:col>
      <xdr:colOff>333374</xdr:colOff>
      <xdr:row>8</xdr:row>
      <xdr:rowOff>183093</xdr:rowOff>
    </xdr:from>
    <xdr:to>
      <xdr:col>30</xdr:col>
      <xdr:colOff>388874</xdr:colOff>
      <xdr:row>28</xdr:row>
      <xdr:rowOff>81093</xdr:rowOff>
    </xdr:to>
    <xdr:sp macro="" textlink="">
      <xdr:nvSpPr>
        <xdr:cNvPr id="21" name="Rectangle 20">
          <a:extLst>
            <a:ext uri="{FF2B5EF4-FFF2-40B4-BE49-F238E27FC236}">
              <a16:creationId xmlns:a16="http://schemas.microsoft.com/office/drawing/2014/main" id="{00000000-0008-0000-0500-000015000000}"/>
            </a:ext>
          </a:extLst>
        </xdr:cNvPr>
        <xdr:cNvSpPr/>
      </xdr:nvSpPr>
      <xdr:spPr>
        <a:xfrm>
          <a:off x="13223874" y="1707093"/>
          <a:ext cx="5580000" cy="3708000"/>
        </a:xfrm>
        <a:prstGeom prst="rect">
          <a:avLst/>
        </a:prstGeom>
        <a:solidFill>
          <a:schemeClr val="tx1">
            <a:alpha val="25000"/>
          </a:schemeClr>
        </a:solidFill>
        <a:ln>
          <a:noFill/>
        </a:ln>
        <a:effectLst>
          <a:outerShdw blurRad="381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xdr:col>
      <xdr:colOff>523874</xdr:colOff>
      <xdr:row>30</xdr:row>
      <xdr:rowOff>0</xdr:rowOff>
    </xdr:from>
    <xdr:to>
      <xdr:col>30</xdr:col>
      <xdr:colOff>370416</xdr:colOff>
      <xdr:row>42</xdr:row>
      <xdr:rowOff>162000</xdr:rowOff>
    </xdr:to>
    <xdr:sp macro="" textlink="">
      <xdr:nvSpPr>
        <xdr:cNvPr id="5" name="Rectangle 4">
          <a:extLst>
            <a:ext uri="{FF2B5EF4-FFF2-40B4-BE49-F238E27FC236}">
              <a16:creationId xmlns:a16="http://schemas.microsoft.com/office/drawing/2014/main" id="{00000000-0008-0000-0500-000005000000}"/>
            </a:ext>
          </a:extLst>
        </xdr:cNvPr>
        <xdr:cNvSpPr/>
      </xdr:nvSpPr>
      <xdr:spPr>
        <a:xfrm>
          <a:off x="1137707" y="5715000"/>
          <a:ext cx="17647709" cy="2448000"/>
        </a:xfrm>
        <a:prstGeom prst="rect">
          <a:avLst/>
        </a:prstGeom>
        <a:solidFill>
          <a:schemeClr val="tx1">
            <a:alpha val="90000"/>
          </a:schemeClr>
        </a:solidFill>
        <a:ln>
          <a:noFill/>
        </a:ln>
        <a:effectLst>
          <a:outerShdw blurRad="381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11</xdr:col>
      <xdr:colOff>497418</xdr:colOff>
      <xdr:row>1</xdr:row>
      <xdr:rowOff>21167</xdr:rowOff>
    </xdr:from>
    <xdr:to>
      <xdr:col>18</xdr:col>
      <xdr:colOff>275167</xdr:colOff>
      <xdr:row>4</xdr:row>
      <xdr:rowOff>183093</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7249585" y="211667"/>
          <a:ext cx="4074582" cy="7334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CA" altLang="zh-CN" sz="3600">
              <a:solidFill>
                <a:schemeClr val="bg1"/>
              </a:solidFill>
              <a:latin typeface="Arial Black" panose="020B0A04020102020204" pitchFamily="34" charset="0"/>
            </a:rPr>
            <a:t>REST</a:t>
          </a:r>
          <a:r>
            <a:rPr lang="fr-CA" altLang="zh-CN" sz="3600" baseline="0">
              <a:solidFill>
                <a:schemeClr val="bg1"/>
              </a:solidFill>
              <a:latin typeface="Arial Black" panose="020B0A04020102020204" pitchFamily="34" charset="0"/>
            </a:rPr>
            <a:t> in peace</a:t>
          </a:r>
          <a:endParaRPr lang="fr-CA" sz="3600">
            <a:solidFill>
              <a:schemeClr val="bg1"/>
            </a:solidFill>
            <a:latin typeface="Arial Black" panose="020B0A04020102020204" pitchFamily="34" charset="0"/>
          </a:endParaRPr>
        </a:p>
      </xdr:txBody>
    </xdr:sp>
    <xdr:clientData/>
  </xdr:twoCellAnchor>
  <xdr:twoCellAnchor>
    <xdr:from>
      <xdr:col>13</xdr:col>
      <xdr:colOff>41674</xdr:colOff>
      <xdr:row>5</xdr:row>
      <xdr:rowOff>4234</xdr:rowOff>
    </xdr:from>
    <xdr:to>
      <xdr:col>16</xdr:col>
      <xdr:colOff>352426</xdr:colOff>
      <xdr:row>5</xdr:row>
      <xdr:rowOff>18521</xdr:rowOff>
    </xdr:to>
    <xdr:cxnSp macro="">
      <xdr:nvCxnSpPr>
        <xdr:cNvPr id="7" name="Straight Connector 6">
          <a:extLst>
            <a:ext uri="{FF2B5EF4-FFF2-40B4-BE49-F238E27FC236}">
              <a16:creationId xmlns:a16="http://schemas.microsoft.com/office/drawing/2014/main" id="{00000000-0008-0000-0500-000007000000}"/>
            </a:ext>
          </a:extLst>
        </xdr:cNvPr>
        <xdr:cNvCxnSpPr/>
      </xdr:nvCxnSpPr>
      <xdr:spPr>
        <a:xfrm flipV="1">
          <a:off x="7966474" y="956734"/>
          <a:ext cx="2139552" cy="14287"/>
        </a:xfrm>
        <a:prstGeom prst="line">
          <a:avLst/>
        </a:prstGeom>
        <a:ln>
          <a:solidFill>
            <a:schemeClr val="bg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487893</xdr:colOff>
      <xdr:row>5</xdr:row>
      <xdr:rowOff>99484</xdr:rowOff>
    </xdr:from>
    <xdr:to>
      <xdr:col>16</xdr:col>
      <xdr:colOff>116417</xdr:colOff>
      <xdr:row>8</xdr:row>
      <xdr:rowOff>175684</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8467726" y="1051984"/>
          <a:ext cx="1470024" cy="64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altLang="zh-CN" sz="2400">
              <a:solidFill>
                <a:schemeClr val="bg1"/>
              </a:solidFill>
              <a:latin typeface="Arial Black" panose="020B0A04020102020204" pitchFamily="34" charset="0"/>
            </a:rPr>
            <a:t>Montly</a:t>
          </a:r>
        </a:p>
      </xdr:txBody>
    </xdr:sp>
    <xdr:clientData/>
  </xdr:twoCellAnchor>
  <xdr:twoCellAnchor>
    <xdr:from>
      <xdr:col>13</xdr:col>
      <xdr:colOff>284693</xdr:colOff>
      <xdr:row>6</xdr:row>
      <xdr:rowOff>109009</xdr:rowOff>
    </xdr:from>
    <xdr:to>
      <xdr:col>13</xdr:col>
      <xdr:colOff>456143</xdr:colOff>
      <xdr:row>7</xdr:row>
      <xdr:rowOff>42334</xdr:rowOff>
    </xdr:to>
    <xdr:sp macro="" textlink="">
      <xdr:nvSpPr>
        <xdr:cNvPr id="9" name="Explosion: 8 Points 8">
          <a:extLst>
            <a:ext uri="{FF2B5EF4-FFF2-40B4-BE49-F238E27FC236}">
              <a16:creationId xmlns:a16="http://schemas.microsoft.com/office/drawing/2014/main" id="{00000000-0008-0000-0500-000009000000}"/>
            </a:ext>
          </a:extLst>
        </xdr:cNvPr>
        <xdr:cNvSpPr/>
      </xdr:nvSpPr>
      <xdr:spPr>
        <a:xfrm>
          <a:off x="8264526" y="1252009"/>
          <a:ext cx="171450" cy="123825"/>
        </a:xfrm>
        <a:prstGeom prst="irregularSeal1">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15</xdr:col>
      <xdr:colOff>558800</xdr:colOff>
      <xdr:row>6</xdr:row>
      <xdr:rowOff>120651</xdr:rowOff>
    </xdr:from>
    <xdr:to>
      <xdr:col>16</xdr:col>
      <xdr:colOff>116417</xdr:colOff>
      <xdr:row>7</xdr:row>
      <xdr:rowOff>53976</xdr:rowOff>
    </xdr:to>
    <xdr:sp macro="" textlink="">
      <xdr:nvSpPr>
        <xdr:cNvPr id="10" name="Explosion: 8 Points 9">
          <a:extLst>
            <a:ext uri="{FF2B5EF4-FFF2-40B4-BE49-F238E27FC236}">
              <a16:creationId xmlns:a16="http://schemas.microsoft.com/office/drawing/2014/main" id="{00000000-0008-0000-0500-00000A000000}"/>
            </a:ext>
          </a:extLst>
        </xdr:cNvPr>
        <xdr:cNvSpPr/>
      </xdr:nvSpPr>
      <xdr:spPr>
        <a:xfrm>
          <a:off x="9766300" y="1263651"/>
          <a:ext cx="171450" cy="123825"/>
        </a:xfrm>
        <a:prstGeom prst="irregularSeal1">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11</xdr:col>
      <xdr:colOff>445558</xdr:colOff>
      <xdr:row>8</xdr:row>
      <xdr:rowOff>178859</xdr:rowOff>
    </xdr:from>
    <xdr:to>
      <xdr:col>20</xdr:col>
      <xdr:colOff>501058</xdr:colOff>
      <xdr:row>28</xdr:row>
      <xdr:rowOff>76859</xdr:rowOff>
    </xdr:to>
    <xdr:sp macro="" textlink="">
      <xdr:nvSpPr>
        <xdr:cNvPr id="12" name="Rectangle 11">
          <a:extLst>
            <a:ext uri="{FF2B5EF4-FFF2-40B4-BE49-F238E27FC236}">
              <a16:creationId xmlns:a16="http://schemas.microsoft.com/office/drawing/2014/main" id="{00000000-0008-0000-0500-00000C000000}"/>
            </a:ext>
          </a:extLst>
        </xdr:cNvPr>
        <xdr:cNvSpPr/>
      </xdr:nvSpPr>
      <xdr:spPr>
        <a:xfrm>
          <a:off x="7197725" y="1702859"/>
          <a:ext cx="5580000" cy="3708000"/>
        </a:xfrm>
        <a:prstGeom prst="rect">
          <a:avLst/>
        </a:prstGeom>
        <a:solidFill>
          <a:schemeClr val="tx1">
            <a:alpha val="25000"/>
          </a:schemeClr>
        </a:solidFill>
        <a:ln>
          <a:noFill/>
        </a:ln>
        <a:effectLst>
          <a:outerShdw blurRad="38100" dist="50800" dir="5400000" algn="ctr" rotWithShape="0">
            <a:srgbClr val="000000">
              <a:alpha val="43137"/>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3</xdr:col>
      <xdr:colOff>266701</xdr:colOff>
      <xdr:row>9</xdr:row>
      <xdr:rowOff>133351</xdr:rowOff>
    </xdr:from>
    <xdr:to>
      <xdr:col>6</xdr:col>
      <xdr:colOff>38100</xdr:colOff>
      <xdr:row>12</xdr:row>
      <xdr:rowOff>180975</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2095501" y="1847851"/>
          <a:ext cx="1600199" cy="619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fr-FR" sz="2400">
              <a:solidFill>
                <a:schemeClr val="bg1"/>
              </a:solidFill>
              <a:latin typeface="Arial Black" panose="020B0A04020102020204" pitchFamily="34" charset="0"/>
            </a:rPr>
            <a:t>睡觉时间</a:t>
          </a:r>
          <a:endParaRPr lang="fr-CA" sz="2400">
            <a:solidFill>
              <a:schemeClr val="bg1"/>
            </a:solidFill>
            <a:latin typeface="Arial Black" panose="020B0A04020102020204" pitchFamily="34" charset="0"/>
          </a:endParaRPr>
        </a:p>
      </xdr:txBody>
    </xdr:sp>
    <xdr:clientData/>
  </xdr:twoCellAnchor>
  <xdr:twoCellAnchor>
    <xdr:from>
      <xdr:col>22</xdr:col>
      <xdr:colOff>532343</xdr:colOff>
      <xdr:row>9</xdr:row>
      <xdr:rowOff>164043</xdr:rowOff>
    </xdr:from>
    <xdr:to>
      <xdr:col>26</xdr:col>
      <xdr:colOff>13758</xdr:colOff>
      <xdr:row>12</xdr:row>
      <xdr:rowOff>173567</xdr:rowOff>
    </xdr:to>
    <xdr:sp macro="" textlink="">
      <xdr:nvSpPr>
        <xdr:cNvPr id="14" name="TextBox 13">
          <a:extLst>
            <a:ext uri="{FF2B5EF4-FFF2-40B4-BE49-F238E27FC236}">
              <a16:creationId xmlns:a16="http://schemas.microsoft.com/office/drawing/2014/main" id="{00000000-0008-0000-0500-00000E000000}"/>
            </a:ext>
          </a:extLst>
        </xdr:cNvPr>
        <xdr:cNvSpPr txBox="1"/>
      </xdr:nvSpPr>
      <xdr:spPr>
        <a:xfrm>
          <a:off x="14036676" y="1878543"/>
          <a:ext cx="1936749" cy="581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fr-FR" sz="2400">
              <a:solidFill>
                <a:schemeClr val="bg1"/>
              </a:solidFill>
              <a:latin typeface="Arial Black" panose="020B0A04020102020204" pitchFamily="34" charset="0"/>
            </a:rPr>
            <a:t>睡眠时长</a:t>
          </a:r>
          <a:endParaRPr lang="fr-CA" altLang="zh-CN" sz="2400">
            <a:solidFill>
              <a:schemeClr val="bg1"/>
            </a:solidFill>
            <a:latin typeface="Arial Black" panose="020B0A04020102020204" pitchFamily="34" charset="0"/>
          </a:endParaRPr>
        </a:p>
      </xdr:txBody>
    </xdr:sp>
    <xdr:clientData/>
  </xdr:twoCellAnchor>
  <xdr:twoCellAnchor editAs="oneCell">
    <xdr:from>
      <xdr:col>2</xdr:col>
      <xdr:colOff>42825</xdr:colOff>
      <xdr:row>9</xdr:row>
      <xdr:rowOff>0</xdr:rowOff>
    </xdr:from>
    <xdr:to>
      <xdr:col>3</xdr:col>
      <xdr:colOff>347625</xdr:colOff>
      <xdr:row>13</xdr:row>
      <xdr:rowOff>152400</xdr:rowOff>
    </xdr:to>
    <xdr:pic>
      <xdr:nvPicPr>
        <xdr:cNvPr id="16" name="Graphic 15" descr="Upward trend with solid fill">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262025" y="1714500"/>
          <a:ext cx="914400" cy="914400"/>
        </a:xfrm>
        <a:prstGeom prst="rect">
          <a:avLst/>
        </a:prstGeom>
      </xdr:spPr>
    </xdr:pic>
    <xdr:clientData/>
  </xdr:twoCellAnchor>
  <xdr:twoCellAnchor editAs="oneCell">
    <xdr:from>
      <xdr:col>1</xdr:col>
      <xdr:colOff>581025</xdr:colOff>
      <xdr:row>30</xdr:row>
      <xdr:rowOff>38100</xdr:rowOff>
    </xdr:from>
    <xdr:to>
      <xdr:col>3</xdr:col>
      <xdr:colOff>276225</xdr:colOff>
      <xdr:row>35</xdr:row>
      <xdr:rowOff>0</xdr:rowOff>
    </xdr:to>
    <xdr:pic>
      <xdr:nvPicPr>
        <xdr:cNvPr id="17" name="Graphic 16" descr="Settings with solid fill">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90625" y="5753100"/>
          <a:ext cx="914400" cy="914400"/>
        </a:xfrm>
        <a:prstGeom prst="rect">
          <a:avLst/>
        </a:prstGeom>
      </xdr:spPr>
    </xdr:pic>
    <xdr:clientData/>
  </xdr:twoCellAnchor>
  <xdr:twoCellAnchor>
    <xdr:from>
      <xdr:col>3</xdr:col>
      <xdr:colOff>238125</xdr:colOff>
      <xdr:row>31</xdr:row>
      <xdr:rowOff>9525</xdr:rowOff>
    </xdr:from>
    <xdr:to>
      <xdr:col>6</xdr:col>
      <xdr:colOff>9524</xdr:colOff>
      <xdr:row>34</xdr:row>
      <xdr:rowOff>57149</xdr:rowOff>
    </xdr:to>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2066925" y="5915025"/>
          <a:ext cx="1600199" cy="619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A" altLang="zh-CN" sz="2400">
              <a:solidFill>
                <a:schemeClr val="bg1"/>
              </a:solidFill>
              <a:latin typeface="Arial Black" panose="020B0A04020102020204" pitchFamily="34" charset="0"/>
            </a:rPr>
            <a:t>Filters</a:t>
          </a:r>
          <a:endParaRPr lang="fr-CA" sz="2400">
            <a:solidFill>
              <a:schemeClr val="bg1"/>
            </a:solidFill>
            <a:latin typeface="Arial Black" panose="020B0A04020102020204" pitchFamily="34" charset="0"/>
          </a:endParaRPr>
        </a:p>
      </xdr:txBody>
    </xdr:sp>
    <xdr:clientData/>
  </xdr:twoCellAnchor>
  <xdr:twoCellAnchor editAs="oneCell">
    <xdr:from>
      <xdr:col>21</xdr:col>
      <xdr:colOff>306916</xdr:colOff>
      <xdr:row>8</xdr:row>
      <xdr:rowOff>179918</xdr:rowOff>
    </xdr:from>
    <xdr:to>
      <xdr:col>22</xdr:col>
      <xdr:colOff>607483</xdr:colOff>
      <xdr:row>13</xdr:row>
      <xdr:rowOff>141818</xdr:rowOff>
    </xdr:to>
    <xdr:pic>
      <xdr:nvPicPr>
        <xdr:cNvPr id="20" name="Graphic 19" descr="Bar chart with solid fill">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3197416" y="1703918"/>
          <a:ext cx="914400" cy="914400"/>
        </a:xfrm>
        <a:prstGeom prst="rect">
          <a:avLst/>
        </a:prstGeom>
      </xdr:spPr>
    </xdr:pic>
    <xdr:clientData/>
  </xdr:twoCellAnchor>
  <xdr:twoCellAnchor editAs="oneCell">
    <xdr:from>
      <xdr:col>11</xdr:col>
      <xdr:colOff>457692</xdr:colOff>
      <xdr:row>9</xdr:row>
      <xdr:rowOff>10584</xdr:rowOff>
    </xdr:from>
    <xdr:to>
      <xdr:col>13</xdr:col>
      <xdr:colOff>148659</xdr:colOff>
      <xdr:row>13</xdr:row>
      <xdr:rowOff>162984</xdr:rowOff>
    </xdr:to>
    <xdr:pic>
      <xdr:nvPicPr>
        <xdr:cNvPr id="22" name="Graphic 21" descr="Upward trend with solid fill">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209859" y="1725084"/>
          <a:ext cx="918633" cy="914400"/>
        </a:xfrm>
        <a:prstGeom prst="rect">
          <a:avLst/>
        </a:prstGeom>
      </xdr:spPr>
    </xdr:pic>
    <xdr:clientData/>
  </xdr:twoCellAnchor>
  <xdr:twoCellAnchor>
    <xdr:from>
      <xdr:col>13</xdr:col>
      <xdr:colOff>95251</xdr:colOff>
      <xdr:row>9</xdr:row>
      <xdr:rowOff>133351</xdr:rowOff>
    </xdr:from>
    <xdr:to>
      <xdr:col>15</xdr:col>
      <xdr:colOff>480483</xdr:colOff>
      <xdr:row>12</xdr:row>
      <xdr:rowOff>180975</xdr:rowOff>
    </xdr:to>
    <xdr:sp macro="" textlink="">
      <xdr:nvSpPr>
        <xdr:cNvPr id="23" name="TextBox 22">
          <a:extLst>
            <a:ext uri="{FF2B5EF4-FFF2-40B4-BE49-F238E27FC236}">
              <a16:creationId xmlns:a16="http://schemas.microsoft.com/office/drawing/2014/main" id="{00000000-0008-0000-0500-000017000000}"/>
            </a:ext>
          </a:extLst>
        </xdr:cNvPr>
        <xdr:cNvSpPr txBox="1"/>
      </xdr:nvSpPr>
      <xdr:spPr>
        <a:xfrm>
          <a:off x="8075084" y="1847851"/>
          <a:ext cx="1612899" cy="619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fr-FR" sz="2400">
              <a:solidFill>
                <a:schemeClr val="bg1"/>
              </a:solidFill>
              <a:latin typeface="Arial Black" panose="020B0A04020102020204" pitchFamily="34" charset="0"/>
            </a:rPr>
            <a:t>起床时间</a:t>
          </a:r>
          <a:endParaRPr lang="fr-CA" sz="2400">
            <a:solidFill>
              <a:schemeClr val="bg1"/>
            </a:solidFill>
            <a:latin typeface="Arial Black" panose="020B0A04020102020204" pitchFamily="34" charset="0"/>
          </a:endParaRPr>
        </a:p>
      </xdr:txBody>
    </xdr:sp>
    <xdr:clientData/>
  </xdr:twoCellAnchor>
  <xdr:twoCellAnchor>
    <xdr:from>
      <xdr:col>2</xdr:col>
      <xdr:colOff>529166</xdr:colOff>
      <xdr:row>13</xdr:row>
      <xdr:rowOff>74083</xdr:rowOff>
    </xdr:from>
    <xdr:to>
      <xdr:col>10</xdr:col>
      <xdr:colOff>190500</xdr:colOff>
      <xdr:row>27</xdr:row>
      <xdr:rowOff>150283</xdr:rowOff>
    </xdr:to>
    <xdr:graphicFrame macro="">
      <xdr:nvGraphicFramePr>
        <xdr:cNvPr id="24" name="Chart 23">
          <a:extLst>
            <a:ext uri="{FF2B5EF4-FFF2-40B4-BE49-F238E27FC236}">
              <a16:creationId xmlns:a16="http://schemas.microsoft.com/office/drawing/2014/main" id="{00000000-0008-0000-05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477309</xdr:colOff>
      <xdr:row>13</xdr:row>
      <xdr:rowOff>73025</xdr:rowOff>
    </xdr:from>
    <xdr:to>
      <xdr:col>20</xdr:col>
      <xdr:colOff>138642</xdr:colOff>
      <xdr:row>27</xdr:row>
      <xdr:rowOff>149225</xdr:rowOff>
    </xdr:to>
    <xdr:graphicFrame macro="">
      <xdr:nvGraphicFramePr>
        <xdr:cNvPr id="25" name="Chart 24">
          <a:extLst>
            <a:ext uri="{FF2B5EF4-FFF2-40B4-BE49-F238E27FC236}">
              <a16:creationId xmlns:a16="http://schemas.microsoft.com/office/drawing/2014/main" id="{00000000-0008-0000-05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222251</xdr:colOff>
      <xdr:row>13</xdr:row>
      <xdr:rowOff>52917</xdr:rowOff>
    </xdr:from>
    <xdr:to>
      <xdr:col>29</xdr:col>
      <xdr:colOff>497417</xdr:colOff>
      <xdr:row>27</xdr:row>
      <xdr:rowOff>129117</xdr:rowOff>
    </xdr:to>
    <xdr:graphicFrame macro="">
      <xdr:nvGraphicFramePr>
        <xdr:cNvPr id="27" name="Chart 26">
          <a:extLst>
            <a:ext uri="{FF2B5EF4-FFF2-40B4-BE49-F238E27FC236}">
              <a16:creationId xmlns:a16="http://schemas.microsoft.com/office/drawing/2014/main" id="{00000000-0008-0000-05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xdr:col>
      <xdr:colOff>531284</xdr:colOff>
      <xdr:row>35</xdr:row>
      <xdr:rowOff>183091</xdr:rowOff>
    </xdr:from>
    <xdr:to>
      <xdr:col>30</xdr:col>
      <xdr:colOff>370416</xdr:colOff>
      <xdr:row>42</xdr:row>
      <xdr:rowOff>109591</xdr:rowOff>
    </xdr:to>
    <mc:AlternateContent xmlns:mc="http://schemas.openxmlformats.org/markup-compatibility/2006" xmlns:a14="http://schemas.microsoft.com/office/drawing/2010/main">
      <mc:Choice Requires="a14">
        <xdr:graphicFrame macro="">
          <xdr:nvGraphicFramePr>
            <xdr:cNvPr id="33" name="日期 2">
              <a:extLst>
                <a:ext uri="{FF2B5EF4-FFF2-40B4-BE49-F238E27FC236}">
                  <a16:creationId xmlns:a16="http://schemas.microsoft.com/office/drawing/2014/main" id="{00000000-0008-0000-0500-000021000000}"/>
                </a:ext>
              </a:extLst>
            </xdr:cNvPr>
            <xdr:cNvGraphicFramePr/>
          </xdr:nvGraphicFramePr>
          <xdr:xfrm>
            <a:off x="0" y="0"/>
            <a:ext cx="0" cy="0"/>
          </xdr:xfrm>
          <a:graphic>
            <a:graphicData uri="http://schemas.microsoft.com/office/drawing/2010/slicer">
              <sle:slicer xmlns:sle="http://schemas.microsoft.com/office/drawing/2010/slicer" name="日期 2"/>
            </a:graphicData>
          </a:graphic>
        </xdr:graphicFrame>
      </mc:Choice>
      <mc:Fallback xmlns="">
        <xdr:sp macro="" textlink="">
          <xdr:nvSpPr>
            <xdr:cNvPr id="0" name=""/>
            <xdr:cNvSpPr>
              <a:spLocks noTextEdit="1"/>
            </xdr:cNvSpPr>
          </xdr:nvSpPr>
          <xdr:spPr>
            <a:xfrm>
              <a:off x="1145117" y="6850591"/>
              <a:ext cx="17640299" cy="126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370416</xdr:colOff>
      <xdr:row>30</xdr:row>
      <xdr:rowOff>13757</xdr:rowOff>
    </xdr:from>
    <xdr:to>
      <xdr:col>13</xdr:col>
      <xdr:colOff>573583</xdr:colOff>
      <xdr:row>35</xdr:row>
      <xdr:rowOff>33257</xdr:rowOff>
    </xdr:to>
    <mc:AlternateContent xmlns:mc="http://schemas.openxmlformats.org/markup-compatibility/2006" xmlns:a14="http://schemas.microsoft.com/office/drawing/2010/main">
      <mc:Choice Requires="a14">
        <xdr:graphicFrame macro="">
          <xdr:nvGraphicFramePr>
            <xdr:cNvPr id="34" name="星期 1">
              <a:extLst>
                <a:ext uri="{FF2B5EF4-FFF2-40B4-BE49-F238E27FC236}">
                  <a16:creationId xmlns:a16="http://schemas.microsoft.com/office/drawing/2014/main" id="{00000000-0008-0000-0500-000022000000}"/>
                </a:ext>
              </a:extLst>
            </xdr:cNvPr>
            <xdr:cNvGraphicFramePr/>
          </xdr:nvGraphicFramePr>
          <xdr:xfrm>
            <a:off x="0" y="0"/>
            <a:ext cx="0" cy="0"/>
          </xdr:xfrm>
          <a:graphic>
            <a:graphicData uri="http://schemas.microsoft.com/office/drawing/2010/slicer">
              <sle:slicer xmlns:sle="http://schemas.microsoft.com/office/drawing/2010/slicer" name="星期 1"/>
            </a:graphicData>
          </a:graphic>
        </xdr:graphicFrame>
      </mc:Choice>
      <mc:Fallback xmlns="">
        <xdr:sp macro="" textlink="">
          <xdr:nvSpPr>
            <xdr:cNvPr id="0" name=""/>
            <xdr:cNvSpPr>
              <a:spLocks noTextEdit="1"/>
            </xdr:cNvSpPr>
          </xdr:nvSpPr>
          <xdr:spPr>
            <a:xfrm>
              <a:off x="4053416" y="5728757"/>
              <a:ext cx="4500000" cy="972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414866</xdr:colOff>
      <xdr:row>30</xdr:row>
      <xdr:rowOff>66674</xdr:rowOff>
    </xdr:from>
    <xdr:to>
      <xdr:col>17</xdr:col>
      <xdr:colOff>409366</xdr:colOff>
      <xdr:row>37</xdr:row>
      <xdr:rowOff>65174</xdr:rowOff>
    </xdr:to>
    <mc:AlternateContent xmlns:mc="http://schemas.openxmlformats.org/markup-compatibility/2006" xmlns:a14="http://schemas.microsoft.com/office/drawing/2010/main">
      <mc:Choice Requires="a14">
        <xdr:graphicFrame macro="">
          <xdr:nvGraphicFramePr>
            <xdr:cNvPr id="35" name="Sleep">
              <a:extLst>
                <a:ext uri="{FF2B5EF4-FFF2-40B4-BE49-F238E27FC236}">
                  <a16:creationId xmlns:a16="http://schemas.microsoft.com/office/drawing/2014/main" id="{00000000-0008-0000-0500-000023000000}"/>
                </a:ext>
              </a:extLst>
            </xdr:cNvPr>
            <xdr:cNvGraphicFramePr/>
          </xdr:nvGraphicFramePr>
          <xdr:xfrm>
            <a:off x="0" y="0"/>
            <a:ext cx="0" cy="0"/>
          </xdr:xfrm>
          <a:graphic>
            <a:graphicData uri="http://schemas.microsoft.com/office/drawing/2010/slicer">
              <sle:slicer xmlns:sle="http://schemas.microsoft.com/office/drawing/2010/slicer" name="Sleep"/>
            </a:graphicData>
          </a:graphic>
        </xdr:graphicFrame>
      </mc:Choice>
      <mc:Fallback xmlns="">
        <xdr:sp macro="" textlink="">
          <xdr:nvSpPr>
            <xdr:cNvPr id="0" name=""/>
            <xdr:cNvSpPr>
              <a:spLocks noTextEdit="1"/>
            </xdr:cNvSpPr>
          </xdr:nvSpPr>
          <xdr:spPr>
            <a:xfrm>
              <a:off x="9008533" y="5781674"/>
              <a:ext cx="1836000" cy="1332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605365</xdr:colOff>
      <xdr:row>30</xdr:row>
      <xdr:rowOff>56091</xdr:rowOff>
    </xdr:from>
    <xdr:to>
      <xdr:col>22</xdr:col>
      <xdr:colOff>56199</xdr:colOff>
      <xdr:row>36</xdr:row>
      <xdr:rowOff>101091</xdr:rowOff>
    </xdr:to>
    <mc:AlternateContent xmlns:mc="http://schemas.openxmlformats.org/markup-compatibility/2006" xmlns:a14="http://schemas.microsoft.com/office/drawing/2010/main">
      <mc:Choice Requires="a14">
        <xdr:graphicFrame macro="">
          <xdr:nvGraphicFramePr>
            <xdr:cNvPr id="36" name="Wake Up">
              <a:extLst>
                <a:ext uri="{FF2B5EF4-FFF2-40B4-BE49-F238E27FC236}">
                  <a16:creationId xmlns:a16="http://schemas.microsoft.com/office/drawing/2014/main" id="{00000000-0008-0000-0500-000024000000}"/>
                </a:ext>
              </a:extLst>
            </xdr:cNvPr>
            <xdr:cNvGraphicFramePr/>
          </xdr:nvGraphicFramePr>
          <xdr:xfrm>
            <a:off x="0" y="0"/>
            <a:ext cx="0" cy="0"/>
          </xdr:xfrm>
          <a:graphic>
            <a:graphicData uri="http://schemas.microsoft.com/office/drawing/2010/slicer">
              <sle:slicer xmlns:sle="http://schemas.microsoft.com/office/drawing/2010/slicer" name="Wake Up"/>
            </a:graphicData>
          </a:graphic>
        </xdr:graphicFrame>
      </mc:Choice>
      <mc:Fallback xmlns="">
        <xdr:sp macro="" textlink="">
          <xdr:nvSpPr>
            <xdr:cNvPr id="0" name=""/>
            <xdr:cNvSpPr>
              <a:spLocks noTextEdit="1"/>
            </xdr:cNvSpPr>
          </xdr:nvSpPr>
          <xdr:spPr>
            <a:xfrm>
              <a:off x="11040532" y="5771091"/>
              <a:ext cx="2520000" cy="1188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499533</xdr:colOff>
      <xdr:row>30</xdr:row>
      <xdr:rowOff>66673</xdr:rowOff>
    </xdr:from>
    <xdr:to>
      <xdr:col>25</xdr:col>
      <xdr:colOff>458033</xdr:colOff>
      <xdr:row>36</xdr:row>
      <xdr:rowOff>183673</xdr:rowOff>
    </xdr:to>
    <mc:AlternateContent xmlns:mc="http://schemas.openxmlformats.org/markup-compatibility/2006" xmlns:a14="http://schemas.microsoft.com/office/drawing/2010/main">
      <mc:Choice Requires="a14">
        <xdr:graphicFrame macro="">
          <xdr:nvGraphicFramePr>
            <xdr:cNvPr id="37" name="睡眠">
              <a:extLst>
                <a:ext uri="{FF2B5EF4-FFF2-40B4-BE49-F238E27FC236}">
                  <a16:creationId xmlns:a16="http://schemas.microsoft.com/office/drawing/2014/main" id="{00000000-0008-0000-0500-000025000000}"/>
                </a:ext>
              </a:extLst>
            </xdr:cNvPr>
            <xdr:cNvGraphicFramePr/>
          </xdr:nvGraphicFramePr>
          <xdr:xfrm>
            <a:off x="0" y="0"/>
            <a:ext cx="0" cy="0"/>
          </xdr:xfrm>
          <a:graphic>
            <a:graphicData uri="http://schemas.microsoft.com/office/drawing/2010/slicer">
              <sle:slicer xmlns:sle="http://schemas.microsoft.com/office/drawing/2010/slicer" name="睡眠"/>
            </a:graphicData>
          </a:graphic>
        </xdr:graphicFrame>
      </mc:Choice>
      <mc:Fallback xmlns="">
        <xdr:sp macro="" textlink="">
          <xdr:nvSpPr>
            <xdr:cNvPr id="0" name=""/>
            <xdr:cNvSpPr>
              <a:spLocks noTextEdit="1"/>
            </xdr:cNvSpPr>
          </xdr:nvSpPr>
          <xdr:spPr>
            <a:xfrm>
              <a:off x="14003866" y="5781673"/>
              <a:ext cx="1800000" cy="1260000"/>
            </a:xfrm>
            <a:prstGeom prst="rect">
              <a:avLst/>
            </a:prstGeom>
            <a:solidFill>
              <a:prstClr val="white"/>
            </a:solidFill>
            <a:ln w="1">
              <a:solidFill>
                <a:prstClr val="green"/>
              </a:solidFill>
            </a:ln>
          </xdr:spPr>
          <xdr:txBody>
            <a:bodyPr vertOverflow="clip" horzOverflow="clip"/>
            <a:lstStyle/>
            <a:p>
              <a:r>
                <a:rPr lang="fr-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10</xdr:col>
      <xdr:colOff>384174</xdr:colOff>
      <xdr:row>12</xdr:row>
      <xdr:rowOff>4761</xdr:rowOff>
    </xdr:from>
    <xdr:to>
      <xdr:col>23</xdr:col>
      <xdr:colOff>317500</xdr:colOff>
      <xdr:row>42</xdr:row>
      <xdr:rowOff>130174</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123825</xdr:colOff>
      <xdr:row>4</xdr:row>
      <xdr:rowOff>61912</xdr:rowOff>
    </xdr:from>
    <xdr:to>
      <xdr:col>34</xdr:col>
      <xdr:colOff>428625</xdr:colOff>
      <xdr:row>18</xdr:row>
      <xdr:rowOff>138112</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133350</xdr:colOff>
      <xdr:row>3</xdr:row>
      <xdr:rowOff>52387</xdr:rowOff>
    </xdr:from>
    <xdr:to>
      <xdr:col>46</xdr:col>
      <xdr:colOff>438150</xdr:colOff>
      <xdr:row>17</xdr:row>
      <xdr:rowOff>128587</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51</xdr:col>
      <xdr:colOff>247650</xdr:colOff>
      <xdr:row>2</xdr:row>
      <xdr:rowOff>14287</xdr:rowOff>
    </xdr:from>
    <xdr:to>
      <xdr:col>62</xdr:col>
      <xdr:colOff>742950</xdr:colOff>
      <xdr:row>16</xdr:row>
      <xdr:rowOff>90487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66</xdr:col>
      <xdr:colOff>38100</xdr:colOff>
      <xdr:row>1</xdr:row>
      <xdr:rowOff>185737</xdr:rowOff>
    </xdr:from>
    <xdr:to>
      <xdr:col>72</xdr:col>
      <xdr:colOff>447675</xdr:colOff>
      <xdr:row>16</xdr:row>
      <xdr:rowOff>71437</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76</xdr:col>
      <xdr:colOff>247650</xdr:colOff>
      <xdr:row>2</xdr:row>
      <xdr:rowOff>23812</xdr:rowOff>
    </xdr:from>
    <xdr:to>
      <xdr:col>82</xdr:col>
      <xdr:colOff>466725</xdr:colOff>
      <xdr:row>16</xdr:row>
      <xdr:rowOff>100012</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171449</xdr:colOff>
      <xdr:row>42</xdr:row>
      <xdr:rowOff>156633</xdr:rowOff>
    </xdr:from>
    <xdr:to>
      <xdr:col>16</xdr:col>
      <xdr:colOff>330200</xdr:colOff>
      <xdr:row>65</xdr:row>
      <xdr:rowOff>130174</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ong Kang He" refreshedDate="45004.967585300925" createdVersion="7" refreshedVersion="8" minRefreshableVersion="3" recordCount="33" xr:uid="{FC145696-AD95-4327-B6AB-0AC6BC30EA7C}">
  <cacheSource type="worksheet">
    <worksheetSource ref="G97:S130" sheet="09timeline"/>
  </cacheSource>
  <cacheFields count="13">
    <cacheField name="日期" numFmtId="0">
      <sharedItems containsNonDate="0" containsDate="1" containsString="0" containsBlank="1" minDate="2021-08-01T00:00:00" maxDate="2021-09-01T00:00:00" count="32">
        <m/>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sharedItems>
    </cacheField>
    <cacheField name="星期" numFmtId="0">
      <sharedItems containsBlank="1" containsMixedTypes="1" containsNumber="1" containsInteger="1" minValue="1" maxValue="6" count="8">
        <m/>
        <s v="日"/>
        <n v="1"/>
        <n v="2"/>
        <n v="3"/>
        <n v="4"/>
        <n v="5"/>
        <n v="6"/>
      </sharedItems>
    </cacheField>
    <cacheField name="🖥" numFmtId="0">
      <sharedItems containsString="0" containsBlank="1" containsNumber="1" minValue="0" maxValue="3" count="5">
        <m/>
        <n v="0"/>
        <n v="2.5" u="1"/>
        <n v="2.75" u="1"/>
        <n v="3" u="1"/>
      </sharedItems>
    </cacheField>
    <cacheField name="🍙" numFmtId="0">
      <sharedItems containsString="0" containsBlank="1" containsNumber="1" minValue="0" maxValue="1.75" count="4">
        <m/>
        <n v="0"/>
        <n v="1.5" u="1"/>
        <n v="1.75" u="1"/>
      </sharedItems>
    </cacheField>
    <cacheField name="📖" numFmtId="0">
      <sharedItems containsString="0" containsBlank="1" containsNumber="1" minValue="0" maxValue="3" count="4">
        <m/>
        <n v="0"/>
        <n v="2.75" u="1"/>
        <n v="3" u="1"/>
      </sharedItems>
    </cacheField>
    <cacheField name="⏳" numFmtId="0">
      <sharedItems containsString="0" containsBlank="1" containsNumber="1" minValue="0" maxValue="2" count="5">
        <m/>
        <n v="0"/>
        <n v="0.75" u="1"/>
        <n v="2" u="1"/>
        <n v="1" u="1"/>
      </sharedItems>
    </cacheField>
    <cacheField name="🤦‍♀️" numFmtId="0">
      <sharedItems containsString="0" containsBlank="1" containsNumber="1" minValue="0" maxValue="1" count="4">
        <m/>
        <n v="0"/>
        <n v="0.75" u="1"/>
        <n v="1" u="1"/>
      </sharedItems>
    </cacheField>
    <cacheField name="🎮" numFmtId="0">
      <sharedItems containsString="0" containsBlank="1" containsNumber="1" minValue="0" maxValue="2.25" count="5">
        <m/>
        <n v="0"/>
        <n v="1.25" u="1"/>
        <n v="1" u="1"/>
        <n v="2.25" u="1"/>
      </sharedItems>
    </cacheField>
    <cacheField name="WPM" numFmtId="0">
      <sharedItems containsString="0" containsBlank="1" containsNumber="1" containsInteger="1" minValue="0" maxValue="44" count="7">
        <m/>
        <n v="0"/>
        <n v="23" u="1"/>
        <n v="43" u="1"/>
        <n v="8" u="1"/>
        <n v="4" u="1"/>
        <n v="44" u="1"/>
      </sharedItems>
    </cacheField>
    <cacheField name="Weight" numFmtId="0">
      <sharedItems containsString="0" containsBlank="1" containsNumber="1" containsInteger="1" minValue="0" maxValue="44" count="7">
        <m/>
        <n v="0"/>
        <n v="23" u="1"/>
        <n v="43" u="1"/>
        <n v="8" u="1"/>
        <n v="4" u="1"/>
        <n v="44" u="1"/>
      </sharedItems>
    </cacheField>
    <cacheField name="Sleep" numFmtId="0">
      <sharedItems containsNonDate="0" containsDate="1" containsString="0" containsBlank="1" minDate="1899-12-30T00:00:00" maxDate="1899-12-31T00:00:00" count="2">
        <m/>
        <d v="1899-12-30T00:00:00"/>
      </sharedItems>
      <fieldGroup base="10">
        <rangePr groupBy="hours" startDate="1899-12-30T00:00:00" endDate="1899-12-31T00:00:00"/>
        <groupItems count="26">
          <s v="(vide)"/>
          <s v="0"/>
          <s v="1"/>
          <s v="2"/>
          <s v="3"/>
          <s v="4"/>
          <s v="5"/>
          <s v="6"/>
          <s v="7"/>
          <s v="8"/>
          <s v="9"/>
          <s v="10"/>
          <s v="11"/>
          <s v="12"/>
          <s v="13"/>
          <s v="14"/>
          <s v="15"/>
          <s v="16"/>
          <s v="17"/>
          <s v="18"/>
          <s v="19"/>
          <s v="20"/>
          <s v="21"/>
          <s v="22"/>
          <s v="23"/>
          <s v="&gt;1900/1/1"/>
        </groupItems>
      </fieldGroup>
    </cacheField>
    <cacheField name="Wake Up" numFmtId="0">
      <sharedItems containsNonDate="0" containsDate="1" containsString="0" containsBlank="1" minDate="1899-12-30T00:00:00" maxDate="1900-01-01T00:00:00" count="33">
        <m/>
        <d v="1899-12-30T00:00:00"/>
        <d v="1899-12-30T10:30:00"/>
        <d v="1899-12-31T00:00:00" u="1"/>
        <d v="1899-12-31T01:00:00" u="1"/>
        <d v="1899-12-31T02:00:00" u="1"/>
        <d v="1899-12-31T03:00:00" u="1"/>
        <d v="1899-12-31T04:00:00" u="1"/>
        <d v="1899-12-31T05:00:00" u="1"/>
        <d v="1899-12-31T06:00:00" u="1"/>
        <d v="1899-12-31T07:00:00" u="1"/>
        <d v="1899-12-31T08:00:00" u="1"/>
        <d v="1899-12-31T09:00:00" u="1"/>
        <d v="1899-12-31T10:00:00" u="1"/>
        <d v="1899-12-31T11:00:00" u="1"/>
        <d v="1899-12-31T12:00:00" u="1"/>
        <d v="1899-12-30T07:00:00" u="1"/>
        <d v="1899-12-30T08:00:00" u="1"/>
        <d v="1899-12-30T09:00:00" u="1"/>
        <d v="1899-12-30T10:00:00" u="1"/>
        <d v="1899-12-30T11:00:00" u="1"/>
        <d v="1899-12-30T12:00:00" u="1"/>
        <d v="1899-12-30T13:00:00" u="1"/>
        <d v="1899-12-30T14:00:00" u="1"/>
        <d v="1899-12-30T15:00:00" u="1"/>
        <d v="1899-12-30T16:00:00" u="1"/>
        <d v="1899-12-30T17:00:00" u="1"/>
        <d v="1899-12-30T18:00:00" u="1"/>
        <d v="1899-12-30T19:00:00" u="1"/>
        <d v="1899-12-30T20:00:00" u="1"/>
        <d v="1899-12-30T21:00:00" u="1"/>
        <d v="1899-12-30T22:00:00" u="1"/>
        <d v="1899-12-30T23:00:00" u="1"/>
      </sharedItems>
    </cacheField>
    <cacheField name="睡眠" numFmtId="0">
      <sharedItems containsNonDate="0" containsDate="1" containsString="0" containsBlank="1" minDate="1899-12-30T00:00:00" maxDate="1899-12-31T00:00:00" count="3">
        <m/>
        <d v="1899-12-30T00:00:00"/>
        <d v="1899-12-30T10:30:00"/>
      </sharedItems>
      <fieldGroup base="12">
        <rangePr groupBy="hours" startDate="1899-12-30T00:00:00" endDate="1899-12-31T00:00:00"/>
        <groupItems count="26">
          <s v="(vide)"/>
          <s v="0"/>
          <s v="1"/>
          <s v="2"/>
          <s v="3"/>
          <s v="4"/>
          <s v="5"/>
          <s v="6"/>
          <s v="7"/>
          <s v="8"/>
          <s v="9"/>
          <s v="10"/>
          <s v="11"/>
          <s v="12"/>
          <s v="13"/>
          <s v="14"/>
          <s v="15"/>
          <s v="16"/>
          <s v="17"/>
          <s v="18"/>
          <s v="19"/>
          <s v="20"/>
          <s v="21"/>
          <s v="22"/>
          <s v="23"/>
          <s v="&gt;1900/1/1"/>
        </groupItems>
      </fieldGroup>
    </cacheField>
  </cacheFields>
  <extLst>
    <ext xmlns:x14="http://schemas.microsoft.com/office/spreadsheetml/2009/9/main" uri="{725AE2AE-9491-48be-B2B4-4EB974FC3084}">
      <x14:pivotCacheDefinition pivotCacheId="17089027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x v="0"/>
    <x v="0"/>
    <x v="0"/>
    <x v="0"/>
    <x v="0"/>
    <x v="0"/>
    <x v="0"/>
    <x v="0"/>
    <x v="0"/>
    <x v="0"/>
    <x v="0"/>
    <x v="0"/>
  </r>
  <r>
    <x v="0"/>
    <x v="0"/>
    <x v="0"/>
    <x v="0"/>
    <x v="0"/>
    <x v="0"/>
    <x v="0"/>
    <x v="0"/>
    <x v="0"/>
    <x v="0"/>
    <x v="0"/>
    <x v="0"/>
    <x v="0"/>
  </r>
  <r>
    <x v="1"/>
    <x v="1"/>
    <x v="1"/>
    <x v="1"/>
    <x v="1"/>
    <x v="1"/>
    <x v="1"/>
    <x v="1"/>
    <x v="1"/>
    <x v="1"/>
    <x v="1"/>
    <x v="1"/>
    <x v="1"/>
  </r>
  <r>
    <x v="2"/>
    <x v="2"/>
    <x v="1"/>
    <x v="1"/>
    <x v="1"/>
    <x v="1"/>
    <x v="1"/>
    <x v="1"/>
    <x v="1"/>
    <x v="1"/>
    <x v="1"/>
    <x v="2"/>
    <x v="2"/>
  </r>
  <r>
    <x v="3"/>
    <x v="3"/>
    <x v="1"/>
    <x v="1"/>
    <x v="1"/>
    <x v="1"/>
    <x v="1"/>
    <x v="1"/>
    <x v="1"/>
    <x v="1"/>
    <x v="1"/>
    <x v="1"/>
    <x v="1"/>
  </r>
  <r>
    <x v="4"/>
    <x v="4"/>
    <x v="1"/>
    <x v="1"/>
    <x v="1"/>
    <x v="1"/>
    <x v="1"/>
    <x v="1"/>
    <x v="1"/>
    <x v="1"/>
    <x v="1"/>
    <x v="1"/>
    <x v="1"/>
  </r>
  <r>
    <x v="5"/>
    <x v="5"/>
    <x v="1"/>
    <x v="1"/>
    <x v="1"/>
    <x v="1"/>
    <x v="1"/>
    <x v="1"/>
    <x v="1"/>
    <x v="1"/>
    <x v="1"/>
    <x v="1"/>
    <x v="1"/>
  </r>
  <r>
    <x v="6"/>
    <x v="6"/>
    <x v="1"/>
    <x v="1"/>
    <x v="1"/>
    <x v="1"/>
    <x v="1"/>
    <x v="1"/>
    <x v="1"/>
    <x v="1"/>
    <x v="1"/>
    <x v="1"/>
    <x v="1"/>
  </r>
  <r>
    <x v="7"/>
    <x v="7"/>
    <x v="1"/>
    <x v="1"/>
    <x v="1"/>
    <x v="1"/>
    <x v="1"/>
    <x v="1"/>
    <x v="1"/>
    <x v="1"/>
    <x v="1"/>
    <x v="1"/>
    <x v="1"/>
  </r>
  <r>
    <x v="8"/>
    <x v="1"/>
    <x v="1"/>
    <x v="1"/>
    <x v="1"/>
    <x v="1"/>
    <x v="1"/>
    <x v="1"/>
    <x v="1"/>
    <x v="1"/>
    <x v="1"/>
    <x v="1"/>
    <x v="1"/>
  </r>
  <r>
    <x v="9"/>
    <x v="2"/>
    <x v="1"/>
    <x v="1"/>
    <x v="1"/>
    <x v="1"/>
    <x v="1"/>
    <x v="1"/>
    <x v="1"/>
    <x v="1"/>
    <x v="1"/>
    <x v="1"/>
    <x v="1"/>
  </r>
  <r>
    <x v="10"/>
    <x v="3"/>
    <x v="1"/>
    <x v="1"/>
    <x v="1"/>
    <x v="1"/>
    <x v="1"/>
    <x v="1"/>
    <x v="1"/>
    <x v="1"/>
    <x v="1"/>
    <x v="1"/>
    <x v="1"/>
  </r>
  <r>
    <x v="11"/>
    <x v="4"/>
    <x v="1"/>
    <x v="1"/>
    <x v="1"/>
    <x v="1"/>
    <x v="1"/>
    <x v="1"/>
    <x v="1"/>
    <x v="1"/>
    <x v="1"/>
    <x v="1"/>
    <x v="1"/>
  </r>
  <r>
    <x v="12"/>
    <x v="5"/>
    <x v="1"/>
    <x v="1"/>
    <x v="1"/>
    <x v="1"/>
    <x v="1"/>
    <x v="1"/>
    <x v="1"/>
    <x v="1"/>
    <x v="1"/>
    <x v="1"/>
    <x v="1"/>
  </r>
  <r>
    <x v="13"/>
    <x v="6"/>
    <x v="1"/>
    <x v="1"/>
    <x v="1"/>
    <x v="1"/>
    <x v="1"/>
    <x v="1"/>
    <x v="1"/>
    <x v="1"/>
    <x v="1"/>
    <x v="1"/>
    <x v="1"/>
  </r>
  <r>
    <x v="14"/>
    <x v="7"/>
    <x v="1"/>
    <x v="1"/>
    <x v="1"/>
    <x v="1"/>
    <x v="1"/>
    <x v="1"/>
    <x v="1"/>
    <x v="1"/>
    <x v="1"/>
    <x v="1"/>
    <x v="1"/>
  </r>
  <r>
    <x v="15"/>
    <x v="1"/>
    <x v="1"/>
    <x v="1"/>
    <x v="1"/>
    <x v="1"/>
    <x v="1"/>
    <x v="1"/>
    <x v="1"/>
    <x v="1"/>
    <x v="1"/>
    <x v="1"/>
    <x v="1"/>
  </r>
  <r>
    <x v="16"/>
    <x v="2"/>
    <x v="1"/>
    <x v="1"/>
    <x v="1"/>
    <x v="1"/>
    <x v="1"/>
    <x v="1"/>
    <x v="1"/>
    <x v="1"/>
    <x v="1"/>
    <x v="1"/>
    <x v="1"/>
  </r>
  <r>
    <x v="17"/>
    <x v="3"/>
    <x v="1"/>
    <x v="1"/>
    <x v="1"/>
    <x v="1"/>
    <x v="1"/>
    <x v="1"/>
    <x v="1"/>
    <x v="1"/>
    <x v="1"/>
    <x v="1"/>
    <x v="1"/>
  </r>
  <r>
    <x v="18"/>
    <x v="4"/>
    <x v="1"/>
    <x v="1"/>
    <x v="1"/>
    <x v="1"/>
    <x v="1"/>
    <x v="1"/>
    <x v="1"/>
    <x v="1"/>
    <x v="1"/>
    <x v="1"/>
    <x v="1"/>
  </r>
  <r>
    <x v="19"/>
    <x v="5"/>
    <x v="1"/>
    <x v="1"/>
    <x v="1"/>
    <x v="1"/>
    <x v="1"/>
    <x v="1"/>
    <x v="1"/>
    <x v="1"/>
    <x v="1"/>
    <x v="1"/>
    <x v="1"/>
  </r>
  <r>
    <x v="20"/>
    <x v="6"/>
    <x v="1"/>
    <x v="1"/>
    <x v="1"/>
    <x v="1"/>
    <x v="1"/>
    <x v="1"/>
    <x v="1"/>
    <x v="1"/>
    <x v="1"/>
    <x v="1"/>
    <x v="1"/>
  </r>
  <r>
    <x v="21"/>
    <x v="7"/>
    <x v="1"/>
    <x v="1"/>
    <x v="1"/>
    <x v="1"/>
    <x v="1"/>
    <x v="1"/>
    <x v="1"/>
    <x v="1"/>
    <x v="1"/>
    <x v="1"/>
    <x v="1"/>
  </r>
  <r>
    <x v="22"/>
    <x v="1"/>
    <x v="1"/>
    <x v="1"/>
    <x v="1"/>
    <x v="1"/>
    <x v="1"/>
    <x v="1"/>
    <x v="1"/>
    <x v="1"/>
    <x v="1"/>
    <x v="1"/>
    <x v="1"/>
  </r>
  <r>
    <x v="23"/>
    <x v="2"/>
    <x v="1"/>
    <x v="1"/>
    <x v="1"/>
    <x v="1"/>
    <x v="1"/>
    <x v="1"/>
    <x v="1"/>
    <x v="1"/>
    <x v="1"/>
    <x v="1"/>
    <x v="1"/>
  </r>
  <r>
    <x v="24"/>
    <x v="3"/>
    <x v="1"/>
    <x v="1"/>
    <x v="1"/>
    <x v="1"/>
    <x v="1"/>
    <x v="1"/>
    <x v="1"/>
    <x v="1"/>
    <x v="1"/>
    <x v="1"/>
    <x v="1"/>
  </r>
  <r>
    <x v="25"/>
    <x v="4"/>
    <x v="1"/>
    <x v="1"/>
    <x v="1"/>
    <x v="1"/>
    <x v="1"/>
    <x v="1"/>
    <x v="1"/>
    <x v="1"/>
    <x v="1"/>
    <x v="1"/>
    <x v="1"/>
  </r>
  <r>
    <x v="26"/>
    <x v="5"/>
    <x v="1"/>
    <x v="1"/>
    <x v="1"/>
    <x v="1"/>
    <x v="1"/>
    <x v="1"/>
    <x v="1"/>
    <x v="1"/>
    <x v="1"/>
    <x v="1"/>
    <x v="1"/>
  </r>
  <r>
    <x v="27"/>
    <x v="6"/>
    <x v="1"/>
    <x v="1"/>
    <x v="1"/>
    <x v="1"/>
    <x v="1"/>
    <x v="1"/>
    <x v="1"/>
    <x v="1"/>
    <x v="1"/>
    <x v="1"/>
    <x v="1"/>
  </r>
  <r>
    <x v="28"/>
    <x v="7"/>
    <x v="1"/>
    <x v="1"/>
    <x v="1"/>
    <x v="1"/>
    <x v="1"/>
    <x v="1"/>
    <x v="1"/>
    <x v="1"/>
    <x v="1"/>
    <x v="1"/>
    <x v="1"/>
  </r>
  <r>
    <x v="29"/>
    <x v="1"/>
    <x v="1"/>
    <x v="1"/>
    <x v="1"/>
    <x v="1"/>
    <x v="1"/>
    <x v="1"/>
    <x v="1"/>
    <x v="1"/>
    <x v="1"/>
    <x v="1"/>
    <x v="1"/>
  </r>
  <r>
    <x v="30"/>
    <x v="2"/>
    <x v="1"/>
    <x v="1"/>
    <x v="1"/>
    <x v="1"/>
    <x v="1"/>
    <x v="1"/>
    <x v="1"/>
    <x v="1"/>
    <x v="1"/>
    <x v="1"/>
    <x v="1"/>
  </r>
  <r>
    <x v="31"/>
    <x v="3"/>
    <x v="1"/>
    <x v="1"/>
    <x v="1"/>
    <x v="1"/>
    <x v="1"/>
    <x v="1"/>
    <x v="1"/>
    <x v="1"/>
    <x v="1"/>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79523F2-B19B-4DDA-A0DF-E421F06410E1}" name="WPM"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6">
  <location ref="Z3:AA35" firstHeaderRow="1" firstDataRow="1" firstDataCol="1"/>
  <pivotFields count="13">
    <pivotField axis="axisRow" showAll="0">
      <items count="33">
        <item x="1"/>
        <item x="2"/>
        <item x="3"/>
        <item x="4"/>
        <item x="5"/>
        <item x="6"/>
        <item x="7"/>
        <item x="8"/>
        <item x="9"/>
        <item x="10"/>
        <item x="11"/>
        <item x="12"/>
        <item x="13"/>
        <item x="14"/>
        <item x="15"/>
        <item x="16"/>
        <item x="17"/>
        <item x="18"/>
        <item x="19"/>
        <item x="20"/>
        <item x="21"/>
        <item x="22"/>
        <item x="23"/>
        <item x="24"/>
        <item x="25"/>
        <item x="26"/>
        <item x="27"/>
        <item x="28"/>
        <item x="29"/>
        <item x="30"/>
        <item x="31"/>
        <item n=" " x="0"/>
        <item t="default"/>
      </items>
    </pivotField>
    <pivotField showAll="0"/>
    <pivotField showAll="0"/>
    <pivotField showAll="0"/>
    <pivotField showAll="0"/>
    <pivotField showAll="0"/>
    <pivotField showAll="0"/>
    <pivotField showAll="0"/>
    <pivotField dataField="1" showAll="0">
      <items count="8">
        <item x="1"/>
        <item m="1" x="5"/>
        <item m="1" x="4"/>
        <item m="1" x="2"/>
        <item m="1" x="3"/>
        <item m="1" x="6"/>
        <item x="0"/>
        <item t="default"/>
      </items>
    </pivotField>
    <pivotField showAll="0">
      <items count="8">
        <item x="1"/>
        <item m="1" x="5"/>
        <item m="1" x="4"/>
        <item m="1" x="2"/>
        <item m="1" x="3"/>
        <item m="1" x="6"/>
        <item x="0"/>
        <item t="default"/>
      </items>
    </pivotField>
    <pivotField showAll="0"/>
    <pivotField showAll="0"/>
    <pivotField showAll="0"/>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rowItems>
  <colItems count="1">
    <i/>
  </colItems>
  <dataFields count="1">
    <dataField name="Sum of WPM" fld="8"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23B7FCF-6ADD-49B7-8A23-8B59E6FA2A10}" name="月份消费" cacheId="0" applyNumberFormats="0" applyBorderFormats="0" applyFontFormats="0" applyPatternFormats="0" applyAlignmentFormats="0" applyWidthHeightFormats="1" dataCaption="Values" errorCaption="0" missingCaption="0" showMissing="0" updatedVersion="8" minRefreshableVersion="3" useAutoFormatting="1" itemPrintTitles="1" createdVersion="7" indent="0" outline="1" outlineData="1" multipleFieldFilters="0" chartFormat="11">
  <location ref="B3:H36" firstHeaderRow="0" firstDataRow="1" firstDataCol="1" rowPageCount="1" colPageCount="1"/>
  <pivotFields count="13">
    <pivotField axis="axisRow" showAll="0">
      <items count="33">
        <item x="1"/>
        <item x="2"/>
        <item x="3"/>
        <item x="4"/>
        <item x="5"/>
        <item x="6"/>
        <item x="7"/>
        <item x="8"/>
        <item x="9"/>
        <item x="10"/>
        <item x="11"/>
        <item x="12"/>
        <item x="13"/>
        <item x="14"/>
        <item x="15"/>
        <item x="16"/>
        <item x="17"/>
        <item x="18"/>
        <item x="19"/>
        <item x="20"/>
        <item x="21"/>
        <item x="22"/>
        <item x="23"/>
        <item x="24"/>
        <item x="25"/>
        <item x="26"/>
        <item x="27"/>
        <item x="28"/>
        <item x="29"/>
        <item x="30"/>
        <item x="31"/>
        <item n=" (blank)" x="0"/>
        <item t="default"/>
      </items>
    </pivotField>
    <pivotField axis="axisPage" multipleItemSelectionAllowed="1" showAll="0">
      <items count="9">
        <item x="2"/>
        <item x="3"/>
        <item x="4"/>
        <item x="5"/>
        <item x="6"/>
        <item x="7"/>
        <item x="1"/>
        <item x="0"/>
        <item t="default"/>
      </items>
    </pivotField>
    <pivotField dataField="1" showAll="0">
      <items count="6">
        <item x="1"/>
        <item m="1" x="2"/>
        <item m="1" x="3"/>
        <item m="1" x="4"/>
        <item x="0"/>
        <item t="default"/>
      </items>
    </pivotField>
    <pivotField dataField="1" showAll="0">
      <items count="5">
        <item x="1"/>
        <item m="1" x="2"/>
        <item m="1" x="3"/>
        <item x="0"/>
        <item t="default"/>
      </items>
    </pivotField>
    <pivotField dataField="1" showAll="0">
      <items count="5">
        <item x="1"/>
        <item m="1" x="2"/>
        <item m="1" x="3"/>
        <item x="0"/>
        <item t="default"/>
      </items>
    </pivotField>
    <pivotField dataField="1" showAll="0">
      <items count="6">
        <item x="1"/>
        <item m="1" x="2"/>
        <item m="1" x="4"/>
        <item m="1" x="3"/>
        <item x="0"/>
        <item t="default"/>
      </items>
    </pivotField>
    <pivotField dataField="1" showAll="0">
      <items count="5">
        <item x="1"/>
        <item m="1" x="2"/>
        <item m="1" x="3"/>
        <item x="0"/>
        <item t="default"/>
      </items>
    </pivotField>
    <pivotField dataField="1" showAll="0">
      <items count="6">
        <item x="1"/>
        <item m="1" x="3"/>
        <item m="1" x="2"/>
        <item m="1" x="4"/>
        <item x="0"/>
        <item t="default"/>
      </items>
    </pivotField>
    <pivotField showAll="0"/>
    <pivotField showAll="0"/>
    <pivotField showAll="0"/>
    <pivotField showAll="0"/>
    <pivotField showAll="0"/>
  </pivotFields>
  <rowFields count="1">
    <field x="0"/>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t="grand">
      <x/>
    </i>
  </rowItems>
  <colFields count="1">
    <field x="-2"/>
  </colFields>
  <colItems count="6">
    <i>
      <x/>
    </i>
    <i i="1">
      <x v="1"/>
    </i>
    <i i="2">
      <x v="2"/>
    </i>
    <i i="3">
      <x v="3"/>
    </i>
    <i i="4">
      <x v="4"/>
    </i>
    <i i="5">
      <x v="5"/>
    </i>
  </colItems>
  <pageFields count="1">
    <pageField fld="1" hier="-1"/>
  </pageFields>
  <dataFields count="6">
    <dataField name="Sum of 🖥" fld="2" baseField="0" baseItem="0"/>
    <dataField name="Sum of 🍙" fld="3" baseField="0" baseItem="0"/>
    <dataField name="Sum of 📖" fld="4" baseField="0" baseItem="0"/>
    <dataField name="Sum of ⏳" fld="5" baseField="0" baseItem="0"/>
    <dataField name="Sum of 🤦‍♀️" fld="6" baseField="0" baseItem="0"/>
    <dataField name="Sum of 🎮" fld="7"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2"/>
          </reference>
        </references>
      </pivotArea>
    </chartFormat>
    <chartFormat chart="5" format="9" series="1">
      <pivotArea type="data" outline="0" fieldPosition="0">
        <references count="1">
          <reference field="4294967294" count="1" selected="0">
            <x v="3"/>
          </reference>
        </references>
      </pivotArea>
    </chartFormat>
    <chartFormat chart="5" format="10" series="1">
      <pivotArea type="data" outline="0" fieldPosition="0">
        <references count="1">
          <reference field="4294967294" count="1" selected="0">
            <x v="4"/>
          </reference>
        </references>
      </pivotArea>
    </chartFormat>
    <chartFormat chart="5" format="11" series="1">
      <pivotArea type="data" outline="0" fieldPosition="0">
        <references count="1">
          <reference field="4294967294" count="1" selected="0">
            <x v="5"/>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6" format="3" series="1">
      <pivotArea type="data" outline="0" fieldPosition="0">
        <references count="1">
          <reference field="4294967294" count="1" selected="0">
            <x v="3"/>
          </reference>
        </references>
      </pivotArea>
    </chartFormat>
    <chartFormat chart="6" format="4" series="1">
      <pivotArea type="data" outline="0" fieldPosition="0">
        <references count="1">
          <reference field="4294967294" count="1" selected="0">
            <x v="4"/>
          </reference>
        </references>
      </pivotArea>
    </chartFormat>
    <chartFormat chart="6" format="5" series="1">
      <pivotArea type="data" outline="0" fieldPosition="0">
        <references count="1">
          <reference field="4294967294" count="1" selected="0">
            <x v="5"/>
          </reference>
        </references>
      </pivotArea>
    </chartFormat>
    <chartFormat chart="8" format="12" series="1">
      <pivotArea type="data" outline="0" fieldPosition="0">
        <references count="1">
          <reference field="4294967294" count="1" selected="0">
            <x v="0"/>
          </reference>
        </references>
      </pivotArea>
    </chartFormat>
    <chartFormat chart="8" format="13" series="1">
      <pivotArea type="data" outline="0" fieldPosition="0">
        <references count="1">
          <reference field="4294967294" count="1" selected="0">
            <x v="1"/>
          </reference>
        </references>
      </pivotArea>
    </chartFormat>
    <chartFormat chart="8" format="14" series="1">
      <pivotArea type="data" outline="0" fieldPosition="0">
        <references count="1">
          <reference field="4294967294" count="1" selected="0">
            <x v="2"/>
          </reference>
        </references>
      </pivotArea>
    </chartFormat>
    <chartFormat chart="8" format="15" series="1">
      <pivotArea type="data" outline="0" fieldPosition="0">
        <references count="1">
          <reference field="4294967294" count="1" selected="0">
            <x v="3"/>
          </reference>
        </references>
      </pivotArea>
    </chartFormat>
    <chartFormat chart="8" format="16" series="1">
      <pivotArea type="data" outline="0" fieldPosition="0">
        <references count="1">
          <reference field="4294967294" count="1" selected="0">
            <x v="4"/>
          </reference>
        </references>
      </pivotArea>
    </chartFormat>
    <chartFormat chart="8" format="17"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4090D47-3A92-474E-BC83-D0DD9ADE729A}" name="Weigh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5">
  <location ref="AL3:AM35" firstHeaderRow="1" firstDataRow="1" firstDataCol="1"/>
  <pivotFields count="13">
    <pivotField axis="axisRow" showAll="0">
      <items count="33">
        <item x="1"/>
        <item x="2"/>
        <item x="3"/>
        <item x="4"/>
        <item x="5"/>
        <item x="6"/>
        <item x="7"/>
        <item x="8"/>
        <item x="9"/>
        <item x="10"/>
        <item x="11"/>
        <item x="12"/>
        <item x="13"/>
        <item x="14"/>
        <item x="15"/>
        <item x="16"/>
        <item x="17"/>
        <item x="18"/>
        <item x="19"/>
        <item x="20"/>
        <item x="21"/>
        <item x="22"/>
        <item x="23"/>
        <item x="24"/>
        <item x="25"/>
        <item x="26"/>
        <item x="27"/>
        <item x="28"/>
        <item x="29"/>
        <item x="30"/>
        <item x="31"/>
        <item x="0"/>
        <item t="default"/>
      </items>
    </pivotField>
    <pivotField showAll="0"/>
    <pivotField showAll="0"/>
    <pivotField showAll="0"/>
    <pivotField showAll="0"/>
    <pivotField showAll="0"/>
    <pivotField showAll="0"/>
    <pivotField showAll="0"/>
    <pivotField showAll="0">
      <items count="8">
        <item x="1"/>
        <item m="1" x="5"/>
        <item m="1" x="4"/>
        <item m="1" x="2"/>
        <item m="1" x="3"/>
        <item m="1" x="6"/>
        <item x="0"/>
        <item t="default"/>
      </items>
    </pivotField>
    <pivotField dataField="1" showAll="0">
      <items count="8">
        <item x="1"/>
        <item m="1" x="5"/>
        <item m="1" x="4"/>
        <item m="1" x="2"/>
        <item m="1" x="3"/>
        <item m="1" x="6"/>
        <item x="0"/>
        <item t="default"/>
      </items>
    </pivotField>
    <pivotField showAll="0"/>
    <pivotField showAll="0"/>
    <pivotField showAll="0"/>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rowItems>
  <colItems count="1">
    <i/>
  </colItems>
  <dataFields count="1">
    <dataField name="Sum of Weight" fld="9"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2C9B7F-62FB-4D33-825E-13A3B63B396C}" name="睡眠"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6">
  <location ref="BW3:BX35" firstHeaderRow="1" firstDataRow="1" firstDataCol="1"/>
  <pivotFields count="13">
    <pivotField axis="axisRow" showAll="0">
      <items count="33">
        <item x="1"/>
        <item x="2"/>
        <item x="3"/>
        <item x="4"/>
        <item x="5"/>
        <item x="6"/>
        <item x="7"/>
        <item x="8"/>
        <item x="9"/>
        <item x="10"/>
        <item x="11"/>
        <item x="12"/>
        <item x="13"/>
        <item x="14"/>
        <item x="15"/>
        <item x="16"/>
        <item x="17"/>
        <item x="18"/>
        <item x="19"/>
        <item x="20"/>
        <item x="21"/>
        <item x="22"/>
        <item x="23"/>
        <item x="24"/>
        <item x="25"/>
        <item x="26"/>
        <item x="27"/>
        <item x="28"/>
        <item x="29"/>
        <item x="30"/>
        <item x="31"/>
        <item x="0"/>
        <item t="default"/>
      </items>
    </pivotField>
    <pivotField showAll="0">
      <items count="9">
        <item x="2"/>
        <item x="3"/>
        <item x="4"/>
        <item x="5"/>
        <item x="6"/>
        <item x="7"/>
        <item x="1"/>
        <item x="0"/>
        <item t="default"/>
      </items>
    </pivotField>
    <pivotField showAll="0"/>
    <pivotField showAll="0"/>
    <pivotField showAll="0"/>
    <pivotField showAll="0"/>
    <pivotField showAll="0"/>
    <pivotField showAll="0"/>
    <pivotField showAll="0"/>
    <pivotField showAll="0"/>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4">
        <item x="1"/>
        <item m="1" x="16"/>
        <item m="1" x="17"/>
        <item m="1" x="18"/>
        <item m="1" x="19"/>
        <item x="2"/>
        <item m="1" x="20"/>
        <item m="1" x="21"/>
        <item m="1" x="22"/>
        <item m="1" x="23"/>
        <item m="1" x="24"/>
        <item m="1" x="25"/>
        <item m="1" x="26"/>
        <item m="1" x="27"/>
        <item m="1" x="28"/>
        <item m="1" x="29"/>
        <item m="1" x="30"/>
        <item m="1" x="31"/>
        <item m="1" x="32"/>
        <item m="1" x="3"/>
        <item m="1" x="4"/>
        <item m="1" x="5"/>
        <item m="1" x="6"/>
        <item m="1" x="7"/>
        <item m="1" x="8"/>
        <item m="1" x="9"/>
        <item m="1" x="10"/>
        <item m="1" x="11"/>
        <item m="1" x="12"/>
        <item m="1" x="13"/>
        <item m="1" x="14"/>
        <item m="1" x="15"/>
        <item x="0"/>
        <item t="default"/>
      </items>
    </pivotField>
    <pivotField dataField="1"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rowItems>
  <colItems count="1">
    <i/>
  </colItems>
  <dataFields count="1">
    <dataField name="Sum of 睡眠" fld="12" baseField="0" baseItem="0"/>
  </dataFields>
  <formats count="1">
    <format dxfId="0">
      <pivotArea collapsedLevelsAreSubtotals="1" fieldPosition="0">
        <references count="1">
          <reference field="0" count="31">
            <x v="0"/>
            <x v="1"/>
            <x v="2"/>
            <x v="3"/>
            <x v="4"/>
            <x v="5"/>
            <x v="6"/>
            <x v="7"/>
            <x v="8"/>
            <x v="9"/>
            <x v="10"/>
            <x v="11"/>
            <x v="12"/>
            <x v="13"/>
            <x v="14"/>
            <x v="15"/>
            <x v="16"/>
            <x v="17"/>
            <x v="18"/>
            <x v="19"/>
            <x v="20"/>
            <x v="21"/>
            <x v="22"/>
            <x v="23"/>
            <x v="24"/>
            <x v="25"/>
            <x v="26"/>
            <x v="27"/>
            <x v="28"/>
            <x v="29"/>
            <x v="30"/>
          </reference>
        </references>
      </pivotArea>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A3ADFC5-4978-43DC-A28B-ED3196F78758}" name="百分比消费" cacheId="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7">
  <location ref="Q4:R10" firstHeaderRow="1" firstDataRow="1" firstDataCol="1" rowPageCount="2" colPageCount="1"/>
  <pivotFields count="13">
    <pivotField axis="axisPage" multipleItemSelectionAllowed="1" showAll="0">
      <items count="33">
        <item x="1"/>
        <item x="2"/>
        <item x="3"/>
        <item x="4"/>
        <item x="5"/>
        <item x="6"/>
        <item x="7"/>
        <item x="8"/>
        <item x="9"/>
        <item x="10"/>
        <item x="11"/>
        <item x="12"/>
        <item x="13"/>
        <item x="14"/>
        <item x="15"/>
        <item x="16"/>
        <item x="17"/>
        <item x="18"/>
        <item x="19"/>
        <item x="20"/>
        <item x="21"/>
        <item x="22"/>
        <item x="23"/>
        <item x="24"/>
        <item x="25"/>
        <item x="26"/>
        <item x="27"/>
        <item x="28"/>
        <item x="29"/>
        <item x="30"/>
        <item x="31"/>
        <item x="0"/>
        <item t="default"/>
      </items>
    </pivotField>
    <pivotField axis="axisPage" multipleItemSelectionAllowed="1" showAll="0">
      <items count="9">
        <item x="2"/>
        <item x="3"/>
        <item x="4"/>
        <item x="5"/>
        <item x="6"/>
        <item x="7"/>
        <item x="1"/>
        <item x="0"/>
        <item t="default"/>
      </items>
    </pivotField>
    <pivotField dataField="1" showAll="0">
      <items count="6">
        <item x="1"/>
        <item m="1" x="2"/>
        <item m="1" x="3"/>
        <item m="1" x="4"/>
        <item x="0"/>
        <item t="default"/>
      </items>
    </pivotField>
    <pivotField dataField="1" showAll="0">
      <items count="5">
        <item x="1"/>
        <item m="1" x="2"/>
        <item m="1" x="3"/>
        <item x="0"/>
        <item t="default"/>
      </items>
    </pivotField>
    <pivotField dataField="1" showAll="0">
      <items count="5">
        <item x="1"/>
        <item m="1" x="2"/>
        <item m="1" x="3"/>
        <item x="0"/>
        <item t="default"/>
      </items>
    </pivotField>
    <pivotField dataField="1" showAll="0">
      <items count="6">
        <item x="1"/>
        <item m="1" x="2"/>
        <item m="1" x="4"/>
        <item m="1" x="3"/>
        <item x="0"/>
        <item t="default"/>
      </items>
    </pivotField>
    <pivotField dataField="1" showAll="0">
      <items count="5">
        <item x="1"/>
        <item m="1" x="2"/>
        <item m="1" x="3"/>
        <item x="0"/>
        <item t="default"/>
      </items>
    </pivotField>
    <pivotField dataField="1" showAll="0">
      <items count="6">
        <item x="1"/>
        <item m="1" x="3"/>
        <item m="1" x="2"/>
        <item m="1" x="4"/>
        <item x="0"/>
        <item t="default"/>
      </items>
    </pivotField>
    <pivotField showAll="0"/>
    <pivotField showAll="0"/>
    <pivotField showAll="0"/>
    <pivotField showAll="0"/>
    <pivotField showAll="0"/>
  </pivotFields>
  <rowFields count="1">
    <field x="-2"/>
  </rowFields>
  <rowItems count="6">
    <i>
      <x/>
    </i>
    <i i="1">
      <x v="1"/>
    </i>
    <i i="2">
      <x v="2"/>
    </i>
    <i i="3">
      <x v="3"/>
    </i>
    <i i="4">
      <x v="4"/>
    </i>
    <i i="5">
      <x v="5"/>
    </i>
  </rowItems>
  <colItems count="1">
    <i/>
  </colItems>
  <pageFields count="2">
    <pageField fld="0" hier="-1"/>
    <pageField fld="1" hier="-1"/>
  </pageFields>
  <dataFields count="6">
    <dataField name="Sum of 🖥" fld="2" baseField="0" baseItem="0"/>
    <dataField name="Sum of 🍙" fld="3" baseField="0" baseItem="0"/>
    <dataField name="Sum of 📖" fld="4" baseField="0" baseItem="0"/>
    <dataField name="Sum of ⏳" fld="5" baseField="0" baseItem="0"/>
    <dataField name="Sum of 🤦‍♀️" fld="6" baseField="0" baseItem="0"/>
    <dataField name="Sum of 🎮" fld="7" baseField="0" baseItem="0"/>
  </dataFields>
  <chartFormats count="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0" format="6">
      <pivotArea type="data" outline="0" fieldPosition="0">
        <references count="1">
          <reference field="4294967294" count="1" selected="0">
            <x v="0"/>
          </reference>
        </references>
      </pivotArea>
    </chartFormat>
    <chartFormat chart="0" format="7">
      <pivotArea type="data" outline="0" fieldPosition="0">
        <references count="1">
          <reference field="4294967294" count="1" selected="0">
            <x v="1"/>
          </reference>
        </references>
      </pivotArea>
    </chartFormat>
    <chartFormat chart="0" format="8">
      <pivotArea type="data" outline="0" fieldPosition="0">
        <references count="1">
          <reference field="4294967294" count="1" selected="0">
            <x v="2"/>
          </reference>
        </references>
      </pivotArea>
    </chartFormat>
    <chartFormat chart="0" format="9">
      <pivotArea type="data" outline="0" fieldPosition="0">
        <references count="1">
          <reference field="4294967294" count="1" selected="0">
            <x v="3"/>
          </reference>
        </references>
      </pivotArea>
    </chartFormat>
    <chartFormat chart="0" format="10">
      <pivotArea type="data" outline="0" fieldPosition="0">
        <references count="1">
          <reference field="4294967294" count="1" selected="0">
            <x v="4"/>
          </reference>
        </references>
      </pivotArea>
    </chartFormat>
    <chartFormat chart="0" format="11">
      <pivotArea type="data" outline="0" fieldPosition="0">
        <references count="1">
          <reference field="4294967294" count="1" selected="0">
            <x v="5"/>
          </reference>
        </references>
      </pivotArea>
    </chartFormat>
    <chartFormat chart="4" format="19" series="1">
      <pivotArea type="data" outline="0" fieldPosition="0">
        <references count="1">
          <reference field="4294967294" count="1" selected="0">
            <x v="0"/>
          </reference>
        </references>
      </pivotArea>
    </chartFormat>
    <chartFormat chart="4" format="20">
      <pivotArea type="data" outline="0" fieldPosition="0">
        <references count="1">
          <reference field="4294967294" count="1" selected="0">
            <x v="0"/>
          </reference>
        </references>
      </pivotArea>
    </chartFormat>
    <chartFormat chart="4" format="21">
      <pivotArea type="data" outline="0" fieldPosition="0">
        <references count="1">
          <reference field="4294967294" count="1" selected="0">
            <x v="1"/>
          </reference>
        </references>
      </pivotArea>
    </chartFormat>
    <chartFormat chart="4" format="22">
      <pivotArea type="data" outline="0" fieldPosition="0">
        <references count="1">
          <reference field="4294967294" count="1" selected="0">
            <x v="2"/>
          </reference>
        </references>
      </pivotArea>
    </chartFormat>
    <chartFormat chart="4" format="23">
      <pivotArea type="data" outline="0" fieldPosition="0">
        <references count="1">
          <reference field="4294967294" count="1" selected="0">
            <x v="3"/>
          </reference>
        </references>
      </pivotArea>
    </chartFormat>
    <chartFormat chart="4" format="24">
      <pivotArea type="data" outline="0" fieldPosition="0">
        <references count="1">
          <reference field="4294967294" count="1" selected="0">
            <x v="4"/>
          </reference>
        </references>
      </pivotArea>
    </chartFormat>
    <chartFormat chart="4" format="25">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6971B74-D5A1-4230-AC9D-40CF31D30EE7}" name="Sleep"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9">
  <location ref="AX3:AY35" firstHeaderRow="1" firstDataRow="1" firstDataCol="1"/>
  <pivotFields count="13">
    <pivotField axis="axisRow" showAll="0">
      <items count="33">
        <item x="1"/>
        <item x="2"/>
        <item x="3"/>
        <item x="4"/>
        <item x="5"/>
        <item x="6"/>
        <item x="7"/>
        <item x="8"/>
        <item x="9"/>
        <item x="10"/>
        <item x="11"/>
        <item x="12"/>
        <item x="13"/>
        <item x="14"/>
        <item x="15"/>
        <item x="16"/>
        <item x="17"/>
        <item x="18"/>
        <item x="19"/>
        <item x="20"/>
        <item x="21"/>
        <item x="22"/>
        <item x="23"/>
        <item x="24"/>
        <item x="25"/>
        <item x="26"/>
        <item x="27"/>
        <item x="28"/>
        <item x="29"/>
        <item x="30"/>
        <item x="31"/>
        <item n="(blank)" x="0"/>
        <item t="default"/>
      </items>
    </pivotField>
    <pivotField showAll="0">
      <items count="9">
        <item x="2"/>
        <item x="3"/>
        <item x="4"/>
        <item x="5"/>
        <item x="6"/>
        <item x="7"/>
        <item x="1"/>
        <item x="0"/>
        <item t="default"/>
      </items>
    </pivotField>
    <pivotField showAll="0"/>
    <pivotField showAll="0"/>
    <pivotField showAll="0"/>
    <pivotField showAll="0"/>
    <pivotField showAll="0"/>
    <pivotField showAll="0"/>
    <pivotField showAll="0"/>
    <pivotField showAll="0"/>
    <pivotField dataField="1"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4">
        <item x="1"/>
        <item m="1" x="16"/>
        <item m="1" x="17"/>
        <item m="1" x="18"/>
        <item m="1" x="19"/>
        <item x="2"/>
        <item m="1" x="20"/>
        <item m="1" x="21"/>
        <item m="1" x="22"/>
        <item m="1" x="23"/>
        <item m="1" x="24"/>
        <item m="1" x="25"/>
        <item m="1" x="26"/>
        <item m="1" x="27"/>
        <item m="1" x="28"/>
        <item m="1" x="29"/>
        <item m="1" x="30"/>
        <item m="1" x="31"/>
        <item m="1" x="32"/>
        <item m="1" x="3"/>
        <item m="1" x="4"/>
        <item m="1" x="5"/>
        <item m="1" x="6"/>
        <item m="1" x="7"/>
        <item m="1" x="8"/>
        <item m="1" x="9"/>
        <item m="1" x="10"/>
        <item m="1" x="11"/>
        <item m="1" x="12"/>
        <item m="1" x="13"/>
        <item m="1" x="14"/>
        <item m="1" x="15"/>
        <item x="0"/>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rowItems>
  <colItems count="1">
    <i/>
  </colItems>
  <dataFields count="1">
    <dataField name="Sum of Sleep" fld="10" baseField="0" baseItem="0"/>
  </dataFields>
  <formats count="3">
    <format dxfId="3">
      <pivotArea dataOnly="0" labelOnly="1" outline="0" axis="axisValues" fieldPosition="0"/>
    </format>
    <format dxfId="2">
      <pivotArea outline="0" collapsedLevelsAreSubtotals="1" fieldPosition="0"/>
    </format>
    <format dxfId="1">
      <pivotArea collapsedLevelsAreSubtotals="1" fieldPosition="0">
        <references count="1">
          <reference field="0" count="31">
            <x v="0"/>
            <x v="1"/>
            <x v="2"/>
            <x v="3"/>
            <x v="4"/>
            <x v="5"/>
            <x v="6"/>
            <x v="7"/>
            <x v="8"/>
            <x v="9"/>
            <x v="10"/>
            <x v="11"/>
            <x v="12"/>
            <x v="13"/>
            <x v="14"/>
            <x v="15"/>
            <x v="16"/>
            <x v="17"/>
            <x v="18"/>
            <x v="19"/>
            <x v="20"/>
            <x v="21"/>
            <x v="22"/>
            <x v="23"/>
            <x v="24"/>
            <x v="25"/>
            <x v="26"/>
            <x v="27"/>
            <x v="28"/>
            <x v="29"/>
            <x v="30"/>
          </reference>
        </references>
      </pivotArea>
    </format>
  </formats>
  <chartFormats count="3">
    <chartFormat chart="4" format="1"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8" format="4">
      <pivotArea type="data" outline="0" fieldPosition="0">
        <references count="2">
          <reference field="4294967294" count="1" selected="0">
            <x v="0"/>
          </reference>
          <reference field="0"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EC8DFC6-EBC7-4F02-9003-581D3A7B1FEC}" name="Wake Up"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7">
  <location ref="BM3:BN35" firstHeaderRow="1" firstDataRow="1" firstDataCol="1"/>
  <pivotFields count="13">
    <pivotField axis="axisRow" showAll="0">
      <items count="33">
        <item x="1"/>
        <item x="2"/>
        <item x="3"/>
        <item x="4"/>
        <item x="5"/>
        <item x="6"/>
        <item x="7"/>
        <item x="8"/>
        <item x="9"/>
        <item x="10"/>
        <item x="11"/>
        <item x="12"/>
        <item x="13"/>
        <item x="14"/>
        <item x="15"/>
        <item x="16"/>
        <item x="17"/>
        <item x="18"/>
        <item x="19"/>
        <item x="20"/>
        <item x="21"/>
        <item x="22"/>
        <item x="23"/>
        <item x="24"/>
        <item x="25"/>
        <item x="26"/>
        <item x="27"/>
        <item x="28"/>
        <item x="29"/>
        <item x="30"/>
        <item x="31"/>
        <item x="0"/>
        <item t="default"/>
      </items>
    </pivotField>
    <pivotField showAll="0">
      <items count="9">
        <item x="2"/>
        <item x="3"/>
        <item x="4"/>
        <item x="5"/>
        <item x="6"/>
        <item x="7"/>
        <item x="1"/>
        <item x="0"/>
        <item t="default"/>
      </items>
    </pivotField>
    <pivotField showAll="0"/>
    <pivotField showAll="0"/>
    <pivotField showAll="0"/>
    <pivotField showAll="0"/>
    <pivotField showAll="0"/>
    <pivotField showAll="0"/>
    <pivotField showAll="0"/>
    <pivotField showAll="0"/>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dataField="1" showAll="0">
      <items count="34">
        <item x="1"/>
        <item m="1" x="16"/>
        <item m="1" x="17"/>
        <item m="1" x="18"/>
        <item m="1" x="19"/>
        <item x="2"/>
        <item m="1" x="20"/>
        <item m="1" x="21"/>
        <item m="1" x="22"/>
        <item m="1" x="23"/>
        <item m="1" x="24"/>
        <item m="1" x="25"/>
        <item m="1" x="26"/>
        <item m="1" x="27"/>
        <item m="1" x="28"/>
        <item m="1" x="29"/>
        <item m="1" x="30"/>
        <item m="1" x="31"/>
        <item m="1" x="32"/>
        <item m="1" x="3"/>
        <item m="1" x="4"/>
        <item m="1" x="5"/>
        <item m="1" x="6"/>
        <item m="1" x="7"/>
        <item m="1" x="8"/>
        <item m="1" x="9"/>
        <item m="1" x="10"/>
        <item m="1" x="11"/>
        <item m="1" x="12"/>
        <item m="1" x="13"/>
        <item m="1" x="14"/>
        <item m="1" x="15"/>
        <item x="0"/>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rowItems>
  <colItems count="1">
    <i/>
  </colItems>
  <dataFields count="1">
    <dataField name="Sum of Wake Up" fld="11" baseField="0" baseItem="0"/>
  </dataFields>
  <formats count="1">
    <format dxfId="4">
      <pivotArea collapsedLevelsAreSubtotals="1" fieldPosition="0">
        <references count="1">
          <reference field="0" count="31">
            <x v="0"/>
            <x v="1"/>
            <x v="2"/>
            <x v="3"/>
            <x v="4"/>
            <x v="5"/>
            <x v="6"/>
            <x v="7"/>
            <x v="8"/>
            <x v="9"/>
            <x v="10"/>
            <x v="11"/>
            <x v="12"/>
            <x v="13"/>
            <x v="14"/>
            <x v="15"/>
            <x v="16"/>
            <x v="17"/>
            <x v="18"/>
            <x v="19"/>
            <x v="20"/>
            <x v="21"/>
            <x v="22"/>
            <x v="23"/>
            <x v="24"/>
            <x v="25"/>
            <x v="26"/>
            <x v="27"/>
            <x v="28"/>
            <x v="29"/>
            <x v="30"/>
          </reference>
        </references>
      </pivotArea>
    </format>
  </format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日期" xr10:uid="{C55C2D2B-384D-43BF-BEB6-A44D388FEAEE}" sourceName="日期">
  <pivotTables>
    <pivotTable tabId="17" name="月份消费"/>
    <pivotTable tabId="17" name="百分比消费"/>
  </pivotTables>
  <data>
    <tabular pivotCacheId="1708902738">
      <items count="32">
        <i x="1" s="1"/>
        <i x="2" s="1"/>
        <i x="3" s="1"/>
        <i x="4" s="1"/>
        <i x="5" s="1"/>
        <i x="6" s="1"/>
        <i x="7" s="1"/>
        <i x="8" s="1"/>
        <i x="9" s="1"/>
        <i x="10" s="1"/>
        <i x="11" s="1"/>
        <i x="12" s="1"/>
        <i x="13" s="1"/>
        <i x="14" s="1"/>
        <i x="15" s="1"/>
        <i x="16" s="1"/>
        <i x="17" s="1"/>
        <i x="18" s="1"/>
        <i x="19" s="1"/>
        <i x="20" s="1"/>
        <i x="21" s="1"/>
        <i x="22" s="1"/>
        <i x="23" s="1"/>
        <i x="24" s="1"/>
        <i x="25" s="1"/>
        <i x="26" s="1"/>
        <i x="27" s="1"/>
        <i x="28" s="1"/>
        <i x="29" s="1"/>
        <i x="30" s="1"/>
        <i x="31" s="1"/>
        <i x="0"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星期" xr10:uid="{04805973-B2CD-49BE-8B23-A69E1957CF50}" sourceName="星期">
  <pivotTables>
    <pivotTable tabId="17" name="月份消费"/>
    <pivotTable tabId="17" name="百分比消费"/>
  </pivotTables>
  <data>
    <tabular pivotCacheId="1708902738">
      <items count="8">
        <i x="2" s="1"/>
        <i x="3" s="1"/>
        <i x="4" s="1"/>
        <i x="5" s="1"/>
        <i x="6" s="1"/>
        <i x="7" s="1"/>
        <i x="1" s="1"/>
        <i x="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 xr10:uid="{06883365-A94B-473B-94E3-53D7F37E968E}" sourceName="🖥">
  <pivotTables>
    <pivotTable tabId="17" name="月份消费"/>
    <pivotTable tabId="17" name="百分比消费"/>
  </pivotTables>
  <data>
    <tabular pivotCacheId="1708902738">
      <items count="5">
        <i x="1" s="1"/>
        <i x="2" s="1" nd="1"/>
        <i x="3" s="1" nd="1"/>
        <i x="4" s="1" nd="1"/>
        <i x="0"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 xr10:uid="{D77E96D3-E70B-46A1-B873-4C0C81A216BF}" sourceName="🍙">
  <pivotTables>
    <pivotTable tabId="17" name="月份消费"/>
    <pivotTable tabId="17" name="百分比消费"/>
  </pivotTables>
  <data>
    <tabular pivotCacheId="1708902738">
      <items count="4">
        <i x="1" s="1"/>
        <i x="2" s="1" nd="1"/>
        <i x="3" s="1" nd="1"/>
        <i x="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 xr10:uid="{CC072400-5095-4C84-9B0F-97A34ED90C80}" sourceName="📖">
  <pivotTables>
    <pivotTable tabId="17" name="月份消费"/>
    <pivotTable tabId="17" name="百分比消费"/>
  </pivotTables>
  <data>
    <tabular pivotCacheId="1708902738">
      <items count="4">
        <i x="1" s="1"/>
        <i x="2" s="1" nd="1"/>
        <i x="3" s="1" nd="1"/>
        <i x="0"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 xr10:uid="{A218F53D-C5CA-426D-A577-F3B345935E01}" sourceName="⏳">
  <pivotTables>
    <pivotTable tabId="17" name="月份消费"/>
    <pivotTable tabId="17" name="百分比消费"/>
  </pivotTables>
  <data>
    <tabular pivotCacheId="1708902738">
      <items count="5">
        <i x="1" s="1"/>
        <i x="2" s="1" nd="1"/>
        <i x="4" s="1" nd="1"/>
        <i x="3" s="1" nd="1"/>
        <i x="0"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 xr10:uid="{C879A992-2042-4247-BEA1-C9DE196CA76A}" sourceName="🤦‍♀️">
  <pivotTables>
    <pivotTable tabId="17" name="月份消费"/>
    <pivotTable tabId="17" name="百分比消费"/>
  </pivotTables>
  <data>
    <tabular pivotCacheId="1708902738">
      <items count="4">
        <i x="1" s="1"/>
        <i x="2" s="1" nd="1"/>
        <i x="3" s="1" nd="1"/>
        <i x="0"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 xr10:uid="{25AF80EA-28A7-40B5-90C7-3A28BFF87ED9}" sourceName="🎮">
  <pivotTables>
    <pivotTable tabId="17" name="月份消费"/>
    <pivotTable tabId="17" name="百分比消费"/>
  </pivotTables>
  <data>
    <tabular pivotCacheId="1708902738">
      <items count="5">
        <i x="1" s="1"/>
        <i x="3" s="1" nd="1"/>
        <i x="2" s="1" nd="1"/>
        <i x="4" s="1" nd="1"/>
        <i x="0"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日期1" xr10:uid="{4392E375-1B85-4DC3-8032-80B056149129}" sourceName="日期">
  <pivotTables>
    <pivotTable tabId="17" name="WPM"/>
    <pivotTable tabId="17" name="Weight"/>
  </pivotTables>
  <data>
    <tabular pivotCacheId="1708902738">
      <items count="32">
        <i x="1" s="1"/>
        <i x="2" s="1"/>
        <i x="3" s="1"/>
        <i x="4" s="1"/>
        <i x="5" s="1"/>
        <i x="6" s="1"/>
        <i x="7" s="1"/>
        <i x="8" s="1"/>
        <i x="9" s="1"/>
        <i x="10" s="1"/>
        <i x="11" s="1"/>
        <i x="12" s="1"/>
        <i x="13" s="1"/>
        <i x="14" s="1"/>
        <i x="15" s="1"/>
        <i x="16" s="1"/>
        <i x="17" s="1"/>
        <i x="18" s="1"/>
        <i x="19" s="1"/>
        <i x="20" s="1"/>
        <i x="21" s="1"/>
        <i x="22" s="1"/>
        <i x="23" s="1"/>
        <i x="24" s="1"/>
        <i x="25" s="1"/>
        <i x="26" s="1"/>
        <i x="27" s="1"/>
        <i x="28" s="1"/>
        <i x="29" s="1"/>
        <i x="30" s="1"/>
        <i x="31" s="1"/>
        <i x="0"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PM" xr10:uid="{58DA7627-F35F-43DE-8142-87EA174BD49E}" sourceName="WPM">
  <pivotTables>
    <pivotTable tabId="17" name="WPM"/>
    <pivotTable tabId="17" name="Weight"/>
  </pivotTables>
  <data>
    <tabular pivotCacheId="1708902738">
      <items count="7">
        <i x="1" s="1"/>
        <i x="5" s="1" nd="1"/>
        <i x="4" s="1" nd="1"/>
        <i x="2" s="1" nd="1"/>
        <i x="3" s="1" nd="1"/>
        <i x="6" s="1" nd="1"/>
        <i x="0"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ight" xr10:uid="{BA355B2A-AF20-4CBF-908F-0B165F1E4F43}" sourceName="Weight">
  <pivotTables>
    <pivotTable tabId="17" name="WPM"/>
    <pivotTable tabId="17" name="Weight"/>
  </pivotTables>
  <data>
    <tabular pivotCacheId="1708902738">
      <items count="7">
        <i x="1" s="1"/>
        <i x="5" s="1" nd="1"/>
        <i x="4" s="1" nd="1"/>
        <i x="2" s="1" nd="1"/>
        <i x="3" s="1" nd="1"/>
        <i x="6" s="1" nd="1"/>
        <i x="0"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日期2" xr10:uid="{4B686557-BC49-492E-A52D-D1BBAD5A9BBB}" sourceName="日期">
  <pivotTables>
    <pivotTable tabId="17" name="Sleep"/>
    <pivotTable tabId="17" name="Wake Up"/>
    <pivotTable tabId="17" name="睡眠"/>
  </pivotTables>
  <data>
    <tabular pivotCacheId="1708902738">
      <items count="32">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睡眠" xr10:uid="{BC4A4F4B-28F7-4956-860E-05D1B37162C4}" sourceName="睡眠">
  <pivotTables>
    <pivotTable tabId="17" name="Wake Up"/>
    <pivotTable tabId="17" name="睡眠"/>
    <pivotTable tabId="17" name="Sleep"/>
  </pivotTables>
  <data>
    <tabular pivotCacheId="1708902738">
      <items count="26">
        <i x="0" s="1"/>
        <i x="1" s="1"/>
        <i x="11" s="1"/>
        <i x="25" s="1" nd="1"/>
        <i x="2" s="1" nd="1"/>
        <i x="12" s="1" nd="1"/>
        <i x="13" s="1" nd="1"/>
        <i x="14" s="1" nd="1"/>
        <i x="15" s="1" nd="1"/>
        <i x="16" s="1" nd="1"/>
        <i x="17" s="1" nd="1"/>
        <i x="18" s="1" nd="1"/>
        <i x="19" s="1" nd="1"/>
        <i x="20" s="1" nd="1"/>
        <i x="3" s="1" nd="1"/>
        <i x="21" s="1" nd="1"/>
        <i x="22" s="1" nd="1"/>
        <i x="23" s="1" nd="1"/>
        <i x="24" s="1" nd="1"/>
        <i x="4" s="1" nd="1"/>
        <i x="5" s="1" nd="1"/>
        <i x="6" s="1" nd="1"/>
        <i x="7" s="1" nd="1"/>
        <i x="8" s="1" nd="1"/>
        <i x="9" s="1" nd="1"/>
        <i x="10"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ke_Up" xr10:uid="{F6187085-FA43-47E3-8377-86E201DCFD06}" sourceName="Wake Up">
  <pivotTables>
    <pivotTable tabId="17" name="Wake Up"/>
    <pivotTable tabId="17" name="Sleep"/>
    <pivotTable tabId="17" name="睡眠"/>
  </pivotTables>
  <data>
    <tabular pivotCacheId="1708902738">
      <items count="33">
        <i x="1" s="1"/>
        <i x="2" s="1"/>
        <i x="0" s="1"/>
        <i x="16" s="1" nd="1"/>
        <i x="17" s="1" nd="1"/>
        <i x="18" s="1" nd="1"/>
        <i x="19" s="1" nd="1"/>
        <i x="20" s="1" nd="1"/>
        <i x="21" s="1" nd="1"/>
        <i x="22" s="1" nd="1"/>
        <i x="23" s="1" nd="1"/>
        <i x="24" s="1" nd="1"/>
        <i x="25" s="1" nd="1"/>
        <i x="26" s="1" nd="1"/>
        <i x="27" s="1" nd="1"/>
        <i x="28" s="1" nd="1"/>
        <i x="29" s="1" nd="1"/>
        <i x="30" s="1" nd="1"/>
        <i x="31" s="1" nd="1"/>
        <i x="32" s="1" nd="1"/>
        <i x="3" s="1" nd="1"/>
        <i x="4" s="1" nd="1"/>
        <i x="5" s="1" nd="1"/>
        <i x="6" s="1" nd="1"/>
        <i x="7" s="1" nd="1"/>
        <i x="8" s="1" nd="1"/>
        <i x="9" s="1" nd="1"/>
        <i x="10" s="1" nd="1"/>
        <i x="11" s="1" nd="1"/>
        <i x="12" s="1" nd="1"/>
        <i x="13" s="1" nd="1"/>
        <i x="14" s="1" nd="1"/>
        <i x="1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leep" xr10:uid="{CA0570A0-F5A7-44FC-A90A-993940B0D980}" sourceName="Sleep">
  <pivotTables>
    <pivotTable tabId="17" name="Wake Up"/>
    <pivotTable tabId="17" name="Sleep"/>
    <pivotTable tabId="17" name="睡眠"/>
  </pivotTables>
  <data>
    <tabular pivotCacheId="1708902738">
      <items count="26">
        <i x="0" s="1"/>
        <i x="1" s="1"/>
        <i x="25" s="1" nd="1"/>
        <i x="2" s="1" nd="1"/>
        <i x="11" s="1" nd="1"/>
        <i x="12" s="1" nd="1"/>
        <i x="13" s="1" nd="1"/>
        <i x="14" s="1" nd="1"/>
        <i x="15" s="1" nd="1"/>
        <i x="16" s="1" nd="1"/>
        <i x="17" s="1" nd="1"/>
        <i x="18" s="1" nd="1"/>
        <i x="19" s="1" nd="1"/>
        <i x="20" s="1" nd="1"/>
        <i x="3" s="1" nd="1"/>
        <i x="21" s="1" nd="1"/>
        <i x="22" s="1" nd="1"/>
        <i x="23" s="1" nd="1"/>
        <i x="24" s="1" nd="1"/>
        <i x="4" s="1" nd="1"/>
        <i x="5" s="1" nd="1"/>
        <i x="6" s="1" nd="1"/>
        <i x="7" s="1" nd="1"/>
        <i x="8" s="1" nd="1"/>
        <i x="9" s="1" nd="1"/>
        <i x="10" s="1"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星期1" xr10:uid="{66636410-2468-488E-96AB-F1D161B35CD1}" sourceName="星期">
  <pivotTables>
    <pivotTable tabId="17" name="Wake Up"/>
    <pivotTable tabId="17" name="Sleep"/>
    <pivotTable tabId="17" name="睡眠"/>
  </pivotTables>
  <data>
    <tabular pivotCacheId="1708902738">
      <items count="8">
        <i x="2" s="1"/>
        <i x="3" s="1"/>
        <i x="4" s="1"/>
        <i x="5" s="1"/>
        <i x="6" s="1"/>
        <i x="7" s="1"/>
        <i x="1"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日期" xr10:uid="{DC07AE67-47A3-4DCB-86E9-C2F5131040D1}" cache="Slicer_日期" caption="日期" columnCount="16" style="白字 深fill" rowHeight="241300"/>
  <slicer name="星期" xr10:uid="{776A89DC-ABCC-43B4-A0E9-5D0E38649588}" cache="Slicer_星期" caption="星期" columnCount="7" style="白字 深fill" rowHeight="241300"/>
  <slicer name="🖥" xr10:uid="{2547BE0C-8C2B-413C-A620-0CFB20055E56}" cache="Slicer_🖥" caption="🖥" style="白字 深fill" rowHeight="241300"/>
  <slicer name="🍙" xr10:uid="{84E4F158-1310-46CB-940C-21229E53935B}" cache="Slicer_🍙" caption="🍙" style="白字 深fill" rowHeight="241300"/>
  <slicer name="📖" xr10:uid="{69017E77-F694-40C3-A676-AFE42CAC4001}" cache="Slicer_📖" caption="📖" style="白字 深fill" rowHeight="241300"/>
  <slicer name="⏳" xr10:uid="{600B339E-81FA-401E-B489-44D122062F39}" cache="Slicer" caption="⏳" style="白字 深fill" rowHeight="241300"/>
  <slicer name="🤦‍♀️" xr10:uid="{3A5E25C6-E40F-42FB-8C30-5BDFD5D27098}" cache="Slicer_🤦‍♀️" caption="🤦‍♀️" style="白字 深fill" rowHeight="241300"/>
  <slicer name="🎮" xr10:uid="{84C98B7A-295A-4F24-BB9C-FC02C04443FA}" cache="Slicer_🎮" caption="🎮" style="白字 深fill"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日期 1" xr10:uid="{D95EA5F2-DCC8-41AB-BCF7-CDDB76682CC8}" cache="Slicer_日期1" caption="日期" columnCount="11" style="黑字 淡fill" rowHeight="241300"/>
  <slicer name="WPM" xr10:uid="{8A551BA3-C960-486E-9992-9F7F358DD650}" cache="Slicer_WPM" caption="WPM" columnCount="10" style="黑字 淡fill" rowHeight="241300"/>
  <slicer name="Weight" xr10:uid="{6864F3EC-1478-4190-8D0D-C7B92EF9F374}" cache="Slicer_Weight" caption="Weight" columnCount="10" style="黑字 淡fill"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日期 2" xr10:uid="{8DA8DB02-C47E-4E70-A233-BDED8372F836}" cache="Slicer_日期2" caption="日期" columnCount="11" style="白字 深fill" rowHeight="241300"/>
  <slicer name="睡眠" xr10:uid="{5A296AE7-E253-4C0F-9133-9E4E61822397}" cache="Slicer_睡眠" caption="睡眠" columnCount="3" style="白字 深fill" rowHeight="241300"/>
  <slicer name="Wake Up" xr10:uid="{3D46303F-6313-4B25-B470-F026BD1F7D02}" cache="Slicer_Wake_Up" caption="Wake Up" columnCount="3" style="白字 深fill" rowHeight="241300"/>
  <slicer name="Sleep" xr10:uid="{5AAE98FC-7410-4D0D-B09A-F115794724AD}" cache="Slicer_Sleep" caption="Sleep" columnCount="3" style="白字 深fill" rowHeight="241300"/>
  <slicer name="星期 1" xr10:uid="{9D85A00E-224D-4D3F-9DCD-D2827B328903}" cache="Slicer_星期1" caption="星期" columnCount="8" style="白字 深fill" rowHeight="241300"/>
</slicer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image" Target="../media/image10.jpeg"/><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image" Target="../media/image11.jpeg"/><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6.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hyperlink" Target="https://www.youtube.com/watch?v=5ViZ7aOxF3I&amp;ab_channel=Chandoo" TargetMode="External"/><Relationship Id="rId2" Type="http://schemas.openxmlformats.org/officeDocument/2006/relationships/hyperlink" Target="https://www.youtube.com/watch?v=btqLhp6RaxA&amp;t=385s&amp;ab_channel=WiseOwlTutorials" TargetMode="External"/><Relationship Id="rId1" Type="http://schemas.openxmlformats.org/officeDocument/2006/relationships/hyperlink" Target="https://www.youtube.com/watch?v=M9GEAjwCrSM&amp;ab_channel=Excel10tutorial" TargetMode="External"/><Relationship Id="rId4" Type="http://schemas.openxmlformats.org/officeDocument/2006/relationships/hyperlink" Target="https://www.youtube.com/watch?v=2vkG2Rdfq1o&amp;ab_channel=ExcelVbaIsFu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39DD9-9646-4920-B9CE-BFEE7F3300FC}">
  <sheetPr codeName="Feuil1">
    <tabColor theme="9" tint="-0.249977111117893"/>
  </sheetPr>
  <dimension ref="A1"/>
  <sheetViews>
    <sheetView showGridLines="0" tabSelected="1" workbookViewId="0">
      <selection activeCell="U19" sqref="U19"/>
    </sheetView>
  </sheetViews>
  <sheetFormatPr baseColWidth="10" defaultRowHeight="1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385EB4-9108-42DD-91A0-6C460A7A6961}">
  <sheetPr codeName="Sheet2">
    <tabColor rgb="FFFFC000"/>
  </sheetPr>
  <dimension ref="C1:AK130"/>
  <sheetViews>
    <sheetView zoomScale="90" zoomScaleNormal="90" workbookViewId="0">
      <selection activeCell="AL2" sqref="AL2"/>
    </sheetView>
  </sheetViews>
  <sheetFormatPr baseColWidth="10" defaultColWidth="5.85546875" defaultRowHeight="15"/>
  <cols>
    <col min="4" max="4" width="5.85546875" customWidth="1"/>
    <col min="6" max="6" width="5.85546875" customWidth="1"/>
    <col min="40" max="40" width="5.85546875" customWidth="1"/>
    <col min="41" max="41" width="7.140625" bestFit="1" customWidth="1"/>
    <col min="44" max="44" width="5.85546875" customWidth="1"/>
    <col min="45" max="45" width="7.140625" bestFit="1" customWidth="1"/>
  </cols>
  <sheetData>
    <row r="1" spans="3:37" ht="15.75" thickBot="1"/>
    <row r="2" spans="3:37" ht="15" customHeight="1" thickBot="1">
      <c r="C2" s="34" t="s">
        <v>136</v>
      </c>
      <c r="D2" s="35" t="s">
        <v>19</v>
      </c>
      <c r="E2" s="36" t="s">
        <v>10</v>
      </c>
      <c r="F2" s="37" t="s">
        <v>11</v>
      </c>
      <c r="G2" s="38" t="s">
        <v>18</v>
      </c>
      <c r="H2" s="30" t="s">
        <v>12</v>
      </c>
      <c r="N2" s="53" t="s">
        <v>0</v>
      </c>
      <c r="O2" s="53"/>
      <c r="P2" s="53"/>
      <c r="Q2" s="54">
        <v>2021</v>
      </c>
      <c r="R2" s="57"/>
      <c r="S2" s="55"/>
      <c r="V2" s="53" t="s">
        <v>1</v>
      </c>
      <c r="W2" s="53"/>
      <c r="X2" s="53"/>
      <c r="Y2" s="54">
        <v>8</v>
      </c>
      <c r="Z2" s="55"/>
    </row>
    <row r="3" spans="3:37" ht="15.75" customHeight="1" thickBot="1">
      <c r="C3" s="32" t="s">
        <v>135</v>
      </c>
      <c r="D3" s="33" t="s">
        <v>13</v>
      </c>
      <c r="E3" s="33" t="s">
        <v>14</v>
      </c>
      <c r="F3" s="33" t="s">
        <v>138</v>
      </c>
      <c r="G3" s="33" t="s">
        <v>16</v>
      </c>
      <c r="H3" s="31" t="s">
        <v>137</v>
      </c>
      <c r="N3" s="53"/>
      <c r="O3" s="53"/>
      <c r="P3" s="53"/>
      <c r="Q3" s="54"/>
      <c r="R3" s="57"/>
      <c r="S3" s="56"/>
      <c r="V3" s="53"/>
      <c r="W3" s="53"/>
      <c r="X3" s="53"/>
      <c r="Y3" s="54"/>
      <c r="Z3" s="56"/>
    </row>
    <row r="6" spans="3:37">
      <c r="C6" s="52" t="s">
        <v>2</v>
      </c>
      <c r="D6" s="52"/>
      <c r="E6" s="52"/>
      <c r="F6" s="17">
        <f>DATE(Q2,Y2,1)</f>
        <v>44409</v>
      </c>
      <c r="G6" s="17">
        <f>IFERROR(IF(MONTH(F6+1)=$Y$2,F6+1,""),"")</f>
        <v>44410</v>
      </c>
      <c r="H6" s="17">
        <f t="shared" ref="H6:AJ6" si="0">IFERROR(IF(MONTH(G6+1)=$Y$2,G6+1,""),"")</f>
        <v>44411</v>
      </c>
      <c r="I6" s="17">
        <f t="shared" si="0"/>
        <v>44412</v>
      </c>
      <c r="J6" s="17">
        <f t="shared" si="0"/>
        <v>44413</v>
      </c>
      <c r="K6" s="17">
        <f t="shared" si="0"/>
        <v>44414</v>
      </c>
      <c r="L6" s="17">
        <f t="shared" si="0"/>
        <v>44415</v>
      </c>
      <c r="M6" s="17">
        <f t="shared" si="0"/>
        <v>44416</v>
      </c>
      <c r="N6" s="17">
        <f t="shared" si="0"/>
        <v>44417</v>
      </c>
      <c r="O6" s="17">
        <f t="shared" si="0"/>
        <v>44418</v>
      </c>
      <c r="P6" s="17">
        <f t="shared" si="0"/>
        <v>44419</v>
      </c>
      <c r="Q6" s="17">
        <f t="shared" si="0"/>
        <v>44420</v>
      </c>
      <c r="R6" s="17">
        <f t="shared" si="0"/>
        <v>44421</v>
      </c>
      <c r="S6" s="17">
        <f t="shared" si="0"/>
        <v>44422</v>
      </c>
      <c r="T6" s="17">
        <f t="shared" si="0"/>
        <v>44423</v>
      </c>
      <c r="U6" s="17">
        <f t="shared" si="0"/>
        <v>44424</v>
      </c>
      <c r="V6" s="17">
        <f t="shared" si="0"/>
        <v>44425</v>
      </c>
      <c r="W6" s="17">
        <f t="shared" si="0"/>
        <v>44426</v>
      </c>
      <c r="X6" s="17">
        <f t="shared" si="0"/>
        <v>44427</v>
      </c>
      <c r="Y6" s="17">
        <f t="shared" si="0"/>
        <v>44428</v>
      </c>
      <c r="Z6" s="17">
        <f t="shared" si="0"/>
        <v>44429</v>
      </c>
      <c r="AA6" s="17">
        <f t="shared" si="0"/>
        <v>44430</v>
      </c>
      <c r="AB6" s="17">
        <f t="shared" si="0"/>
        <v>44431</v>
      </c>
      <c r="AC6" s="17">
        <f t="shared" si="0"/>
        <v>44432</v>
      </c>
      <c r="AD6" s="17">
        <f t="shared" si="0"/>
        <v>44433</v>
      </c>
      <c r="AE6" s="17">
        <f t="shared" si="0"/>
        <v>44434</v>
      </c>
      <c r="AF6" s="17">
        <f t="shared" si="0"/>
        <v>44435</v>
      </c>
      <c r="AG6" s="17">
        <f t="shared" si="0"/>
        <v>44436</v>
      </c>
      <c r="AH6" s="17">
        <f t="shared" si="0"/>
        <v>44437</v>
      </c>
      <c r="AI6" s="17">
        <f t="shared" si="0"/>
        <v>44438</v>
      </c>
      <c r="AJ6" s="17">
        <f t="shared" si="0"/>
        <v>44439</v>
      </c>
      <c r="AK6" s="1"/>
    </row>
    <row r="7" spans="3:37">
      <c r="C7" s="52" t="s">
        <v>3</v>
      </c>
      <c r="D7" s="52"/>
      <c r="E7" s="52"/>
      <c r="F7" s="18" t="str">
        <f>IFERROR(IF(WEEKDAY(F6,2)=7,"日",WEEKDAY(F6,2)),"")</f>
        <v>日</v>
      </c>
      <c r="G7" s="18">
        <f t="shared" ref="G7:AJ7" si="1">IFERROR(IF(WEEKDAY(G6,2)=7,"日",WEEKDAY(G6,2)),"")</f>
        <v>1</v>
      </c>
      <c r="H7" s="18">
        <f t="shared" si="1"/>
        <v>2</v>
      </c>
      <c r="I7" s="18">
        <f t="shared" si="1"/>
        <v>3</v>
      </c>
      <c r="J7" s="18">
        <f t="shared" si="1"/>
        <v>4</v>
      </c>
      <c r="K7" s="18">
        <f t="shared" si="1"/>
        <v>5</v>
      </c>
      <c r="L7" s="18">
        <f t="shared" si="1"/>
        <v>6</v>
      </c>
      <c r="M7" s="18" t="str">
        <f t="shared" si="1"/>
        <v>日</v>
      </c>
      <c r="N7" s="18">
        <f t="shared" si="1"/>
        <v>1</v>
      </c>
      <c r="O7" s="18">
        <f t="shared" si="1"/>
        <v>2</v>
      </c>
      <c r="P7" s="18">
        <f t="shared" si="1"/>
        <v>3</v>
      </c>
      <c r="Q7" s="18">
        <f t="shared" si="1"/>
        <v>4</v>
      </c>
      <c r="R7" s="18">
        <f t="shared" si="1"/>
        <v>5</v>
      </c>
      <c r="S7" s="18">
        <f t="shared" si="1"/>
        <v>6</v>
      </c>
      <c r="T7" s="18" t="str">
        <f t="shared" si="1"/>
        <v>日</v>
      </c>
      <c r="U7" s="18">
        <f t="shared" si="1"/>
        <v>1</v>
      </c>
      <c r="V7" s="18">
        <f t="shared" si="1"/>
        <v>2</v>
      </c>
      <c r="W7" s="18">
        <f t="shared" si="1"/>
        <v>3</v>
      </c>
      <c r="X7" s="18">
        <f t="shared" si="1"/>
        <v>4</v>
      </c>
      <c r="Y7" s="18">
        <f t="shared" si="1"/>
        <v>5</v>
      </c>
      <c r="Z7" s="18">
        <f t="shared" si="1"/>
        <v>6</v>
      </c>
      <c r="AA7" s="18" t="str">
        <f t="shared" si="1"/>
        <v>日</v>
      </c>
      <c r="AB7" s="18">
        <f t="shared" si="1"/>
        <v>1</v>
      </c>
      <c r="AC7" s="18">
        <f t="shared" si="1"/>
        <v>2</v>
      </c>
      <c r="AD7" s="18">
        <f t="shared" si="1"/>
        <v>3</v>
      </c>
      <c r="AE7" s="18">
        <f t="shared" si="1"/>
        <v>4</v>
      </c>
      <c r="AF7" s="18">
        <f t="shared" si="1"/>
        <v>5</v>
      </c>
      <c r="AG7" s="18">
        <f t="shared" si="1"/>
        <v>6</v>
      </c>
      <c r="AH7" s="14" t="str">
        <f t="shared" si="1"/>
        <v>日</v>
      </c>
      <c r="AI7" s="14">
        <f t="shared" si="1"/>
        <v>1</v>
      </c>
      <c r="AJ7" s="14">
        <f t="shared" si="1"/>
        <v>2</v>
      </c>
      <c r="AK7" s="2"/>
    </row>
    <row r="8" spans="3:37">
      <c r="C8" s="47" t="s">
        <v>27</v>
      </c>
      <c r="D8" s="47"/>
      <c r="E8" s="47"/>
      <c r="F8" s="14"/>
      <c r="G8" s="14"/>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row>
    <row r="9" spans="3:37">
      <c r="C9" s="48" t="s">
        <v>28</v>
      </c>
      <c r="D9" s="48"/>
      <c r="E9" s="48"/>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row>
    <row r="10" spans="3:37">
      <c r="C10" s="47" t="s">
        <v>29</v>
      </c>
      <c r="D10" s="47"/>
      <c r="E10" s="47"/>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row>
    <row r="11" spans="3:37">
      <c r="C11" s="48" t="s">
        <v>30</v>
      </c>
      <c r="D11" s="48"/>
      <c r="E11" s="48"/>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row>
    <row r="12" spans="3:37">
      <c r="C12" s="47" t="s">
        <v>31</v>
      </c>
      <c r="D12" s="47"/>
      <c r="E12" s="47"/>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row>
    <row r="13" spans="3:37">
      <c r="C13" s="47" t="s">
        <v>32</v>
      </c>
      <c r="D13" s="47"/>
      <c r="E13" s="47"/>
      <c r="F13" s="14"/>
      <c r="G13" s="1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row>
    <row r="14" spans="3:37">
      <c r="C14" s="47" t="s">
        <v>33</v>
      </c>
      <c r="D14" s="47"/>
      <c r="E14" s="47"/>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row>
    <row r="15" spans="3:37">
      <c r="C15" s="48" t="s">
        <v>34</v>
      </c>
      <c r="D15" s="48"/>
      <c r="E15" s="48"/>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row>
    <row r="16" spans="3:37">
      <c r="C16" s="47" t="s">
        <v>35</v>
      </c>
      <c r="D16" s="47"/>
      <c r="E16" s="47"/>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row>
    <row r="17" spans="3:36">
      <c r="C17" s="48" t="s">
        <v>36</v>
      </c>
      <c r="D17" s="48"/>
      <c r="E17" s="48"/>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row>
    <row r="18" spans="3:36">
      <c r="C18" s="47" t="s">
        <v>37</v>
      </c>
      <c r="D18" s="47"/>
      <c r="E18" s="47"/>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row>
    <row r="19" spans="3:36">
      <c r="C19" s="48" t="s">
        <v>38</v>
      </c>
      <c r="D19" s="48"/>
      <c r="E19" s="48"/>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row>
    <row r="20" spans="3:36">
      <c r="C20" s="47" t="s">
        <v>39</v>
      </c>
      <c r="D20" s="47"/>
      <c r="E20" s="47"/>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row>
    <row r="21" spans="3:36">
      <c r="C21" s="48" t="s">
        <v>40</v>
      </c>
      <c r="D21" s="48"/>
      <c r="E21" s="48"/>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row>
    <row r="22" spans="3:36">
      <c r="C22" s="47" t="s">
        <v>41</v>
      </c>
      <c r="D22" s="47"/>
      <c r="E22" s="47"/>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row>
    <row r="23" spans="3:36">
      <c r="C23" s="48" t="s">
        <v>42</v>
      </c>
      <c r="D23" s="48"/>
      <c r="E23" s="48"/>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row>
    <row r="24" spans="3:36">
      <c r="C24" s="47" t="s">
        <v>43</v>
      </c>
      <c r="D24" s="47"/>
      <c r="E24" s="47"/>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row>
    <row r="25" spans="3:36">
      <c r="C25" s="48" t="s">
        <v>44</v>
      </c>
      <c r="D25" s="48"/>
      <c r="E25" s="48"/>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row>
    <row r="26" spans="3:36">
      <c r="C26" s="47" t="s">
        <v>45</v>
      </c>
      <c r="D26" s="47"/>
      <c r="E26" s="47"/>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row>
    <row r="27" spans="3:36">
      <c r="C27" s="48" t="s">
        <v>46</v>
      </c>
      <c r="D27" s="48"/>
      <c r="E27" s="48"/>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row>
    <row r="28" spans="3:36">
      <c r="C28" s="47" t="s">
        <v>47</v>
      </c>
      <c r="D28" s="47"/>
      <c r="E28" s="47"/>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row>
    <row r="29" spans="3:36">
      <c r="C29" s="48" t="s">
        <v>48</v>
      </c>
      <c r="D29" s="48"/>
      <c r="E29" s="48"/>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row>
    <row r="30" spans="3:36">
      <c r="C30" s="47" t="s">
        <v>49</v>
      </c>
      <c r="D30" s="47"/>
      <c r="E30" s="47"/>
      <c r="F30" s="14"/>
      <c r="G30" s="14"/>
      <c r="H30" s="14"/>
      <c r="I30" s="14"/>
      <c r="J30" s="14"/>
      <c r="K30" s="14"/>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14"/>
    </row>
    <row r="31" spans="3:36">
      <c r="C31" s="48" t="s">
        <v>50</v>
      </c>
      <c r="D31" s="48"/>
      <c r="E31" s="48"/>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row>
    <row r="32" spans="3:36">
      <c r="C32" s="47" t="s">
        <v>51</v>
      </c>
      <c r="D32" s="47"/>
      <c r="E32" s="47"/>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row>
    <row r="33" spans="3:36">
      <c r="C33" s="48" t="s">
        <v>52</v>
      </c>
      <c r="D33" s="48"/>
      <c r="E33" s="48"/>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row>
    <row r="34" spans="3:36">
      <c r="C34" s="47" t="s">
        <v>53</v>
      </c>
      <c r="D34" s="47"/>
      <c r="E34" s="47"/>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row>
    <row r="35" spans="3:36">
      <c r="C35" s="47" t="s">
        <v>54</v>
      </c>
      <c r="D35" s="47"/>
      <c r="E35" s="47"/>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row>
    <row r="36" spans="3:36">
      <c r="C36" s="48" t="s">
        <v>55</v>
      </c>
      <c r="D36" s="48"/>
      <c r="E36" s="48"/>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row>
    <row r="37" spans="3:36">
      <c r="C37" s="47" t="s">
        <v>56</v>
      </c>
      <c r="D37" s="47"/>
      <c r="E37" s="47"/>
      <c r="F37" s="14"/>
      <c r="G37" s="14"/>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row>
    <row r="38" spans="3:36">
      <c r="C38" s="48" t="s">
        <v>57</v>
      </c>
      <c r="D38" s="48"/>
      <c r="E38" s="48"/>
      <c r="F38" s="14"/>
      <c r="G38" s="14"/>
      <c r="H38" s="14"/>
      <c r="I38" s="14"/>
      <c r="J38" s="14"/>
      <c r="K38" s="14"/>
      <c r="L38" s="14"/>
      <c r="M38" s="14"/>
      <c r="N38" s="14"/>
      <c r="O38" s="14"/>
      <c r="P38" s="14"/>
      <c r="Q38" s="14"/>
      <c r="R38" s="14"/>
      <c r="S38" s="14"/>
      <c r="T38" s="14"/>
      <c r="U38" s="14"/>
      <c r="V38" s="14"/>
      <c r="W38" s="14"/>
      <c r="X38" s="14"/>
      <c r="Y38" s="14"/>
      <c r="Z38" s="14"/>
      <c r="AA38" s="14"/>
      <c r="AB38" s="14"/>
      <c r="AC38" s="14"/>
      <c r="AD38" s="14"/>
      <c r="AE38" s="14"/>
      <c r="AF38" s="14"/>
      <c r="AG38" s="14"/>
      <c r="AH38" s="14"/>
      <c r="AI38" s="14"/>
      <c r="AJ38" s="14"/>
    </row>
    <row r="39" spans="3:36">
      <c r="C39" s="47" t="s">
        <v>58</v>
      </c>
      <c r="D39" s="47"/>
      <c r="E39" s="47"/>
      <c r="F39" s="14"/>
      <c r="G39" s="14"/>
      <c r="H39" s="14"/>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4"/>
      <c r="AH39" s="14"/>
      <c r="AI39" s="14"/>
      <c r="AJ39" s="14"/>
    </row>
    <row r="40" spans="3:36">
      <c r="C40" s="48" t="s">
        <v>59</v>
      </c>
      <c r="D40" s="48"/>
      <c r="E40" s="48"/>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row>
    <row r="41" spans="3:36">
      <c r="C41" s="47" t="s">
        <v>60</v>
      </c>
      <c r="D41" s="47"/>
      <c r="E41" s="47"/>
      <c r="F41" s="14"/>
      <c r="G41" s="14"/>
      <c r="H41" s="14"/>
      <c r="I41" s="14"/>
      <c r="J41" s="14"/>
      <c r="K41" s="14"/>
      <c r="L41" s="14"/>
      <c r="M41" s="14"/>
      <c r="N41" s="14"/>
      <c r="O41" s="14"/>
      <c r="P41" s="14"/>
      <c r="Q41" s="14"/>
      <c r="R41" s="14"/>
      <c r="S41" s="14"/>
      <c r="T41" s="14"/>
      <c r="U41" s="14"/>
      <c r="V41" s="14"/>
      <c r="W41" s="14"/>
      <c r="X41" s="14"/>
      <c r="Y41" s="14"/>
      <c r="Z41" s="14"/>
      <c r="AA41" s="14"/>
      <c r="AB41" s="14"/>
      <c r="AC41" s="14"/>
      <c r="AD41" s="14"/>
      <c r="AE41" s="14"/>
      <c r="AF41" s="14"/>
      <c r="AG41" s="14"/>
      <c r="AH41" s="14"/>
      <c r="AI41" s="14"/>
      <c r="AJ41" s="14"/>
    </row>
    <row r="42" spans="3:36">
      <c r="C42" s="48" t="s">
        <v>61</v>
      </c>
      <c r="D42" s="48"/>
      <c r="E42" s="48"/>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14"/>
      <c r="AH42" s="14"/>
      <c r="AI42" s="14"/>
      <c r="AJ42" s="14"/>
    </row>
    <row r="43" spans="3:36">
      <c r="C43" s="47" t="s">
        <v>62</v>
      </c>
      <c r="D43" s="47"/>
      <c r="E43" s="47"/>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row>
    <row r="44" spans="3:36">
      <c r="C44" s="48" t="s">
        <v>63</v>
      </c>
      <c r="D44" s="48"/>
      <c r="E44" s="48"/>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row>
    <row r="45" spans="3:36">
      <c r="C45" s="47" t="s">
        <v>64</v>
      </c>
      <c r="D45" s="47"/>
      <c r="E45" s="47"/>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row>
    <row r="46" spans="3:36">
      <c r="C46" s="48" t="s">
        <v>65</v>
      </c>
      <c r="D46" s="48"/>
      <c r="E46" s="48"/>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row>
    <row r="47" spans="3:36">
      <c r="C47" s="47" t="s">
        <v>66</v>
      </c>
      <c r="D47" s="47"/>
      <c r="E47" s="47"/>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4"/>
    </row>
    <row r="48" spans="3:36">
      <c r="C48" s="48" t="s">
        <v>67</v>
      </c>
      <c r="D48" s="48"/>
      <c r="E48" s="48"/>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4"/>
    </row>
    <row r="49" spans="3:36">
      <c r="C49" s="47" t="s">
        <v>68</v>
      </c>
      <c r="D49" s="47"/>
      <c r="E49" s="47"/>
      <c r="F49" s="14"/>
      <c r="G49" s="14"/>
      <c r="H49" s="14"/>
      <c r="I49" s="14"/>
      <c r="J49" s="14"/>
      <c r="K49" s="14"/>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row>
    <row r="50" spans="3:36">
      <c r="C50" s="48" t="s">
        <v>69</v>
      </c>
      <c r="D50" s="48"/>
      <c r="E50" s="48"/>
      <c r="F50" s="14"/>
      <c r="G50" s="14"/>
      <c r="H50" s="14"/>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row>
    <row r="51" spans="3:36">
      <c r="C51" s="47" t="s">
        <v>70</v>
      </c>
      <c r="D51" s="47"/>
      <c r="E51" s="47"/>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row>
    <row r="52" spans="3:36">
      <c r="C52" s="48" t="s">
        <v>71</v>
      </c>
      <c r="D52" s="48"/>
      <c r="E52" s="48"/>
      <c r="F52" s="14"/>
      <c r="G52" s="14"/>
      <c r="H52" s="14"/>
      <c r="I52" s="14"/>
      <c r="J52" s="14"/>
      <c r="K52" s="14"/>
      <c r="L52" s="14"/>
      <c r="M52" s="14"/>
      <c r="N52" s="14"/>
      <c r="O52" s="14"/>
      <c r="P52" s="14"/>
      <c r="Q52" s="14"/>
      <c r="R52" s="14"/>
      <c r="S52" s="14"/>
      <c r="T52" s="14"/>
      <c r="U52" s="14"/>
      <c r="V52" s="14"/>
      <c r="W52" s="14"/>
      <c r="X52" s="14"/>
      <c r="Y52" s="14"/>
      <c r="Z52" s="14"/>
      <c r="AA52" s="14"/>
      <c r="AB52" s="14"/>
      <c r="AC52" s="14"/>
      <c r="AD52" s="14"/>
      <c r="AE52" s="14"/>
      <c r="AF52" s="14"/>
      <c r="AG52" s="14"/>
      <c r="AH52" s="14"/>
      <c r="AI52" s="14"/>
      <c r="AJ52" s="14"/>
    </row>
    <row r="53" spans="3:36">
      <c r="C53" s="47" t="s">
        <v>72</v>
      </c>
      <c r="D53" s="47"/>
      <c r="E53" s="47"/>
      <c r="F53" s="14"/>
      <c r="G53" s="14"/>
      <c r="H53" s="14"/>
      <c r="I53" s="14"/>
      <c r="J53" s="14"/>
      <c r="K53" s="14"/>
      <c r="L53" s="14"/>
      <c r="M53" s="14"/>
      <c r="N53" s="14"/>
      <c r="O53" s="14"/>
      <c r="P53" s="14"/>
      <c r="Q53" s="14"/>
      <c r="R53" s="14"/>
      <c r="S53" s="14"/>
      <c r="T53" s="14"/>
      <c r="U53" s="14"/>
      <c r="V53" s="14"/>
      <c r="W53" s="14"/>
      <c r="X53" s="14"/>
      <c r="Y53" s="14"/>
      <c r="Z53" s="14"/>
      <c r="AA53" s="14"/>
      <c r="AB53" s="14"/>
      <c r="AC53" s="14"/>
      <c r="AD53" s="14"/>
      <c r="AE53" s="14"/>
      <c r="AF53" s="14"/>
      <c r="AG53" s="14"/>
      <c r="AH53" s="14"/>
      <c r="AI53" s="14"/>
      <c r="AJ53" s="14"/>
    </row>
    <row r="54" spans="3:36">
      <c r="C54" s="48" t="s">
        <v>73</v>
      </c>
      <c r="D54" s="48"/>
      <c r="E54" s="48"/>
      <c r="F54" s="14"/>
      <c r="G54" s="14"/>
      <c r="H54" s="14"/>
      <c r="I54" s="14"/>
      <c r="J54" s="14"/>
      <c r="K54" s="14"/>
      <c r="L54" s="14"/>
      <c r="M54" s="14"/>
      <c r="N54" s="14"/>
      <c r="O54" s="14"/>
      <c r="P54" s="14"/>
      <c r="Q54" s="14"/>
      <c r="R54" s="14"/>
      <c r="S54" s="14"/>
      <c r="T54" s="14"/>
      <c r="U54" s="14"/>
      <c r="V54" s="14"/>
      <c r="W54" s="14"/>
      <c r="X54" s="14"/>
      <c r="Y54" s="14"/>
      <c r="Z54" s="14"/>
      <c r="AA54" s="14"/>
      <c r="AB54" s="14"/>
      <c r="AC54" s="14"/>
      <c r="AD54" s="14"/>
      <c r="AE54" s="14"/>
      <c r="AF54" s="14"/>
      <c r="AG54" s="14"/>
      <c r="AH54" s="14"/>
      <c r="AI54" s="14"/>
      <c r="AJ54" s="14"/>
    </row>
    <row r="55" spans="3:36">
      <c r="C55" s="47" t="s">
        <v>74</v>
      </c>
      <c r="D55" s="47"/>
      <c r="E55" s="47"/>
      <c r="F55" s="14"/>
      <c r="G55" s="14"/>
      <c r="H55" s="14"/>
      <c r="I55" s="14"/>
      <c r="J55" s="14"/>
      <c r="K55" s="14"/>
      <c r="L55" s="14"/>
      <c r="M55" s="14"/>
      <c r="N55" s="14"/>
      <c r="O55" s="14"/>
      <c r="P55" s="14"/>
      <c r="Q55" s="14"/>
      <c r="R55" s="14"/>
      <c r="S55" s="14"/>
      <c r="T55" s="14"/>
      <c r="U55" s="14"/>
      <c r="V55" s="14"/>
      <c r="W55" s="14"/>
      <c r="X55" s="14"/>
      <c r="Y55" s="14"/>
      <c r="Z55" s="14"/>
      <c r="AA55" s="14"/>
      <c r="AB55" s="14"/>
      <c r="AC55" s="14"/>
      <c r="AD55" s="14"/>
      <c r="AE55" s="14"/>
      <c r="AF55" s="14"/>
      <c r="AG55" s="14"/>
      <c r="AH55" s="14"/>
      <c r="AI55" s="14"/>
      <c r="AJ55" s="14"/>
    </row>
    <row r="56" spans="3:36">
      <c r="C56" s="48" t="s">
        <v>75</v>
      </c>
      <c r="D56" s="48"/>
      <c r="E56" s="48"/>
      <c r="F56" s="14"/>
      <c r="G56" s="14"/>
      <c r="H56" s="14"/>
      <c r="I56" s="14"/>
      <c r="J56" s="14"/>
      <c r="K56" s="14"/>
      <c r="L56" s="14"/>
      <c r="M56" s="14"/>
      <c r="N56" s="14"/>
      <c r="O56" s="14"/>
      <c r="P56" s="14"/>
      <c r="Q56" s="14"/>
      <c r="R56" s="14"/>
      <c r="S56" s="14"/>
      <c r="T56" s="14"/>
      <c r="U56" s="14"/>
      <c r="V56" s="14"/>
      <c r="W56" s="14"/>
      <c r="X56" s="14"/>
      <c r="Y56" s="14"/>
      <c r="Z56" s="14"/>
      <c r="AA56" s="14"/>
      <c r="AB56" s="14"/>
      <c r="AC56" s="14"/>
      <c r="AD56" s="14"/>
      <c r="AE56" s="14"/>
      <c r="AF56" s="14"/>
      <c r="AG56" s="14"/>
      <c r="AH56" s="14"/>
      <c r="AI56" s="14"/>
      <c r="AJ56" s="14"/>
    </row>
    <row r="57" spans="3:36">
      <c r="C57" s="47" t="s">
        <v>76</v>
      </c>
      <c r="D57" s="47"/>
      <c r="E57" s="47"/>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row>
    <row r="58" spans="3:36">
      <c r="C58" s="48" t="s">
        <v>77</v>
      </c>
      <c r="D58" s="48"/>
      <c r="E58" s="48"/>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row>
    <row r="59" spans="3:36">
      <c r="C59" s="47" t="s">
        <v>78</v>
      </c>
      <c r="D59" s="47"/>
      <c r="E59" s="47"/>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row>
    <row r="60" spans="3:36">
      <c r="C60" s="48" t="s">
        <v>79</v>
      </c>
      <c r="D60" s="48"/>
      <c r="E60" s="48"/>
      <c r="F60" s="14"/>
      <c r="G60" s="14"/>
      <c r="H60" s="14"/>
      <c r="I60" s="14"/>
      <c r="J60" s="14"/>
      <c r="K60" s="14"/>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row>
    <row r="61" spans="3:36">
      <c r="C61" s="47" t="s">
        <v>80</v>
      </c>
      <c r="D61" s="47"/>
      <c r="E61" s="47"/>
      <c r="F61" s="14"/>
      <c r="G61" s="14"/>
      <c r="H61" s="14"/>
      <c r="I61" s="14"/>
      <c r="J61" s="14"/>
      <c r="K61" s="14"/>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row>
    <row r="62" spans="3:36">
      <c r="C62" s="48" t="s">
        <v>81</v>
      </c>
      <c r="D62" s="48"/>
      <c r="E62" s="48"/>
      <c r="F62" s="14"/>
      <c r="G62" s="14"/>
      <c r="H62" s="14"/>
      <c r="I62" s="14"/>
      <c r="J62" s="14"/>
      <c r="K62" s="14"/>
      <c r="L62" s="14"/>
      <c r="M62" s="14"/>
      <c r="N62" s="14"/>
      <c r="O62" s="14"/>
      <c r="P62" s="14"/>
      <c r="Q62" s="14"/>
      <c r="R62" s="14"/>
      <c r="S62" s="14"/>
      <c r="T62" s="14"/>
      <c r="U62" s="14"/>
      <c r="V62" s="14"/>
      <c r="W62" s="14"/>
      <c r="X62" s="14"/>
      <c r="Y62" s="14"/>
      <c r="Z62" s="14"/>
      <c r="AA62" s="14"/>
      <c r="AB62" s="14"/>
      <c r="AC62" s="14"/>
      <c r="AD62" s="14"/>
      <c r="AE62" s="14"/>
      <c r="AF62" s="14"/>
      <c r="AG62" s="14"/>
      <c r="AH62" s="14"/>
      <c r="AI62" s="14"/>
      <c r="AJ62" s="14"/>
    </row>
    <row r="63" spans="3:36">
      <c r="C63" s="47" t="s">
        <v>82</v>
      </c>
      <c r="D63" s="47"/>
      <c r="E63" s="47"/>
      <c r="F63" s="14"/>
      <c r="G63" s="14"/>
      <c r="H63" s="14"/>
      <c r="I63" s="14"/>
      <c r="J63" s="14"/>
      <c r="K63" s="14"/>
      <c r="L63" s="14"/>
      <c r="M63" s="14"/>
      <c r="N63" s="14"/>
      <c r="O63" s="14"/>
      <c r="P63" s="14"/>
      <c r="Q63" s="14"/>
      <c r="R63" s="14"/>
      <c r="S63" s="14"/>
      <c r="T63" s="14"/>
      <c r="U63" s="14"/>
      <c r="V63" s="14"/>
      <c r="W63" s="14"/>
      <c r="X63" s="14"/>
      <c r="Y63" s="14"/>
      <c r="Z63" s="14"/>
      <c r="AA63" s="14"/>
      <c r="AB63" s="14"/>
      <c r="AC63" s="14"/>
      <c r="AD63" s="14"/>
      <c r="AE63" s="14"/>
      <c r="AF63" s="14"/>
      <c r="AG63" s="14"/>
      <c r="AH63" s="14"/>
      <c r="AI63" s="14"/>
      <c r="AJ63" s="14"/>
    </row>
    <row r="64" spans="3:36">
      <c r="C64" s="48" t="s">
        <v>83</v>
      </c>
      <c r="D64" s="48"/>
      <c r="E64" s="48"/>
      <c r="F64" s="14"/>
      <c r="G64" s="14"/>
      <c r="H64" s="14"/>
      <c r="I64" s="14"/>
      <c r="J64" s="14"/>
      <c r="K64" s="14"/>
      <c r="L64" s="14"/>
      <c r="M64" s="14"/>
      <c r="N64" s="14"/>
      <c r="O64" s="14"/>
      <c r="P64" s="14"/>
      <c r="Q64" s="14"/>
      <c r="R64" s="14"/>
      <c r="S64" s="14"/>
      <c r="T64" s="14"/>
      <c r="U64" s="14"/>
      <c r="V64" s="14"/>
      <c r="W64" s="14"/>
      <c r="X64" s="14"/>
      <c r="Y64" s="14"/>
      <c r="Z64" s="14"/>
      <c r="AA64" s="14"/>
      <c r="AB64" s="14"/>
      <c r="AC64" s="14"/>
      <c r="AD64" s="14"/>
      <c r="AE64" s="14"/>
      <c r="AF64" s="14"/>
      <c r="AG64" s="14"/>
      <c r="AH64" s="14"/>
      <c r="AI64" s="14"/>
      <c r="AJ64" s="14"/>
    </row>
    <row r="65" spans="3:37">
      <c r="C65" s="47" t="s">
        <v>84</v>
      </c>
      <c r="D65" s="47"/>
      <c r="E65" s="47"/>
      <c r="F65" s="14"/>
      <c r="G65" s="14"/>
      <c r="H65" s="14"/>
      <c r="I65" s="14"/>
      <c r="J65" s="14"/>
      <c r="K65" s="14"/>
      <c r="L65" s="14"/>
      <c r="M65" s="14"/>
      <c r="N65" s="14"/>
      <c r="O65" s="14"/>
      <c r="P65" s="14"/>
      <c r="Q65" s="14"/>
      <c r="R65" s="14"/>
      <c r="S65" s="14"/>
      <c r="T65" s="14"/>
      <c r="U65" s="14"/>
      <c r="V65" s="14"/>
      <c r="W65" s="14"/>
      <c r="X65" s="14"/>
      <c r="Y65" s="14"/>
      <c r="Z65" s="14"/>
      <c r="AA65" s="14"/>
      <c r="AB65" s="14"/>
      <c r="AC65" s="14"/>
      <c r="AD65" s="14"/>
      <c r="AE65" s="14"/>
      <c r="AF65" s="14"/>
      <c r="AG65" s="14"/>
      <c r="AH65" s="14"/>
      <c r="AI65" s="14"/>
      <c r="AJ65" s="14"/>
    </row>
    <row r="66" spans="3:37">
      <c r="C66" s="48" t="s">
        <v>85</v>
      </c>
      <c r="D66" s="48"/>
      <c r="E66" s="48"/>
      <c r="F66" s="14"/>
      <c r="G66" s="14"/>
      <c r="H66" s="14"/>
      <c r="I66" s="14"/>
      <c r="J66" s="14"/>
      <c r="K66" s="14"/>
      <c r="L66" s="14"/>
      <c r="M66" s="14"/>
      <c r="N66" s="14"/>
      <c r="O66" s="14"/>
      <c r="P66" s="14"/>
      <c r="Q66" s="14"/>
      <c r="R66" s="14"/>
      <c r="S66" s="14"/>
      <c r="T66" s="14"/>
      <c r="U66" s="14"/>
      <c r="V66" s="14"/>
      <c r="W66" s="14"/>
      <c r="X66" s="14"/>
      <c r="Y66" s="14"/>
      <c r="Z66" s="14"/>
      <c r="AA66" s="14"/>
      <c r="AB66" s="14"/>
      <c r="AC66" s="14"/>
      <c r="AD66" s="14"/>
      <c r="AE66" s="14"/>
      <c r="AF66" s="14"/>
      <c r="AG66" s="14"/>
      <c r="AH66" s="14"/>
      <c r="AI66" s="14"/>
      <c r="AJ66" s="14"/>
    </row>
    <row r="67" spans="3:37">
      <c r="C67" s="47" t="s">
        <v>86</v>
      </c>
      <c r="D67" s="47"/>
      <c r="E67" s="47"/>
      <c r="F67" s="14"/>
      <c r="G67" s="14"/>
      <c r="H67" s="14"/>
      <c r="I67" s="14"/>
      <c r="J67" s="14"/>
      <c r="K67" s="14"/>
      <c r="L67" s="14"/>
      <c r="M67" s="14"/>
      <c r="N67" s="14"/>
      <c r="O67" s="14"/>
      <c r="P67" s="14"/>
      <c r="Q67" s="14"/>
      <c r="R67" s="14"/>
      <c r="S67" s="14"/>
      <c r="T67" s="14"/>
      <c r="U67" s="14"/>
      <c r="V67" s="14"/>
      <c r="W67" s="14"/>
      <c r="X67" s="14"/>
      <c r="Y67" s="14"/>
      <c r="Z67" s="14"/>
      <c r="AA67" s="14"/>
      <c r="AB67" s="14"/>
      <c r="AC67" s="14"/>
      <c r="AD67" s="14"/>
      <c r="AE67" s="14"/>
      <c r="AF67" s="14"/>
      <c r="AG67" s="14"/>
      <c r="AH67" s="14"/>
      <c r="AI67" s="14"/>
      <c r="AJ67" s="14"/>
    </row>
    <row r="68" spans="3:37">
      <c r="C68" s="48" t="s">
        <v>87</v>
      </c>
      <c r="D68" s="48"/>
      <c r="E68" s="48"/>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row>
    <row r="69" spans="3:37">
      <c r="C69" s="47" t="s">
        <v>88</v>
      </c>
      <c r="D69" s="47"/>
      <c r="E69" s="47"/>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row>
    <row r="70" spans="3:37">
      <c r="C70" s="48" t="s">
        <v>89</v>
      </c>
      <c r="D70" s="48"/>
      <c r="E70" s="48"/>
      <c r="F70" s="14"/>
      <c r="G70" s="14"/>
      <c r="H70" s="14"/>
      <c r="I70" s="14"/>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row>
    <row r="71" spans="3:37">
      <c r="C71" s="48" t="s">
        <v>90</v>
      </c>
      <c r="D71" s="48"/>
      <c r="E71" s="48"/>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row>
    <row r="72" spans="3:37">
      <c r="C72" s="47" t="s">
        <v>91</v>
      </c>
      <c r="D72" s="47"/>
      <c r="E72" s="47"/>
      <c r="F72" s="14"/>
      <c r="G72" s="14"/>
      <c r="H72" s="14"/>
      <c r="I72" s="14"/>
      <c r="J72" s="14"/>
      <c r="K72" s="14"/>
      <c r="L72" s="14"/>
      <c r="M72" s="14"/>
      <c r="N72" s="14"/>
      <c r="O72" s="14"/>
      <c r="P72" s="14"/>
      <c r="Q72" s="14"/>
      <c r="R72" s="14"/>
      <c r="S72" s="14"/>
      <c r="T72" s="14"/>
      <c r="U72" s="14"/>
      <c r="V72" s="14"/>
      <c r="W72" s="14"/>
      <c r="X72" s="14"/>
      <c r="Y72" s="14"/>
      <c r="Z72" s="14"/>
      <c r="AA72" s="14"/>
      <c r="AB72" s="14"/>
      <c r="AC72" s="14"/>
      <c r="AD72" s="14"/>
      <c r="AE72" s="14"/>
      <c r="AF72" s="14"/>
      <c r="AG72" s="14"/>
      <c r="AH72" s="14"/>
      <c r="AI72" s="14"/>
      <c r="AJ72" s="14"/>
    </row>
    <row r="73" spans="3:37">
      <c r="C73" s="48" t="s">
        <v>92</v>
      </c>
      <c r="D73" s="48"/>
      <c r="E73" s="48"/>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row>
    <row r="74" spans="3:37">
      <c r="C74" s="47" t="s">
        <v>93</v>
      </c>
      <c r="D74" s="47"/>
      <c r="E74" s="47"/>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4"/>
    </row>
    <row r="75" spans="3:37">
      <c r="C75" s="48" t="s">
        <v>94</v>
      </c>
      <c r="D75" s="48"/>
      <c r="E75" s="48"/>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4"/>
    </row>
    <row r="76" spans="3:37">
      <c r="C76" s="47" t="s">
        <v>95</v>
      </c>
      <c r="D76" s="47"/>
      <c r="E76" s="47"/>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row>
    <row r="77" spans="3:37">
      <c r="C77" s="48" t="s">
        <v>96</v>
      </c>
      <c r="D77" s="48"/>
      <c r="E77" s="48"/>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row>
    <row r="78" spans="3:37">
      <c r="C78" s="47" t="s">
        <v>97</v>
      </c>
      <c r="D78" s="47"/>
      <c r="E78" s="47"/>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row>
    <row r="79" spans="3:37">
      <c r="C79" s="48" t="s">
        <v>98</v>
      </c>
      <c r="D79" s="48"/>
      <c r="E79" s="48"/>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c r="AK79" s="19" t="s">
        <v>105</v>
      </c>
    </row>
    <row r="80" spans="3:37" ht="15.75">
      <c r="C80" s="49" t="s">
        <v>99</v>
      </c>
      <c r="D80" s="49"/>
      <c r="E80" s="49"/>
      <c r="F80" s="15">
        <f>COUNTIF(F8:F79,"🖥")*15</f>
        <v>0</v>
      </c>
      <c r="G80" s="15">
        <f t="shared" ref="G80:AJ80" si="2">COUNTIF(G8:G79,"🖥")*15</f>
        <v>0</v>
      </c>
      <c r="H80" s="15">
        <f t="shared" si="2"/>
        <v>0</v>
      </c>
      <c r="I80" s="15">
        <f t="shared" si="2"/>
        <v>0</v>
      </c>
      <c r="J80" s="15">
        <f t="shared" si="2"/>
        <v>0</v>
      </c>
      <c r="K80" s="15">
        <f t="shared" si="2"/>
        <v>0</v>
      </c>
      <c r="L80" s="15">
        <f t="shared" si="2"/>
        <v>0</v>
      </c>
      <c r="M80" s="15">
        <f t="shared" si="2"/>
        <v>0</v>
      </c>
      <c r="N80" s="15">
        <f t="shared" si="2"/>
        <v>0</v>
      </c>
      <c r="O80" s="15">
        <f t="shared" si="2"/>
        <v>0</v>
      </c>
      <c r="P80" s="15">
        <f t="shared" si="2"/>
        <v>0</v>
      </c>
      <c r="Q80" s="15">
        <f t="shared" si="2"/>
        <v>0</v>
      </c>
      <c r="R80" s="15">
        <f t="shared" si="2"/>
        <v>0</v>
      </c>
      <c r="S80" s="15">
        <f t="shared" si="2"/>
        <v>0</v>
      </c>
      <c r="T80" s="15">
        <f t="shared" si="2"/>
        <v>0</v>
      </c>
      <c r="U80" s="15">
        <f t="shared" si="2"/>
        <v>0</v>
      </c>
      <c r="V80" s="15">
        <f t="shared" si="2"/>
        <v>0</v>
      </c>
      <c r="W80" s="15">
        <f t="shared" si="2"/>
        <v>0</v>
      </c>
      <c r="X80" s="15">
        <f t="shared" si="2"/>
        <v>0</v>
      </c>
      <c r="Y80" s="15">
        <f t="shared" si="2"/>
        <v>0</v>
      </c>
      <c r="Z80" s="15">
        <f t="shared" si="2"/>
        <v>0</v>
      </c>
      <c r="AA80" s="15">
        <f t="shared" si="2"/>
        <v>0</v>
      </c>
      <c r="AB80" s="15">
        <f t="shared" si="2"/>
        <v>0</v>
      </c>
      <c r="AC80" s="15">
        <f t="shared" si="2"/>
        <v>0</v>
      </c>
      <c r="AD80" s="15">
        <f t="shared" si="2"/>
        <v>0</v>
      </c>
      <c r="AE80" s="15">
        <f t="shared" si="2"/>
        <v>0</v>
      </c>
      <c r="AF80" s="15">
        <f t="shared" si="2"/>
        <v>0</v>
      </c>
      <c r="AG80" s="15">
        <f t="shared" si="2"/>
        <v>0</v>
      </c>
      <c r="AH80" s="15">
        <f t="shared" si="2"/>
        <v>0</v>
      </c>
      <c r="AI80" s="15">
        <f t="shared" si="2"/>
        <v>0</v>
      </c>
      <c r="AJ80" s="15">
        <f t="shared" si="2"/>
        <v>0</v>
      </c>
      <c r="AK80" s="15">
        <f>SUM(F80:AJ80)</f>
        <v>0</v>
      </c>
    </row>
    <row r="81" spans="3:37" ht="15.75">
      <c r="C81" s="50" t="s">
        <v>100</v>
      </c>
      <c r="D81" s="50"/>
      <c r="E81" s="50"/>
      <c r="F81" s="15">
        <f>COUNTIF(F8:F79,"🍙")*15</f>
        <v>0</v>
      </c>
      <c r="G81" s="15">
        <f t="shared" ref="G81:AJ81" si="3">COUNTIF(G8:G79,"🍙")*15</f>
        <v>0</v>
      </c>
      <c r="H81" s="15">
        <f t="shared" si="3"/>
        <v>0</v>
      </c>
      <c r="I81" s="15">
        <f t="shared" si="3"/>
        <v>0</v>
      </c>
      <c r="J81" s="15">
        <f t="shared" si="3"/>
        <v>0</v>
      </c>
      <c r="K81" s="15">
        <f t="shared" si="3"/>
        <v>0</v>
      </c>
      <c r="L81" s="15">
        <f t="shared" si="3"/>
        <v>0</v>
      </c>
      <c r="M81" s="15">
        <f t="shared" si="3"/>
        <v>0</v>
      </c>
      <c r="N81" s="15">
        <f t="shared" si="3"/>
        <v>0</v>
      </c>
      <c r="O81" s="15">
        <f t="shared" si="3"/>
        <v>0</v>
      </c>
      <c r="P81" s="15">
        <f t="shared" si="3"/>
        <v>0</v>
      </c>
      <c r="Q81" s="15">
        <f t="shared" si="3"/>
        <v>0</v>
      </c>
      <c r="R81" s="15">
        <f t="shared" si="3"/>
        <v>0</v>
      </c>
      <c r="S81" s="15">
        <f t="shared" si="3"/>
        <v>0</v>
      </c>
      <c r="T81" s="15">
        <f t="shared" si="3"/>
        <v>0</v>
      </c>
      <c r="U81" s="15">
        <f t="shared" si="3"/>
        <v>0</v>
      </c>
      <c r="V81" s="15">
        <f t="shared" si="3"/>
        <v>0</v>
      </c>
      <c r="W81" s="15">
        <f t="shared" si="3"/>
        <v>0</v>
      </c>
      <c r="X81" s="15">
        <f t="shared" si="3"/>
        <v>0</v>
      </c>
      <c r="Y81" s="15">
        <f t="shared" si="3"/>
        <v>0</v>
      </c>
      <c r="Z81" s="15">
        <f t="shared" si="3"/>
        <v>0</v>
      </c>
      <c r="AA81" s="15">
        <f t="shared" si="3"/>
        <v>0</v>
      </c>
      <c r="AB81" s="15">
        <f t="shared" si="3"/>
        <v>0</v>
      </c>
      <c r="AC81" s="15">
        <f t="shared" si="3"/>
        <v>0</v>
      </c>
      <c r="AD81" s="15">
        <f t="shared" si="3"/>
        <v>0</v>
      </c>
      <c r="AE81" s="15">
        <f t="shared" si="3"/>
        <v>0</v>
      </c>
      <c r="AF81" s="15">
        <f t="shared" si="3"/>
        <v>0</v>
      </c>
      <c r="AG81" s="15">
        <f t="shared" si="3"/>
        <v>0</v>
      </c>
      <c r="AH81" s="15">
        <f t="shared" si="3"/>
        <v>0</v>
      </c>
      <c r="AI81" s="15">
        <f t="shared" si="3"/>
        <v>0</v>
      </c>
      <c r="AJ81" s="15">
        <f t="shared" si="3"/>
        <v>0</v>
      </c>
      <c r="AK81" s="15">
        <f t="shared" ref="AK81:AK85" si="4">SUM(F81:AJ81)</f>
        <v>0</v>
      </c>
    </row>
    <row r="82" spans="3:37" ht="15.75">
      <c r="C82" s="39" t="s">
        <v>101</v>
      </c>
      <c r="D82" s="39"/>
      <c r="E82" s="39"/>
      <c r="F82" s="15">
        <f>COUNTIF(F8:F79,"📖")*15</f>
        <v>0</v>
      </c>
      <c r="G82" s="15">
        <f t="shared" ref="G82:AJ82" si="5">COUNTIF(G8:G79,"📖")*15</f>
        <v>0</v>
      </c>
      <c r="H82" s="15">
        <f t="shared" si="5"/>
        <v>0</v>
      </c>
      <c r="I82" s="15">
        <f t="shared" si="5"/>
        <v>0</v>
      </c>
      <c r="J82" s="15">
        <f t="shared" si="5"/>
        <v>0</v>
      </c>
      <c r="K82" s="15">
        <f t="shared" si="5"/>
        <v>0</v>
      </c>
      <c r="L82" s="15">
        <f t="shared" si="5"/>
        <v>0</v>
      </c>
      <c r="M82" s="15">
        <f t="shared" si="5"/>
        <v>0</v>
      </c>
      <c r="N82" s="15">
        <f t="shared" si="5"/>
        <v>0</v>
      </c>
      <c r="O82" s="15">
        <f t="shared" si="5"/>
        <v>0</v>
      </c>
      <c r="P82" s="15">
        <f t="shared" si="5"/>
        <v>0</v>
      </c>
      <c r="Q82" s="15">
        <f t="shared" si="5"/>
        <v>0</v>
      </c>
      <c r="R82" s="15">
        <f t="shared" si="5"/>
        <v>0</v>
      </c>
      <c r="S82" s="15">
        <f t="shared" si="5"/>
        <v>0</v>
      </c>
      <c r="T82" s="15">
        <f t="shared" si="5"/>
        <v>0</v>
      </c>
      <c r="U82" s="15">
        <f t="shared" si="5"/>
        <v>0</v>
      </c>
      <c r="V82" s="15">
        <f t="shared" si="5"/>
        <v>0</v>
      </c>
      <c r="W82" s="15">
        <f t="shared" si="5"/>
        <v>0</v>
      </c>
      <c r="X82" s="15">
        <f t="shared" si="5"/>
        <v>0</v>
      </c>
      <c r="Y82" s="15">
        <f t="shared" si="5"/>
        <v>0</v>
      </c>
      <c r="Z82" s="15">
        <f t="shared" si="5"/>
        <v>0</v>
      </c>
      <c r="AA82" s="15">
        <f t="shared" si="5"/>
        <v>0</v>
      </c>
      <c r="AB82" s="15">
        <f t="shared" si="5"/>
        <v>0</v>
      </c>
      <c r="AC82" s="15">
        <f t="shared" si="5"/>
        <v>0</v>
      </c>
      <c r="AD82" s="15">
        <f t="shared" si="5"/>
        <v>0</v>
      </c>
      <c r="AE82" s="15">
        <f t="shared" si="5"/>
        <v>0</v>
      </c>
      <c r="AF82" s="15">
        <f t="shared" si="5"/>
        <v>0</v>
      </c>
      <c r="AG82" s="15">
        <f t="shared" si="5"/>
        <v>0</v>
      </c>
      <c r="AH82" s="15">
        <f t="shared" si="5"/>
        <v>0</v>
      </c>
      <c r="AI82" s="15">
        <f t="shared" si="5"/>
        <v>0</v>
      </c>
      <c r="AJ82" s="15">
        <f t="shared" si="5"/>
        <v>0</v>
      </c>
      <c r="AK82" s="15">
        <f t="shared" si="4"/>
        <v>0</v>
      </c>
    </row>
    <row r="83" spans="3:37" ht="15.75">
      <c r="C83" s="40" t="s">
        <v>102</v>
      </c>
      <c r="D83" s="40"/>
      <c r="E83" s="40"/>
      <c r="F83" s="15">
        <f>COUNTIF(F8:F79,"⏳")*15</f>
        <v>0</v>
      </c>
      <c r="G83" s="15">
        <f t="shared" ref="G83:AJ83" si="6">COUNTIF(G8:G79,"⏳")*15</f>
        <v>0</v>
      </c>
      <c r="H83" s="15">
        <f t="shared" si="6"/>
        <v>0</v>
      </c>
      <c r="I83" s="15">
        <f t="shared" si="6"/>
        <v>0</v>
      </c>
      <c r="J83" s="15">
        <f t="shared" si="6"/>
        <v>0</v>
      </c>
      <c r="K83" s="15">
        <f t="shared" si="6"/>
        <v>0</v>
      </c>
      <c r="L83" s="15">
        <f t="shared" si="6"/>
        <v>0</v>
      </c>
      <c r="M83" s="15">
        <f t="shared" si="6"/>
        <v>0</v>
      </c>
      <c r="N83" s="15">
        <f t="shared" si="6"/>
        <v>0</v>
      </c>
      <c r="O83" s="15">
        <f t="shared" si="6"/>
        <v>0</v>
      </c>
      <c r="P83" s="15">
        <f t="shared" si="6"/>
        <v>0</v>
      </c>
      <c r="Q83" s="15">
        <f t="shared" si="6"/>
        <v>0</v>
      </c>
      <c r="R83" s="15">
        <f t="shared" si="6"/>
        <v>0</v>
      </c>
      <c r="S83" s="15">
        <f t="shared" si="6"/>
        <v>0</v>
      </c>
      <c r="T83" s="15">
        <f t="shared" si="6"/>
        <v>0</v>
      </c>
      <c r="U83" s="15">
        <f t="shared" si="6"/>
        <v>0</v>
      </c>
      <c r="V83" s="15">
        <f t="shared" si="6"/>
        <v>0</v>
      </c>
      <c r="W83" s="15">
        <f t="shared" si="6"/>
        <v>0</v>
      </c>
      <c r="X83" s="15">
        <f t="shared" si="6"/>
        <v>0</v>
      </c>
      <c r="Y83" s="15">
        <f t="shared" si="6"/>
        <v>0</v>
      </c>
      <c r="Z83" s="15">
        <f t="shared" si="6"/>
        <v>0</v>
      </c>
      <c r="AA83" s="15">
        <f t="shared" si="6"/>
        <v>0</v>
      </c>
      <c r="AB83" s="15">
        <f t="shared" si="6"/>
        <v>0</v>
      </c>
      <c r="AC83" s="15">
        <f t="shared" si="6"/>
        <v>0</v>
      </c>
      <c r="AD83" s="15">
        <f t="shared" si="6"/>
        <v>0</v>
      </c>
      <c r="AE83" s="15">
        <f t="shared" si="6"/>
        <v>0</v>
      </c>
      <c r="AF83" s="15">
        <f t="shared" si="6"/>
        <v>0</v>
      </c>
      <c r="AG83" s="15">
        <f t="shared" si="6"/>
        <v>0</v>
      </c>
      <c r="AH83" s="15">
        <f t="shared" si="6"/>
        <v>0</v>
      </c>
      <c r="AI83" s="15">
        <f t="shared" si="6"/>
        <v>0</v>
      </c>
      <c r="AJ83" s="15">
        <f t="shared" si="6"/>
        <v>0</v>
      </c>
      <c r="AK83" s="15">
        <f t="shared" si="4"/>
        <v>0</v>
      </c>
    </row>
    <row r="84" spans="3:37" ht="15.75">
      <c r="C84" s="41" t="s">
        <v>103</v>
      </c>
      <c r="D84" s="41"/>
      <c r="E84" s="41"/>
      <c r="F84" s="15">
        <f>COUNTIF(F8:F79,"🤦‍♀️")*15</f>
        <v>0</v>
      </c>
      <c r="G84" s="15">
        <f t="shared" ref="G84:AJ84" si="7">COUNTIF(G8:G79,"🤦‍♀️")*15</f>
        <v>0</v>
      </c>
      <c r="H84" s="15">
        <f t="shared" si="7"/>
        <v>0</v>
      </c>
      <c r="I84" s="15">
        <f t="shared" si="7"/>
        <v>0</v>
      </c>
      <c r="J84" s="15">
        <f t="shared" si="7"/>
        <v>0</v>
      </c>
      <c r="K84" s="15">
        <f t="shared" si="7"/>
        <v>0</v>
      </c>
      <c r="L84" s="15">
        <f t="shared" si="7"/>
        <v>0</v>
      </c>
      <c r="M84" s="15">
        <f t="shared" si="7"/>
        <v>0</v>
      </c>
      <c r="N84" s="15">
        <f t="shared" si="7"/>
        <v>0</v>
      </c>
      <c r="O84" s="15">
        <f t="shared" si="7"/>
        <v>0</v>
      </c>
      <c r="P84" s="15">
        <f t="shared" si="7"/>
        <v>0</v>
      </c>
      <c r="Q84" s="15">
        <f t="shared" si="7"/>
        <v>0</v>
      </c>
      <c r="R84" s="15">
        <f t="shared" si="7"/>
        <v>0</v>
      </c>
      <c r="S84" s="15">
        <f t="shared" si="7"/>
        <v>0</v>
      </c>
      <c r="T84" s="15">
        <f t="shared" si="7"/>
        <v>0</v>
      </c>
      <c r="U84" s="15">
        <f t="shared" si="7"/>
        <v>0</v>
      </c>
      <c r="V84" s="15">
        <f t="shared" si="7"/>
        <v>0</v>
      </c>
      <c r="W84" s="15">
        <f t="shared" si="7"/>
        <v>0</v>
      </c>
      <c r="X84" s="15">
        <f t="shared" si="7"/>
        <v>0</v>
      </c>
      <c r="Y84" s="15">
        <f t="shared" si="7"/>
        <v>0</v>
      </c>
      <c r="Z84" s="15">
        <f t="shared" si="7"/>
        <v>0</v>
      </c>
      <c r="AA84" s="15">
        <f t="shared" si="7"/>
        <v>0</v>
      </c>
      <c r="AB84" s="15">
        <f t="shared" si="7"/>
        <v>0</v>
      </c>
      <c r="AC84" s="15">
        <f t="shared" si="7"/>
        <v>0</v>
      </c>
      <c r="AD84" s="15">
        <f t="shared" si="7"/>
        <v>0</v>
      </c>
      <c r="AE84" s="15">
        <f t="shared" si="7"/>
        <v>0</v>
      </c>
      <c r="AF84" s="15">
        <f t="shared" si="7"/>
        <v>0</v>
      </c>
      <c r="AG84" s="15">
        <f t="shared" si="7"/>
        <v>0</v>
      </c>
      <c r="AH84" s="15">
        <f t="shared" si="7"/>
        <v>0</v>
      </c>
      <c r="AI84" s="15">
        <f t="shared" si="7"/>
        <v>0</v>
      </c>
      <c r="AJ84" s="15">
        <f t="shared" si="7"/>
        <v>0</v>
      </c>
      <c r="AK84" s="15">
        <f t="shared" si="4"/>
        <v>0</v>
      </c>
    </row>
    <row r="85" spans="3:37" ht="15.75">
      <c r="C85" s="42" t="s">
        <v>104</v>
      </c>
      <c r="D85" s="43"/>
      <c r="E85" s="43"/>
      <c r="F85" s="15">
        <f>COUNTIF(F8:F79,"🎮")*15</f>
        <v>0</v>
      </c>
      <c r="G85" s="15">
        <f t="shared" ref="G85:AJ85" si="8">COUNTIF(G8:G79,"🎮")*15</f>
        <v>0</v>
      </c>
      <c r="H85" s="15">
        <f t="shared" si="8"/>
        <v>0</v>
      </c>
      <c r="I85" s="15">
        <f t="shared" si="8"/>
        <v>0</v>
      </c>
      <c r="J85" s="15">
        <f t="shared" si="8"/>
        <v>0</v>
      </c>
      <c r="K85" s="15">
        <f t="shared" si="8"/>
        <v>0</v>
      </c>
      <c r="L85" s="15">
        <f t="shared" si="8"/>
        <v>0</v>
      </c>
      <c r="M85" s="15">
        <f t="shared" si="8"/>
        <v>0</v>
      </c>
      <c r="N85" s="15">
        <f t="shared" si="8"/>
        <v>0</v>
      </c>
      <c r="O85" s="15">
        <f t="shared" si="8"/>
        <v>0</v>
      </c>
      <c r="P85" s="15">
        <f t="shared" si="8"/>
        <v>0</v>
      </c>
      <c r="Q85" s="15">
        <f t="shared" si="8"/>
        <v>0</v>
      </c>
      <c r="R85" s="15">
        <f t="shared" si="8"/>
        <v>0</v>
      </c>
      <c r="S85" s="15">
        <f t="shared" si="8"/>
        <v>0</v>
      </c>
      <c r="T85" s="15">
        <f t="shared" si="8"/>
        <v>0</v>
      </c>
      <c r="U85" s="15">
        <f t="shared" si="8"/>
        <v>0</v>
      </c>
      <c r="V85" s="15">
        <f t="shared" si="8"/>
        <v>0</v>
      </c>
      <c r="W85" s="15">
        <f t="shared" si="8"/>
        <v>0</v>
      </c>
      <c r="X85" s="15">
        <f t="shared" si="8"/>
        <v>0</v>
      </c>
      <c r="Y85" s="15">
        <f t="shared" si="8"/>
        <v>0</v>
      </c>
      <c r="Z85" s="15">
        <f t="shared" si="8"/>
        <v>0</v>
      </c>
      <c r="AA85" s="15">
        <f t="shared" si="8"/>
        <v>0</v>
      </c>
      <c r="AB85" s="15">
        <f t="shared" si="8"/>
        <v>0</v>
      </c>
      <c r="AC85" s="15">
        <f t="shared" si="8"/>
        <v>0</v>
      </c>
      <c r="AD85" s="15">
        <f t="shared" si="8"/>
        <v>0</v>
      </c>
      <c r="AE85" s="15">
        <f t="shared" si="8"/>
        <v>0</v>
      </c>
      <c r="AF85" s="15">
        <f t="shared" si="8"/>
        <v>0</v>
      </c>
      <c r="AG85" s="15">
        <f t="shared" si="8"/>
        <v>0</v>
      </c>
      <c r="AH85" s="15">
        <f t="shared" si="8"/>
        <v>0</v>
      </c>
      <c r="AI85" s="15">
        <f t="shared" si="8"/>
        <v>0</v>
      </c>
      <c r="AJ85" s="15">
        <f t="shared" si="8"/>
        <v>0</v>
      </c>
      <c r="AK85" s="15">
        <f t="shared" si="4"/>
        <v>0</v>
      </c>
    </row>
    <row r="86" spans="3:37">
      <c r="C86" s="52" t="s">
        <v>22</v>
      </c>
      <c r="D86" s="52"/>
      <c r="E86" s="52"/>
      <c r="F86" s="44">
        <v>58</v>
      </c>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6"/>
    </row>
    <row r="87" spans="3:37">
      <c r="C87" s="52" t="s">
        <v>23</v>
      </c>
      <c r="D87" s="52"/>
      <c r="E87" s="52"/>
      <c r="F87" s="75"/>
      <c r="G87" s="75"/>
      <c r="H87" s="75"/>
      <c r="I87" s="75"/>
      <c r="J87" s="75"/>
      <c r="K87" s="75"/>
      <c r="L87" s="75"/>
      <c r="M87" s="75"/>
      <c r="N87" s="75"/>
      <c r="O87" s="75"/>
      <c r="P87" s="75"/>
      <c r="Q87" s="75"/>
      <c r="R87" s="75"/>
      <c r="S87" s="75"/>
      <c r="T87" s="75"/>
      <c r="U87" s="75"/>
      <c r="V87" s="75"/>
      <c r="W87" s="75"/>
      <c r="X87" s="75"/>
      <c r="Y87" s="75"/>
      <c r="Z87" s="75"/>
      <c r="AA87" s="75"/>
      <c r="AB87" s="75"/>
      <c r="AC87" s="75"/>
      <c r="AD87" s="28"/>
      <c r="AE87" s="75"/>
      <c r="AF87" s="75"/>
      <c r="AG87" s="75"/>
      <c r="AH87" s="75"/>
      <c r="AI87" s="75"/>
      <c r="AJ87" s="75"/>
    </row>
    <row r="88" spans="3:37">
      <c r="C88" s="52" t="s">
        <v>21</v>
      </c>
      <c r="D88" s="52"/>
      <c r="E88" s="52"/>
      <c r="F88" s="75"/>
      <c r="G88" s="75"/>
      <c r="H88" s="75"/>
      <c r="I88" s="75"/>
      <c r="J88" s="75"/>
      <c r="K88" s="75"/>
      <c r="L88" s="75"/>
      <c r="M88" s="75"/>
      <c r="N88" s="75"/>
      <c r="O88" s="75"/>
      <c r="P88" s="75"/>
      <c r="Q88" s="75"/>
      <c r="R88" s="75"/>
      <c r="S88" s="75"/>
      <c r="T88" s="75"/>
      <c r="U88" s="75"/>
      <c r="V88" s="75"/>
      <c r="W88" s="75"/>
      <c r="X88" s="75"/>
      <c r="Y88" s="75"/>
      <c r="Z88" s="75"/>
      <c r="AA88" s="75"/>
      <c r="AB88" s="75"/>
      <c r="AC88" s="75"/>
      <c r="AD88" s="75"/>
      <c r="AE88" s="75"/>
      <c r="AF88" s="75"/>
      <c r="AG88" s="75"/>
      <c r="AH88" s="75"/>
      <c r="AI88" s="75"/>
      <c r="AJ88" s="75"/>
    </row>
    <row r="89" spans="3:37">
      <c r="C89" s="52" t="s">
        <v>24</v>
      </c>
      <c r="D89" s="52"/>
      <c r="E89" s="52"/>
      <c r="F89" s="74"/>
      <c r="G89" s="74"/>
      <c r="H89" s="74"/>
      <c r="I89" s="74"/>
      <c r="J89" s="74"/>
      <c r="K89" s="74"/>
      <c r="L89" s="74"/>
      <c r="M89" s="74"/>
      <c r="N89" s="74"/>
      <c r="O89" s="74"/>
      <c r="P89" s="74"/>
      <c r="Q89" s="74"/>
      <c r="R89" s="74"/>
      <c r="S89" s="74"/>
      <c r="T89" s="74"/>
      <c r="U89" s="74"/>
      <c r="V89" s="74"/>
      <c r="W89" s="74"/>
      <c r="X89" s="74"/>
      <c r="Y89" s="74"/>
      <c r="Z89" s="74"/>
      <c r="AA89" s="74"/>
      <c r="AB89" s="74"/>
      <c r="AC89" s="29"/>
      <c r="AD89" s="74"/>
      <c r="AE89" s="74"/>
      <c r="AF89" s="74"/>
      <c r="AG89" s="74"/>
      <c r="AH89" s="74"/>
      <c r="AI89" s="74"/>
      <c r="AJ89" s="74"/>
    </row>
    <row r="90" spans="3:37">
      <c r="C90" s="52" t="s">
        <v>25</v>
      </c>
      <c r="D90" s="52"/>
      <c r="E90" s="52"/>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row>
    <row r="91" spans="3:37">
      <c r="C91" s="51" t="s">
        <v>26</v>
      </c>
      <c r="D91" s="51"/>
      <c r="E91" s="51"/>
      <c r="F91" s="16">
        <f>F90-F89</f>
        <v>0</v>
      </c>
      <c r="G91" s="16">
        <f t="shared" ref="G91:AJ91" si="9">G90-G89</f>
        <v>0</v>
      </c>
      <c r="H91" s="16">
        <f t="shared" si="9"/>
        <v>0</v>
      </c>
      <c r="I91" s="16">
        <f t="shared" si="9"/>
        <v>0</v>
      </c>
      <c r="J91" s="16">
        <f t="shared" si="9"/>
        <v>0</v>
      </c>
      <c r="K91" s="16">
        <f>K90-K89</f>
        <v>0</v>
      </c>
      <c r="L91" s="16">
        <f t="shared" si="9"/>
        <v>0</v>
      </c>
      <c r="M91" s="16">
        <f t="shared" si="9"/>
        <v>0</v>
      </c>
      <c r="N91" s="16">
        <f t="shared" si="9"/>
        <v>0</v>
      </c>
      <c r="O91" s="16">
        <f t="shared" si="9"/>
        <v>0</v>
      </c>
      <c r="P91" s="16">
        <f t="shared" si="9"/>
        <v>0</v>
      </c>
      <c r="Q91" s="16">
        <f t="shared" si="9"/>
        <v>0</v>
      </c>
      <c r="R91" s="16">
        <f t="shared" si="9"/>
        <v>0</v>
      </c>
      <c r="S91" s="16">
        <f t="shared" si="9"/>
        <v>0</v>
      </c>
      <c r="T91" s="16">
        <f t="shared" si="9"/>
        <v>0</v>
      </c>
      <c r="U91" s="16">
        <f t="shared" si="9"/>
        <v>0</v>
      </c>
      <c r="V91" s="16">
        <f t="shared" si="9"/>
        <v>0</v>
      </c>
      <c r="W91" s="16">
        <f t="shared" si="9"/>
        <v>0</v>
      </c>
      <c r="X91" s="16">
        <f t="shared" si="9"/>
        <v>0</v>
      </c>
      <c r="Y91" s="16">
        <f t="shared" si="9"/>
        <v>0</v>
      </c>
      <c r="Z91" s="16">
        <f t="shared" si="9"/>
        <v>0</v>
      </c>
      <c r="AA91" s="16">
        <f t="shared" si="9"/>
        <v>0</v>
      </c>
      <c r="AB91" s="16">
        <f t="shared" si="9"/>
        <v>0</v>
      </c>
      <c r="AC91" s="16">
        <f t="shared" si="9"/>
        <v>0</v>
      </c>
      <c r="AD91" s="16">
        <f t="shared" si="9"/>
        <v>0</v>
      </c>
      <c r="AE91" s="16">
        <f t="shared" si="9"/>
        <v>0</v>
      </c>
      <c r="AF91" s="16">
        <f t="shared" si="9"/>
        <v>0</v>
      </c>
      <c r="AG91" s="16">
        <f t="shared" si="9"/>
        <v>0</v>
      </c>
      <c r="AH91" s="16">
        <f t="shared" si="9"/>
        <v>0</v>
      </c>
      <c r="AI91" s="16">
        <f t="shared" si="9"/>
        <v>0</v>
      </c>
      <c r="AJ91" s="16">
        <f t="shared" si="9"/>
        <v>0</v>
      </c>
      <c r="AK91" s="27"/>
    </row>
    <row r="94" spans="3:37" ht="15" customHeight="1"/>
    <row r="95" spans="3:37" ht="15" customHeight="1"/>
    <row r="96" spans="3:37" ht="15" customHeight="1"/>
    <row r="97" spans="7:19">
      <c r="G97" s="59" t="str">
        <f>C6</f>
        <v>日期</v>
      </c>
      <c r="H97" s="52" t="s">
        <v>3</v>
      </c>
      <c r="I97" s="49" t="s">
        <v>9</v>
      </c>
      <c r="J97" s="50" t="s">
        <v>19</v>
      </c>
      <c r="K97" s="39" t="s">
        <v>10</v>
      </c>
      <c r="L97" s="40" t="s">
        <v>11</v>
      </c>
      <c r="M97" s="41" t="s">
        <v>18</v>
      </c>
      <c r="N97" s="42" t="s">
        <v>12</v>
      </c>
      <c r="O97" s="52" t="s">
        <v>4</v>
      </c>
      <c r="P97" s="58" t="s">
        <v>21</v>
      </c>
      <c r="Q97" s="58" t="s">
        <v>16</v>
      </c>
      <c r="R97" s="58" t="s">
        <v>25</v>
      </c>
      <c r="S97" s="52" t="s">
        <v>110</v>
      </c>
    </row>
    <row r="98" spans="7:19">
      <c r="G98" s="59"/>
      <c r="H98" s="52"/>
      <c r="I98" s="49"/>
      <c r="J98" s="50"/>
      <c r="K98" s="39"/>
      <c r="L98" s="40"/>
      <c r="M98" s="41"/>
      <c r="N98" s="42"/>
      <c r="O98" s="52"/>
      <c r="P98" s="58"/>
      <c r="Q98" s="58"/>
      <c r="R98" s="58"/>
      <c r="S98" s="52"/>
    </row>
    <row r="99" spans="7:19">
      <c r="G99" s="59"/>
      <c r="H99" s="52"/>
      <c r="I99" s="49"/>
      <c r="J99" s="50"/>
      <c r="K99" s="39"/>
      <c r="L99" s="40"/>
      <c r="M99" s="41"/>
      <c r="N99" s="42"/>
      <c r="O99" s="52"/>
      <c r="P99" s="58"/>
      <c r="Q99" s="58"/>
      <c r="R99" s="58"/>
      <c r="S99" s="52"/>
    </row>
    <row r="100" spans="7:19">
      <c r="G100" s="24">
        <f>F6</f>
        <v>44409</v>
      </c>
      <c r="H100" s="18" t="str">
        <f>F7</f>
        <v>日</v>
      </c>
      <c r="I100" s="14">
        <f>F80 /60</f>
        <v>0</v>
      </c>
      <c r="J100" s="14">
        <f>F81 / 60</f>
        <v>0</v>
      </c>
      <c r="K100" s="14">
        <f>F82 / 60</f>
        <v>0</v>
      </c>
      <c r="L100" s="14">
        <f>F83 / 60</f>
        <v>0</v>
      </c>
      <c r="M100" s="14">
        <f>F84 / 60</f>
        <v>0</v>
      </c>
      <c r="N100" s="14">
        <f>F85 / 60</f>
        <v>0</v>
      </c>
      <c r="O100" s="14">
        <f>F87</f>
        <v>0</v>
      </c>
      <c r="P100" s="14">
        <f>F88</f>
        <v>0</v>
      </c>
      <c r="Q100" s="20">
        <f>F89</f>
        <v>0</v>
      </c>
      <c r="R100" s="20">
        <f>F90</f>
        <v>0</v>
      </c>
      <c r="S100" s="20">
        <f>F91</f>
        <v>0</v>
      </c>
    </row>
    <row r="101" spans="7:19">
      <c r="G101" s="24">
        <f>G6</f>
        <v>44410</v>
      </c>
      <c r="H101" s="18">
        <f>G7</f>
        <v>1</v>
      </c>
      <c r="I101" s="14">
        <f>G80 / 60</f>
        <v>0</v>
      </c>
      <c r="J101" s="14">
        <f>G81 / 60</f>
        <v>0</v>
      </c>
      <c r="K101" s="14">
        <f>G82 / 60</f>
        <v>0</v>
      </c>
      <c r="L101" s="14">
        <f>G83 / 60</f>
        <v>0</v>
      </c>
      <c r="M101" s="14">
        <f>G84 / 60</f>
        <v>0</v>
      </c>
      <c r="N101" s="14">
        <f>G85 / 60</f>
        <v>0</v>
      </c>
      <c r="O101" s="14">
        <f>G87</f>
        <v>0</v>
      </c>
      <c r="P101" s="14">
        <f>G88</f>
        <v>0</v>
      </c>
      <c r="Q101" s="20">
        <f>G89</f>
        <v>0</v>
      </c>
      <c r="R101" s="20">
        <f>G90</f>
        <v>0</v>
      </c>
      <c r="S101" s="20">
        <f>G91</f>
        <v>0</v>
      </c>
    </row>
    <row r="102" spans="7:19">
      <c r="G102" s="24">
        <f>H6</f>
        <v>44411</v>
      </c>
      <c r="H102" s="18">
        <f>H7</f>
        <v>2</v>
      </c>
      <c r="I102" s="14">
        <f>H80 / 60</f>
        <v>0</v>
      </c>
      <c r="J102" s="14">
        <f>H81 / 60</f>
        <v>0</v>
      </c>
      <c r="K102" s="14">
        <f>H82 / 60</f>
        <v>0</v>
      </c>
      <c r="L102" s="14">
        <f>H83 / 60</f>
        <v>0</v>
      </c>
      <c r="M102" s="14">
        <f>H84 / 60</f>
        <v>0</v>
      </c>
      <c r="N102" s="14">
        <f>H85 / 60</f>
        <v>0</v>
      </c>
      <c r="O102" s="14">
        <f>H87</f>
        <v>0</v>
      </c>
      <c r="P102" s="14">
        <f>H88</f>
        <v>0</v>
      </c>
      <c r="Q102" s="20">
        <f>H89</f>
        <v>0</v>
      </c>
      <c r="R102" s="20">
        <f>H90</f>
        <v>0</v>
      </c>
      <c r="S102" s="20">
        <f>H91</f>
        <v>0</v>
      </c>
    </row>
    <row r="103" spans="7:19">
      <c r="G103" s="24">
        <f>I6</f>
        <v>44412</v>
      </c>
      <c r="H103" s="18">
        <f>I7</f>
        <v>3</v>
      </c>
      <c r="I103" s="14">
        <f>I80 / 60</f>
        <v>0</v>
      </c>
      <c r="J103" s="14">
        <f>I81 / 60</f>
        <v>0</v>
      </c>
      <c r="K103" s="14">
        <f>I82 / 60</f>
        <v>0</v>
      </c>
      <c r="L103" s="14">
        <f>I83 / 60</f>
        <v>0</v>
      </c>
      <c r="M103" s="14">
        <f>I84 / 60</f>
        <v>0</v>
      </c>
      <c r="N103" s="14">
        <f>I85 / 60</f>
        <v>0</v>
      </c>
      <c r="O103" s="14">
        <f>I87</f>
        <v>0</v>
      </c>
      <c r="P103" s="14">
        <f>I88</f>
        <v>0</v>
      </c>
      <c r="Q103" s="20">
        <f>I89</f>
        <v>0</v>
      </c>
      <c r="R103" s="20">
        <f>I90</f>
        <v>0</v>
      </c>
      <c r="S103" s="20">
        <f>I91</f>
        <v>0</v>
      </c>
    </row>
    <row r="104" spans="7:19">
      <c r="G104" s="24">
        <f>J6</f>
        <v>44413</v>
      </c>
      <c r="H104" s="18">
        <f>J7</f>
        <v>4</v>
      </c>
      <c r="I104" s="14">
        <f>J80 / 60</f>
        <v>0</v>
      </c>
      <c r="J104" s="14">
        <f>J81 / 60</f>
        <v>0</v>
      </c>
      <c r="K104" s="14">
        <f>J82 / 60</f>
        <v>0</v>
      </c>
      <c r="L104" s="14">
        <f>J83 / 60</f>
        <v>0</v>
      </c>
      <c r="M104" s="14">
        <f>J84 / 60</f>
        <v>0</v>
      </c>
      <c r="N104" s="14">
        <f>J85 / 60</f>
        <v>0</v>
      </c>
      <c r="O104" s="14">
        <f>J87</f>
        <v>0</v>
      </c>
      <c r="P104" s="14">
        <f>J88</f>
        <v>0</v>
      </c>
      <c r="Q104" s="20">
        <f>J89</f>
        <v>0</v>
      </c>
      <c r="R104" s="20">
        <f>J90</f>
        <v>0</v>
      </c>
      <c r="S104" s="20">
        <f>J91</f>
        <v>0</v>
      </c>
    </row>
    <row r="105" spans="7:19">
      <c r="G105" s="24">
        <f>K6</f>
        <v>44414</v>
      </c>
      <c r="H105" s="18">
        <f>K7</f>
        <v>5</v>
      </c>
      <c r="I105" s="14">
        <f>K80 / 60</f>
        <v>0</v>
      </c>
      <c r="J105" s="14">
        <f>K81 / 60</f>
        <v>0</v>
      </c>
      <c r="K105" s="14">
        <f>K82 / 60</f>
        <v>0</v>
      </c>
      <c r="L105" s="14">
        <f>K83 / 60</f>
        <v>0</v>
      </c>
      <c r="M105" s="14">
        <f>K84 / 60</f>
        <v>0</v>
      </c>
      <c r="N105" s="14">
        <f>K85 / 60</f>
        <v>0</v>
      </c>
      <c r="O105" s="14">
        <f>K87</f>
        <v>0</v>
      </c>
      <c r="P105" s="14">
        <f>K88</f>
        <v>0</v>
      </c>
      <c r="Q105" s="20">
        <f>K89</f>
        <v>0</v>
      </c>
      <c r="R105" s="20">
        <f>K90</f>
        <v>0</v>
      </c>
      <c r="S105" s="20">
        <f>K91</f>
        <v>0</v>
      </c>
    </row>
    <row r="106" spans="7:19">
      <c r="G106" s="24">
        <f>L6</f>
        <v>44415</v>
      </c>
      <c r="H106" s="18">
        <f>L7</f>
        <v>6</v>
      </c>
      <c r="I106" s="14">
        <f>L80 / 60</f>
        <v>0</v>
      </c>
      <c r="J106" s="14">
        <f>L81 / 60</f>
        <v>0</v>
      </c>
      <c r="K106" s="14">
        <f>L82 / 60</f>
        <v>0</v>
      </c>
      <c r="L106" s="14">
        <f>L83 / 60</f>
        <v>0</v>
      </c>
      <c r="M106" s="14">
        <f>L84 / 60</f>
        <v>0</v>
      </c>
      <c r="N106" s="14">
        <f>L85 / 60</f>
        <v>0</v>
      </c>
      <c r="O106" s="14">
        <f>L87</f>
        <v>0</v>
      </c>
      <c r="P106" s="14">
        <f>L88</f>
        <v>0</v>
      </c>
      <c r="Q106" s="20">
        <f>L89</f>
        <v>0</v>
      </c>
      <c r="R106" s="20">
        <f>L90</f>
        <v>0</v>
      </c>
      <c r="S106" s="20">
        <f>L91</f>
        <v>0</v>
      </c>
    </row>
    <row r="107" spans="7:19">
      <c r="G107" s="24">
        <f>M6</f>
        <v>44416</v>
      </c>
      <c r="H107" s="18" t="str">
        <f>M7</f>
        <v>日</v>
      </c>
      <c r="I107" s="14">
        <f>M80 / 60</f>
        <v>0</v>
      </c>
      <c r="J107" s="14">
        <f>M81 / 60</f>
        <v>0</v>
      </c>
      <c r="K107" s="14">
        <f>M82 / 60</f>
        <v>0</v>
      </c>
      <c r="L107" s="14">
        <f>M83 / 60</f>
        <v>0</v>
      </c>
      <c r="M107" s="14">
        <f>M84 / 60</f>
        <v>0</v>
      </c>
      <c r="N107" s="14">
        <f>M85 / 60</f>
        <v>0</v>
      </c>
      <c r="O107" s="14">
        <f>M87</f>
        <v>0</v>
      </c>
      <c r="P107" s="14">
        <f>M88</f>
        <v>0</v>
      </c>
      <c r="Q107" s="20">
        <f>M89</f>
        <v>0</v>
      </c>
      <c r="R107" s="20">
        <f>M90</f>
        <v>0</v>
      </c>
      <c r="S107" s="20">
        <f>M91</f>
        <v>0</v>
      </c>
    </row>
    <row r="108" spans="7:19">
      <c r="G108" s="24">
        <f>N6</f>
        <v>44417</v>
      </c>
      <c r="H108" s="18">
        <f>N7</f>
        <v>1</v>
      </c>
      <c r="I108" s="14">
        <f>N80 / 60</f>
        <v>0</v>
      </c>
      <c r="J108" s="14">
        <f>N81 / 60</f>
        <v>0</v>
      </c>
      <c r="K108" s="14">
        <f>N82 / 60</f>
        <v>0</v>
      </c>
      <c r="L108" s="14">
        <f>N83 / 60</f>
        <v>0</v>
      </c>
      <c r="M108" s="14">
        <f>N84 / 60</f>
        <v>0</v>
      </c>
      <c r="N108" s="14">
        <f>N85 / 60</f>
        <v>0</v>
      </c>
      <c r="O108" s="14">
        <f>N87</f>
        <v>0</v>
      </c>
      <c r="P108" s="14">
        <f>N88</f>
        <v>0</v>
      </c>
      <c r="Q108" s="20">
        <f>N89</f>
        <v>0</v>
      </c>
      <c r="R108" s="20">
        <f>N90</f>
        <v>0</v>
      </c>
      <c r="S108" s="20">
        <f>N91</f>
        <v>0</v>
      </c>
    </row>
    <row r="109" spans="7:19">
      <c r="G109" s="24">
        <f>O6</f>
        <v>44418</v>
      </c>
      <c r="H109" s="18">
        <f>O7</f>
        <v>2</v>
      </c>
      <c r="I109" s="14">
        <f>O80 / 60</f>
        <v>0</v>
      </c>
      <c r="J109" s="14">
        <f>O81 / 60</f>
        <v>0</v>
      </c>
      <c r="K109" s="14">
        <f>O82 / 60</f>
        <v>0</v>
      </c>
      <c r="L109" s="14">
        <f>O83 / 60</f>
        <v>0</v>
      </c>
      <c r="M109" s="14">
        <f>O84 / 60</f>
        <v>0</v>
      </c>
      <c r="N109" s="14">
        <f>O85 / 60</f>
        <v>0</v>
      </c>
      <c r="O109" s="14">
        <f>O87</f>
        <v>0</v>
      </c>
      <c r="P109" s="14">
        <f>O88</f>
        <v>0</v>
      </c>
      <c r="Q109" s="20">
        <f>O89</f>
        <v>0</v>
      </c>
      <c r="R109" s="20">
        <f>O90</f>
        <v>0</v>
      </c>
      <c r="S109" s="20">
        <f>O91</f>
        <v>0</v>
      </c>
    </row>
    <row r="110" spans="7:19">
      <c r="G110" s="24">
        <f>P6</f>
        <v>44419</v>
      </c>
      <c r="H110" s="18">
        <f>P7</f>
        <v>3</v>
      </c>
      <c r="I110" s="14">
        <f>P80 / 60</f>
        <v>0</v>
      </c>
      <c r="J110" s="14">
        <f>P81 / 60</f>
        <v>0</v>
      </c>
      <c r="K110" s="14">
        <f>P82 / 60</f>
        <v>0</v>
      </c>
      <c r="L110" s="14">
        <f>P83 / 60</f>
        <v>0</v>
      </c>
      <c r="M110" s="14">
        <f>P84 / 60</f>
        <v>0</v>
      </c>
      <c r="N110" s="14">
        <f>P85 / 60</f>
        <v>0</v>
      </c>
      <c r="O110" s="14">
        <f>P87</f>
        <v>0</v>
      </c>
      <c r="P110" s="14">
        <f>P88</f>
        <v>0</v>
      </c>
      <c r="Q110" s="20">
        <f>P89</f>
        <v>0</v>
      </c>
      <c r="R110" s="20">
        <f>P90</f>
        <v>0</v>
      </c>
      <c r="S110" s="20">
        <f>P91</f>
        <v>0</v>
      </c>
    </row>
    <row r="111" spans="7:19">
      <c r="G111" s="24">
        <f>Q6</f>
        <v>44420</v>
      </c>
      <c r="H111" s="18">
        <f>Q7</f>
        <v>4</v>
      </c>
      <c r="I111" s="14">
        <f>Q80 / 60</f>
        <v>0</v>
      </c>
      <c r="J111" s="14">
        <f>Q81 / 60</f>
        <v>0</v>
      </c>
      <c r="K111" s="14">
        <f>Q82 / 60</f>
        <v>0</v>
      </c>
      <c r="L111" s="14">
        <f>Q83 / 60</f>
        <v>0</v>
      </c>
      <c r="M111" s="14">
        <f>Q84 / 60</f>
        <v>0</v>
      </c>
      <c r="N111" s="14">
        <f>Q85 / 60</f>
        <v>0</v>
      </c>
      <c r="O111" s="14">
        <f>Q87</f>
        <v>0</v>
      </c>
      <c r="P111" s="14">
        <f>Q88</f>
        <v>0</v>
      </c>
      <c r="Q111" s="20">
        <f>Q89</f>
        <v>0</v>
      </c>
      <c r="R111" s="20">
        <f>Q90</f>
        <v>0</v>
      </c>
      <c r="S111" s="20">
        <f>Q91</f>
        <v>0</v>
      </c>
    </row>
    <row r="112" spans="7:19">
      <c r="G112" s="24">
        <f>R6</f>
        <v>44421</v>
      </c>
      <c r="H112" s="18">
        <f>R7</f>
        <v>5</v>
      </c>
      <c r="I112" s="14">
        <f>R80 / 60</f>
        <v>0</v>
      </c>
      <c r="J112" s="14">
        <f>R81 / 60</f>
        <v>0</v>
      </c>
      <c r="K112" s="14">
        <f>R82 / 60</f>
        <v>0</v>
      </c>
      <c r="L112" s="14">
        <f>R83 / 60</f>
        <v>0</v>
      </c>
      <c r="M112" s="14">
        <f>R84 / 60</f>
        <v>0</v>
      </c>
      <c r="N112" s="14">
        <f>R85 / 60</f>
        <v>0</v>
      </c>
      <c r="O112" s="14">
        <f>R87</f>
        <v>0</v>
      </c>
      <c r="P112" s="14">
        <f>R88</f>
        <v>0</v>
      </c>
      <c r="Q112" s="20">
        <f>R89</f>
        <v>0</v>
      </c>
      <c r="R112" s="20">
        <f>R90</f>
        <v>0</v>
      </c>
      <c r="S112" s="20">
        <f>R91</f>
        <v>0</v>
      </c>
    </row>
    <row r="113" spans="7:19">
      <c r="G113" s="24">
        <f>S6</f>
        <v>44422</v>
      </c>
      <c r="H113" s="18">
        <f>S7</f>
        <v>6</v>
      </c>
      <c r="I113" s="14">
        <f>S80 / 60</f>
        <v>0</v>
      </c>
      <c r="J113" s="14">
        <f>S81 / 60</f>
        <v>0</v>
      </c>
      <c r="K113" s="14">
        <f>S82 / 60</f>
        <v>0</v>
      </c>
      <c r="L113" s="14">
        <f>S83 / 60</f>
        <v>0</v>
      </c>
      <c r="M113" s="14">
        <f>S84 / 60</f>
        <v>0</v>
      </c>
      <c r="N113" s="14">
        <f>S85 / 60</f>
        <v>0</v>
      </c>
      <c r="O113" s="14">
        <f>S87</f>
        <v>0</v>
      </c>
      <c r="P113" s="14">
        <f>S88</f>
        <v>0</v>
      </c>
      <c r="Q113" s="20">
        <f>S89</f>
        <v>0</v>
      </c>
      <c r="R113" s="20">
        <f>S90</f>
        <v>0</v>
      </c>
      <c r="S113" s="20">
        <f>S91</f>
        <v>0</v>
      </c>
    </row>
    <row r="114" spans="7:19">
      <c r="G114" s="24">
        <f>T6</f>
        <v>44423</v>
      </c>
      <c r="H114" s="18" t="str">
        <f>T7</f>
        <v>日</v>
      </c>
      <c r="I114" s="14">
        <f>T80 / 60</f>
        <v>0</v>
      </c>
      <c r="J114" s="14">
        <f>T81 / 60</f>
        <v>0</v>
      </c>
      <c r="K114" s="14">
        <f>T82 / 60</f>
        <v>0</v>
      </c>
      <c r="L114" s="14">
        <f>T83 / 60</f>
        <v>0</v>
      </c>
      <c r="M114" s="14">
        <f>T84 / 60</f>
        <v>0</v>
      </c>
      <c r="N114" s="14">
        <f>T85 / 60</f>
        <v>0</v>
      </c>
      <c r="O114" s="14">
        <f>T87</f>
        <v>0</v>
      </c>
      <c r="P114" s="14">
        <f>T88</f>
        <v>0</v>
      </c>
      <c r="Q114" s="20">
        <f>T89</f>
        <v>0</v>
      </c>
      <c r="R114" s="20">
        <f>T90</f>
        <v>0</v>
      </c>
      <c r="S114" s="20">
        <f>T91</f>
        <v>0</v>
      </c>
    </row>
    <row r="115" spans="7:19">
      <c r="G115" s="24">
        <f>U6</f>
        <v>44424</v>
      </c>
      <c r="H115" s="18">
        <f>U7</f>
        <v>1</v>
      </c>
      <c r="I115" s="14">
        <f>U80 / 60</f>
        <v>0</v>
      </c>
      <c r="J115" s="14">
        <f>U81 / 60</f>
        <v>0</v>
      </c>
      <c r="K115" s="14">
        <f>U82 / 60</f>
        <v>0</v>
      </c>
      <c r="L115" s="14">
        <f>U83 / 60</f>
        <v>0</v>
      </c>
      <c r="M115" s="14">
        <f>U84 / 60</f>
        <v>0</v>
      </c>
      <c r="N115" s="14">
        <f>U85 / 60</f>
        <v>0</v>
      </c>
      <c r="O115" s="14">
        <f>U87</f>
        <v>0</v>
      </c>
      <c r="P115" s="14">
        <f>U88</f>
        <v>0</v>
      </c>
      <c r="Q115" s="20">
        <f>U89</f>
        <v>0</v>
      </c>
      <c r="R115" s="20">
        <f>U90</f>
        <v>0</v>
      </c>
      <c r="S115" s="20">
        <f>U91</f>
        <v>0</v>
      </c>
    </row>
    <row r="116" spans="7:19">
      <c r="G116" s="24">
        <f>V6</f>
        <v>44425</v>
      </c>
      <c r="H116" s="18">
        <f>V7</f>
        <v>2</v>
      </c>
      <c r="I116" s="14">
        <f>V80 / 60</f>
        <v>0</v>
      </c>
      <c r="J116" s="14">
        <f>V81 / 60</f>
        <v>0</v>
      </c>
      <c r="K116" s="14">
        <f>V82 / 60</f>
        <v>0</v>
      </c>
      <c r="L116" s="14">
        <f>V83 / 60</f>
        <v>0</v>
      </c>
      <c r="M116" s="14">
        <f>V84 / 60</f>
        <v>0</v>
      </c>
      <c r="N116" s="14">
        <f>V85 / 60</f>
        <v>0</v>
      </c>
      <c r="O116" s="14">
        <f>V87</f>
        <v>0</v>
      </c>
      <c r="P116" s="14">
        <f>V88</f>
        <v>0</v>
      </c>
      <c r="Q116" s="20">
        <f>V89</f>
        <v>0</v>
      </c>
      <c r="R116" s="20">
        <f>V90</f>
        <v>0</v>
      </c>
      <c r="S116" s="20">
        <f>V91</f>
        <v>0</v>
      </c>
    </row>
    <row r="117" spans="7:19">
      <c r="G117" s="24">
        <f>W6</f>
        <v>44426</v>
      </c>
      <c r="H117" s="18">
        <f>W7</f>
        <v>3</v>
      </c>
      <c r="I117" s="14">
        <f>W80 / 60</f>
        <v>0</v>
      </c>
      <c r="J117" s="14">
        <f>W81 / 60</f>
        <v>0</v>
      </c>
      <c r="K117" s="14">
        <f>W82 / 60</f>
        <v>0</v>
      </c>
      <c r="L117" s="14">
        <f>W83 / 60</f>
        <v>0</v>
      </c>
      <c r="M117" s="14">
        <f>W84 / 60</f>
        <v>0</v>
      </c>
      <c r="N117" s="14">
        <f>W85 / 60</f>
        <v>0</v>
      </c>
      <c r="O117" s="14">
        <f>W87</f>
        <v>0</v>
      </c>
      <c r="P117" s="14">
        <f>W88</f>
        <v>0</v>
      </c>
      <c r="Q117" s="20">
        <f>W89</f>
        <v>0</v>
      </c>
      <c r="R117" s="20">
        <f>W90</f>
        <v>0</v>
      </c>
      <c r="S117" s="20">
        <f>W91</f>
        <v>0</v>
      </c>
    </row>
    <row r="118" spans="7:19">
      <c r="G118" s="24">
        <f>X6</f>
        <v>44427</v>
      </c>
      <c r="H118" s="18">
        <f>X7</f>
        <v>4</v>
      </c>
      <c r="I118" s="14">
        <f>X80 / 60</f>
        <v>0</v>
      </c>
      <c r="J118" s="14">
        <f>X81 / 60</f>
        <v>0</v>
      </c>
      <c r="K118" s="14">
        <f>X82 / 60</f>
        <v>0</v>
      </c>
      <c r="L118" s="14">
        <f>X83 / 60</f>
        <v>0</v>
      </c>
      <c r="M118" s="14">
        <f>X84 / 60</f>
        <v>0</v>
      </c>
      <c r="N118" s="14">
        <f>X85 / 60</f>
        <v>0</v>
      </c>
      <c r="O118" s="14">
        <f>X87</f>
        <v>0</v>
      </c>
      <c r="P118" s="14">
        <f>X88</f>
        <v>0</v>
      </c>
      <c r="Q118" s="20">
        <f>X89</f>
        <v>0</v>
      </c>
      <c r="R118" s="20">
        <f>X90</f>
        <v>0</v>
      </c>
      <c r="S118" s="20">
        <f>X91</f>
        <v>0</v>
      </c>
    </row>
    <row r="119" spans="7:19">
      <c r="G119" s="24">
        <f>Y6</f>
        <v>44428</v>
      </c>
      <c r="H119" s="18">
        <f>Y7</f>
        <v>5</v>
      </c>
      <c r="I119" s="14">
        <f>Y80 / 60</f>
        <v>0</v>
      </c>
      <c r="J119" s="14">
        <f>Y81 / 60</f>
        <v>0</v>
      </c>
      <c r="K119" s="14">
        <f>Y82 / 60</f>
        <v>0</v>
      </c>
      <c r="L119" s="14">
        <f>Y83 / 60</f>
        <v>0</v>
      </c>
      <c r="M119" s="14">
        <f>Y84 / 60</f>
        <v>0</v>
      </c>
      <c r="N119" s="14">
        <f>Y85 / 60</f>
        <v>0</v>
      </c>
      <c r="O119" s="14">
        <f>Y87</f>
        <v>0</v>
      </c>
      <c r="P119" s="14">
        <f>Y88</f>
        <v>0</v>
      </c>
      <c r="Q119" s="20">
        <f>Y89</f>
        <v>0</v>
      </c>
      <c r="R119" s="20">
        <f>Y90</f>
        <v>0</v>
      </c>
      <c r="S119" s="20">
        <f>Y91</f>
        <v>0</v>
      </c>
    </row>
    <row r="120" spans="7:19">
      <c r="G120" s="24">
        <f>Z6</f>
        <v>44429</v>
      </c>
      <c r="H120" s="18">
        <f>Z7</f>
        <v>6</v>
      </c>
      <c r="I120" s="14">
        <f>Z80 / 60</f>
        <v>0</v>
      </c>
      <c r="J120" s="14">
        <f>Z81 / 60</f>
        <v>0</v>
      </c>
      <c r="K120" s="14">
        <f>Z82 / 60</f>
        <v>0</v>
      </c>
      <c r="L120" s="14">
        <f>Z83 / 60</f>
        <v>0</v>
      </c>
      <c r="M120" s="14">
        <f>Z84 / 60</f>
        <v>0</v>
      </c>
      <c r="N120" s="14">
        <f>Z85 / 60</f>
        <v>0</v>
      </c>
      <c r="O120" s="14">
        <f>Z87</f>
        <v>0</v>
      </c>
      <c r="P120" s="14">
        <f>Z88</f>
        <v>0</v>
      </c>
      <c r="Q120" s="20">
        <f>Z89</f>
        <v>0</v>
      </c>
      <c r="R120" s="20">
        <f>Z90</f>
        <v>0</v>
      </c>
      <c r="S120" s="20">
        <f>Z91</f>
        <v>0</v>
      </c>
    </row>
    <row r="121" spans="7:19">
      <c r="G121" s="24">
        <f>AA6</f>
        <v>44430</v>
      </c>
      <c r="H121" s="18" t="str">
        <f>AA7</f>
        <v>日</v>
      </c>
      <c r="I121" s="14">
        <f>AA80 / 60</f>
        <v>0</v>
      </c>
      <c r="J121" s="14">
        <f>AA81 / 60</f>
        <v>0</v>
      </c>
      <c r="K121" s="14">
        <f>AA82 / 60</f>
        <v>0</v>
      </c>
      <c r="L121" s="14">
        <f>AA83 / 60</f>
        <v>0</v>
      </c>
      <c r="M121" s="14">
        <f>AA84 / 60</f>
        <v>0</v>
      </c>
      <c r="N121" s="14">
        <f>AA85 / 60</f>
        <v>0</v>
      </c>
      <c r="O121" s="14">
        <f>AA87</f>
        <v>0</v>
      </c>
      <c r="P121" s="14">
        <f>AA88</f>
        <v>0</v>
      </c>
      <c r="Q121" s="20">
        <f>AA89</f>
        <v>0</v>
      </c>
      <c r="R121" s="20">
        <f>AA90</f>
        <v>0</v>
      </c>
      <c r="S121" s="20">
        <f>AA91</f>
        <v>0</v>
      </c>
    </row>
    <row r="122" spans="7:19">
      <c r="G122" s="24">
        <f>AB6</f>
        <v>44431</v>
      </c>
      <c r="H122" s="18">
        <f>AB7</f>
        <v>1</v>
      </c>
      <c r="I122" s="14">
        <f>AB80 / 60</f>
        <v>0</v>
      </c>
      <c r="J122" s="14">
        <f>AB81 / 60</f>
        <v>0</v>
      </c>
      <c r="K122" s="14">
        <f>AB82 / 60</f>
        <v>0</v>
      </c>
      <c r="L122" s="14">
        <f>AB83 / 60</f>
        <v>0</v>
      </c>
      <c r="M122" s="14">
        <f>AB84 / 60</f>
        <v>0</v>
      </c>
      <c r="N122" s="14">
        <f>AB85 / 60</f>
        <v>0</v>
      </c>
      <c r="O122" s="14">
        <f>AB87</f>
        <v>0</v>
      </c>
      <c r="P122" s="14">
        <f>AB88</f>
        <v>0</v>
      </c>
      <c r="Q122" s="20">
        <f>AB89</f>
        <v>0</v>
      </c>
      <c r="R122" s="20">
        <f>AB90</f>
        <v>0</v>
      </c>
      <c r="S122" s="20">
        <f>AB91</f>
        <v>0</v>
      </c>
    </row>
    <row r="123" spans="7:19">
      <c r="G123" s="24">
        <f>AC6</f>
        <v>44432</v>
      </c>
      <c r="H123" s="18">
        <f>AC7</f>
        <v>2</v>
      </c>
      <c r="I123" s="14">
        <f>AC80 / 60</f>
        <v>0</v>
      </c>
      <c r="J123" s="14">
        <f>AC81 / 60</f>
        <v>0</v>
      </c>
      <c r="K123" s="14">
        <f>AC82 / 60</f>
        <v>0</v>
      </c>
      <c r="L123" s="14">
        <f>AC83 / 60</f>
        <v>0</v>
      </c>
      <c r="M123" s="14">
        <f>AC84 / 60</f>
        <v>0</v>
      </c>
      <c r="N123" s="14">
        <f>AC85 / 60</f>
        <v>0</v>
      </c>
      <c r="O123" s="14">
        <f>AC87</f>
        <v>0</v>
      </c>
      <c r="P123" s="14">
        <f>AC88</f>
        <v>0</v>
      </c>
      <c r="Q123" s="20">
        <f>AC89</f>
        <v>0</v>
      </c>
      <c r="R123" s="20">
        <f>AC90</f>
        <v>0</v>
      </c>
      <c r="S123" s="20">
        <f>AC91</f>
        <v>0</v>
      </c>
    </row>
    <row r="124" spans="7:19">
      <c r="G124" s="24">
        <f>AD6</f>
        <v>44433</v>
      </c>
      <c r="H124" s="18">
        <f>AD7</f>
        <v>3</v>
      </c>
      <c r="I124" s="14">
        <f>AD80 / 60</f>
        <v>0</v>
      </c>
      <c r="J124" s="14">
        <f>AD81 / 60</f>
        <v>0</v>
      </c>
      <c r="K124" s="14">
        <f>AD82 / 60</f>
        <v>0</v>
      </c>
      <c r="L124" s="14">
        <f>AD83 / 60</f>
        <v>0</v>
      </c>
      <c r="M124" s="14">
        <f>AD84 / 60</f>
        <v>0</v>
      </c>
      <c r="N124" s="14">
        <f>AD85 / 60</f>
        <v>0</v>
      </c>
      <c r="O124" s="14">
        <f>AD87</f>
        <v>0</v>
      </c>
      <c r="P124" s="14">
        <f>AD88</f>
        <v>0</v>
      </c>
      <c r="Q124" s="20">
        <f>AD89</f>
        <v>0</v>
      </c>
      <c r="R124" s="20">
        <f>AD90</f>
        <v>0</v>
      </c>
      <c r="S124" s="20">
        <f>AD91</f>
        <v>0</v>
      </c>
    </row>
    <row r="125" spans="7:19">
      <c r="G125" s="24">
        <f>AE6</f>
        <v>44434</v>
      </c>
      <c r="H125" s="18">
        <f>AE7</f>
        <v>4</v>
      </c>
      <c r="I125" s="14">
        <f>AE80 / 60</f>
        <v>0</v>
      </c>
      <c r="J125" s="14">
        <f>AE81 / 60</f>
        <v>0</v>
      </c>
      <c r="K125" s="14">
        <f>AE82 / 60</f>
        <v>0</v>
      </c>
      <c r="L125" s="14">
        <f>AE83 / 60</f>
        <v>0</v>
      </c>
      <c r="M125" s="14">
        <f>AE84 / 60</f>
        <v>0</v>
      </c>
      <c r="N125" s="14">
        <f>AE85 / 60</f>
        <v>0</v>
      </c>
      <c r="O125" s="14">
        <f>AE87</f>
        <v>0</v>
      </c>
      <c r="P125" s="14">
        <f>AE88</f>
        <v>0</v>
      </c>
      <c r="Q125" s="20">
        <f>AE89</f>
        <v>0</v>
      </c>
      <c r="R125" s="20">
        <f>AE90</f>
        <v>0</v>
      </c>
      <c r="S125" s="20">
        <f>AE91</f>
        <v>0</v>
      </c>
    </row>
    <row r="126" spans="7:19">
      <c r="G126" s="24">
        <f>AF6</f>
        <v>44435</v>
      </c>
      <c r="H126" s="18">
        <f>AF7</f>
        <v>5</v>
      </c>
      <c r="I126" s="14">
        <f>AF80 / 60</f>
        <v>0</v>
      </c>
      <c r="J126" s="14">
        <f>AF81 / 60</f>
        <v>0</v>
      </c>
      <c r="K126" s="14">
        <f>AF82 / 60</f>
        <v>0</v>
      </c>
      <c r="L126" s="14">
        <f>AF83 / 60</f>
        <v>0</v>
      </c>
      <c r="M126" s="14">
        <f>AF84 / 60</f>
        <v>0</v>
      </c>
      <c r="N126" s="14">
        <f>AF85 / 60</f>
        <v>0</v>
      </c>
      <c r="O126" s="14">
        <f>AF87</f>
        <v>0</v>
      </c>
      <c r="P126" s="14">
        <f>AF88</f>
        <v>0</v>
      </c>
      <c r="Q126" s="20">
        <f>AF89</f>
        <v>0</v>
      </c>
      <c r="R126" s="20">
        <f>AF90</f>
        <v>0</v>
      </c>
      <c r="S126" s="20">
        <f>AF91</f>
        <v>0</v>
      </c>
    </row>
    <row r="127" spans="7:19">
      <c r="G127" s="24">
        <f>AG6</f>
        <v>44436</v>
      </c>
      <c r="H127" s="18">
        <f>AG7</f>
        <v>6</v>
      </c>
      <c r="I127" s="14">
        <f>AG80 / 60</f>
        <v>0</v>
      </c>
      <c r="J127" s="14">
        <f>AG81 / 60</f>
        <v>0</v>
      </c>
      <c r="K127" s="14">
        <f>AG82 / 60</f>
        <v>0</v>
      </c>
      <c r="L127" s="14">
        <f>AG83 / 60</f>
        <v>0</v>
      </c>
      <c r="M127" s="14">
        <f>AG84 / 60</f>
        <v>0</v>
      </c>
      <c r="N127" s="14">
        <f>AG85 / 60</f>
        <v>0</v>
      </c>
      <c r="O127" s="14">
        <f>AG87</f>
        <v>0</v>
      </c>
      <c r="P127" s="14">
        <f>AG88</f>
        <v>0</v>
      </c>
      <c r="Q127" s="20">
        <f>AG89</f>
        <v>0</v>
      </c>
      <c r="R127" s="20">
        <f>AG90</f>
        <v>0</v>
      </c>
      <c r="S127" s="20">
        <f>AG91</f>
        <v>0</v>
      </c>
    </row>
    <row r="128" spans="7:19">
      <c r="G128" s="24">
        <f>AH6</f>
        <v>44437</v>
      </c>
      <c r="H128" s="14" t="str">
        <f>AH7</f>
        <v>日</v>
      </c>
      <c r="I128" s="14">
        <f>AH80 / 60</f>
        <v>0</v>
      </c>
      <c r="J128" s="14">
        <f>AH81 / 60</f>
        <v>0</v>
      </c>
      <c r="K128" s="14">
        <f>AH82 / 60</f>
        <v>0</v>
      </c>
      <c r="L128" s="14">
        <f>AH83 / 60</f>
        <v>0</v>
      </c>
      <c r="M128" s="14">
        <f>AH84 / 60</f>
        <v>0</v>
      </c>
      <c r="N128" s="14">
        <f>AH85 / 60</f>
        <v>0</v>
      </c>
      <c r="O128" s="14">
        <f>AH87</f>
        <v>0</v>
      </c>
      <c r="P128" s="14">
        <f>AH88</f>
        <v>0</v>
      </c>
      <c r="Q128" s="20">
        <f>AH89</f>
        <v>0</v>
      </c>
      <c r="R128" s="20">
        <f>AH90</f>
        <v>0</v>
      </c>
      <c r="S128" s="20">
        <f>AH91</f>
        <v>0</v>
      </c>
    </row>
    <row r="129" spans="7:19">
      <c r="G129" s="24">
        <f>AI6</f>
        <v>44438</v>
      </c>
      <c r="H129" s="14">
        <f>AI7</f>
        <v>1</v>
      </c>
      <c r="I129" s="14">
        <f>AI80 / 60</f>
        <v>0</v>
      </c>
      <c r="J129" s="14">
        <f>AI81 / 60</f>
        <v>0</v>
      </c>
      <c r="K129" s="14">
        <f>AI82 / 60</f>
        <v>0</v>
      </c>
      <c r="L129" s="14">
        <f>AI83 / 60</f>
        <v>0</v>
      </c>
      <c r="M129" s="14">
        <f>AI84 / 60</f>
        <v>0</v>
      </c>
      <c r="N129" s="14">
        <f>AI85 / 60</f>
        <v>0</v>
      </c>
      <c r="O129" s="14">
        <f>AI87</f>
        <v>0</v>
      </c>
      <c r="P129" s="14">
        <f>AI88</f>
        <v>0</v>
      </c>
      <c r="Q129" s="20">
        <f>AI89</f>
        <v>0</v>
      </c>
      <c r="R129" s="20">
        <f>AI90</f>
        <v>0</v>
      </c>
      <c r="S129" s="20">
        <f>AI91</f>
        <v>0</v>
      </c>
    </row>
    <row r="130" spans="7:19">
      <c r="G130" s="24">
        <f>AJ6</f>
        <v>44439</v>
      </c>
      <c r="H130" s="14">
        <f>AJ7</f>
        <v>2</v>
      </c>
      <c r="I130" s="14">
        <f>AJ80 / 60</f>
        <v>0</v>
      </c>
      <c r="J130" s="14">
        <f>AJ81 / 60</f>
        <v>0</v>
      </c>
      <c r="K130" s="14">
        <f>AJ82 / 60</f>
        <v>0</v>
      </c>
      <c r="L130" s="14">
        <f>AJ83 / 60</f>
        <v>0</v>
      </c>
      <c r="M130" s="14">
        <f>AJ84 / 60</f>
        <v>0</v>
      </c>
      <c r="N130" s="14">
        <f>AJ85 / 60</f>
        <v>0</v>
      </c>
      <c r="O130" s="14">
        <f>AJ87</f>
        <v>0</v>
      </c>
      <c r="P130" s="14">
        <f>AJ88</f>
        <v>0</v>
      </c>
      <c r="Q130" s="20">
        <f>AJ89</f>
        <v>0</v>
      </c>
      <c r="R130" s="20">
        <f>AJ90</f>
        <v>0</v>
      </c>
      <c r="S130" s="20">
        <f>AJ91</f>
        <v>0</v>
      </c>
    </row>
  </sheetData>
  <mergeCells count="106">
    <mergeCell ref="Q97:Q99"/>
    <mergeCell ref="R97:R99"/>
    <mergeCell ref="S97:S99"/>
    <mergeCell ref="H97:H99"/>
    <mergeCell ref="N97:N99"/>
    <mergeCell ref="G97:G99"/>
    <mergeCell ref="O97:O99"/>
    <mergeCell ref="P97:P99"/>
    <mergeCell ref="I97:I99"/>
    <mergeCell ref="J97:J99"/>
    <mergeCell ref="K97:K99"/>
    <mergeCell ref="L97:L99"/>
    <mergeCell ref="M97:M99"/>
    <mergeCell ref="C91:E91"/>
    <mergeCell ref="C86:E86"/>
    <mergeCell ref="C87:E87"/>
    <mergeCell ref="C88:E88"/>
    <mergeCell ref="C89:E89"/>
    <mergeCell ref="C90:E90"/>
    <mergeCell ref="V2:X3"/>
    <mergeCell ref="Y2:Y3"/>
    <mergeCell ref="Z2:Z3"/>
    <mergeCell ref="C6:E6"/>
    <mergeCell ref="C7:E7"/>
    <mergeCell ref="N2:P3"/>
    <mergeCell ref="Q2:R3"/>
    <mergeCell ref="S2:S3"/>
    <mergeCell ref="C8:E8"/>
    <mergeCell ref="C9:E9"/>
    <mergeCell ref="C10:E10"/>
    <mergeCell ref="C11:E11"/>
    <mergeCell ref="C12:E12"/>
    <mergeCell ref="C13:E13"/>
    <mergeCell ref="C14:E14"/>
    <mergeCell ref="C15:E15"/>
    <mergeCell ref="C16:E16"/>
    <mergeCell ref="C17:E17"/>
    <mergeCell ref="C18:E18"/>
    <mergeCell ref="C19:E19"/>
    <mergeCell ref="C20:E20"/>
    <mergeCell ref="C21:E21"/>
    <mergeCell ref="C22:E22"/>
    <mergeCell ref="C23:E23"/>
    <mergeCell ref="C24:E24"/>
    <mergeCell ref="C25:E25"/>
    <mergeCell ref="C26:E26"/>
    <mergeCell ref="C27:E27"/>
    <mergeCell ref="C28:E28"/>
    <mergeCell ref="C29:E29"/>
    <mergeCell ref="C30:E30"/>
    <mergeCell ref="C31:E31"/>
    <mergeCell ref="C32:E32"/>
    <mergeCell ref="C33:E33"/>
    <mergeCell ref="C34:E34"/>
    <mergeCell ref="C35:E35"/>
    <mergeCell ref="C36:E36"/>
    <mergeCell ref="C37:E37"/>
    <mergeCell ref="C38:E38"/>
    <mergeCell ref="C39:E39"/>
    <mergeCell ref="C40:E40"/>
    <mergeCell ref="C41:E41"/>
    <mergeCell ref="C42:E42"/>
    <mergeCell ref="C43:E43"/>
    <mergeCell ref="C44:E44"/>
    <mergeCell ref="C45:E45"/>
    <mergeCell ref="C46:E46"/>
    <mergeCell ref="C47:E47"/>
    <mergeCell ref="C48:E48"/>
    <mergeCell ref="C49:E49"/>
    <mergeCell ref="C50:E50"/>
    <mergeCell ref="C51:E51"/>
    <mergeCell ref="C52:E52"/>
    <mergeCell ref="C53:E53"/>
    <mergeCell ref="C54:E54"/>
    <mergeCell ref="C55:E55"/>
    <mergeCell ref="C56:E56"/>
    <mergeCell ref="C57:E57"/>
    <mergeCell ref="C58:E58"/>
    <mergeCell ref="C59:E59"/>
    <mergeCell ref="C60:E60"/>
    <mergeCell ref="C61:E61"/>
    <mergeCell ref="C62:E62"/>
    <mergeCell ref="C63:E63"/>
    <mergeCell ref="C64:E64"/>
    <mergeCell ref="C65:E65"/>
    <mergeCell ref="C66:E66"/>
    <mergeCell ref="C67:E67"/>
    <mergeCell ref="C68:E68"/>
    <mergeCell ref="C69:E69"/>
    <mergeCell ref="C70:E70"/>
    <mergeCell ref="C71:E71"/>
    <mergeCell ref="C82:E82"/>
    <mergeCell ref="C83:E83"/>
    <mergeCell ref="C84:E84"/>
    <mergeCell ref="C85:E85"/>
    <mergeCell ref="F86:AJ86"/>
    <mergeCell ref="C72:E72"/>
    <mergeCell ref="C78:E78"/>
    <mergeCell ref="C79:E79"/>
    <mergeCell ref="C80:E80"/>
    <mergeCell ref="C81:E81"/>
    <mergeCell ref="C73:E73"/>
    <mergeCell ref="C74:E74"/>
    <mergeCell ref="C75:E75"/>
    <mergeCell ref="C76:E76"/>
    <mergeCell ref="C77:E77"/>
  </mergeCells>
  <conditionalFormatting sqref="F87:AJ91 F6:AJ85">
    <cfRule type="expression" dxfId="11" priority="11">
      <formula>WEEKDAY(F$6,2)&gt;5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28" r:id="rId4" name="SpinButton1">
          <controlPr defaultSize="0" autoLine="0" linkedCell="$AD$87" r:id="rId5">
            <anchor moveWithCells="1">
              <from>
                <xdr:col>36</xdr:col>
                <xdr:colOff>19050</xdr:colOff>
                <xdr:row>85</xdr:row>
                <xdr:rowOff>171450</xdr:rowOff>
              </from>
              <to>
                <xdr:col>37</xdr:col>
                <xdr:colOff>0</xdr:colOff>
                <xdr:row>87</xdr:row>
                <xdr:rowOff>180975</xdr:rowOff>
              </to>
            </anchor>
          </controlPr>
        </control>
      </mc:Choice>
      <mc:Fallback>
        <control shapeId="1028" r:id="rId4" name="SpinButton1"/>
      </mc:Fallback>
    </mc:AlternateContent>
    <mc:AlternateContent xmlns:mc="http://schemas.openxmlformats.org/markup-compatibility/2006">
      <mc:Choice Requires="x14">
        <control shapeId="1029" r:id="rId6" name="SpinButton2">
          <controlPr defaultSize="0" autoLine="0" autoPict="0" linkedCell="$AC$89" r:id="rId7">
            <anchor moveWithCells="1">
              <from>
                <xdr:col>36</xdr:col>
                <xdr:colOff>28575</xdr:colOff>
                <xdr:row>88</xdr:row>
                <xdr:rowOff>28575</xdr:rowOff>
              </from>
              <to>
                <xdr:col>37</xdr:col>
                <xdr:colOff>0</xdr:colOff>
                <xdr:row>90</xdr:row>
                <xdr:rowOff>19050</xdr:rowOff>
              </to>
            </anchor>
          </controlPr>
        </control>
      </mc:Choice>
      <mc:Fallback>
        <control shapeId="1029" r:id="rId6" name="SpinButton2"/>
      </mc:Fallback>
    </mc:AlternateContent>
    <mc:AlternateContent xmlns:mc="http://schemas.openxmlformats.org/markup-compatibility/2006">
      <mc:Choice Requires="x14">
        <control shapeId="1025" r:id="rId8" name="Spinner 1">
          <controlPr defaultSize="0" autoPict="0">
            <anchor moveWithCells="1" sizeWithCells="1">
              <from>
                <xdr:col>25</xdr:col>
                <xdr:colOff>0</xdr:colOff>
                <xdr:row>1</xdr:row>
                <xdr:rowOff>9525</xdr:rowOff>
              </from>
              <to>
                <xdr:col>26</xdr:col>
                <xdr:colOff>9525</xdr:colOff>
                <xdr:row>2</xdr:row>
                <xdr:rowOff>171450</xdr:rowOff>
              </to>
            </anchor>
          </controlPr>
        </control>
      </mc:Choice>
    </mc:AlternateContent>
    <mc:AlternateContent xmlns:mc="http://schemas.openxmlformats.org/markup-compatibility/2006">
      <mc:Choice Requires="x14">
        <control shapeId="1026" r:id="rId9" name="Spinner 2">
          <controlPr defaultSize="0" autoPict="0">
            <anchor moveWithCells="1" sizeWithCells="1">
              <from>
                <xdr:col>18</xdr:col>
                <xdr:colOff>0</xdr:colOff>
                <xdr:row>1</xdr:row>
                <xdr:rowOff>19050</xdr:rowOff>
              </from>
              <to>
                <xdr:col>19</xdr:col>
                <xdr:colOff>9525</xdr:colOff>
                <xdr:row>2</xdr:row>
                <xdr:rowOff>180975</xdr:rowOff>
              </to>
            </anchor>
          </controlPr>
        </control>
      </mc:Choice>
    </mc:AlternateContent>
    <mc:AlternateContent xmlns:mc="http://schemas.openxmlformats.org/markup-compatibility/2006">
      <mc:Choice Requires="x14">
        <control shapeId="1027" r:id="rId10" name="Button 3">
          <controlPr defaultSize="0" print="0" autoFill="0" autoPict="0" macro="[0]!Cleantimeline">
            <anchor moveWithCells="1" sizeWithCells="1">
              <from>
                <xdr:col>32</xdr:col>
                <xdr:colOff>285750</xdr:colOff>
                <xdr:row>0</xdr:row>
                <xdr:rowOff>123825</xdr:rowOff>
              </from>
              <to>
                <xdr:col>34</xdr:col>
                <xdr:colOff>257175</xdr:colOff>
                <xdr:row>3</xdr:row>
                <xdr:rowOff>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ellIs" priority="1" operator="equal" id="{351ED82E-0965-4E67-A1D0-529C292A3E4D}">
            <xm:f>'Data list'!$D$13</xm:f>
            <x14:dxf>
              <font>
                <color rgb="FFC00000"/>
              </font>
            </x14:dxf>
          </x14:cfRule>
          <x14:cfRule type="cellIs" priority="2" operator="equal" id="{922785F9-8019-4146-AA3C-A60E018DA548}">
            <xm:f>'Data list'!$D$11</xm:f>
            <x14:dxf>
              <font>
                <color rgb="FF00B0F0"/>
              </font>
            </x14:dxf>
          </x14:cfRule>
          <x14:cfRule type="cellIs" priority="3" operator="equal" id="{478B2290-7EF4-4F96-82F2-2D70028E9EEE}">
            <xm:f>'Data list'!$D$10</xm:f>
            <x14:dxf>
              <font>
                <color rgb="FF92D050"/>
              </font>
            </x14:dxf>
          </x14:cfRule>
          <x14:cfRule type="cellIs" priority="4" operator="equal" id="{D765C990-AF0B-458F-B0EE-54695677EBF6}">
            <xm:f>'Data list'!$D$9</xm:f>
            <x14:dxf>
              <font>
                <color rgb="FFFFC000"/>
              </font>
            </x14:dxf>
          </x14:cfRule>
          <x14:cfRule type="cellIs" priority="5" operator="equal" id="{BD79D80A-A808-4F06-81B4-9B9F723FD136}">
            <xm:f>'Data list'!$D$8</xm:f>
            <x14:dxf>
              <font>
                <color rgb="FFFF0000"/>
              </font>
              <fill>
                <patternFill>
                  <fgColor theme="0"/>
                </patternFill>
              </fill>
            </x14:dxf>
          </x14:cfRule>
          <xm:sqref>F8:AJ79</xm:sqref>
        </x14:conditionalFormatting>
        <x14:conditionalFormatting xmlns:xm="http://schemas.microsoft.com/office/excel/2006/main">
          <x14:cfRule type="expression" priority="10" id="{00000000-000E-0000-0000-000001000000}">
            <xm:f>MATCH(F$6,'Data list'!$G$15:$G$20,0)</xm:f>
            <x14:dxf>
              <fill>
                <patternFill>
                  <bgColor theme="2" tint="-9.9948118533890809E-2"/>
                </patternFill>
              </fill>
            </x14:dxf>
          </x14:cfRule>
          <xm:sqref>F87:AJ91 F6:AJ85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441DD05F-1EC0-4BE8-A06A-0AF04E028A04}">
          <x14:formula1>
            <xm:f>'Data list'!$D$8:$D$13</xm:f>
          </x14:formula1>
          <xm:sqref>F8:AJ79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AD9B30-0CBA-463D-A137-23A5AB722040}">
  <sheetPr codeName="Feuil2">
    <tabColor rgb="FF92D050"/>
    <pageSetUpPr fitToPage="1"/>
  </sheetPr>
  <dimension ref="A1"/>
  <sheetViews>
    <sheetView showGridLines="0" zoomScale="90" zoomScaleNormal="90" workbookViewId="0">
      <selection activeCell="T6" sqref="T6"/>
    </sheetView>
  </sheetViews>
  <sheetFormatPr baseColWidth="10" defaultColWidth="9.140625" defaultRowHeight="15"/>
  <sheetData/>
  <pageMargins left="0.25" right="0.25" top="0.75" bottom="0.75" header="0.3" footer="0.3"/>
  <pageSetup fitToWidth="7" fitToHeight="7" orientation="portrait" r:id="rId1"/>
  <drawing r:id="rId2"/>
  <picture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2117C-061E-4403-85D3-8597AD368B57}">
  <sheetPr codeName="Feuil3">
    <tabColor rgb="FF92D050"/>
  </sheetPr>
  <dimension ref="A1"/>
  <sheetViews>
    <sheetView showGridLines="0" zoomScale="90" zoomScaleNormal="90" workbookViewId="0">
      <selection activeCell="V6" sqref="V6"/>
    </sheetView>
  </sheetViews>
  <sheetFormatPr baseColWidth="10" defaultColWidth="9.140625" defaultRowHeight="15"/>
  <sheetData/>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6CCCA-1141-483E-A8BB-FAB2213A94B2}">
  <sheetPr codeName="Feuil4">
    <tabColor rgb="FF92D050"/>
  </sheetPr>
  <dimension ref="A1"/>
  <sheetViews>
    <sheetView showGridLines="0" zoomScale="90" zoomScaleNormal="90" workbookViewId="0">
      <selection activeCell="U7" sqref="U7"/>
    </sheetView>
  </sheetViews>
  <sheetFormatPr baseColWidth="10" defaultColWidth="9.140625" defaultRowHeight="15"/>
  <sheetData/>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E331F-3303-4138-81C4-3130709BCE49}">
  <sheetPr codeName="Feuil5"/>
  <dimension ref="B3:I20"/>
  <sheetViews>
    <sheetView zoomScaleNormal="100" workbookViewId="0">
      <selection activeCell="D8" sqref="D8"/>
    </sheetView>
  </sheetViews>
  <sheetFormatPr baseColWidth="10" defaultColWidth="9.140625" defaultRowHeight="15"/>
  <cols>
    <col min="2" max="2" width="13.7109375" customWidth="1"/>
    <col min="3" max="3" width="4.28515625" customWidth="1"/>
    <col min="7" max="7" width="32.42578125" customWidth="1"/>
  </cols>
  <sheetData>
    <row r="3" spans="2:9" ht="23.25">
      <c r="B3" s="5" t="s">
        <v>7</v>
      </c>
    </row>
    <row r="4" spans="2:9" ht="23.25">
      <c r="B4" s="4" t="s">
        <v>5</v>
      </c>
    </row>
    <row r="5" spans="2:9" ht="23.25">
      <c r="B5" s="3" t="s">
        <v>6</v>
      </c>
    </row>
    <row r="7" spans="2:9" ht="23.25">
      <c r="C7" s="60" t="s">
        <v>8</v>
      </c>
      <c r="D7" s="60"/>
      <c r="E7" s="60"/>
    </row>
    <row r="8" spans="2:9" ht="15.75">
      <c r="C8">
        <v>1</v>
      </c>
      <c r="D8" s="13" t="s">
        <v>136</v>
      </c>
      <c r="E8" s="8" t="s">
        <v>135</v>
      </c>
    </row>
    <row r="9" spans="2:9" ht="15.75">
      <c r="C9">
        <v>2</v>
      </c>
      <c r="D9" s="10" t="s">
        <v>19</v>
      </c>
      <c r="E9" s="8" t="s">
        <v>13</v>
      </c>
    </row>
    <row r="10" spans="2:9" ht="15.75">
      <c r="C10">
        <v>3</v>
      </c>
      <c r="D10" s="11" t="s">
        <v>10</v>
      </c>
      <c r="E10" s="8" t="s">
        <v>14</v>
      </c>
    </row>
    <row r="11" spans="2:9" ht="15.75">
      <c r="C11">
        <v>4</v>
      </c>
      <c r="D11" s="12" t="s">
        <v>11</v>
      </c>
      <c r="E11" s="8" t="s">
        <v>15</v>
      </c>
    </row>
    <row r="12" spans="2:9" ht="15.75">
      <c r="C12">
        <v>5</v>
      </c>
      <c r="D12" s="7" t="s">
        <v>18</v>
      </c>
      <c r="E12" s="8" t="s">
        <v>16</v>
      </c>
    </row>
    <row r="13" spans="2:9" ht="15.75">
      <c r="C13">
        <v>6</v>
      </c>
      <c r="D13" s="25" t="s">
        <v>12</v>
      </c>
      <c r="E13" s="8" t="s">
        <v>17</v>
      </c>
    </row>
    <row r="14" spans="2:9" ht="23.25">
      <c r="G14" s="5" t="s">
        <v>20</v>
      </c>
      <c r="H14" s="6"/>
      <c r="I14" s="6"/>
    </row>
    <row r="15" spans="2:9" ht="23.25">
      <c r="G15" s="9">
        <f>DATE('09timeline'!$Q$2,10,6)</f>
        <v>44475</v>
      </c>
    </row>
    <row r="16" spans="2:9" ht="23.25">
      <c r="G16" s="9">
        <f>DATE('09timeline'!$Q$2,7,19)</f>
        <v>44396</v>
      </c>
    </row>
    <row r="17" spans="7:7" ht="23.25">
      <c r="G17" s="9">
        <f>DATE('09timeline'!$Q$2,4,24)</f>
        <v>44310</v>
      </c>
    </row>
    <row r="18" spans="7:7" ht="23.25">
      <c r="G18" s="9">
        <f>DATE('09timeline'!$Q$2,5,21)</f>
        <v>44337</v>
      </c>
    </row>
    <row r="19" spans="7:7" ht="23.25">
      <c r="G19" s="9">
        <f>DATE('09timeline'!$Q$2,7,6)</f>
        <v>44383</v>
      </c>
    </row>
    <row r="20" spans="7:7" ht="23.25">
      <c r="G20" s="9">
        <f>DATE('09timeline'!$Q$2,8,5)</f>
        <v>44413</v>
      </c>
    </row>
  </sheetData>
  <mergeCells count="1">
    <mergeCell ref="C7:E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C5A9C7-D76D-4400-909A-213A3B35F40C}">
  <sheetPr codeName="Feuil6"/>
  <dimension ref="B1:BX36"/>
  <sheetViews>
    <sheetView zoomScaleNormal="100" workbookViewId="0">
      <selection activeCell="BN18" sqref="BN18"/>
    </sheetView>
  </sheetViews>
  <sheetFormatPr baseColWidth="10" defaultColWidth="9.140625" defaultRowHeight="15"/>
  <cols>
    <col min="2" max="2" width="21" bestFit="1" customWidth="1"/>
    <col min="3" max="3" width="9.85546875" bestFit="1" customWidth="1"/>
    <col min="4" max="4" width="10.42578125" bestFit="1" customWidth="1"/>
    <col min="5" max="5" width="10.7109375" bestFit="1" customWidth="1"/>
    <col min="6" max="6" width="9.85546875" bestFit="1" customWidth="1"/>
    <col min="7" max="8" width="10.7109375" bestFit="1" customWidth="1"/>
    <col min="17" max="17" width="10.5703125" bestFit="1" customWidth="1"/>
    <col min="18" max="18" width="8.85546875" bestFit="1" customWidth="1"/>
    <col min="19" max="19" width="10.7109375" bestFit="1" customWidth="1"/>
    <col min="20" max="20" width="9.85546875" bestFit="1" customWidth="1"/>
    <col min="21" max="22" width="10.7109375" bestFit="1" customWidth="1"/>
    <col min="26" max="26" width="21" bestFit="1" customWidth="1"/>
    <col min="27" max="27" width="12.5703125" bestFit="1" customWidth="1"/>
    <col min="38" max="38" width="21" bestFit="1" customWidth="1"/>
    <col min="39" max="39" width="14.140625" bestFit="1" customWidth="1"/>
    <col min="50" max="50" width="21" bestFit="1" customWidth="1"/>
    <col min="51" max="51" width="12.5703125" bestFit="1" customWidth="1"/>
    <col min="52" max="52" width="5.7109375" customWidth="1"/>
    <col min="53" max="53" width="18.85546875" customWidth="1"/>
    <col min="54" max="60" width="2" bestFit="1" customWidth="1"/>
    <col min="61" max="62" width="11.28515625" bestFit="1" customWidth="1"/>
    <col min="63" max="63" width="12" bestFit="1" customWidth="1"/>
    <col min="64" max="64" width="9" bestFit="1" customWidth="1"/>
    <col min="65" max="65" width="21" bestFit="1" customWidth="1"/>
    <col min="66" max="66" width="15.7109375" bestFit="1" customWidth="1"/>
    <col min="67" max="67" width="12" bestFit="1" customWidth="1"/>
    <col min="68" max="68" width="9" bestFit="1" customWidth="1"/>
    <col min="69" max="69" width="8.140625" bestFit="1" customWidth="1"/>
    <col min="70" max="70" width="12" bestFit="1" customWidth="1"/>
    <col min="71" max="71" width="9.140625" bestFit="1" customWidth="1"/>
    <col min="72" max="72" width="12.140625" bestFit="1" customWidth="1"/>
    <col min="73" max="73" width="11.28515625" bestFit="1" customWidth="1"/>
    <col min="74" max="74" width="10" bestFit="1" customWidth="1"/>
    <col min="75" max="75" width="21" bestFit="1" customWidth="1"/>
    <col min="76" max="76" width="11.85546875" bestFit="1" customWidth="1"/>
    <col min="77" max="77" width="9" bestFit="1" customWidth="1"/>
    <col min="78" max="78" width="12" bestFit="1" customWidth="1"/>
    <col min="79" max="79" width="10" bestFit="1" customWidth="1"/>
    <col min="80" max="80" width="13.140625" bestFit="1" customWidth="1"/>
    <col min="81" max="81" width="12" bestFit="1" customWidth="1"/>
    <col min="83" max="84" width="12.140625" bestFit="1" customWidth="1"/>
    <col min="85" max="85" width="11.28515625" bestFit="1" customWidth="1"/>
  </cols>
  <sheetData>
    <row r="1" spans="2:76">
      <c r="B1" s="21" t="s">
        <v>3</v>
      </c>
      <c r="C1" t="s">
        <v>141</v>
      </c>
      <c r="Q1" s="21" t="s">
        <v>2</v>
      </c>
      <c r="R1" t="s">
        <v>141</v>
      </c>
    </row>
    <row r="2" spans="2:76">
      <c r="Q2" s="21" t="s">
        <v>3</v>
      </c>
      <c r="R2" t="s">
        <v>141</v>
      </c>
    </row>
    <row r="3" spans="2:76">
      <c r="B3" s="21" t="s">
        <v>139</v>
      </c>
      <c r="C3" t="s">
        <v>107</v>
      </c>
      <c r="D3" t="s">
        <v>108</v>
      </c>
      <c r="E3" t="s">
        <v>109</v>
      </c>
      <c r="F3" t="s">
        <v>111</v>
      </c>
      <c r="G3" t="s">
        <v>112</v>
      </c>
      <c r="H3" t="s">
        <v>113</v>
      </c>
      <c r="Z3" s="21" t="s">
        <v>139</v>
      </c>
      <c r="AA3" t="s">
        <v>114</v>
      </c>
      <c r="AL3" s="21" t="s">
        <v>139</v>
      </c>
      <c r="AM3" t="s">
        <v>115</v>
      </c>
      <c r="AX3" s="21" t="s">
        <v>139</v>
      </c>
      <c r="AY3" s="26" t="s">
        <v>121</v>
      </c>
      <c r="BM3" s="21" t="s">
        <v>139</v>
      </c>
      <c r="BN3" t="s">
        <v>117</v>
      </c>
      <c r="BW3" s="21" t="s">
        <v>139</v>
      </c>
      <c r="BX3" t="s">
        <v>118</v>
      </c>
    </row>
    <row r="4" spans="2:76">
      <c r="B4" s="22">
        <v>44409</v>
      </c>
      <c r="C4">
        <v>0</v>
      </c>
      <c r="D4">
        <v>0</v>
      </c>
      <c r="E4">
        <v>0</v>
      </c>
      <c r="F4">
        <v>0</v>
      </c>
      <c r="G4">
        <v>0</v>
      </c>
      <c r="H4">
        <v>0</v>
      </c>
      <c r="Q4" s="21" t="s">
        <v>116</v>
      </c>
      <c r="Z4" s="22">
        <v>44409</v>
      </c>
      <c r="AA4">
        <v>0</v>
      </c>
      <c r="AL4" s="22">
        <v>44409</v>
      </c>
      <c r="AM4">
        <v>0</v>
      </c>
      <c r="AX4" s="22">
        <v>44409</v>
      </c>
      <c r="AY4" s="26">
        <v>0</v>
      </c>
      <c r="BM4" s="22">
        <v>44409</v>
      </c>
      <c r="BN4" s="26">
        <v>0</v>
      </c>
      <c r="BW4" s="22">
        <v>44409</v>
      </c>
      <c r="BX4" s="26">
        <v>0</v>
      </c>
    </row>
    <row r="5" spans="2:76">
      <c r="B5" s="22">
        <v>44410</v>
      </c>
      <c r="C5">
        <v>0</v>
      </c>
      <c r="D5">
        <v>0</v>
      </c>
      <c r="E5">
        <v>0</v>
      </c>
      <c r="F5">
        <v>0</v>
      </c>
      <c r="G5">
        <v>0</v>
      </c>
      <c r="H5">
        <v>0</v>
      </c>
      <c r="Q5" s="23" t="s">
        <v>107</v>
      </c>
      <c r="R5">
        <v>0</v>
      </c>
      <c r="Z5" s="22">
        <v>44410</v>
      </c>
      <c r="AA5">
        <v>0</v>
      </c>
      <c r="AL5" s="22">
        <v>44410</v>
      </c>
      <c r="AM5">
        <v>0</v>
      </c>
      <c r="AX5" s="22">
        <v>44410</v>
      </c>
      <c r="AY5" s="26">
        <v>0</v>
      </c>
      <c r="BM5" s="22">
        <v>44410</v>
      </c>
      <c r="BN5" s="26">
        <v>0.4375</v>
      </c>
      <c r="BW5" s="22">
        <v>44410</v>
      </c>
      <c r="BX5" s="26">
        <v>0.4375</v>
      </c>
    </row>
    <row r="6" spans="2:76">
      <c r="B6" s="22">
        <v>44411</v>
      </c>
      <c r="C6">
        <v>0</v>
      </c>
      <c r="D6">
        <v>0</v>
      </c>
      <c r="E6">
        <v>0</v>
      </c>
      <c r="F6">
        <v>0</v>
      </c>
      <c r="G6">
        <v>0</v>
      </c>
      <c r="H6">
        <v>0</v>
      </c>
      <c r="Q6" s="23" t="s">
        <v>108</v>
      </c>
      <c r="R6">
        <v>0</v>
      </c>
      <c r="Z6" s="22">
        <v>44411</v>
      </c>
      <c r="AA6">
        <v>0</v>
      </c>
      <c r="AL6" s="22">
        <v>44411</v>
      </c>
      <c r="AM6">
        <v>0</v>
      </c>
      <c r="AX6" s="22">
        <v>44411</v>
      </c>
      <c r="AY6" s="26">
        <v>0</v>
      </c>
      <c r="BM6" s="22">
        <v>44411</v>
      </c>
      <c r="BN6" s="26">
        <v>0</v>
      </c>
      <c r="BW6" s="22">
        <v>44411</v>
      </c>
      <c r="BX6" s="26">
        <v>0</v>
      </c>
    </row>
    <row r="7" spans="2:76">
      <c r="B7" s="22">
        <v>44412</v>
      </c>
      <c r="C7">
        <v>0</v>
      </c>
      <c r="D7">
        <v>0</v>
      </c>
      <c r="E7">
        <v>0</v>
      </c>
      <c r="F7">
        <v>0</v>
      </c>
      <c r="G7">
        <v>0</v>
      </c>
      <c r="H7">
        <v>0</v>
      </c>
      <c r="Q7" s="23" t="s">
        <v>109</v>
      </c>
      <c r="R7">
        <v>0</v>
      </c>
      <c r="Z7" s="22">
        <v>44412</v>
      </c>
      <c r="AA7">
        <v>0</v>
      </c>
      <c r="AL7" s="22">
        <v>44412</v>
      </c>
      <c r="AM7">
        <v>0</v>
      </c>
      <c r="AX7" s="22">
        <v>44412</v>
      </c>
      <c r="AY7" s="26">
        <v>0</v>
      </c>
      <c r="BM7" s="22">
        <v>44412</v>
      </c>
      <c r="BN7" s="26">
        <v>0</v>
      </c>
      <c r="BW7" s="22">
        <v>44412</v>
      </c>
      <c r="BX7" s="26">
        <v>0</v>
      </c>
    </row>
    <row r="8" spans="2:76">
      <c r="B8" s="22">
        <v>44413</v>
      </c>
      <c r="C8">
        <v>0</v>
      </c>
      <c r="D8">
        <v>0</v>
      </c>
      <c r="E8">
        <v>0</v>
      </c>
      <c r="F8">
        <v>0</v>
      </c>
      <c r="G8">
        <v>0</v>
      </c>
      <c r="H8">
        <v>0</v>
      </c>
      <c r="Q8" s="23" t="s">
        <v>111</v>
      </c>
      <c r="R8">
        <v>0</v>
      </c>
      <c r="Z8" s="22">
        <v>44413</v>
      </c>
      <c r="AA8">
        <v>0</v>
      </c>
      <c r="AL8" s="22">
        <v>44413</v>
      </c>
      <c r="AM8">
        <v>0</v>
      </c>
      <c r="AX8" s="22">
        <v>44413</v>
      </c>
      <c r="AY8" s="26">
        <v>0</v>
      </c>
      <c r="BM8" s="22">
        <v>44413</v>
      </c>
      <c r="BN8" s="26">
        <v>0</v>
      </c>
      <c r="BW8" s="22">
        <v>44413</v>
      </c>
      <c r="BX8" s="26">
        <v>0</v>
      </c>
    </row>
    <row r="9" spans="2:76">
      <c r="B9" s="22">
        <v>44414</v>
      </c>
      <c r="C9">
        <v>0</v>
      </c>
      <c r="D9">
        <v>0</v>
      </c>
      <c r="E9">
        <v>0</v>
      </c>
      <c r="F9">
        <v>0</v>
      </c>
      <c r="G9">
        <v>0</v>
      </c>
      <c r="H9">
        <v>0</v>
      </c>
      <c r="Q9" s="23" t="s">
        <v>112</v>
      </c>
      <c r="R9">
        <v>0</v>
      </c>
      <c r="Z9" s="22">
        <v>44414</v>
      </c>
      <c r="AA9">
        <v>0</v>
      </c>
      <c r="AL9" s="22">
        <v>44414</v>
      </c>
      <c r="AM9">
        <v>0</v>
      </c>
      <c r="AX9" s="22">
        <v>44414</v>
      </c>
      <c r="AY9" s="26">
        <v>0</v>
      </c>
      <c r="BM9" s="22">
        <v>44414</v>
      </c>
      <c r="BN9" s="26">
        <v>0</v>
      </c>
      <c r="BW9" s="22">
        <v>44414</v>
      </c>
      <c r="BX9" s="26">
        <v>0</v>
      </c>
    </row>
    <row r="10" spans="2:76">
      <c r="B10" s="22">
        <v>44415</v>
      </c>
      <c r="C10">
        <v>0</v>
      </c>
      <c r="D10">
        <v>0</v>
      </c>
      <c r="E10">
        <v>0</v>
      </c>
      <c r="F10">
        <v>0</v>
      </c>
      <c r="G10">
        <v>0</v>
      </c>
      <c r="H10">
        <v>0</v>
      </c>
      <c r="Q10" s="23" t="s">
        <v>113</v>
      </c>
      <c r="R10">
        <v>0</v>
      </c>
      <c r="Z10" s="22">
        <v>44415</v>
      </c>
      <c r="AA10">
        <v>0</v>
      </c>
      <c r="AL10" s="22">
        <v>44415</v>
      </c>
      <c r="AM10">
        <v>0</v>
      </c>
      <c r="AX10" s="22">
        <v>44415</v>
      </c>
      <c r="AY10" s="26">
        <v>0</v>
      </c>
      <c r="BM10" s="22">
        <v>44415</v>
      </c>
      <c r="BN10" s="26">
        <v>0</v>
      </c>
      <c r="BW10" s="22">
        <v>44415</v>
      </c>
      <c r="BX10" s="26">
        <v>0</v>
      </c>
    </row>
    <row r="11" spans="2:76">
      <c r="B11" s="22">
        <v>44416</v>
      </c>
      <c r="C11">
        <v>0</v>
      </c>
      <c r="D11">
        <v>0</v>
      </c>
      <c r="E11">
        <v>0</v>
      </c>
      <c r="F11">
        <v>0</v>
      </c>
      <c r="G11">
        <v>0</v>
      </c>
      <c r="H11">
        <v>0</v>
      </c>
      <c r="Z11" s="22">
        <v>44416</v>
      </c>
      <c r="AA11">
        <v>0</v>
      </c>
      <c r="AL11" s="22">
        <v>44416</v>
      </c>
      <c r="AM11">
        <v>0</v>
      </c>
      <c r="AX11" s="22">
        <v>44416</v>
      </c>
      <c r="AY11" s="26">
        <v>0</v>
      </c>
      <c r="BM11" s="22">
        <v>44416</v>
      </c>
      <c r="BN11" s="26">
        <v>0</v>
      </c>
      <c r="BW11" s="22">
        <v>44416</v>
      </c>
      <c r="BX11" s="26">
        <v>0</v>
      </c>
    </row>
    <row r="12" spans="2:76">
      <c r="B12" s="22">
        <v>44417</v>
      </c>
      <c r="C12">
        <v>0</v>
      </c>
      <c r="D12">
        <v>0</v>
      </c>
      <c r="E12">
        <v>0</v>
      </c>
      <c r="F12">
        <v>0</v>
      </c>
      <c r="G12">
        <v>0</v>
      </c>
      <c r="H12">
        <v>0</v>
      </c>
      <c r="Z12" s="22">
        <v>44417</v>
      </c>
      <c r="AA12">
        <v>0</v>
      </c>
      <c r="AL12" s="22">
        <v>44417</v>
      </c>
      <c r="AM12">
        <v>0</v>
      </c>
      <c r="AX12" s="22">
        <v>44417</v>
      </c>
      <c r="AY12" s="26">
        <v>0</v>
      </c>
      <c r="BM12" s="22">
        <v>44417</v>
      </c>
      <c r="BN12" s="26">
        <v>0</v>
      </c>
      <c r="BW12" s="22">
        <v>44417</v>
      </c>
      <c r="BX12" s="26">
        <v>0</v>
      </c>
    </row>
    <row r="13" spans="2:76">
      <c r="B13" s="22">
        <v>44418</v>
      </c>
      <c r="C13">
        <v>0</v>
      </c>
      <c r="D13">
        <v>0</v>
      </c>
      <c r="E13">
        <v>0</v>
      </c>
      <c r="F13">
        <v>0</v>
      </c>
      <c r="G13">
        <v>0</v>
      </c>
      <c r="H13">
        <v>0</v>
      </c>
      <c r="Z13" s="22">
        <v>44418</v>
      </c>
      <c r="AA13">
        <v>0</v>
      </c>
      <c r="AL13" s="22">
        <v>44418</v>
      </c>
      <c r="AM13">
        <v>0</v>
      </c>
      <c r="AX13" s="22">
        <v>44418</v>
      </c>
      <c r="AY13" s="26">
        <v>0</v>
      </c>
      <c r="BM13" s="22">
        <v>44418</v>
      </c>
      <c r="BN13" s="26">
        <v>0</v>
      </c>
      <c r="BW13" s="22">
        <v>44418</v>
      </c>
      <c r="BX13" s="26">
        <v>0</v>
      </c>
    </row>
    <row r="14" spans="2:76">
      <c r="B14" s="22">
        <v>44419</v>
      </c>
      <c r="C14">
        <v>0</v>
      </c>
      <c r="D14">
        <v>0</v>
      </c>
      <c r="E14">
        <v>0</v>
      </c>
      <c r="F14">
        <v>0</v>
      </c>
      <c r="G14">
        <v>0</v>
      </c>
      <c r="H14">
        <v>0</v>
      </c>
      <c r="Z14" s="22">
        <v>44419</v>
      </c>
      <c r="AA14">
        <v>0</v>
      </c>
      <c r="AL14" s="22">
        <v>44419</v>
      </c>
      <c r="AM14">
        <v>0</v>
      </c>
      <c r="AX14" s="22">
        <v>44419</v>
      </c>
      <c r="AY14" s="26">
        <v>0</v>
      </c>
      <c r="BM14" s="22">
        <v>44419</v>
      </c>
      <c r="BN14" s="26">
        <v>0</v>
      </c>
      <c r="BW14" s="22">
        <v>44419</v>
      </c>
      <c r="BX14" s="26">
        <v>0</v>
      </c>
    </row>
    <row r="15" spans="2:76">
      <c r="B15" s="22">
        <v>44420</v>
      </c>
      <c r="C15">
        <v>0</v>
      </c>
      <c r="D15">
        <v>0</v>
      </c>
      <c r="E15">
        <v>0</v>
      </c>
      <c r="F15">
        <v>0</v>
      </c>
      <c r="G15">
        <v>0</v>
      </c>
      <c r="H15">
        <v>0</v>
      </c>
      <c r="Z15" s="22">
        <v>44420</v>
      </c>
      <c r="AA15">
        <v>0</v>
      </c>
      <c r="AL15" s="22">
        <v>44420</v>
      </c>
      <c r="AM15">
        <v>0</v>
      </c>
      <c r="AX15" s="22">
        <v>44420</v>
      </c>
      <c r="AY15" s="26">
        <v>0</v>
      </c>
      <c r="BM15" s="22">
        <v>44420</v>
      </c>
      <c r="BN15" s="26">
        <v>0</v>
      </c>
      <c r="BW15" s="22">
        <v>44420</v>
      </c>
      <c r="BX15" s="26">
        <v>0</v>
      </c>
    </row>
    <row r="16" spans="2:76">
      <c r="B16" s="22">
        <v>44421</v>
      </c>
      <c r="C16">
        <v>0</v>
      </c>
      <c r="D16">
        <v>0</v>
      </c>
      <c r="E16">
        <v>0</v>
      </c>
      <c r="F16">
        <v>0</v>
      </c>
      <c r="G16">
        <v>0</v>
      </c>
      <c r="H16">
        <v>0</v>
      </c>
      <c r="Z16" s="22">
        <v>44421</v>
      </c>
      <c r="AA16">
        <v>0</v>
      </c>
      <c r="AL16" s="22">
        <v>44421</v>
      </c>
      <c r="AM16">
        <v>0</v>
      </c>
      <c r="AX16" s="22">
        <v>44421</v>
      </c>
      <c r="AY16" s="26">
        <v>0</v>
      </c>
      <c r="BM16" s="22">
        <v>44421</v>
      </c>
      <c r="BN16" s="26">
        <v>0</v>
      </c>
      <c r="BW16" s="22">
        <v>44421</v>
      </c>
      <c r="BX16" s="26">
        <v>0</v>
      </c>
    </row>
    <row r="17" spans="2:76">
      <c r="B17" s="22">
        <v>44422</v>
      </c>
      <c r="C17">
        <v>0</v>
      </c>
      <c r="D17">
        <v>0</v>
      </c>
      <c r="E17">
        <v>0</v>
      </c>
      <c r="F17">
        <v>0</v>
      </c>
      <c r="G17">
        <v>0</v>
      </c>
      <c r="H17">
        <v>0</v>
      </c>
      <c r="Z17" s="22">
        <v>44422</v>
      </c>
      <c r="AA17">
        <v>0</v>
      </c>
      <c r="AL17" s="22">
        <v>44422</v>
      </c>
      <c r="AM17">
        <v>0</v>
      </c>
      <c r="AX17" s="22">
        <v>44422</v>
      </c>
      <c r="AY17" s="26">
        <v>0</v>
      </c>
      <c r="BM17" s="22">
        <v>44422</v>
      </c>
      <c r="BN17" s="26">
        <v>0</v>
      </c>
      <c r="BW17" s="22">
        <v>44422</v>
      </c>
      <c r="BX17" s="26">
        <v>0</v>
      </c>
    </row>
    <row r="18" spans="2:76">
      <c r="B18" s="22">
        <v>44423</v>
      </c>
      <c r="C18">
        <v>0</v>
      </c>
      <c r="D18">
        <v>0</v>
      </c>
      <c r="E18">
        <v>0</v>
      </c>
      <c r="F18">
        <v>0</v>
      </c>
      <c r="G18">
        <v>0</v>
      </c>
      <c r="H18">
        <v>0</v>
      </c>
      <c r="Z18" s="22">
        <v>44423</v>
      </c>
      <c r="AA18">
        <v>0</v>
      </c>
      <c r="AL18" s="22">
        <v>44423</v>
      </c>
      <c r="AM18">
        <v>0</v>
      </c>
      <c r="AX18" s="22">
        <v>44423</v>
      </c>
      <c r="AY18" s="26">
        <v>0</v>
      </c>
      <c r="BM18" s="22">
        <v>44423</v>
      </c>
      <c r="BN18" s="26">
        <v>0</v>
      </c>
      <c r="BW18" s="22">
        <v>44423</v>
      </c>
      <c r="BX18" s="26">
        <v>0</v>
      </c>
    </row>
    <row r="19" spans="2:76">
      <c r="B19" s="22">
        <v>44424</v>
      </c>
      <c r="C19">
        <v>0</v>
      </c>
      <c r="D19">
        <v>0</v>
      </c>
      <c r="E19">
        <v>0</v>
      </c>
      <c r="F19">
        <v>0</v>
      </c>
      <c r="G19">
        <v>0</v>
      </c>
      <c r="H19">
        <v>0</v>
      </c>
      <c r="Z19" s="22">
        <v>44424</v>
      </c>
      <c r="AA19">
        <v>0</v>
      </c>
      <c r="AL19" s="22">
        <v>44424</v>
      </c>
      <c r="AM19">
        <v>0</v>
      </c>
      <c r="AX19" s="22">
        <v>44424</v>
      </c>
      <c r="AY19" s="26">
        <v>0</v>
      </c>
      <c r="BM19" s="22">
        <v>44424</v>
      </c>
      <c r="BN19" s="26">
        <v>0</v>
      </c>
      <c r="BW19" s="22">
        <v>44424</v>
      </c>
      <c r="BX19" s="26">
        <v>0</v>
      </c>
    </row>
    <row r="20" spans="2:76">
      <c r="B20" s="22">
        <v>44425</v>
      </c>
      <c r="C20">
        <v>0</v>
      </c>
      <c r="D20">
        <v>0</v>
      </c>
      <c r="E20">
        <v>0</v>
      </c>
      <c r="F20">
        <v>0</v>
      </c>
      <c r="G20">
        <v>0</v>
      </c>
      <c r="H20">
        <v>0</v>
      </c>
      <c r="Z20" s="22">
        <v>44425</v>
      </c>
      <c r="AA20">
        <v>0</v>
      </c>
      <c r="AL20" s="22">
        <v>44425</v>
      </c>
      <c r="AM20">
        <v>0</v>
      </c>
      <c r="AX20" s="22">
        <v>44425</v>
      </c>
      <c r="AY20" s="26">
        <v>0</v>
      </c>
      <c r="BM20" s="22">
        <v>44425</v>
      </c>
      <c r="BN20" s="26">
        <v>0</v>
      </c>
      <c r="BW20" s="22">
        <v>44425</v>
      </c>
      <c r="BX20" s="26">
        <v>0</v>
      </c>
    </row>
    <row r="21" spans="2:76">
      <c r="B21" s="22">
        <v>44426</v>
      </c>
      <c r="C21">
        <v>0</v>
      </c>
      <c r="D21">
        <v>0</v>
      </c>
      <c r="E21">
        <v>0</v>
      </c>
      <c r="F21">
        <v>0</v>
      </c>
      <c r="G21">
        <v>0</v>
      </c>
      <c r="H21">
        <v>0</v>
      </c>
      <c r="Z21" s="22">
        <v>44426</v>
      </c>
      <c r="AA21">
        <v>0</v>
      </c>
      <c r="AL21" s="22">
        <v>44426</v>
      </c>
      <c r="AM21">
        <v>0</v>
      </c>
      <c r="AX21" s="22">
        <v>44426</v>
      </c>
      <c r="AY21" s="26">
        <v>0</v>
      </c>
      <c r="BM21" s="22">
        <v>44426</v>
      </c>
      <c r="BN21" s="26">
        <v>0</v>
      </c>
      <c r="BW21" s="22">
        <v>44426</v>
      </c>
      <c r="BX21" s="26">
        <v>0</v>
      </c>
    </row>
    <row r="22" spans="2:76">
      <c r="B22" s="22">
        <v>44427</v>
      </c>
      <c r="C22">
        <v>0</v>
      </c>
      <c r="D22">
        <v>0</v>
      </c>
      <c r="E22">
        <v>0</v>
      </c>
      <c r="F22">
        <v>0</v>
      </c>
      <c r="G22">
        <v>0</v>
      </c>
      <c r="H22">
        <v>0</v>
      </c>
      <c r="Z22" s="22">
        <v>44427</v>
      </c>
      <c r="AA22">
        <v>0</v>
      </c>
      <c r="AL22" s="22">
        <v>44427</v>
      </c>
      <c r="AM22">
        <v>0</v>
      </c>
      <c r="AX22" s="22">
        <v>44427</v>
      </c>
      <c r="AY22" s="26">
        <v>0</v>
      </c>
      <c r="BM22" s="22">
        <v>44427</v>
      </c>
      <c r="BN22" s="26">
        <v>0</v>
      </c>
      <c r="BW22" s="22">
        <v>44427</v>
      </c>
      <c r="BX22" s="26">
        <v>0</v>
      </c>
    </row>
    <row r="23" spans="2:76">
      <c r="B23" s="22">
        <v>44428</v>
      </c>
      <c r="C23">
        <v>0</v>
      </c>
      <c r="D23">
        <v>0</v>
      </c>
      <c r="E23">
        <v>0</v>
      </c>
      <c r="F23">
        <v>0</v>
      </c>
      <c r="G23">
        <v>0</v>
      </c>
      <c r="H23">
        <v>0</v>
      </c>
      <c r="Z23" s="22">
        <v>44428</v>
      </c>
      <c r="AA23">
        <v>0</v>
      </c>
      <c r="AL23" s="22">
        <v>44428</v>
      </c>
      <c r="AM23">
        <v>0</v>
      </c>
      <c r="AX23" s="22">
        <v>44428</v>
      </c>
      <c r="AY23" s="26">
        <v>0</v>
      </c>
      <c r="BM23" s="22">
        <v>44428</v>
      </c>
      <c r="BN23" s="26">
        <v>0</v>
      </c>
      <c r="BW23" s="22">
        <v>44428</v>
      </c>
      <c r="BX23" s="26">
        <v>0</v>
      </c>
    </row>
    <row r="24" spans="2:76">
      <c r="B24" s="22">
        <v>44429</v>
      </c>
      <c r="C24">
        <v>0</v>
      </c>
      <c r="D24">
        <v>0</v>
      </c>
      <c r="E24">
        <v>0</v>
      </c>
      <c r="F24">
        <v>0</v>
      </c>
      <c r="G24">
        <v>0</v>
      </c>
      <c r="H24">
        <v>0</v>
      </c>
      <c r="Z24" s="22">
        <v>44429</v>
      </c>
      <c r="AA24">
        <v>0</v>
      </c>
      <c r="AL24" s="22">
        <v>44429</v>
      </c>
      <c r="AM24">
        <v>0</v>
      </c>
      <c r="AX24" s="22">
        <v>44429</v>
      </c>
      <c r="AY24" s="26">
        <v>0</v>
      </c>
      <c r="BM24" s="22">
        <v>44429</v>
      </c>
      <c r="BN24" s="26">
        <v>0</v>
      </c>
      <c r="BW24" s="22">
        <v>44429</v>
      </c>
      <c r="BX24" s="26">
        <v>0</v>
      </c>
    </row>
    <row r="25" spans="2:76">
      <c r="B25" s="22">
        <v>44430</v>
      </c>
      <c r="C25">
        <v>0</v>
      </c>
      <c r="D25">
        <v>0</v>
      </c>
      <c r="E25">
        <v>0</v>
      </c>
      <c r="F25">
        <v>0</v>
      </c>
      <c r="G25">
        <v>0</v>
      </c>
      <c r="H25">
        <v>0</v>
      </c>
      <c r="Z25" s="22">
        <v>44430</v>
      </c>
      <c r="AA25">
        <v>0</v>
      </c>
      <c r="AL25" s="22">
        <v>44430</v>
      </c>
      <c r="AM25">
        <v>0</v>
      </c>
      <c r="AX25" s="22">
        <v>44430</v>
      </c>
      <c r="AY25" s="26">
        <v>0</v>
      </c>
      <c r="BM25" s="22">
        <v>44430</v>
      </c>
      <c r="BN25" s="26">
        <v>0</v>
      </c>
      <c r="BW25" s="22">
        <v>44430</v>
      </c>
      <c r="BX25" s="26">
        <v>0</v>
      </c>
    </row>
    <row r="26" spans="2:76">
      <c r="B26" s="22">
        <v>44431</v>
      </c>
      <c r="C26">
        <v>0</v>
      </c>
      <c r="D26">
        <v>0</v>
      </c>
      <c r="E26">
        <v>0</v>
      </c>
      <c r="F26">
        <v>0</v>
      </c>
      <c r="G26">
        <v>0</v>
      </c>
      <c r="H26">
        <v>0</v>
      </c>
      <c r="Z26" s="22">
        <v>44431</v>
      </c>
      <c r="AA26">
        <v>0</v>
      </c>
      <c r="AL26" s="22">
        <v>44431</v>
      </c>
      <c r="AM26">
        <v>0</v>
      </c>
      <c r="AX26" s="22">
        <v>44431</v>
      </c>
      <c r="AY26" s="26">
        <v>0</v>
      </c>
      <c r="BM26" s="22">
        <v>44431</v>
      </c>
      <c r="BN26" s="26">
        <v>0</v>
      </c>
      <c r="BW26" s="22">
        <v>44431</v>
      </c>
      <c r="BX26" s="26">
        <v>0</v>
      </c>
    </row>
    <row r="27" spans="2:76">
      <c r="B27" s="22">
        <v>44432</v>
      </c>
      <c r="C27">
        <v>0</v>
      </c>
      <c r="D27">
        <v>0</v>
      </c>
      <c r="E27">
        <v>0</v>
      </c>
      <c r="F27">
        <v>0</v>
      </c>
      <c r="G27">
        <v>0</v>
      </c>
      <c r="H27">
        <v>0</v>
      </c>
      <c r="Z27" s="22">
        <v>44432</v>
      </c>
      <c r="AA27">
        <v>0</v>
      </c>
      <c r="AL27" s="22">
        <v>44432</v>
      </c>
      <c r="AM27">
        <v>0</v>
      </c>
      <c r="AX27" s="22">
        <v>44432</v>
      </c>
      <c r="AY27" s="26">
        <v>0</v>
      </c>
      <c r="BM27" s="22">
        <v>44432</v>
      </c>
      <c r="BN27" s="26">
        <v>0</v>
      </c>
      <c r="BW27" s="22">
        <v>44432</v>
      </c>
      <c r="BX27" s="26">
        <v>0</v>
      </c>
    </row>
    <row r="28" spans="2:76">
      <c r="B28" s="22">
        <v>44433</v>
      </c>
      <c r="C28">
        <v>0</v>
      </c>
      <c r="D28">
        <v>0</v>
      </c>
      <c r="E28">
        <v>0</v>
      </c>
      <c r="F28">
        <v>0</v>
      </c>
      <c r="G28">
        <v>0</v>
      </c>
      <c r="H28">
        <v>0</v>
      </c>
      <c r="Z28" s="22">
        <v>44433</v>
      </c>
      <c r="AA28">
        <v>0</v>
      </c>
      <c r="AL28" s="22">
        <v>44433</v>
      </c>
      <c r="AM28">
        <v>0</v>
      </c>
      <c r="AX28" s="22">
        <v>44433</v>
      </c>
      <c r="AY28" s="26">
        <v>0</v>
      </c>
      <c r="BM28" s="22">
        <v>44433</v>
      </c>
      <c r="BN28" s="26">
        <v>0</v>
      </c>
      <c r="BW28" s="22">
        <v>44433</v>
      </c>
      <c r="BX28" s="26">
        <v>0</v>
      </c>
    </row>
    <row r="29" spans="2:76">
      <c r="B29" s="22">
        <v>44434</v>
      </c>
      <c r="C29">
        <v>0</v>
      </c>
      <c r="D29">
        <v>0</v>
      </c>
      <c r="E29">
        <v>0</v>
      </c>
      <c r="F29">
        <v>0</v>
      </c>
      <c r="G29">
        <v>0</v>
      </c>
      <c r="H29">
        <v>0</v>
      </c>
      <c r="Z29" s="22">
        <v>44434</v>
      </c>
      <c r="AA29">
        <v>0</v>
      </c>
      <c r="AL29" s="22">
        <v>44434</v>
      </c>
      <c r="AM29">
        <v>0</v>
      </c>
      <c r="AX29" s="22">
        <v>44434</v>
      </c>
      <c r="AY29" s="26">
        <v>0</v>
      </c>
      <c r="BM29" s="22">
        <v>44434</v>
      </c>
      <c r="BN29" s="26">
        <v>0</v>
      </c>
      <c r="BW29" s="22">
        <v>44434</v>
      </c>
      <c r="BX29" s="26">
        <v>0</v>
      </c>
    </row>
    <row r="30" spans="2:76">
      <c r="B30" s="22">
        <v>44435</v>
      </c>
      <c r="C30">
        <v>0</v>
      </c>
      <c r="D30">
        <v>0</v>
      </c>
      <c r="E30">
        <v>0</v>
      </c>
      <c r="F30">
        <v>0</v>
      </c>
      <c r="G30">
        <v>0</v>
      </c>
      <c r="H30">
        <v>0</v>
      </c>
      <c r="Z30" s="22">
        <v>44435</v>
      </c>
      <c r="AA30">
        <v>0</v>
      </c>
      <c r="AL30" s="22">
        <v>44435</v>
      </c>
      <c r="AM30">
        <v>0</v>
      </c>
      <c r="AX30" s="22">
        <v>44435</v>
      </c>
      <c r="AY30" s="26">
        <v>0</v>
      </c>
      <c r="BM30" s="22">
        <v>44435</v>
      </c>
      <c r="BN30" s="26">
        <v>0</v>
      </c>
      <c r="BW30" s="22">
        <v>44435</v>
      </c>
      <c r="BX30" s="26">
        <v>0</v>
      </c>
    </row>
    <row r="31" spans="2:76">
      <c r="B31" s="22">
        <v>44436</v>
      </c>
      <c r="C31">
        <v>0</v>
      </c>
      <c r="D31">
        <v>0</v>
      </c>
      <c r="E31">
        <v>0</v>
      </c>
      <c r="F31">
        <v>0</v>
      </c>
      <c r="G31">
        <v>0</v>
      </c>
      <c r="H31">
        <v>0</v>
      </c>
      <c r="Z31" s="22">
        <v>44436</v>
      </c>
      <c r="AA31">
        <v>0</v>
      </c>
      <c r="AL31" s="22">
        <v>44436</v>
      </c>
      <c r="AM31">
        <v>0</v>
      </c>
      <c r="AX31" s="22">
        <v>44436</v>
      </c>
      <c r="AY31" s="26">
        <v>0</v>
      </c>
      <c r="BM31" s="22">
        <v>44436</v>
      </c>
      <c r="BN31" s="26">
        <v>0</v>
      </c>
      <c r="BW31" s="22">
        <v>44436</v>
      </c>
      <c r="BX31" s="26">
        <v>0</v>
      </c>
    </row>
    <row r="32" spans="2:76">
      <c r="B32" s="22">
        <v>44437</v>
      </c>
      <c r="C32">
        <v>0</v>
      </c>
      <c r="D32">
        <v>0</v>
      </c>
      <c r="E32">
        <v>0</v>
      </c>
      <c r="F32">
        <v>0</v>
      </c>
      <c r="G32">
        <v>0</v>
      </c>
      <c r="H32">
        <v>0</v>
      </c>
      <c r="Z32" s="22">
        <v>44437</v>
      </c>
      <c r="AA32">
        <v>0</v>
      </c>
      <c r="AL32" s="22">
        <v>44437</v>
      </c>
      <c r="AM32">
        <v>0</v>
      </c>
      <c r="AX32" s="22">
        <v>44437</v>
      </c>
      <c r="AY32" s="26">
        <v>0</v>
      </c>
      <c r="BM32" s="22">
        <v>44437</v>
      </c>
      <c r="BN32" s="26">
        <v>0</v>
      </c>
      <c r="BW32" s="22">
        <v>44437</v>
      </c>
      <c r="BX32" s="26">
        <v>0</v>
      </c>
    </row>
    <row r="33" spans="2:76">
      <c r="B33" s="22">
        <v>44438</v>
      </c>
      <c r="C33">
        <v>0</v>
      </c>
      <c r="D33">
        <v>0</v>
      </c>
      <c r="E33">
        <v>0</v>
      </c>
      <c r="F33">
        <v>0</v>
      </c>
      <c r="G33">
        <v>0</v>
      </c>
      <c r="H33">
        <v>0</v>
      </c>
      <c r="Z33" s="22">
        <v>44438</v>
      </c>
      <c r="AA33">
        <v>0</v>
      </c>
      <c r="AL33" s="22">
        <v>44438</v>
      </c>
      <c r="AM33">
        <v>0</v>
      </c>
      <c r="AX33" s="22">
        <v>44438</v>
      </c>
      <c r="AY33" s="26">
        <v>0</v>
      </c>
      <c r="BM33" s="22">
        <v>44438</v>
      </c>
      <c r="BN33" s="26">
        <v>0</v>
      </c>
      <c r="BW33" s="22">
        <v>44438</v>
      </c>
      <c r="BX33" s="26">
        <v>0</v>
      </c>
    </row>
    <row r="34" spans="2:76">
      <c r="B34" s="22">
        <v>44439</v>
      </c>
      <c r="C34">
        <v>0</v>
      </c>
      <c r="D34">
        <v>0</v>
      </c>
      <c r="E34">
        <v>0</v>
      </c>
      <c r="F34">
        <v>0</v>
      </c>
      <c r="G34">
        <v>0</v>
      </c>
      <c r="H34">
        <v>0</v>
      </c>
      <c r="Z34" s="22">
        <v>44439</v>
      </c>
      <c r="AA34">
        <v>0</v>
      </c>
      <c r="AL34" s="22">
        <v>44439</v>
      </c>
      <c r="AM34">
        <v>0</v>
      </c>
      <c r="AX34" s="22">
        <v>44439</v>
      </c>
      <c r="AY34" s="26">
        <v>0</v>
      </c>
      <c r="BM34" s="22">
        <v>44439</v>
      </c>
      <c r="BN34" s="26">
        <v>0</v>
      </c>
      <c r="BW34" s="22">
        <v>44439</v>
      </c>
      <c r="BX34" s="26">
        <v>0</v>
      </c>
    </row>
    <row r="35" spans="2:76">
      <c r="B35" s="23" t="s">
        <v>120</v>
      </c>
      <c r="C35">
        <v>0</v>
      </c>
      <c r="D35">
        <v>0</v>
      </c>
      <c r="E35">
        <v>0</v>
      </c>
      <c r="F35">
        <v>0</v>
      </c>
      <c r="G35">
        <v>0</v>
      </c>
      <c r="H35">
        <v>0</v>
      </c>
      <c r="Z35" s="23" t="s">
        <v>119</v>
      </c>
      <c r="AL35" s="23" t="s">
        <v>142</v>
      </c>
      <c r="AX35" s="23" t="s">
        <v>106</v>
      </c>
      <c r="AY35" s="26"/>
      <c r="BM35" s="23" t="s">
        <v>142</v>
      </c>
      <c r="BW35" s="23" t="s">
        <v>142</v>
      </c>
    </row>
    <row r="36" spans="2:76">
      <c r="B36" s="23" t="s">
        <v>140</v>
      </c>
      <c r="C36">
        <v>0</v>
      </c>
      <c r="D36">
        <v>0</v>
      </c>
      <c r="E36">
        <v>0</v>
      </c>
      <c r="F36">
        <v>0</v>
      </c>
      <c r="G36">
        <v>0</v>
      </c>
      <c r="H36">
        <v>0</v>
      </c>
    </row>
  </sheetData>
  <pageMargins left="0.7" right="0.7" top="0.75" bottom="0.75" header="0.3" footer="0.3"/>
  <drawing r:id="rId8"/>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E1EDA-01BE-47A1-8523-00B6713FCABC}">
  <sheetPr>
    <tabColor rgb="FFFF0000"/>
  </sheetPr>
  <dimension ref="C7:O13"/>
  <sheetViews>
    <sheetView showGridLines="0" zoomScale="140" zoomScaleNormal="140" workbookViewId="0">
      <selection activeCell="G21" sqref="G21"/>
    </sheetView>
  </sheetViews>
  <sheetFormatPr baseColWidth="10" defaultRowHeight="15"/>
  <sheetData>
    <row r="7" spans="3:15" ht="15.75" thickBot="1"/>
    <row r="8" spans="3:15" ht="15.75" thickBot="1">
      <c r="C8" s="61" t="s">
        <v>122</v>
      </c>
      <c r="D8" s="62"/>
      <c r="E8" s="62"/>
      <c r="F8" s="61" t="s">
        <v>123</v>
      </c>
      <c r="G8" s="62"/>
      <c r="H8" s="62"/>
      <c r="I8" s="62"/>
      <c r="J8" s="62"/>
      <c r="K8" s="62"/>
      <c r="L8" s="62"/>
      <c r="M8" s="63"/>
      <c r="N8" s="62" t="s">
        <v>124</v>
      </c>
      <c r="O8" s="63"/>
    </row>
    <row r="9" spans="3:15">
      <c r="C9" s="64" t="s">
        <v>125</v>
      </c>
      <c r="D9" s="65"/>
      <c r="E9" s="65"/>
      <c r="F9" s="66" t="s">
        <v>126</v>
      </c>
      <c r="G9" s="65"/>
      <c r="H9" s="65"/>
      <c r="I9" s="65"/>
      <c r="J9" s="65"/>
      <c r="K9" s="65"/>
      <c r="L9" s="65"/>
      <c r="M9" s="67"/>
      <c r="N9" s="65"/>
      <c r="O9" s="67"/>
    </row>
    <row r="10" spans="3:15">
      <c r="C10" s="64" t="s">
        <v>133</v>
      </c>
      <c r="D10" s="65"/>
      <c r="E10" s="65"/>
      <c r="F10" s="66" t="s">
        <v>127</v>
      </c>
      <c r="G10" s="65"/>
      <c r="H10" s="65"/>
      <c r="I10" s="65"/>
      <c r="J10" s="65"/>
      <c r="K10" s="65"/>
      <c r="L10" s="65"/>
      <c r="M10" s="67"/>
      <c r="N10" s="65"/>
      <c r="O10" s="67"/>
    </row>
    <row r="11" spans="3:15">
      <c r="C11" s="64" t="s">
        <v>128</v>
      </c>
      <c r="D11" s="65"/>
      <c r="E11" s="65"/>
      <c r="F11" s="66" t="s">
        <v>129</v>
      </c>
      <c r="G11" s="65"/>
      <c r="H11" s="65"/>
      <c r="I11" s="65"/>
      <c r="J11" s="65"/>
      <c r="K11" s="65"/>
      <c r="L11" s="65"/>
      <c r="M11" s="67"/>
      <c r="N11" s="65" t="s">
        <v>130</v>
      </c>
      <c r="O11" s="67"/>
    </row>
    <row r="12" spans="3:15">
      <c r="C12" s="64" t="s">
        <v>134</v>
      </c>
      <c r="D12" s="65"/>
      <c r="E12" s="67"/>
      <c r="F12" s="66" t="s">
        <v>131</v>
      </c>
      <c r="G12" s="72"/>
      <c r="H12" s="72"/>
      <c r="I12" s="72"/>
      <c r="J12" s="72"/>
      <c r="K12" s="72"/>
      <c r="L12" s="72"/>
      <c r="M12" s="73"/>
      <c r="N12" s="64" t="s">
        <v>132</v>
      </c>
      <c r="O12" s="67"/>
    </row>
    <row r="13" spans="3:15" ht="15.75" thickBot="1">
      <c r="C13" s="68"/>
      <c r="D13" s="69"/>
      <c r="E13" s="69"/>
      <c r="F13" s="70"/>
      <c r="G13" s="69"/>
      <c r="H13" s="69"/>
      <c r="I13" s="69"/>
      <c r="J13" s="69"/>
      <c r="K13" s="69"/>
      <c r="L13" s="69"/>
      <c r="M13" s="71"/>
      <c r="N13" s="69"/>
      <c r="O13" s="71"/>
    </row>
  </sheetData>
  <mergeCells count="18">
    <mergeCell ref="C13:E13"/>
    <mergeCell ref="F13:M13"/>
    <mergeCell ref="N13:O13"/>
    <mergeCell ref="C12:E12"/>
    <mergeCell ref="F12:M12"/>
    <mergeCell ref="N12:O12"/>
    <mergeCell ref="C10:E10"/>
    <mergeCell ref="F10:M10"/>
    <mergeCell ref="N10:O10"/>
    <mergeCell ref="C11:E11"/>
    <mergeCell ref="F11:M11"/>
    <mergeCell ref="N11:O11"/>
    <mergeCell ref="C8:E8"/>
    <mergeCell ref="F8:M8"/>
    <mergeCell ref="N8:O8"/>
    <mergeCell ref="C9:E9"/>
    <mergeCell ref="F9:M9"/>
    <mergeCell ref="N9:O9"/>
  </mergeCells>
  <hyperlinks>
    <hyperlink ref="F9" r:id="rId1" xr:uid="{FF9F08BA-A42F-4152-B942-A25A9DDA4AA9}"/>
    <hyperlink ref="F10" r:id="rId2" xr:uid="{22D73F4A-C905-4341-85CB-256E13B9ADF7}"/>
    <hyperlink ref="F11" r:id="rId3" xr:uid="{C908ACDE-F82E-47B5-BD8B-C5900E5E597A}"/>
    <hyperlink ref="F12" r:id="rId4" xr:uid="{0EDE2DF8-FFAF-4375-9BA1-4E968629FDEC}"/>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8021EE4E15E074497CD7471AF4EFBE9" ma:contentTypeVersion="7" ma:contentTypeDescription="Create a new document." ma:contentTypeScope="" ma:versionID="63391243c9d464530b7ab08ccc000de9">
  <xsd:schema xmlns:xsd="http://www.w3.org/2001/XMLSchema" xmlns:xs="http://www.w3.org/2001/XMLSchema" xmlns:p="http://schemas.microsoft.com/office/2006/metadata/properties" xmlns:ns3="27b68b43-aab6-4eef-ad57-b5fc6080f5be" xmlns:ns4="791c64dd-312b-41eb-aa37-a818ccfe3d95" targetNamespace="http://schemas.microsoft.com/office/2006/metadata/properties" ma:root="true" ma:fieldsID="19a6cc0f4999e1715cab0f5070af3571" ns3:_="" ns4:_="">
    <xsd:import namespace="27b68b43-aab6-4eef-ad57-b5fc6080f5be"/>
    <xsd:import namespace="791c64dd-312b-41eb-aa37-a818ccfe3d95"/>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7b68b43-aab6-4eef-ad57-b5fc6080f5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91c64dd-312b-41eb-aa37-a818ccfe3d95"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6B931F7-E70D-4782-9E6B-92A5BB65A877}">
  <ds:schemaRefs>
    <ds:schemaRef ds:uri="http://purl.org/dc/terms/"/>
    <ds:schemaRef ds:uri="http://purl.org/dc/elements/1.1/"/>
    <ds:schemaRef ds:uri="http://purl.org/dc/dcmitype/"/>
    <ds:schemaRef ds:uri="http://schemas.microsoft.com/office/2006/documentManagement/types"/>
    <ds:schemaRef ds:uri="http://www.w3.org/XML/1998/namespace"/>
    <ds:schemaRef ds:uri="http://schemas.microsoft.com/office/infopath/2007/PartnerControls"/>
    <ds:schemaRef ds:uri="http://schemas.openxmlformats.org/package/2006/metadata/core-properties"/>
    <ds:schemaRef ds:uri="791c64dd-312b-41eb-aa37-a818ccfe3d95"/>
    <ds:schemaRef ds:uri="27b68b43-aab6-4eef-ad57-b5fc6080f5be"/>
    <ds:schemaRef ds:uri="http://schemas.microsoft.com/office/2006/metadata/properties"/>
  </ds:schemaRefs>
</ds:datastoreItem>
</file>

<file path=customXml/itemProps2.xml><?xml version="1.0" encoding="utf-8"?>
<ds:datastoreItem xmlns:ds="http://schemas.openxmlformats.org/officeDocument/2006/customXml" ds:itemID="{A48E9951-F684-4DDA-BB46-FB6153878DB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7b68b43-aab6-4eef-ad57-b5fc6080f5be"/>
    <ds:schemaRef ds:uri="791c64dd-312b-41eb-aa37-a818ccfe3d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01607BA-C947-4417-9E0C-F6CECF9F71F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Homepage</vt:lpstr>
      <vt:lpstr>09timeline</vt:lpstr>
      <vt:lpstr>TimeInvest</vt:lpstr>
      <vt:lpstr>Grow</vt:lpstr>
      <vt:lpstr>Rest</vt:lpstr>
      <vt:lpstr>Data list</vt:lpstr>
      <vt:lpstr>Graphics</vt:lpstr>
      <vt:lpstr>Sources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Yong Kang He</dc:creator>
  <cp:lastModifiedBy>Yong Kang He</cp:lastModifiedBy>
  <dcterms:created xsi:type="dcterms:W3CDTF">2021-08-20T21:36:36Z</dcterms:created>
  <dcterms:modified xsi:type="dcterms:W3CDTF">2024-01-15T07:46:01Z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0x01010048021EE4E15E074497CD7471AF4EFBE9</vt:lpwstr>
  </property>
</Properties>
</file>