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<sst xmlns="http://schemas.openxmlformats.org/spreadsheetml/2006/main" count="57" uniqueCount="24">
  <si>
    <t>Campaign ID</t>
  </si>
  <si>
    <t>Reach</t>
  </si>
  <si>
    <t>Impressions</t>
  </si>
  <si>
    <t>Frequency</t>
  </si>
  <si>
    <t>Clicks</t>
  </si>
  <si>
    <t>Unique Clicks</t>
  </si>
  <si>
    <t>Unique Link Clicks (ULC)</t>
  </si>
  <si>
    <t>Click-Through Rate (CTR)</t>
  </si>
  <si>
    <t>Unique Click-Through Rate (Unique CTR)</t>
  </si>
  <si>
    <t>Amount Spent in INR</t>
  </si>
  <si>
    <t>Cost Per Click (CPC)</t>
  </si>
  <si>
    <t>Cost per Result (CPR)</t>
  </si>
  <si>
    <t>Campaign IDs</t>
  </si>
  <si>
    <t>Campaign 1</t>
  </si>
  <si>
    <t>Campaign 2</t>
  </si>
  <si>
    <t>Campaign 3</t>
  </si>
  <si>
    <t>Campaign 4</t>
  </si>
  <si>
    <t>Campaign 5</t>
  </si>
  <si>
    <t>Campaign 6</t>
  </si>
  <si>
    <t>Campaign 7</t>
  </si>
  <si>
    <t>Campaign 8</t>
  </si>
  <si>
    <t>Campaign 9</t>
  </si>
  <si>
    <t>Campaign 10</t>
  </si>
  <si>
    <t>Campaign 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</si>
</sst>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>
      <sz val="11.0"/>
      <color rgb="FF000000"/>
      <name val="Calibri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/>
    </xf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5.63"/>
    <col customWidth="1" min="3" max="3" width="10.13"/>
    <col customWidth="1" min="4" max="4" width="10.75"/>
    <col customWidth="1" min="5" max="5" width="5.25"/>
    <col customWidth="1" min="6" max="6" width="11.13"/>
    <col customWidth="1" min="7" max="7" width="19.13"/>
    <col customWidth="1" min="8" max="8" width="19.75"/>
    <col customWidth="1" min="9" max="9" width="31.63"/>
    <col customWidth="1" min="10" max="10" width="17.0"/>
    <col customWidth="1" min="11" max="11" width="15.63"/>
    <col customWidth="1" min="12" max="12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</row>
    <row r="2">
      <c r="A2" s="3" t="s">
        <v>13</v>
      </c>
      <c r="B2" s="3">
        <v>11387.0</v>
      </c>
      <c r="C2" s="3">
        <v>23283.0</v>
      </c>
      <c r="D2" s="3">
        <v>2.044700097</v>
      </c>
      <c r="E2" s="3">
        <v>487.0</v>
      </c>
      <c r="F2" s="3">
        <v>406.0</v>
      </c>
      <c r="G2" s="3">
        <v>180.0</v>
      </c>
      <c r="H2" s="3">
        <v>2.09165486</v>
      </c>
      <c r="I2" s="3">
        <v>3.56546939</v>
      </c>
      <c r="J2" s="3">
        <v>1092.24</v>
      </c>
      <c r="K2" s="3">
        <v>2.24279009</v>
      </c>
      <c r="L2" s="3">
        <v>6.07</v>
      </c>
      <c r="M2" s="4"/>
      <c r="N2" s="4" t="str">
        <f>IFERROR(__xludf.DUMMYFUNCTION("UNIQUE(A2:A34)"),"Campaign 1")</f>
        <v>Campaign 1</v>
      </c>
      <c r="O2" s="5">
        <f t="shared" ref="O2:O12" si="1">SUMIF($A$2:$A$34,A2,B2:B34)</f>
        <v>23904</v>
      </c>
      <c r="P2" s="4">
        <f t="shared" ref="P2:P12" si="2">SUMIF($A$2:$A$34,A2,C2:C34)</f>
        <v>47139</v>
      </c>
      <c r="Q2" s="5">
        <f t="shared" ref="Q2:Q12" si="3">SUMIF($A$2:$A$34,A2,D2:D34)</f>
        <v>8.152266166</v>
      </c>
      <c r="R2" s="5">
        <f t="shared" ref="R2:R12" si="4">SUMIF($A$2:$A$34,A2,E2:E34)</f>
        <v>1218</v>
      </c>
      <c r="S2" s="5">
        <f t="shared" ref="S2:S12" si="5">SUMIF($A$2:$A$34,A2,F2:F34)</f>
        <v>967</v>
      </c>
      <c r="T2" s="5">
        <f t="shared" ref="T2:T12" si="6">SUMIF(A2:A34,A2,G2:G34)</f>
        <v>420</v>
      </c>
      <c r="U2" s="4"/>
      <c r="V2" s="4"/>
      <c r="W2" s="4"/>
      <c r="X2" s="4"/>
      <c r="Y2" s="4"/>
    </row>
    <row r="3">
      <c r="A3" s="3" t="s">
        <v>13</v>
      </c>
      <c r="B3" s="3">
        <v>8761.0</v>
      </c>
      <c r="C3" s="3">
        <v>15683.0</v>
      </c>
      <c r="D3" s="3">
        <v>1.790092455</v>
      </c>
      <c r="E3" s="3">
        <v>484.0</v>
      </c>
      <c r="F3" s="3">
        <v>376.0</v>
      </c>
      <c r="G3" s="3">
        <v>154.0</v>
      </c>
      <c r="H3" s="3">
        <v>3.08614423</v>
      </c>
      <c r="I3" s="3">
        <v>4.29174752</v>
      </c>
      <c r="J3" s="3">
        <v>835.46</v>
      </c>
      <c r="K3" s="3">
        <v>1.72616538</v>
      </c>
      <c r="L3" s="3">
        <v>5.43</v>
      </c>
      <c r="M3" s="4"/>
      <c r="N3" s="4" t="str">
        <f>IFERROR(__xludf.DUMMYFUNCTION("""COMPUTED_VALUE"""),"Campaign 2")</f>
        <v>Campaign 2</v>
      </c>
      <c r="O3" s="5">
        <f t="shared" si="1"/>
        <v>42192</v>
      </c>
      <c r="P3" s="4">
        <f t="shared" si="2"/>
        <v>63017</v>
      </c>
      <c r="Q3" s="5">
        <f t="shared" si="3"/>
        <v>7.427229085</v>
      </c>
      <c r="R3" s="5">
        <f t="shared" si="4"/>
        <v>3324</v>
      </c>
      <c r="S3" s="5">
        <f t="shared" si="5"/>
        <v>2555</v>
      </c>
      <c r="T3" s="5">
        <f t="shared" si="6"/>
        <v>240</v>
      </c>
      <c r="U3" s="4"/>
      <c r="V3" s="4"/>
      <c r="W3" s="4"/>
      <c r="X3" s="4"/>
      <c r="Y3" s="4"/>
    </row>
    <row r="4">
      <c r="A4" s="3" t="s">
        <v>13</v>
      </c>
      <c r="B4" s="3">
        <v>2867.0</v>
      </c>
      <c r="C4" s="3">
        <v>6283.0</v>
      </c>
      <c r="D4" s="3">
        <v>2.191489362</v>
      </c>
      <c r="E4" s="3">
        <v>198.0</v>
      </c>
      <c r="F4" s="3">
        <v>145.0</v>
      </c>
      <c r="G4" s="3">
        <v>65.0</v>
      </c>
      <c r="H4" s="3">
        <v>3.15136081</v>
      </c>
      <c r="I4" s="3">
        <v>5.05755145</v>
      </c>
      <c r="J4" s="3">
        <v>319.38</v>
      </c>
      <c r="K4" s="3">
        <v>1.61303773</v>
      </c>
      <c r="L4" s="3">
        <v>4.91</v>
      </c>
      <c r="M4" s="4"/>
      <c r="N4" s="4" t="str">
        <f>IFERROR(__xludf.DUMMYFUNCTION("""COMPUTED_VALUE"""),"Campaign 3")</f>
        <v>Campaign 3</v>
      </c>
      <c r="O4" s="5">
        <f t="shared" si="1"/>
        <v>48184</v>
      </c>
      <c r="P4" s="4">
        <f t="shared" si="2"/>
        <v>73039</v>
      </c>
      <c r="Q4" s="5">
        <f t="shared" si="3"/>
        <v>7.379494117</v>
      </c>
      <c r="R4" s="5">
        <f t="shared" si="4"/>
        <v>3809</v>
      </c>
      <c r="S4" s="5">
        <f t="shared" si="5"/>
        <v>2877</v>
      </c>
      <c r="T4" s="5">
        <f t="shared" si="6"/>
        <v>86</v>
      </c>
      <c r="U4" s="4"/>
      <c r="V4" s="4"/>
      <c r="W4" s="4"/>
      <c r="X4" s="4"/>
      <c r="Y4" s="4"/>
    </row>
    <row r="5">
      <c r="A5" s="3" t="s">
        <v>13</v>
      </c>
      <c r="B5" s="3">
        <v>889.0</v>
      </c>
      <c r="C5" s="3">
        <v>1890.0</v>
      </c>
      <c r="D5" s="3">
        <v>2.125984252</v>
      </c>
      <c r="E5" s="3">
        <v>49.0</v>
      </c>
      <c r="F5" s="3">
        <v>40.0</v>
      </c>
      <c r="G5" s="3">
        <v>21.0</v>
      </c>
      <c r="H5" s="3">
        <v>2.59259259</v>
      </c>
      <c r="I5" s="3">
        <v>4.49943757</v>
      </c>
      <c r="J5" s="3">
        <v>86.25</v>
      </c>
      <c r="K5" s="3">
        <v>1.76011659</v>
      </c>
      <c r="L5" s="3">
        <v>4.11</v>
      </c>
      <c r="M5" s="4"/>
      <c r="N5" s="4" t="str">
        <f>IFERROR(__xludf.DUMMYFUNCTION("""COMPUTED_VALUE"""),"Campaign 4")</f>
        <v>Campaign 4</v>
      </c>
      <c r="O5" s="5">
        <f t="shared" si="1"/>
        <v>47383</v>
      </c>
      <c r="P5" s="4">
        <f t="shared" si="2"/>
        <v>69203</v>
      </c>
      <c r="Q5" s="5">
        <f t="shared" si="3"/>
        <v>6.372419082</v>
      </c>
      <c r="R5" s="5">
        <f t="shared" si="4"/>
        <v>3792</v>
      </c>
      <c r="S5" s="5">
        <f t="shared" si="5"/>
        <v>2873</v>
      </c>
      <c r="T5" s="5">
        <f t="shared" si="6"/>
        <v>21</v>
      </c>
      <c r="U5" s="4"/>
      <c r="V5" s="4"/>
      <c r="W5" s="4"/>
      <c r="X5" s="4"/>
      <c r="Y5" s="4"/>
    </row>
    <row r="6">
      <c r="A6" s="3" t="s">
        <v>14</v>
      </c>
      <c r="B6" s="3">
        <v>29675.0</v>
      </c>
      <c r="C6" s="3">
        <v>39161.0</v>
      </c>
      <c r="D6" s="3">
        <v>1.319663016</v>
      </c>
      <c r="E6" s="3">
        <v>2593.0</v>
      </c>
      <c r="F6" s="3">
        <v>1994.0</v>
      </c>
      <c r="G6" s="3">
        <v>1095.0</v>
      </c>
      <c r="H6" s="3">
        <v>6.62138352</v>
      </c>
      <c r="I6" s="3">
        <v>6.71946083</v>
      </c>
      <c r="J6" s="3">
        <v>1193.94</v>
      </c>
      <c r="K6" s="3">
        <v>0.46044803</v>
      </c>
      <c r="L6" s="3">
        <v>1.09</v>
      </c>
      <c r="M6" s="4"/>
      <c r="N6" s="4" t="str">
        <f>IFERROR(__xludf.DUMMYFUNCTION("""COMPUTED_VALUE"""),"Campaign 5")</f>
        <v>Campaign 5</v>
      </c>
      <c r="O6" s="5">
        <f t="shared" si="1"/>
        <v>3246</v>
      </c>
      <c r="P6" s="4">
        <f t="shared" si="2"/>
        <v>4102</v>
      </c>
      <c r="Q6" s="5">
        <f t="shared" si="3"/>
        <v>3.439998039</v>
      </c>
      <c r="R6" s="5">
        <f t="shared" si="4"/>
        <v>159</v>
      </c>
      <c r="S6" s="5">
        <f t="shared" si="5"/>
        <v>138</v>
      </c>
      <c r="T6" s="5">
        <f t="shared" si="6"/>
        <v>1595</v>
      </c>
      <c r="U6" s="4"/>
      <c r="V6" s="4"/>
      <c r="W6" s="4"/>
      <c r="X6" s="4"/>
      <c r="Y6" s="4"/>
    </row>
    <row r="7">
      <c r="A7" s="3" t="s">
        <v>14</v>
      </c>
      <c r="B7" s="3">
        <v>14753.0</v>
      </c>
      <c r="C7" s="3">
        <v>25705.0</v>
      </c>
      <c r="D7" s="3">
        <v>1.742357487</v>
      </c>
      <c r="E7" s="3">
        <v>969.0</v>
      </c>
      <c r="F7" s="3">
        <v>698.0</v>
      </c>
      <c r="G7" s="3">
        <v>435.0</v>
      </c>
      <c r="H7" s="3">
        <v>3.76969461</v>
      </c>
      <c r="I7" s="3">
        <v>4.7312411</v>
      </c>
      <c r="J7" s="3">
        <v>299.51</v>
      </c>
      <c r="K7" s="3">
        <v>0.30908815</v>
      </c>
      <c r="L7" s="3">
        <v>0.69</v>
      </c>
      <c r="M7" s="4"/>
      <c r="N7" s="4" t="str">
        <f>IFERROR(__xludf.DUMMYFUNCTION("""COMPUTED_VALUE"""),"Campaign 6")</f>
        <v>Campaign 6</v>
      </c>
      <c r="O7" s="5">
        <f t="shared" si="1"/>
        <v>3301</v>
      </c>
      <c r="P7" s="4">
        <f t="shared" si="2"/>
        <v>4246</v>
      </c>
      <c r="Q7" s="5">
        <f t="shared" si="3"/>
        <v>3.554169647</v>
      </c>
      <c r="R7" s="5">
        <f t="shared" si="4"/>
        <v>162</v>
      </c>
      <c r="S7" s="5">
        <f t="shared" si="5"/>
        <v>136</v>
      </c>
      <c r="T7" s="5">
        <f t="shared" si="6"/>
        <v>500</v>
      </c>
      <c r="U7" s="4"/>
      <c r="V7" s="4"/>
      <c r="W7" s="4"/>
      <c r="X7" s="4"/>
      <c r="Y7" s="4"/>
    </row>
    <row r="8">
      <c r="A8" s="3" t="s">
        <v>14</v>
      </c>
      <c r="B8" s="3">
        <v>2066.0</v>
      </c>
      <c r="C8" s="3">
        <v>2447.0</v>
      </c>
      <c r="D8" s="3">
        <v>1.184414327</v>
      </c>
      <c r="E8" s="3">
        <v>181.0</v>
      </c>
      <c r="F8" s="3">
        <v>141.0</v>
      </c>
      <c r="G8" s="3">
        <v>65.0</v>
      </c>
      <c r="H8" s="3">
        <v>7.39681242</v>
      </c>
      <c r="I8" s="3">
        <v>6.82478219</v>
      </c>
      <c r="J8" s="3">
        <v>85.57</v>
      </c>
      <c r="K8" s="3">
        <v>0.47277255</v>
      </c>
      <c r="L8" s="3">
        <v>1.32</v>
      </c>
      <c r="M8" s="4"/>
      <c r="N8" s="4" t="str">
        <f>IFERROR(__xludf.DUMMYFUNCTION("""COMPUTED_VALUE"""),"Campaign 7")</f>
        <v>Campaign 7</v>
      </c>
      <c r="O8" s="5">
        <f t="shared" si="1"/>
        <v>3307</v>
      </c>
      <c r="P8" s="4">
        <f t="shared" si="2"/>
        <v>4267</v>
      </c>
      <c r="Q8" s="5">
        <f t="shared" si="3"/>
        <v>3.621678735</v>
      </c>
      <c r="R8" s="5">
        <f t="shared" si="4"/>
        <v>171</v>
      </c>
      <c r="S8" s="5">
        <f t="shared" si="5"/>
        <v>146</v>
      </c>
      <c r="T8" s="5">
        <f t="shared" si="6"/>
        <v>65</v>
      </c>
      <c r="U8" s="4"/>
      <c r="V8" s="4"/>
      <c r="W8" s="4"/>
      <c r="X8" s="4"/>
      <c r="Y8" s="4"/>
    </row>
    <row r="9">
      <c r="A9" s="3" t="s">
        <v>15</v>
      </c>
      <c r="B9" s="3">
        <v>2271.0</v>
      </c>
      <c r="C9" s="3">
        <v>2616.0</v>
      </c>
      <c r="D9" s="3">
        <v>1.151915456</v>
      </c>
      <c r="E9" s="3">
        <v>61.0</v>
      </c>
      <c r="F9" s="3">
        <v>55.0</v>
      </c>
      <c r="G9" s="3">
        <v>28.0</v>
      </c>
      <c r="H9" s="3">
        <v>2.33180428</v>
      </c>
      <c r="I9" s="3">
        <v>2.4218406</v>
      </c>
      <c r="J9" s="3">
        <v>475.85</v>
      </c>
      <c r="K9" s="3">
        <v>7.80079301</v>
      </c>
      <c r="L9" s="3">
        <v>16.99</v>
      </c>
      <c r="M9" s="4"/>
      <c r="N9" s="4" t="str">
        <f>IFERROR(__xludf.DUMMYFUNCTION("""COMPUTED_VALUE"""),"Campaign 8")</f>
        <v>Campaign 8</v>
      </c>
      <c r="O9" s="5">
        <f t="shared" si="1"/>
        <v>39182</v>
      </c>
      <c r="P9" s="4">
        <f t="shared" si="2"/>
        <v>48912</v>
      </c>
      <c r="Q9" s="5">
        <f t="shared" si="3"/>
        <v>4.083430029</v>
      </c>
      <c r="R9" s="5">
        <f t="shared" si="4"/>
        <v>1672</v>
      </c>
      <c r="S9" s="5">
        <f t="shared" si="5"/>
        <v>1476</v>
      </c>
      <c r="T9" s="5">
        <f t="shared" si="6"/>
        <v>44</v>
      </c>
      <c r="U9" s="4"/>
      <c r="V9" s="4"/>
      <c r="W9" s="4"/>
      <c r="X9" s="4"/>
      <c r="Y9" s="4"/>
    </row>
    <row r="10">
      <c r="A10" s="3" t="s">
        <v>15</v>
      </c>
      <c r="B10" s="3">
        <v>704.0</v>
      </c>
      <c r="C10" s="3">
        <v>734.0</v>
      </c>
      <c r="D10" s="3">
        <v>1.042613636</v>
      </c>
      <c r="E10" s="3">
        <v>49.0</v>
      </c>
      <c r="F10" s="3">
        <v>46.0</v>
      </c>
      <c r="G10" s="3">
        <v>13.0</v>
      </c>
      <c r="H10" s="3">
        <v>6.67574932</v>
      </c>
      <c r="I10" s="3">
        <v>6.53409091</v>
      </c>
      <c r="J10" s="3">
        <v>283.17</v>
      </c>
      <c r="K10" s="3">
        <v>5.77896722</v>
      </c>
      <c r="L10" s="3">
        <v>21.78</v>
      </c>
      <c r="M10" s="4"/>
      <c r="N10" s="4" t="str">
        <f>IFERROR(__xludf.DUMMYFUNCTION("""COMPUTED_VALUE"""),"Campaign 9")</f>
        <v>Campaign 9</v>
      </c>
      <c r="O10" s="5">
        <f t="shared" si="1"/>
        <v>37186</v>
      </c>
      <c r="P10" s="4">
        <f t="shared" si="2"/>
        <v>46166</v>
      </c>
      <c r="Q10" s="5">
        <f t="shared" si="3"/>
        <v>3.929393977</v>
      </c>
      <c r="R10" s="5">
        <f t="shared" si="4"/>
        <v>1580</v>
      </c>
      <c r="S10" s="5">
        <f t="shared" si="5"/>
        <v>1392</v>
      </c>
      <c r="T10" s="5">
        <f t="shared" si="6"/>
        <v>16</v>
      </c>
      <c r="U10" s="4"/>
      <c r="V10" s="4"/>
      <c r="W10" s="4"/>
      <c r="X10" s="4"/>
      <c r="Y10" s="4"/>
    </row>
    <row r="11">
      <c r="A11" s="3" t="s">
        <v>15</v>
      </c>
      <c r="B11" s="3">
        <v>212.0</v>
      </c>
      <c r="C11" s="3">
        <v>222.0</v>
      </c>
      <c r="D11" s="3">
        <v>1.047169811</v>
      </c>
      <c r="E11" s="3">
        <v>9.0</v>
      </c>
      <c r="F11" s="3">
        <v>8.0</v>
      </c>
      <c r="G11" s="3">
        <v>3.0</v>
      </c>
      <c r="H11" s="3">
        <v>4.05405405</v>
      </c>
      <c r="I11" s="3">
        <v>3.77358491</v>
      </c>
      <c r="J11" s="3">
        <v>91.66</v>
      </c>
      <c r="K11" s="3">
        <v>10.18469247</v>
      </c>
      <c r="L11" s="3">
        <v>30.55</v>
      </c>
      <c r="M11" s="4"/>
      <c r="N11" s="4" t="str">
        <f>IFERROR(__xludf.DUMMYFUNCTION("""COMPUTED_VALUE"""),"Campaign 10")</f>
        <v>Campaign 10</v>
      </c>
      <c r="O11" s="5">
        <f t="shared" si="1"/>
        <v>50731</v>
      </c>
      <c r="P11" s="4">
        <f t="shared" si="2"/>
        <v>73905</v>
      </c>
      <c r="Q11" s="5">
        <f t="shared" si="3"/>
        <v>4.203290647</v>
      </c>
      <c r="R11" s="5">
        <f t="shared" si="4"/>
        <v>2249</v>
      </c>
      <c r="S11" s="5">
        <f t="shared" si="5"/>
        <v>1926</v>
      </c>
      <c r="T11" s="5">
        <f t="shared" si="6"/>
        <v>3</v>
      </c>
      <c r="U11" s="4"/>
      <c r="V11" s="4"/>
      <c r="W11" s="4"/>
      <c r="X11" s="4"/>
      <c r="Y11" s="4"/>
    </row>
    <row r="12">
      <c r="A12" s="3" t="s">
        <v>16</v>
      </c>
      <c r="B12" s="3">
        <v>2330.0</v>
      </c>
      <c r="C12" s="3">
        <v>3146.0</v>
      </c>
      <c r="D12" s="3">
        <v>1.350214592</v>
      </c>
      <c r="E12" s="3">
        <v>101.0</v>
      </c>
      <c r="F12" s="3">
        <v>84.0</v>
      </c>
      <c r="G12" s="3">
        <v>63.0</v>
      </c>
      <c r="H12" s="3">
        <v>3.21042594</v>
      </c>
      <c r="I12" s="3">
        <v>3.60515021</v>
      </c>
      <c r="J12" s="3">
        <v>528.08</v>
      </c>
      <c r="K12" s="3">
        <v>5.22848787</v>
      </c>
      <c r="L12" s="3">
        <v>8.38</v>
      </c>
      <c r="M12" s="4"/>
      <c r="N12" s="4" t="str">
        <f>IFERROR(__xludf.DUMMYFUNCTION("""COMPUTED_VALUE"""),"Campaign 11")</f>
        <v>Campaign 11</v>
      </c>
      <c r="O12" s="5">
        <f t="shared" si="1"/>
        <v>24166</v>
      </c>
      <c r="P12" s="4">
        <f t="shared" si="2"/>
        <v>35274</v>
      </c>
      <c r="Q12" s="5">
        <f t="shared" si="3"/>
        <v>4.670607325</v>
      </c>
      <c r="R12" s="5">
        <f t="shared" si="4"/>
        <v>2707</v>
      </c>
      <c r="S12" s="5">
        <f t="shared" si="5"/>
        <v>2040</v>
      </c>
      <c r="T12" s="5">
        <f t="shared" si="6"/>
        <v>112</v>
      </c>
      <c r="U12" s="4"/>
      <c r="V12" s="4"/>
      <c r="W12" s="4"/>
      <c r="X12" s="4"/>
      <c r="Y12" s="4"/>
    </row>
    <row r="13">
      <c r="A13" s="3" t="s">
        <v>16</v>
      </c>
      <c r="B13" s="3">
        <v>759.0</v>
      </c>
      <c r="C13" s="3">
        <v>878.0</v>
      </c>
      <c r="D13" s="3">
        <v>1.156785244</v>
      </c>
      <c r="E13" s="3">
        <v>52.0</v>
      </c>
      <c r="F13" s="3">
        <v>44.0</v>
      </c>
      <c r="G13" s="3">
        <v>34.0</v>
      </c>
      <c r="H13" s="3">
        <v>5.92255125</v>
      </c>
      <c r="I13" s="3">
        <v>5.79710145</v>
      </c>
      <c r="J13" s="3">
        <v>294.82</v>
      </c>
      <c r="K13" s="3">
        <v>5.66960155</v>
      </c>
      <c r="L13" s="3">
        <v>8.67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3" t="s">
        <v>16</v>
      </c>
      <c r="B14" s="3">
        <v>218.0</v>
      </c>
      <c r="C14" s="3">
        <v>243.0</v>
      </c>
      <c r="D14" s="3">
        <v>1.114678899</v>
      </c>
      <c r="E14" s="3">
        <v>18.0</v>
      </c>
      <c r="F14" s="3">
        <v>18.0</v>
      </c>
      <c r="G14" s="3">
        <v>15.0</v>
      </c>
      <c r="H14" s="3">
        <v>7.40740741</v>
      </c>
      <c r="I14" s="3">
        <v>8.25688073</v>
      </c>
      <c r="J14" s="3">
        <v>101.06</v>
      </c>
      <c r="K14" s="3">
        <v>5.61463581</v>
      </c>
      <c r="L14" s="3">
        <v>6.74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3" t="s">
        <v>17</v>
      </c>
      <c r="B15" s="3">
        <v>5952.0</v>
      </c>
      <c r="C15" s="3">
        <v>6943.0</v>
      </c>
      <c r="D15" s="3">
        <v>1.166498656</v>
      </c>
      <c r="E15" s="3">
        <v>284.0</v>
      </c>
      <c r="F15" s="3">
        <v>238.0</v>
      </c>
      <c r="G15" s="3">
        <v>98.0</v>
      </c>
      <c r="H15" s="3">
        <v>4.09045081</v>
      </c>
      <c r="I15" s="3">
        <v>3.99865591</v>
      </c>
      <c r="J15" s="3">
        <v>378.1</v>
      </c>
      <c r="K15" s="3">
        <v>1.33135077</v>
      </c>
      <c r="L15" s="3">
        <v>3.86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3" t="s">
        <v>17</v>
      </c>
      <c r="B16" s="3">
        <v>3717.0</v>
      </c>
      <c r="C16" s="3">
        <v>4620.0</v>
      </c>
      <c r="D16" s="3">
        <v>1.242937853</v>
      </c>
      <c r="E16" s="3">
        <v>184.0</v>
      </c>
      <c r="F16" s="3">
        <v>160.0</v>
      </c>
      <c r="G16" s="3">
        <v>46.0</v>
      </c>
      <c r="H16" s="3">
        <v>3.98268398</v>
      </c>
      <c r="I16" s="3">
        <v>4.30454668</v>
      </c>
      <c r="J16" s="3">
        <v>282.22</v>
      </c>
      <c r="K16" s="3">
        <v>1.53378442</v>
      </c>
      <c r="L16" s="3">
        <v>6.14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3" t="s">
        <v>17</v>
      </c>
      <c r="B17" s="3">
        <v>5355.0</v>
      </c>
      <c r="C17" s="3">
        <v>8920.0</v>
      </c>
      <c r="D17" s="3">
        <v>1.66573296</v>
      </c>
      <c r="E17" s="3">
        <v>180.0</v>
      </c>
      <c r="F17" s="3">
        <v>154.0</v>
      </c>
      <c r="G17" s="3">
        <v>93.0</v>
      </c>
      <c r="H17" s="3">
        <v>2.01793722</v>
      </c>
      <c r="I17" s="3">
        <v>2.87581699</v>
      </c>
      <c r="J17" s="3">
        <v>177.46</v>
      </c>
      <c r="K17" s="3">
        <v>0.98588916</v>
      </c>
      <c r="L17" s="3">
        <v>1.91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3" t="s">
        <v>18</v>
      </c>
      <c r="B18" s="3">
        <v>30110.0</v>
      </c>
      <c r="C18" s="3">
        <v>35372.0</v>
      </c>
      <c r="D18" s="3">
        <v>1.174759216</v>
      </c>
      <c r="E18" s="3">
        <v>1308.0</v>
      </c>
      <c r="F18" s="3">
        <v>1162.0</v>
      </c>
      <c r="G18" s="3">
        <v>934.0</v>
      </c>
      <c r="H18" s="3">
        <v>3.6978401</v>
      </c>
      <c r="I18" s="3">
        <v>3.859183</v>
      </c>
      <c r="J18" s="3">
        <v>894.0</v>
      </c>
      <c r="K18" s="3">
        <v>0.68348252</v>
      </c>
      <c r="L18" s="3">
        <v>0.96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3" t="s">
        <v>18</v>
      </c>
      <c r="B19" s="3">
        <v>1721.0</v>
      </c>
      <c r="C19" s="3">
        <v>1874.0</v>
      </c>
      <c r="D19" s="3">
        <v>1.088901801</v>
      </c>
      <c r="E19" s="3">
        <v>92.0</v>
      </c>
      <c r="F19" s="3">
        <v>76.0</v>
      </c>
      <c r="G19" s="3">
        <v>53.0</v>
      </c>
      <c r="H19" s="3">
        <v>4.90928495</v>
      </c>
      <c r="I19" s="3">
        <v>4.41603719</v>
      </c>
      <c r="J19" s="3">
        <v>61.21</v>
      </c>
      <c r="K19" s="3">
        <v>0.66537891</v>
      </c>
      <c r="L19" s="3">
        <v>1.15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3" t="s">
        <v>19</v>
      </c>
      <c r="B20" s="3">
        <v>18900.0</v>
      </c>
      <c r="C20" s="3">
        <v>36659.0</v>
      </c>
      <c r="D20" s="3">
        <v>1.93962963</v>
      </c>
      <c r="E20" s="3">
        <v>849.0</v>
      </c>
      <c r="F20" s="3">
        <v>688.0</v>
      </c>
      <c r="G20" s="3">
        <v>306.0</v>
      </c>
      <c r="H20" s="3">
        <v>2.31593879</v>
      </c>
      <c r="I20" s="3">
        <v>3.64021164</v>
      </c>
      <c r="J20" s="3">
        <v>634.64</v>
      </c>
      <c r="K20" s="3">
        <v>0.74751528</v>
      </c>
      <c r="L20" s="3">
        <v>2.07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3" t="s">
        <v>19</v>
      </c>
      <c r="B21" s="3">
        <v>6145.0</v>
      </c>
      <c r="C21" s="3">
        <v>19474.0</v>
      </c>
      <c r="D21" s="3">
        <v>3.169080553</v>
      </c>
      <c r="E21" s="3">
        <v>325.0</v>
      </c>
      <c r="F21" s="3">
        <v>246.0</v>
      </c>
      <c r="G21" s="3">
        <v>129.0</v>
      </c>
      <c r="H21" s="3">
        <v>1.66889186</v>
      </c>
      <c r="I21" s="3">
        <v>4.00325468</v>
      </c>
      <c r="J21" s="3">
        <v>211.76</v>
      </c>
      <c r="K21" s="3">
        <v>0.65156015</v>
      </c>
      <c r="L21" s="3">
        <v>1.64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3" t="s">
        <v>19</v>
      </c>
      <c r="B22" s="3">
        <v>4623.0</v>
      </c>
      <c r="C22" s="3">
        <v>9082.0</v>
      </c>
      <c r="D22" s="3">
        <v>1.9645252</v>
      </c>
      <c r="E22" s="3">
        <v>246.0</v>
      </c>
      <c r="F22" s="3">
        <v>212.0</v>
      </c>
      <c r="G22" s="3">
        <v>83.0</v>
      </c>
      <c r="H22" s="3">
        <v>2.70865448</v>
      </c>
      <c r="I22" s="3">
        <v>4.58576682</v>
      </c>
      <c r="J22" s="3">
        <v>188.84</v>
      </c>
      <c r="K22" s="3">
        <v>0.76765236</v>
      </c>
      <c r="L22" s="3">
        <v>2.28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3" t="s">
        <v>20</v>
      </c>
      <c r="B23" s="3">
        <v>11027.0</v>
      </c>
      <c r="C23" s="3">
        <v>13820.0</v>
      </c>
      <c r="D23" s="3">
        <v>1.253287386</v>
      </c>
      <c r="E23" s="3">
        <v>1491.0</v>
      </c>
      <c r="F23" s="3">
        <v>1132.0</v>
      </c>
      <c r="G23" s="3">
        <v>548.0</v>
      </c>
      <c r="H23" s="3">
        <v>10.78871201</v>
      </c>
      <c r="I23" s="3">
        <v>10.26571144</v>
      </c>
      <c r="J23" s="3">
        <v>542.67</v>
      </c>
      <c r="K23" s="3">
        <v>0.36396575</v>
      </c>
      <c r="L23" s="3">
        <v>0.99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3" t="s">
        <v>20</v>
      </c>
      <c r="B24" s="3">
        <v>8516.0</v>
      </c>
      <c r="C24" s="3">
        <v>12372.0</v>
      </c>
      <c r="D24" s="3">
        <v>1.452794739</v>
      </c>
      <c r="E24" s="3">
        <v>970.0</v>
      </c>
      <c r="F24" s="3">
        <v>696.0</v>
      </c>
      <c r="G24" s="3">
        <v>408.0</v>
      </c>
      <c r="H24" s="3">
        <v>7.84028451</v>
      </c>
      <c r="I24" s="3">
        <v>8.1728511</v>
      </c>
      <c r="J24" s="3">
        <v>282.21</v>
      </c>
      <c r="K24" s="3">
        <v>0.29093767</v>
      </c>
      <c r="L24" s="3">
        <v>0.69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3" t="s">
        <v>20</v>
      </c>
      <c r="B25" s="3">
        <v>2386.0</v>
      </c>
      <c r="C25" s="3">
        <v>2782.0</v>
      </c>
      <c r="D25" s="3">
        <v>1.165968148</v>
      </c>
      <c r="E25" s="3">
        <v>304.0</v>
      </c>
      <c r="F25" s="3">
        <v>230.0</v>
      </c>
      <c r="G25" s="3">
        <v>117.0</v>
      </c>
      <c r="H25" s="3">
        <v>10.92739037</v>
      </c>
      <c r="I25" s="3">
        <v>9.63956412</v>
      </c>
      <c r="J25" s="3">
        <v>117.9</v>
      </c>
      <c r="K25" s="3">
        <v>0.38782085</v>
      </c>
      <c r="L25" s="3">
        <v>1.01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3" t="s">
        <v>21</v>
      </c>
      <c r="B26" s="3">
        <v>2892.0</v>
      </c>
      <c r="C26" s="3">
        <v>3347.0</v>
      </c>
      <c r="D26" s="3">
        <v>1.157330567</v>
      </c>
      <c r="E26" s="3">
        <v>135.0</v>
      </c>
      <c r="F26" s="3">
        <v>102.0</v>
      </c>
      <c r="G26" s="3">
        <v>41.0</v>
      </c>
      <c r="H26" s="3">
        <v>4.0334628</v>
      </c>
      <c r="I26" s="3">
        <v>3.52697095</v>
      </c>
      <c r="J26" s="3">
        <v>455.49</v>
      </c>
      <c r="K26" s="3">
        <v>3.3739993</v>
      </c>
      <c r="L26" s="3">
        <v>11.11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3" t="s">
        <v>21</v>
      </c>
      <c r="B27" s="3">
        <v>2862.0</v>
      </c>
      <c r="C27" s="3">
        <v>3234.0</v>
      </c>
      <c r="D27" s="3">
        <v>1.129979036</v>
      </c>
      <c r="E27" s="3">
        <v>72.0</v>
      </c>
      <c r="F27" s="3">
        <v>60.0</v>
      </c>
      <c r="G27" s="3">
        <v>27.0</v>
      </c>
      <c r="H27" s="3">
        <v>2.22634508</v>
      </c>
      <c r="I27" s="3">
        <v>2.09643606</v>
      </c>
      <c r="J27" s="3">
        <v>316.14</v>
      </c>
      <c r="K27" s="3">
        <v>4.39083878</v>
      </c>
      <c r="L27" s="3">
        <v>11.71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3" t="s">
        <v>21</v>
      </c>
      <c r="B28" s="3">
        <v>1579.0</v>
      </c>
      <c r="C28" s="3">
        <v>2079.0</v>
      </c>
      <c r="D28" s="3">
        <v>1.316656111</v>
      </c>
      <c r="E28" s="3">
        <v>35.0</v>
      </c>
      <c r="F28" s="3">
        <v>32.0</v>
      </c>
      <c r="G28" s="3">
        <v>20.0</v>
      </c>
      <c r="H28" s="3">
        <v>1.68350168</v>
      </c>
      <c r="I28" s="3">
        <v>2.02659911</v>
      </c>
      <c r="J28" s="3">
        <v>104.63</v>
      </c>
      <c r="K28" s="3">
        <v>2.98942007</v>
      </c>
      <c r="L28" s="3">
        <v>5.23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3" t="s">
        <v>22</v>
      </c>
      <c r="B29" s="3">
        <v>2557.0</v>
      </c>
      <c r="C29" s="3">
        <v>2941.0</v>
      </c>
      <c r="D29" s="3">
        <v>1.150175987</v>
      </c>
      <c r="E29" s="3">
        <v>69.0</v>
      </c>
      <c r="F29" s="3">
        <v>60.0</v>
      </c>
      <c r="G29" s="3">
        <v>33.0</v>
      </c>
      <c r="H29" s="3">
        <v>2.34614077</v>
      </c>
      <c r="I29" s="3">
        <v>2.3464998</v>
      </c>
      <c r="J29" s="3">
        <v>487.52</v>
      </c>
      <c r="K29" s="3">
        <v>7.06550725</v>
      </c>
      <c r="L29" s="3">
        <v>14.77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3" t="s">
        <v>22</v>
      </c>
      <c r="B30" s="3">
        <v>741.0</v>
      </c>
      <c r="C30" s="3">
        <v>785.0</v>
      </c>
      <c r="D30" s="3">
        <v>1.059379217</v>
      </c>
      <c r="E30" s="3">
        <v>39.0</v>
      </c>
      <c r="F30" s="3">
        <v>34.0</v>
      </c>
      <c r="G30" s="3">
        <v>20.0</v>
      </c>
      <c r="H30" s="3">
        <v>4.96815287</v>
      </c>
      <c r="I30" s="3">
        <v>4.58839406</v>
      </c>
      <c r="J30" s="3">
        <v>255.57</v>
      </c>
      <c r="K30" s="3">
        <v>6.55307692</v>
      </c>
      <c r="L30" s="3">
        <v>12.78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3" t="s">
        <v>22</v>
      </c>
      <c r="B31" s="3">
        <v>338.0</v>
      </c>
      <c r="C31" s="3">
        <v>365.0</v>
      </c>
      <c r="D31" s="3">
        <v>1.079881657</v>
      </c>
      <c r="E31" s="3">
        <v>13.0</v>
      </c>
      <c r="F31" s="3">
        <v>11.0</v>
      </c>
      <c r="G31" s="3">
        <v>4.0</v>
      </c>
      <c r="H31" s="3">
        <v>3.56164384</v>
      </c>
      <c r="I31" s="3">
        <v>3.25443787</v>
      </c>
      <c r="J31" s="3">
        <v>113.58</v>
      </c>
      <c r="K31" s="3">
        <v>8.73692308</v>
      </c>
      <c r="L31" s="3">
        <v>28.4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3" t="s">
        <v>23</v>
      </c>
      <c r="B32" s="3">
        <v>2159.0</v>
      </c>
      <c r="C32" s="3">
        <v>2465.0</v>
      </c>
      <c r="D32" s="3">
        <v>1.141732283</v>
      </c>
      <c r="E32" s="3">
        <v>126.0</v>
      </c>
      <c r="F32" s="3">
        <v>111.0</v>
      </c>
      <c r="G32" s="3">
        <v>95.0</v>
      </c>
      <c r="H32" s="3">
        <v>5.11156187</v>
      </c>
      <c r="I32" s="3">
        <v>5.14126911</v>
      </c>
      <c r="J32" s="3">
        <v>691.28</v>
      </c>
      <c r="K32" s="3">
        <v>5.48635819</v>
      </c>
      <c r="L32" s="3">
        <v>7.28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3" t="s">
        <v>23</v>
      </c>
      <c r="B33" s="3">
        <v>305.0</v>
      </c>
      <c r="C33" s="3">
        <v>332.0</v>
      </c>
      <c r="D33" s="3">
        <v>1.08852459</v>
      </c>
      <c r="E33" s="3">
        <v>43.0</v>
      </c>
      <c r="F33" s="3">
        <v>37.0</v>
      </c>
      <c r="G33" s="3">
        <v>28.0</v>
      </c>
      <c r="H33" s="3">
        <v>12.95180723</v>
      </c>
      <c r="I33" s="3">
        <v>12.13114754</v>
      </c>
      <c r="J33" s="3">
        <v>159.14</v>
      </c>
      <c r="K33" s="3">
        <v>3.70084252</v>
      </c>
      <c r="L33" s="3">
        <v>5.68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3" t="s">
        <v>23</v>
      </c>
      <c r="B34" s="3">
        <v>91.0</v>
      </c>
      <c r="C34" s="3">
        <v>103.0</v>
      </c>
      <c r="D34" s="3">
        <v>1.131868132</v>
      </c>
      <c r="E34" s="3">
        <v>9.0</v>
      </c>
      <c r="F34" s="3">
        <v>8.0</v>
      </c>
      <c r="G34" s="3">
        <v>3.0</v>
      </c>
      <c r="H34" s="3">
        <v>8.73786408</v>
      </c>
      <c r="I34" s="3">
        <v>8.79120879</v>
      </c>
      <c r="J34" s="3">
        <v>47.26</v>
      </c>
      <c r="K34" s="3">
        <v>5.25140438</v>
      </c>
      <c r="L34" s="3">
        <v>15.75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drawing r:id="rId1"/>
</worksheet>
</file>